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4.xml" ContentType="application/vnd.openxmlformats-officedocument.drawing+xml"/>
  <Override PartName="/xl/comments10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drawings/drawing5.xml" ContentType="application/vnd.openxmlformats-officedocument.drawing+xml"/>
  <Override PartName="/xl/comments1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omments19.xml" ContentType="application/vnd.openxmlformats-officedocument.spreadsheetml.comments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.xml" ContentType="application/vnd.openxmlformats-officedocument.spreadsheetml.table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any\Documents\FSU\Dragonflies\dragonfly100118\"/>
    </mc:Choice>
  </mc:AlternateContent>
  <xr:revisionPtr revIDLastSave="0" documentId="8_{7ED7D6BD-8B4B-4A29-A6A0-11D3A1A89947}" xr6:coauthVersionLast="44" xr6:coauthVersionMax="44" xr10:uidLastSave="{00000000-0000-0000-0000-000000000000}"/>
  <bookViews>
    <workbookView xWindow="-120" yWindow="-120" windowWidth="24240" windowHeight="13140" tabRatio="791" firstSheet="28" activeTab="32" xr2:uid="{00000000-000D-0000-FFFF-FFFF00000000}"/>
  </bookViews>
  <sheets>
    <sheet name="Master ADULT" sheetId="1" r:id="rId1"/>
    <sheet name="AdultSorted" sheetId="14" r:id="rId2"/>
    <sheet name="PersonHoursSite2018" sheetId="41" r:id="rId3"/>
    <sheet name="PersonHoursSite2017" sheetId="42" r:id="rId4"/>
    <sheet name="TotalPersonHours1718" sheetId="43" r:id="rId5"/>
    <sheet name="CFPAdult" sheetId="26" r:id="rId6"/>
    <sheet name="CTAdult" sheetId="27" r:id="rId7"/>
    <sheet name="CLNAAdult" sheetId="28" r:id="rId8"/>
    <sheet name="CSAdult" sheetId="29" r:id="rId9"/>
    <sheet name="FSAdult" sheetId="30" r:id="rId10"/>
    <sheet name="GRHGMRAdult" sheetId="31" r:id="rId11"/>
    <sheet name="HBAdult" sheetId="32" r:id="rId12"/>
    <sheet name="NCCBAdult" sheetId="33" r:id="rId13"/>
    <sheet name="NMBNAdult" sheetId="34" r:id="rId14"/>
    <sheet name="NMBSAdult" sheetId="35" r:id="rId15"/>
    <sheet name="NMPSAdult" sheetId="36" r:id="rId16"/>
    <sheet name="NMPNAdult" sheetId="37" r:id="rId17"/>
    <sheet name="NCCPAdult" sheetId="38" r:id="rId18"/>
    <sheet name="SGAdult" sheetId="39" r:id="rId19"/>
    <sheet name="GladesAdult" sheetId="40" r:id="rId20"/>
    <sheet name="AdultRIchnessAbunSite" sheetId="16" r:id="rId21"/>
    <sheet name="Exuvia" sheetId="11" r:id="rId22"/>
    <sheet name="Wetland Classifications" sheetId="7" r:id="rId23"/>
    <sheet name="Master NYMPH" sheetId="5" r:id="rId24"/>
    <sheet name="Nymph Reduced" sheetId="15" r:id="rId25"/>
    <sheet name="NMPNNymph" sheetId="25" r:id="rId26"/>
    <sheet name="NMBSNymph" sheetId="24" r:id="rId27"/>
    <sheet name="NCCPSNymph" sheetId="22" r:id="rId28"/>
    <sheet name="NMBNNymph" sheetId="23" r:id="rId29"/>
    <sheet name="NCCPNNymph" sheetId="21" r:id="rId30"/>
    <sheet name="HBNymph" sheetId="18" r:id="rId31"/>
    <sheet name="NCCBNymph" sheetId="19" r:id="rId32"/>
    <sheet name="NymphRichAbun" sheetId="17" r:id="rId33"/>
    <sheet name="Master WATER" sheetId="4" r:id="rId34"/>
    <sheet name="area of open water" sheetId="10" r:id="rId35"/>
    <sheet name="Marks" sheetId="2" r:id="rId36"/>
    <sheet name="Marks Sorted" sheetId="3" r:id="rId37"/>
    <sheet name="total recaps" sheetId="6" r:id="rId38"/>
    <sheet name="MarksRecapsOnly" sheetId="12" r:id="rId39"/>
    <sheet name="CaptureHist" sheetId="8" r:id="rId40"/>
    <sheet name="Community Master JMS" sheetId="13" r:id="rId4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4" i="16" l="1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33" i="16"/>
  <c r="I40" i="24" l="1"/>
  <c r="F40" i="24"/>
  <c r="B42" i="43" l="1"/>
  <c r="H38" i="43"/>
  <c r="H39" i="43"/>
  <c r="F39" i="43"/>
  <c r="H37" i="43"/>
  <c r="F38" i="43"/>
  <c r="F37" i="43"/>
  <c r="E39" i="43"/>
  <c r="E38" i="43"/>
  <c r="E37" i="43"/>
  <c r="F21" i="43" l="1"/>
  <c r="Q27" i="41"/>
  <c r="P27" i="41"/>
  <c r="D3" i="43"/>
  <c r="D4" i="43"/>
  <c r="D5" i="43"/>
  <c r="D6" i="43"/>
  <c r="D7" i="43"/>
  <c r="D8" i="43"/>
  <c r="D9" i="43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D26" i="43"/>
  <c r="D27" i="43"/>
  <c r="D28" i="43"/>
  <c r="D29" i="43"/>
  <c r="D30" i="43"/>
  <c r="D31" i="43"/>
  <c r="D2" i="43"/>
  <c r="C3" i="42" l="1"/>
  <c r="C4" i="42"/>
  <c r="C5" i="42"/>
  <c r="C6" i="42"/>
  <c r="C7" i="42"/>
  <c r="C8" i="42"/>
  <c r="C9" i="42"/>
  <c r="C10" i="42"/>
  <c r="C11" i="42"/>
  <c r="C12" i="42"/>
  <c r="C13" i="42"/>
  <c r="C14" i="42"/>
  <c r="C15" i="42"/>
  <c r="C16" i="42"/>
  <c r="C17" i="42"/>
  <c r="C18" i="42"/>
  <c r="C19" i="42"/>
  <c r="C20" i="42"/>
  <c r="C21" i="42"/>
  <c r="C22" i="42"/>
  <c r="C2" i="42"/>
  <c r="Q6" i="41"/>
  <c r="Q7" i="41"/>
  <c r="Q8" i="41"/>
  <c r="Q9" i="41"/>
  <c r="Q10" i="41"/>
  <c r="Q11" i="41"/>
  <c r="Q12" i="41"/>
  <c r="Q13" i="41"/>
  <c r="Q14" i="41"/>
  <c r="Q15" i="41"/>
  <c r="Q16" i="41"/>
  <c r="Q17" i="41"/>
  <c r="Q18" i="41"/>
  <c r="Q19" i="41"/>
  <c r="Q20" i="41"/>
  <c r="Q21" i="41"/>
  <c r="Q22" i="41"/>
  <c r="Q23" i="41"/>
  <c r="Q24" i="41"/>
  <c r="Q25" i="41"/>
  <c r="Q26" i="41"/>
  <c r="K18" i="41" l="1"/>
  <c r="K121" i="41"/>
  <c r="K52" i="41"/>
  <c r="K95" i="41"/>
  <c r="K144" i="41"/>
  <c r="K136" i="41"/>
  <c r="K130" i="41"/>
  <c r="K127" i="41"/>
  <c r="J143" i="41"/>
  <c r="K143" i="41" s="1"/>
  <c r="J142" i="41"/>
  <c r="K142" i="41" s="1"/>
  <c r="J141" i="41"/>
  <c r="K141" i="41" s="1"/>
  <c r="J140" i="41"/>
  <c r="K140" i="41" s="1"/>
  <c r="J139" i="41"/>
  <c r="K139" i="41" s="1"/>
  <c r="J138" i="41"/>
  <c r="K138" i="41" s="1"/>
  <c r="J137" i="41"/>
  <c r="K137" i="41" s="1"/>
  <c r="J135" i="41"/>
  <c r="K135" i="41" s="1"/>
  <c r="J134" i="41"/>
  <c r="K134" i="41" s="1"/>
  <c r="J133" i="41"/>
  <c r="K133" i="41" s="1"/>
  <c r="J131" i="41"/>
  <c r="K131" i="41" s="1"/>
  <c r="J129" i="41"/>
  <c r="K129" i="41" s="1"/>
  <c r="J128" i="41"/>
  <c r="K128" i="41" s="1"/>
  <c r="J126" i="41"/>
  <c r="K126" i="41" s="1"/>
  <c r="J125" i="41"/>
  <c r="K125" i="41" s="1"/>
  <c r="J124" i="41"/>
  <c r="K124" i="41" s="1"/>
  <c r="J122" i="41"/>
  <c r="K122" i="41" s="1"/>
  <c r="J120" i="41"/>
  <c r="K120" i="41" s="1"/>
  <c r="J119" i="41"/>
  <c r="K119" i="41" s="1"/>
  <c r="J118" i="41"/>
  <c r="K118" i="41" s="1"/>
  <c r="J117" i="41"/>
  <c r="K117" i="41" s="1"/>
  <c r="J116" i="41"/>
  <c r="K116" i="41" s="1"/>
  <c r="J115" i="41"/>
  <c r="K115" i="41" s="1"/>
  <c r="J114" i="41"/>
  <c r="K114" i="41" s="1"/>
  <c r="J113" i="41"/>
  <c r="K113" i="41" s="1"/>
  <c r="J112" i="41"/>
  <c r="K112" i="41" s="1"/>
  <c r="J111" i="41"/>
  <c r="K111" i="41" s="1"/>
  <c r="J110" i="41"/>
  <c r="K110" i="41" s="1"/>
  <c r="J108" i="41"/>
  <c r="K108" i="41" s="1"/>
  <c r="J107" i="41"/>
  <c r="K107" i="41" s="1"/>
  <c r="J106" i="41"/>
  <c r="K106" i="41" s="1"/>
  <c r="J105" i="41"/>
  <c r="K105" i="41" s="1"/>
  <c r="J104" i="41"/>
  <c r="K104" i="41" s="1"/>
  <c r="J103" i="41"/>
  <c r="K103" i="41" s="1"/>
  <c r="J102" i="41"/>
  <c r="K102" i="41" s="1"/>
  <c r="J100" i="41"/>
  <c r="K100" i="41" s="1"/>
  <c r="J99" i="41"/>
  <c r="K99" i="41" s="1"/>
  <c r="J98" i="41"/>
  <c r="K98" i="41" s="1"/>
  <c r="J97" i="41"/>
  <c r="K97" i="41" s="1"/>
  <c r="J96" i="41"/>
  <c r="K96" i="41" s="1"/>
  <c r="J94" i="41"/>
  <c r="K94" i="41" s="1"/>
  <c r="J93" i="41"/>
  <c r="K93" i="41" s="1"/>
  <c r="J92" i="41"/>
  <c r="K92" i="41" s="1"/>
  <c r="J91" i="41"/>
  <c r="K91" i="41" s="1"/>
  <c r="J90" i="41"/>
  <c r="K90" i="41" s="1"/>
  <c r="J89" i="41"/>
  <c r="K89" i="41" s="1"/>
  <c r="J88" i="41"/>
  <c r="K88" i="41" s="1"/>
  <c r="J87" i="41"/>
  <c r="K87" i="41" s="1"/>
  <c r="J86" i="41"/>
  <c r="K86" i="41" s="1"/>
  <c r="J85" i="41"/>
  <c r="K85" i="41" s="1"/>
  <c r="J84" i="41"/>
  <c r="K84" i="41" s="1"/>
  <c r="J83" i="41"/>
  <c r="K83" i="41" s="1"/>
  <c r="J82" i="41"/>
  <c r="K82" i="41" s="1"/>
  <c r="J81" i="41"/>
  <c r="K81" i="41" s="1"/>
  <c r="J80" i="41"/>
  <c r="K80" i="41" s="1"/>
  <c r="J79" i="41"/>
  <c r="K79" i="41" s="1"/>
  <c r="J78" i="41"/>
  <c r="K78" i="41" s="1"/>
  <c r="J77" i="41"/>
  <c r="K77" i="41" s="1"/>
  <c r="J76" i="41"/>
  <c r="K76" i="41" s="1"/>
  <c r="J75" i="41"/>
  <c r="K75" i="41" s="1"/>
  <c r="J74" i="41"/>
  <c r="K74" i="41" s="1"/>
  <c r="J73" i="41"/>
  <c r="K73" i="41" s="1"/>
  <c r="J72" i="41"/>
  <c r="K72" i="41" s="1"/>
  <c r="J71" i="41"/>
  <c r="K71" i="41" s="1"/>
  <c r="J70" i="41"/>
  <c r="K70" i="41" s="1"/>
  <c r="J69" i="41"/>
  <c r="K69" i="41" s="1"/>
  <c r="J67" i="41"/>
  <c r="K67" i="41" s="1"/>
  <c r="J66" i="41"/>
  <c r="K66" i="41" s="1"/>
  <c r="J65" i="41"/>
  <c r="K65" i="41" s="1"/>
  <c r="J64" i="41"/>
  <c r="K64" i="41" s="1"/>
  <c r="J63" i="41"/>
  <c r="K63" i="41" s="1"/>
  <c r="J62" i="41"/>
  <c r="K62" i="41" s="1"/>
  <c r="J60" i="41"/>
  <c r="K60" i="41" s="1"/>
  <c r="J59" i="41"/>
  <c r="K59" i="41" s="1"/>
  <c r="J58" i="41"/>
  <c r="K58" i="41" s="1"/>
  <c r="J57" i="41"/>
  <c r="K57" i="41" s="1"/>
  <c r="J56" i="41"/>
  <c r="K56" i="41" s="1"/>
  <c r="J55" i="41"/>
  <c r="K55" i="41" s="1"/>
  <c r="J53" i="41"/>
  <c r="K53" i="41" s="1"/>
  <c r="J51" i="41"/>
  <c r="K51" i="41" s="1"/>
  <c r="J50" i="41"/>
  <c r="K50" i="41" s="1"/>
  <c r="J49" i="41"/>
  <c r="K49" i="41" s="1"/>
  <c r="J48" i="41"/>
  <c r="K48" i="41" s="1"/>
  <c r="J47" i="41"/>
  <c r="K47" i="41" s="1"/>
  <c r="J46" i="41"/>
  <c r="K46" i="41" s="1"/>
  <c r="J45" i="41"/>
  <c r="K45" i="41" s="1"/>
  <c r="J44" i="41"/>
  <c r="K44" i="41" s="1"/>
  <c r="J43" i="41"/>
  <c r="K43" i="41" s="1"/>
  <c r="J41" i="41"/>
  <c r="K41" i="41" s="1"/>
  <c r="J40" i="41"/>
  <c r="K40" i="41" s="1"/>
  <c r="J38" i="41"/>
  <c r="K38" i="41" s="1"/>
  <c r="K39" i="41" s="1"/>
  <c r="J36" i="41"/>
  <c r="K36" i="41" s="1"/>
  <c r="J35" i="41"/>
  <c r="K35" i="41" s="1"/>
  <c r="J34" i="41"/>
  <c r="K34" i="41" s="1"/>
  <c r="J32" i="41"/>
  <c r="K32" i="41" s="1"/>
  <c r="J31" i="41"/>
  <c r="K31" i="41" s="1"/>
  <c r="J30" i="41"/>
  <c r="K30" i="41" s="1"/>
  <c r="J29" i="41"/>
  <c r="K29" i="41" s="1"/>
  <c r="J28" i="41"/>
  <c r="K28" i="41" s="1"/>
  <c r="J26" i="41"/>
  <c r="K26" i="41" s="1"/>
  <c r="J25" i="41"/>
  <c r="K25" i="41" s="1"/>
  <c r="J24" i="41"/>
  <c r="K24" i="41" s="1"/>
  <c r="J23" i="41"/>
  <c r="K23" i="41" s="1"/>
  <c r="J21" i="41"/>
  <c r="K21" i="41" s="1"/>
  <c r="J20" i="41"/>
  <c r="K20" i="41" s="1"/>
  <c r="J19" i="41"/>
  <c r="K19" i="41" s="1"/>
  <c r="J17" i="41"/>
  <c r="K17" i="41" s="1"/>
  <c r="J16" i="41"/>
  <c r="K16" i="41" s="1"/>
  <c r="J15" i="41"/>
  <c r="K15" i="41" s="1"/>
  <c r="J14" i="41"/>
  <c r="K14" i="41" s="1"/>
  <c r="J13" i="41"/>
  <c r="K13" i="41" s="1"/>
  <c r="J12" i="41"/>
  <c r="K12" i="41" s="1"/>
  <c r="J11" i="41"/>
  <c r="K11" i="41" s="1"/>
  <c r="J10" i="41"/>
  <c r="K10" i="41" s="1"/>
  <c r="J9" i="41"/>
  <c r="K9" i="41" s="1"/>
  <c r="J7" i="41"/>
  <c r="K7" i="41" s="1"/>
  <c r="J6" i="41"/>
  <c r="K6" i="41" s="1"/>
  <c r="J5" i="41"/>
  <c r="K5" i="41" s="1"/>
  <c r="K33" i="41" l="1"/>
  <c r="K42" i="41"/>
  <c r="K109" i="41"/>
  <c r="K68" i="41"/>
  <c r="K101" i="41"/>
  <c r="K27" i="41"/>
  <c r="K37" i="41"/>
  <c r="K61" i="41"/>
  <c r="K22" i="41"/>
  <c r="K8" i="41"/>
  <c r="AM5" i="32" l="1"/>
  <c r="AM6" i="27"/>
  <c r="AN6" i="27"/>
  <c r="AM7" i="27"/>
  <c r="AN7" i="27"/>
  <c r="AM8" i="27"/>
  <c r="AN8" i="27"/>
  <c r="AM9" i="27"/>
  <c r="AN9" i="27"/>
  <c r="AM10" i="27"/>
  <c r="AN10" i="27"/>
  <c r="AM11" i="27"/>
  <c r="AN11" i="27"/>
  <c r="AM12" i="27"/>
  <c r="AN12" i="27"/>
  <c r="AM13" i="27"/>
  <c r="AN13" i="27"/>
  <c r="AM5" i="27"/>
  <c r="AN5" i="27"/>
  <c r="AP5" i="27"/>
  <c r="AP6" i="27" s="1"/>
  <c r="AP7" i="27" s="1"/>
  <c r="AP8" i="27" s="1"/>
  <c r="AP9" i="27" s="1"/>
  <c r="AP10" i="27" s="1"/>
  <c r="AP11" i="27" s="1"/>
  <c r="AP12" i="27" s="1"/>
  <c r="AP13" i="27" s="1"/>
  <c r="AN6" i="35"/>
  <c r="AO6" i="35"/>
  <c r="AN7" i="35"/>
  <c r="AO7" i="35"/>
  <c r="AN8" i="35"/>
  <c r="AO8" i="35"/>
  <c r="AN9" i="35"/>
  <c r="AO9" i="35"/>
  <c r="AN10" i="35"/>
  <c r="AO10" i="35"/>
  <c r="AN11" i="35"/>
  <c r="AO11" i="35"/>
  <c r="AN12" i="35"/>
  <c r="AO12" i="35"/>
  <c r="AN13" i="35"/>
  <c r="AO13" i="35"/>
  <c r="AN14" i="35"/>
  <c r="AO14" i="35"/>
  <c r="AN15" i="35"/>
  <c r="AO15" i="35"/>
  <c r="AN16" i="35"/>
  <c r="AO16" i="35"/>
  <c r="AN17" i="35"/>
  <c r="AO17" i="35"/>
  <c r="AN18" i="35"/>
  <c r="AO18" i="35"/>
  <c r="AN19" i="35"/>
  <c r="AO19" i="35"/>
  <c r="AN20" i="35"/>
  <c r="AO20" i="35"/>
  <c r="AN21" i="35"/>
  <c r="AO21" i="35"/>
  <c r="AN22" i="35"/>
  <c r="AO22" i="35"/>
  <c r="AN23" i="35"/>
  <c r="AO23" i="35"/>
  <c r="AN24" i="35"/>
  <c r="AO24" i="35"/>
  <c r="AN25" i="35"/>
  <c r="AO25" i="35"/>
  <c r="AN26" i="35"/>
  <c r="AO26" i="35"/>
  <c r="AN27" i="35"/>
  <c r="AO27" i="35"/>
  <c r="AN28" i="35"/>
  <c r="AO28" i="35"/>
  <c r="AN29" i="35"/>
  <c r="AO29" i="35"/>
  <c r="AN30" i="35"/>
  <c r="AO30" i="35"/>
  <c r="AO5" i="35"/>
  <c r="AN5" i="35"/>
  <c r="AQ5" i="35"/>
  <c r="AQ6" i="35" s="1"/>
  <c r="AQ7" i="35" s="1"/>
  <c r="AQ8" i="35" s="1"/>
  <c r="AQ9" i="35" s="1"/>
  <c r="AQ10" i="35" s="1"/>
  <c r="AQ11" i="35" s="1"/>
  <c r="AQ12" i="35" s="1"/>
  <c r="AQ13" i="35" s="1"/>
  <c r="AQ14" i="35" s="1"/>
  <c r="AQ15" i="35" s="1"/>
  <c r="AQ16" i="35" s="1"/>
  <c r="AQ17" i="35" s="1"/>
  <c r="AQ18" i="35" s="1"/>
  <c r="AQ19" i="35" s="1"/>
  <c r="AQ20" i="35" s="1"/>
  <c r="AQ21" i="35" s="1"/>
  <c r="AQ22" i="35" s="1"/>
  <c r="AQ23" i="35" s="1"/>
  <c r="AQ24" i="35" s="1"/>
  <c r="AQ25" i="35" s="1"/>
  <c r="AQ26" i="35" s="1"/>
  <c r="AQ27" i="35" s="1"/>
  <c r="AQ28" i="35" s="1"/>
  <c r="AQ29" i="35" s="1"/>
  <c r="AQ30" i="35" s="1"/>
  <c r="AP5" i="32"/>
  <c r="AP6" i="32" s="1"/>
  <c r="AP7" i="32" s="1"/>
  <c r="AP8" i="32" s="1"/>
  <c r="AP9" i="32" s="1"/>
  <c r="AP10" i="32" s="1"/>
  <c r="AP11" i="32" s="1"/>
  <c r="AP12" i="32" s="1"/>
  <c r="AP13" i="32" s="1"/>
  <c r="AN6" i="32"/>
  <c r="AN7" i="32"/>
  <c r="AN8" i="32"/>
  <c r="AN9" i="32"/>
  <c r="AN10" i="32"/>
  <c r="AN11" i="32"/>
  <c r="AN12" i="32"/>
  <c r="AN13" i="32"/>
  <c r="AN5" i="32"/>
  <c r="G3" i="25"/>
  <c r="AM6" i="32"/>
  <c r="AM7" i="32"/>
  <c r="AM8" i="32"/>
  <c r="AM9" i="32"/>
  <c r="AM10" i="32"/>
  <c r="AM11" i="32"/>
  <c r="AM12" i="32"/>
  <c r="AM13" i="32"/>
  <c r="V17" i="40"/>
  <c r="S17" i="40"/>
  <c r="N17" i="40"/>
  <c r="J17" i="40"/>
  <c r="K17" i="40" s="1"/>
  <c r="V16" i="40"/>
  <c r="S16" i="40"/>
  <c r="N16" i="40"/>
  <c r="K16" i="40"/>
  <c r="J16" i="40"/>
  <c r="V15" i="40"/>
  <c r="S15" i="40"/>
  <c r="N15" i="40"/>
  <c r="J15" i="40"/>
  <c r="K15" i="40" s="1"/>
  <c r="V14" i="40"/>
  <c r="S14" i="40"/>
  <c r="N14" i="40"/>
  <c r="K14" i="40"/>
  <c r="J14" i="40"/>
  <c r="V13" i="40"/>
  <c r="S13" i="40"/>
  <c r="N13" i="40"/>
  <c r="J13" i="40"/>
  <c r="K13" i="40" s="1"/>
  <c r="V12" i="40"/>
  <c r="S12" i="40"/>
  <c r="N12" i="40"/>
  <c r="J12" i="40"/>
  <c r="K12" i="40" s="1"/>
  <c r="V11" i="40"/>
  <c r="S11" i="40"/>
  <c r="N11" i="40"/>
  <c r="J11" i="40"/>
  <c r="K11" i="40" s="1"/>
  <c r="V10" i="40"/>
  <c r="S10" i="40"/>
  <c r="N10" i="40"/>
  <c r="K10" i="40"/>
  <c r="J10" i="40"/>
  <c r="V9" i="40"/>
  <c r="S9" i="40"/>
  <c r="N9" i="40"/>
  <c r="J9" i="40"/>
  <c r="K9" i="40" s="1"/>
  <c r="V8" i="40"/>
  <c r="S8" i="40"/>
  <c r="N8" i="40"/>
  <c r="K8" i="40"/>
  <c r="J8" i="40"/>
  <c r="V7" i="40"/>
  <c r="S7" i="40"/>
  <c r="N7" i="40"/>
  <c r="J7" i="40"/>
  <c r="K7" i="40" s="1"/>
  <c r="V6" i="40"/>
  <c r="S6" i="40"/>
  <c r="N6" i="40"/>
  <c r="K6" i="40"/>
  <c r="J6" i="40"/>
  <c r="V5" i="40"/>
  <c r="S5" i="40"/>
  <c r="N5" i="40"/>
  <c r="J5" i="40"/>
  <c r="K5" i="40" s="1"/>
  <c r="V7" i="39"/>
  <c r="S7" i="39"/>
  <c r="N7" i="39"/>
  <c r="J7" i="39"/>
  <c r="K7" i="39" s="1"/>
  <c r="V6" i="39"/>
  <c r="S6" i="39"/>
  <c r="N6" i="39"/>
  <c r="J6" i="39"/>
  <c r="K6" i="39" s="1"/>
  <c r="V5" i="39"/>
  <c r="S5" i="39"/>
  <c r="N5" i="39"/>
  <c r="J5" i="39"/>
  <c r="K5" i="39" s="1"/>
  <c r="V15" i="38"/>
  <c r="S15" i="38"/>
  <c r="N15" i="38"/>
  <c r="J15" i="38"/>
  <c r="K15" i="38" s="1"/>
  <c r="V14" i="38"/>
  <c r="S14" i="38"/>
  <c r="N14" i="38"/>
  <c r="J14" i="38"/>
  <c r="K14" i="38" s="1"/>
  <c r="V13" i="38"/>
  <c r="S13" i="38"/>
  <c r="N13" i="38"/>
  <c r="J13" i="38"/>
  <c r="K13" i="38" s="1"/>
  <c r="V12" i="38"/>
  <c r="S12" i="38"/>
  <c r="N12" i="38"/>
  <c r="K12" i="38"/>
  <c r="J12" i="38"/>
  <c r="V11" i="38"/>
  <c r="S11" i="38"/>
  <c r="N11" i="38"/>
  <c r="K11" i="38"/>
  <c r="J11" i="38"/>
  <c r="V10" i="38"/>
  <c r="S10" i="38"/>
  <c r="N10" i="38"/>
  <c r="J10" i="38"/>
  <c r="K10" i="38" s="1"/>
  <c r="V9" i="38"/>
  <c r="S9" i="38"/>
  <c r="N9" i="38"/>
  <c r="J9" i="38"/>
  <c r="K9" i="38" s="1"/>
  <c r="V8" i="38"/>
  <c r="S8" i="38"/>
  <c r="N8" i="38"/>
  <c r="J8" i="38"/>
  <c r="K8" i="38" s="1"/>
  <c r="V7" i="38"/>
  <c r="S7" i="38"/>
  <c r="N7" i="38"/>
  <c r="J7" i="38"/>
  <c r="K7" i="38" s="1"/>
  <c r="V6" i="38"/>
  <c r="S6" i="38"/>
  <c r="N6" i="38"/>
  <c r="J6" i="38"/>
  <c r="K6" i="38" s="1"/>
  <c r="V5" i="38"/>
  <c r="S5" i="38"/>
  <c r="N5" i="38"/>
  <c r="J5" i="38"/>
  <c r="K5" i="38" s="1"/>
  <c r="V11" i="37"/>
  <c r="S11" i="37"/>
  <c r="N11" i="37"/>
  <c r="K11" i="37"/>
  <c r="J11" i="37"/>
  <c r="V10" i="37"/>
  <c r="S10" i="37"/>
  <c r="N10" i="37"/>
  <c r="J10" i="37"/>
  <c r="K10" i="37" s="1"/>
  <c r="V9" i="37"/>
  <c r="S9" i="37"/>
  <c r="N9" i="37"/>
  <c r="J9" i="37"/>
  <c r="K9" i="37" s="1"/>
  <c r="V8" i="37"/>
  <c r="S8" i="37"/>
  <c r="N8" i="37"/>
  <c r="K8" i="37"/>
  <c r="J8" i="37"/>
  <c r="V7" i="37"/>
  <c r="S7" i="37"/>
  <c r="N7" i="37"/>
  <c r="J7" i="37"/>
  <c r="K7" i="37" s="1"/>
  <c r="V6" i="37"/>
  <c r="S6" i="37"/>
  <c r="N6" i="37"/>
  <c r="J6" i="37"/>
  <c r="K6" i="37" s="1"/>
  <c r="V5" i="37"/>
  <c r="S5" i="37"/>
  <c r="N5" i="37"/>
  <c r="J5" i="37"/>
  <c r="K5" i="37" s="1"/>
  <c r="V9" i="36"/>
  <c r="S9" i="36"/>
  <c r="N9" i="36"/>
  <c r="J9" i="36"/>
  <c r="K9" i="36" s="1"/>
  <c r="V8" i="36"/>
  <c r="S8" i="36"/>
  <c r="N8" i="36"/>
  <c r="J8" i="36"/>
  <c r="K8" i="36" s="1"/>
  <c r="V7" i="36"/>
  <c r="S7" i="36"/>
  <c r="N7" i="36"/>
  <c r="K7" i="36"/>
  <c r="J7" i="36"/>
  <c r="V6" i="36"/>
  <c r="S6" i="36"/>
  <c r="N6" i="36"/>
  <c r="J6" i="36"/>
  <c r="K6" i="36" s="1"/>
  <c r="V5" i="36"/>
  <c r="S5" i="36"/>
  <c r="N5" i="36"/>
  <c r="J5" i="36"/>
  <c r="K5" i="36" s="1"/>
  <c r="V30" i="35"/>
  <c r="S30" i="35"/>
  <c r="N30" i="35"/>
  <c r="J30" i="35"/>
  <c r="K30" i="35" s="1"/>
  <c r="V29" i="35"/>
  <c r="S29" i="35"/>
  <c r="N29" i="35"/>
  <c r="J29" i="35"/>
  <c r="K29" i="35" s="1"/>
  <c r="V28" i="35"/>
  <c r="S28" i="35"/>
  <c r="N28" i="35"/>
  <c r="J28" i="35"/>
  <c r="K28" i="35" s="1"/>
  <c r="V27" i="35"/>
  <c r="S27" i="35"/>
  <c r="N27" i="35"/>
  <c r="J27" i="35"/>
  <c r="K27" i="35" s="1"/>
  <c r="V26" i="35"/>
  <c r="S26" i="35"/>
  <c r="N26" i="35"/>
  <c r="J26" i="35"/>
  <c r="K26" i="35" s="1"/>
  <c r="V25" i="35"/>
  <c r="S25" i="35"/>
  <c r="N25" i="35"/>
  <c r="J25" i="35"/>
  <c r="K25" i="35" s="1"/>
  <c r="V24" i="35"/>
  <c r="S24" i="35"/>
  <c r="N24" i="35"/>
  <c r="J24" i="35"/>
  <c r="K24" i="35" s="1"/>
  <c r="V23" i="35"/>
  <c r="S23" i="35"/>
  <c r="N23" i="35"/>
  <c r="J23" i="35"/>
  <c r="K23" i="35" s="1"/>
  <c r="V22" i="35"/>
  <c r="S22" i="35"/>
  <c r="N22" i="35"/>
  <c r="J22" i="35"/>
  <c r="K22" i="35" s="1"/>
  <c r="V21" i="35"/>
  <c r="S21" i="35"/>
  <c r="N21" i="35"/>
  <c r="J21" i="35"/>
  <c r="K21" i="35" s="1"/>
  <c r="V20" i="35"/>
  <c r="S20" i="35"/>
  <c r="N20" i="35"/>
  <c r="J20" i="35"/>
  <c r="K20" i="35" s="1"/>
  <c r="V19" i="35"/>
  <c r="S19" i="35"/>
  <c r="N19" i="35"/>
  <c r="J19" i="35"/>
  <c r="K19" i="35" s="1"/>
  <c r="V18" i="35"/>
  <c r="S18" i="35"/>
  <c r="N18" i="35"/>
  <c r="J18" i="35"/>
  <c r="K18" i="35" s="1"/>
  <c r="V17" i="35"/>
  <c r="S17" i="35"/>
  <c r="N17" i="35"/>
  <c r="J17" i="35"/>
  <c r="K17" i="35" s="1"/>
  <c r="V16" i="35"/>
  <c r="S16" i="35"/>
  <c r="N16" i="35"/>
  <c r="J16" i="35"/>
  <c r="K16" i="35" s="1"/>
  <c r="V15" i="35"/>
  <c r="S15" i="35"/>
  <c r="N15" i="35"/>
  <c r="J15" i="35"/>
  <c r="K15" i="35" s="1"/>
  <c r="V14" i="35"/>
  <c r="S14" i="35"/>
  <c r="N14" i="35"/>
  <c r="J14" i="35"/>
  <c r="K14" i="35" s="1"/>
  <c r="V13" i="35"/>
  <c r="S13" i="35"/>
  <c r="N13" i="35"/>
  <c r="J13" i="35"/>
  <c r="K13" i="35" s="1"/>
  <c r="V12" i="35"/>
  <c r="S12" i="35"/>
  <c r="N12" i="35"/>
  <c r="J12" i="35"/>
  <c r="K12" i="35" s="1"/>
  <c r="V11" i="35"/>
  <c r="S11" i="35"/>
  <c r="N11" i="35"/>
  <c r="J11" i="35"/>
  <c r="K11" i="35" s="1"/>
  <c r="V10" i="35"/>
  <c r="S10" i="35"/>
  <c r="N10" i="35"/>
  <c r="J10" i="35"/>
  <c r="K10" i="35" s="1"/>
  <c r="V9" i="35"/>
  <c r="S9" i="35"/>
  <c r="N9" i="35"/>
  <c r="J9" i="35"/>
  <c r="K9" i="35" s="1"/>
  <c r="V8" i="35"/>
  <c r="S8" i="35"/>
  <c r="M8" i="35"/>
  <c r="L8" i="35"/>
  <c r="J8" i="35"/>
  <c r="K8" i="35" s="1"/>
  <c r="V7" i="35"/>
  <c r="S7" i="35"/>
  <c r="N7" i="35"/>
  <c r="J7" i="35"/>
  <c r="K7" i="35" s="1"/>
  <c r="V6" i="35"/>
  <c r="S6" i="35"/>
  <c r="N6" i="35"/>
  <c r="J6" i="35"/>
  <c r="K6" i="35" s="1"/>
  <c r="V5" i="35"/>
  <c r="S5" i="35"/>
  <c r="N5" i="35"/>
  <c r="J5" i="35"/>
  <c r="K5" i="35" s="1"/>
  <c r="V10" i="34"/>
  <c r="S10" i="34"/>
  <c r="N10" i="34"/>
  <c r="J10" i="34"/>
  <c r="K10" i="34" s="1"/>
  <c r="V9" i="34"/>
  <c r="S9" i="34"/>
  <c r="N9" i="34"/>
  <c r="J9" i="34"/>
  <c r="K9" i="34" s="1"/>
  <c r="V8" i="34"/>
  <c r="S8" i="34"/>
  <c r="N8" i="34"/>
  <c r="J8" i="34"/>
  <c r="K8" i="34" s="1"/>
  <c r="V7" i="34"/>
  <c r="S7" i="34"/>
  <c r="N7" i="34"/>
  <c r="J7" i="34"/>
  <c r="K7" i="34" s="1"/>
  <c r="V6" i="34"/>
  <c r="S6" i="34"/>
  <c r="N6" i="34"/>
  <c r="J6" i="34"/>
  <c r="K6" i="34" s="1"/>
  <c r="V5" i="34"/>
  <c r="S5" i="34"/>
  <c r="N5" i="34"/>
  <c r="J5" i="34"/>
  <c r="K5" i="34" s="1"/>
  <c r="V10" i="33"/>
  <c r="S10" i="33"/>
  <c r="N10" i="33"/>
  <c r="J10" i="33"/>
  <c r="K10" i="33" s="1"/>
  <c r="V9" i="33"/>
  <c r="S9" i="33"/>
  <c r="N9" i="33"/>
  <c r="J9" i="33"/>
  <c r="K9" i="33" s="1"/>
  <c r="V8" i="33"/>
  <c r="S8" i="33"/>
  <c r="N8" i="33"/>
  <c r="J8" i="33"/>
  <c r="K8" i="33" s="1"/>
  <c r="V7" i="33"/>
  <c r="S7" i="33"/>
  <c r="N7" i="33"/>
  <c r="J7" i="33"/>
  <c r="K7" i="33" s="1"/>
  <c r="V6" i="33"/>
  <c r="S6" i="33"/>
  <c r="N6" i="33"/>
  <c r="J6" i="33"/>
  <c r="K6" i="33" s="1"/>
  <c r="V5" i="33"/>
  <c r="S5" i="33"/>
  <c r="N5" i="33"/>
  <c r="K5" i="33"/>
  <c r="J5" i="33"/>
  <c r="V13" i="32"/>
  <c r="S13" i="32"/>
  <c r="N13" i="32"/>
  <c r="J13" i="32"/>
  <c r="K13" i="32" s="1"/>
  <c r="V12" i="32"/>
  <c r="S12" i="32"/>
  <c r="N12" i="32"/>
  <c r="J12" i="32"/>
  <c r="K12" i="32" s="1"/>
  <c r="V11" i="32"/>
  <c r="S11" i="32"/>
  <c r="N11" i="32"/>
  <c r="J11" i="32"/>
  <c r="K11" i="32" s="1"/>
  <c r="V10" i="32"/>
  <c r="S10" i="32"/>
  <c r="N10" i="32"/>
  <c r="J10" i="32"/>
  <c r="K10" i="32" s="1"/>
  <c r="V9" i="32"/>
  <c r="S9" i="32"/>
  <c r="N9" i="32"/>
  <c r="K9" i="32"/>
  <c r="J9" i="32"/>
  <c r="V8" i="32"/>
  <c r="S8" i="32"/>
  <c r="N8" i="32"/>
  <c r="J8" i="32"/>
  <c r="K8" i="32" s="1"/>
  <c r="V7" i="32"/>
  <c r="S7" i="32"/>
  <c r="N7" i="32"/>
  <c r="J7" i="32"/>
  <c r="K7" i="32" s="1"/>
  <c r="V6" i="32"/>
  <c r="S6" i="32"/>
  <c r="N6" i="32"/>
  <c r="J6" i="32"/>
  <c r="K6" i="32" s="1"/>
  <c r="V5" i="32"/>
  <c r="S5" i="32"/>
  <c r="N5" i="32"/>
  <c r="J5" i="32"/>
  <c r="K5" i="32" s="1"/>
  <c r="V8" i="31"/>
  <c r="S8" i="31"/>
  <c r="N8" i="31"/>
  <c r="J8" i="31"/>
  <c r="K8" i="31" s="1"/>
  <c r="V9" i="31"/>
  <c r="S9" i="31"/>
  <c r="N9" i="31"/>
  <c r="J9" i="31"/>
  <c r="K9" i="31" s="1"/>
  <c r="V7" i="31"/>
  <c r="S7" i="31"/>
  <c r="N7" i="31"/>
  <c r="J7" i="31"/>
  <c r="K7" i="31" s="1"/>
  <c r="V6" i="31"/>
  <c r="S6" i="31"/>
  <c r="N6" i="31"/>
  <c r="J6" i="31"/>
  <c r="K6" i="31" s="1"/>
  <c r="V5" i="31"/>
  <c r="S5" i="31"/>
  <c r="N5" i="31"/>
  <c r="J5" i="31"/>
  <c r="K5" i="31" s="1"/>
  <c r="V7" i="30"/>
  <c r="S7" i="30"/>
  <c r="N7" i="30"/>
  <c r="J7" i="30"/>
  <c r="K7" i="30" s="1"/>
  <c r="V6" i="30"/>
  <c r="S6" i="30"/>
  <c r="N6" i="30"/>
  <c r="J6" i="30"/>
  <c r="K6" i="30" s="1"/>
  <c r="V5" i="30"/>
  <c r="S5" i="30"/>
  <c r="N5" i="30"/>
  <c r="J5" i="30"/>
  <c r="K5" i="30" s="1"/>
  <c r="V9" i="29"/>
  <c r="S9" i="29"/>
  <c r="N9" i="29"/>
  <c r="J9" i="29"/>
  <c r="K9" i="29" s="1"/>
  <c r="V8" i="29"/>
  <c r="S8" i="29"/>
  <c r="N8" i="29"/>
  <c r="J8" i="29"/>
  <c r="K8" i="29" s="1"/>
  <c r="V7" i="29"/>
  <c r="S7" i="29"/>
  <c r="N7" i="29"/>
  <c r="J7" i="29"/>
  <c r="K7" i="29" s="1"/>
  <c r="V6" i="29"/>
  <c r="S6" i="29"/>
  <c r="N6" i="29"/>
  <c r="J6" i="29"/>
  <c r="K6" i="29" s="1"/>
  <c r="V5" i="29"/>
  <c r="S5" i="29"/>
  <c r="N5" i="29"/>
  <c r="J5" i="29"/>
  <c r="K5" i="29" s="1"/>
  <c r="V11" i="28"/>
  <c r="S11" i="28"/>
  <c r="N11" i="28"/>
  <c r="J11" i="28"/>
  <c r="K11" i="28" s="1"/>
  <c r="V10" i="28"/>
  <c r="S10" i="28"/>
  <c r="N10" i="28"/>
  <c r="J10" i="28"/>
  <c r="K10" i="28" s="1"/>
  <c r="V9" i="28"/>
  <c r="S9" i="28"/>
  <c r="N9" i="28"/>
  <c r="J9" i="28"/>
  <c r="K9" i="28" s="1"/>
  <c r="V8" i="28"/>
  <c r="S8" i="28"/>
  <c r="N8" i="28"/>
  <c r="J8" i="28"/>
  <c r="K8" i="28" s="1"/>
  <c r="V7" i="28"/>
  <c r="S7" i="28"/>
  <c r="N7" i="28"/>
  <c r="J7" i="28"/>
  <c r="K7" i="28" s="1"/>
  <c r="V6" i="28"/>
  <c r="S6" i="28"/>
  <c r="N6" i="28"/>
  <c r="J6" i="28"/>
  <c r="K6" i="28" s="1"/>
  <c r="V5" i="28"/>
  <c r="S5" i="28"/>
  <c r="N5" i="28"/>
  <c r="K5" i="28"/>
  <c r="J5" i="28"/>
  <c r="V13" i="27"/>
  <c r="S13" i="27"/>
  <c r="N13" i="27"/>
  <c r="J13" i="27"/>
  <c r="K13" i="27" s="1"/>
  <c r="V12" i="27"/>
  <c r="S12" i="27"/>
  <c r="N12" i="27"/>
  <c r="J12" i="27"/>
  <c r="K12" i="27" s="1"/>
  <c r="V11" i="27"/>
  <c r="S11" i="27"/>
  <c r="N11" i="27"/>
  <c r="J11" i="27"/>
  <c r="K11" i="27" s="1"/>
  <c r="V10" i="27"/>
  <c r="S10" i="27"/>
  <c r="N10" i="27"/>
  <c r="J10" i="27"/>
  <c r="K10" i="27" s="1"/>
  <c r="V9" i="27"/>
  <c r="S9" i="27"/>
  <c r="N9" i="27"/>
  <c r="J9" i="27"/>
  <c r="K9" i="27" s="1"/>
  <c r="V8" i="27"/>
  <c r="S8" i="27"/>
  <c r="N8" i="27"/>
  <c r="J8" i="27"/>
  <c r="K8" i="27" s="1"/>
  <c r="V7" i="27"/>
  <c r="S7" i="27"/>
  <c r="N7" i="27"/>
  <c r="J7" i="27"/>
  <c r="K7" i="27" s="1"/>
  <c r="V6" i="27"/>
  <c r="S6" i="27"/>
  <c r="N6" i="27"/>
  <c r="J6" i="27"/>
  <c r="K6" i="27" s="1"/>
  <c r="V5" i="27"/>
  <c r="S5" i="27"/>
  <c r="N5" i="27"/>
  <c r="J5" i="27"/>
  <c r="K5" i="27" s="1"/>
  <c r="CT126" i="26"/>
  <c r="CS126" i="26"/>
  <c r="CR126" i="26"/>
  <c r="CQ126" i="26"/>
  <c r="CP126" i="26"/>
  <c r="CO126" i="26"/>
  <c r="CN126" i="26"/>
  <c r="CM126" i="26"/>
  <c r="CL126" i="26"/>
  <c r="CK126" i="26"/>
  <c r="CJ126" i="26"/>
  <c r="CI126" i="26"/>
  <c r="CH126" i="26"/>
  <c r="CG126" i="26"/>
  <c r="CF126" i="26"/>
  <c r="CE126" i="26"/>
  <c r="CD126" i="26"/>
  <c r="CC126" i="26"/>
  <c r="CB126" i="26"/>
  <c r="CA126" i="26"/>
  <c r="BZ126" i="26"/>
  <c r="BY126" i="26"/>
  <c r="BX126" i="26"/>
  <c r="BW126" i="26"/>
  <c r="BV126" i="26"/>
  <c r="BU126" i="26"/>
  <c r="BT126" i="26"/>
  <c r="BS126" i="26"/>
  <c r="BR126" i="26"/>
  <c r="BQ126" i="26"/>
  <c r="BP126" i="26"/>
  <c r="BO126" i="26"/>
  <c r="BN126" i="26"/>
  <c r="BM126" i="26"/>
  <c r="BL126" i="26"/>
  <c r="BK126" i="26"/>
  <c r="BJ126" i="26"/>
  <c r="BI126" i="26"/>
  <c r="BH126" i="26"/>
  <c r="BG126" i="26"/>
  <c r="BF126" i="26"/>
  <c r="BE126" i="26"/>
  <c r="BD126" i="26"/>
  <c r="BC126" i="26"/>
  <c r="BB126" i="26"/>
  <c r="BA126" i="26"/>
  <c r="AZ126" i="26"/>
  <c r="AY126" i="26"/>
  <c r="AX126" i="26"/>
  <c r="AW126" i="26"/>
  <c r="AV126" i="26"/>
  <c r="AU126" i="26"/>
  <c r="AT126" i="26"/>
  <c r="AS126" i="26"/>
  <c r="AR126" i="26"/>
  <c r="AQ126" i="26"/>
  <c r="AP126" i="26"/>
  <c r="AO126" i="26"/>
  <c r="AN126" i="26"/>
  <c r="AM126" i="26"/>
  <c r="CT125" i="26"/>
  <c r="CS125" i="26"/>
  <c r="CR125" i="26"/>
  <c r="CQ125" i="26"/>
  <c r="CP125" i="26"/>
  <c r="CO125" i="26"/>
  <c r="CN125" i="26"/>
  <c r="CM125" i="26"/>
  <c r="CL125" i="26"/>
  <c r="CK125" i="26"/>
  <c r="CJ125" i="26"/>
  <c r="CI125" i="26"/>
  <c r="CH125" i="26"/>
  <c r="CG125" i="26"/>
  <c r="CF125" i="26"/>
  <c r="CE125" i="26"/>
  <c r="CD125" i="26"/>
  <c r="CC125" i="26"/>
  <c r="CB125" i="26"/>
  <c r="CA125" i="26"/>
  <c r="BZ125" i="26"/>
  <c r="BY125" i="26"/>
  <c r="BX125" i="26"/>
  <c r="BW125" i="26"/>
  <c r="BV125" i="26"/>
  <c r="BU125" i="26"/>
  <c r="BT125" i="26"/>
  <c r="BS125" i="26"/>
  <c r="BR125" i="26"/>
  <c r="BQ125" i="26"/>
  <c r="BP125" i="26"/>
  <c r="BO125" i="26"/>
  <c r="BN125" i="26"/>
  <c r="BM125" i="26"/>
  <c r="BL125" i="26"/>
  <c r="BK125" i="26"/>
  <c r="BJ125" i="26"/>
  <c r="BI125" i="26"/>
  <c r="BH125" i="26"/>
  <c r="BG125" i="26"/>
  <c r="BF125" i="26"/>
  <c r="BE125" i="26"/>
  <c r="BD125" i="26"/>
  <c r="BC125" i="26"/>
  <c r="BB125" i="26"/>
  <c r="BA125" i="26"/>
  <c r="AZ125" i="26"/>
  <c r="AY125" i="26"/>
  <c r="AX125" i="26"/>
  <c r="AW125" i="26"/>
  <c r="AV125" i="26"/>
  <c r="AU125" i="26"/>
  <c r="AT125" i="26"/>
  <c r="AS125" i="26"/>
  <c r="AR125" i="26"/>
  <c r="AQ125" i="26"/>
  <c r="AP125" i="26"/>
  <c r="AO125" i="26"/>
  <c r="AN125" i="26"/>
  <c r="AM125" i="26"/>
  <c r="V7" i="26"/>
  <c r="S7" i="26"/>
  <c r="N7" i="26"/>
  <c r="J7" i="26"/>
  <c r="K7" i="26" s="1"/>
  <c r="V6" i="26"/>
  <c r="S6" i="26"/>
  <c r="N6" i="26"/>
  <c r="J6" i="26"/>
  <c r="K6" i="26" s="1"/>
  <c r="V5" i="26"/>
  <c r="S5" i="26"/>
  <c r="N5" i="26"/>
  <c r="J5" i="26"/>
  <c r="K5" i="26" s="1"/>
  <c r="N8" i="35" l="1"/>
  <c r="S68" i="19" l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D82" i="19"/>
  <c r="D83" i="19" s="1"/>
  <c r="D84" i="19" s="1"/>
  <c r="D85" i="19" s="1"/>
  <c r="D86" i="19" s="1"/>
  <c r="D87" i="19" s="1"/>
  <c r="D88" i="19" s="1"/>
  <c r="D89" i="19" s="1"/>
  <c r="D90" i="19" s="1"/>
  <c r="D91" i="19" s="1"/>
  <c r="D92" i="19" s="1"/>
  <c r="D93" i="19" s="1"/>
  <c r="D94" i="19" s="1"/>
  <c r="D95" i="19" s="1"/>
  <c r="D96" i="19" s="1"/>
  <c r="D97" i="19" s="1"/>
  <c r="D98" i="19" s="1"/>
  <c r="D99" i="19" s="1"/>
  <c r="D100" i="19" s="1"/>
  <c r="D101" i="19" s="1"/>
  <c r="D102" i="19" s="1"/>
  <c r="D103" i="19" s="1"/>
  <c r="D104" i="19" s="1"/>
  <c r="D105" i="19" s="1"/>
  <c r="D106" i="19" s="1"/>
  <c r="D107" i="19" s="1"/>
  <c r="D108" i="19" s="1"/>
  <c r="D109" i="19" s="1"/>
  <c r="D110" i="19" s="1"/>
  <c r="J28" i="19"/>
  <c r="O41" i="18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R18" i="21"/>
  <c r="R19" i="21" s="1"/>
  <c r="R20" i="21" s="1"/>
  <c r="R21" i="21" s="1"/>
  <c r="R22" i="21" s="1"/>
  <c r="R23" i="21" s="1"/>
  <c r="R24" i="21" s="1"/>
  <c r="R25" i="21" s="1"/>
  <c r="R26" i="21" s="1"/>
  <c r="R17" i="21"/>
  <c r="S13" i="23"/>
  <c r="S14" i="23" s="1"/>
  <c r="S12" i="23"/>
  <c r="T32" i="22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45" i="24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S16" i="25"/>
  <c r="S17" i="25" s="1"/>
  <c r="S18" i="25" s="1"/>
  <c r="S19" i="25" s="1"/>
  <c r="S20" i="25" s="1"/>
  <c r="S21" i="25" s="1"/>
  <c r="S22" i="25" s="1"/>
  <c r="S23" i="25" s="1"/>
  <c r="S24" i="25" s="1"/>
  <c r="S25" i="25" s="1"/>
  <c r="D16" i="25" l="1"/>
  <c r="D17" i="25" s="1"/>
  <c r="D18" i="25" s="1"/>
  <c r="D19" i="25" s="1"/>
  <c r="D20" i="25" s="1"/>
  <c r="D21" i="25" s="1"/>
  <c r="D22" i="25" s="1"/>
  <c r="D23" i="25" s="1"/>
  <c r="D24" i="25" s="1"/>
  <c r="D25" i="25" s="1"/>
  <c r="J4" i="25"/>
  <c r="J5" i="25"/>
  <c r="J6" i="25"/>
  <c r="J7" i="25"/>
  <c r="J8" i="25"/>
  <c r="J9" i="25"/>
  <c r="J10" i="25"/>
  <c r="J11" i="25"/>
  <c r="J12" i="25"/>
  <c r="G4" i="25"/>
  <c r="G5" i="25"/>
  <c r="G6" i="25"/>
  <c r="G7" i="25"/>
  <c r="G8" i="25"/>
  <c r="G9" i="25"/>
  <c r="G10" i="25"/>
  <c r="G11" i="25"/>
  <c r="G12" i="25"/>
  <c r="J3" i="25"/>
  <c r="S51" i="19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D51" i="19"/>
  <c r="D52" i="19" s="1"/>
  <c r="D53" i="19" s="1"/>
  <c r="D54" i="19" s="1"/>
  <c r="D55" i="19" s="1"/>
  <c r="D56" i="19" s="1"/>
  <c r="D57" i="19" s="1"/>
  <c r="D58" i="19" s="1"/>
  <c r="D59" i="19" s="1"/>
  <c r="D60" i="19" s="1"/>
  <c r="D61" i="19" s="1"/>
  <c r="D62" i="19" s="1"/>
  <c r="D63" i="19" s="1"/>
  <c r="D64" i="19" s="1"/>
  <c r="D65" i="19" s="1"/>
  <c r="D66" i="19" s="1"/>
  <c r="D67" i="19" s="1"/>
  <c r="D68" i="19" s="1"/>
  <c r="D69" i="19" s="1"/>
  <c r="D70" i="19" s="1"/>
  <c r="D71" i="19" s="1"/>
  <c r="D72" i="19" s="1"/>
  <c r="D73" i="19" s="1"/>
  <c r="D74" i="19" s="1"/>
  <c r="D75" i="19" s="1"/>
  <c r="D76" i="19" s="1"/>
  <c r="D77" i="19" s="1"/>
  <c r="D78" i="19" s="1"/>
  <c r="D79" i="19" s="1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9" i="19"/>
  <c r="J30" i="19"/>
  <c r="J31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3" i="19"/>
  <c r="D20" i="21"/>
  <c r="D21" i="21" s="1"/>
  <c r="D22" i="21" s="1"/>
  <c r="D23" i="21" s="1"/>
  <c r="D24" i="21" s="1"/>
  <c r="D25" i="21" s="1"/>
  <c r="D26" i="21" s="1"/>
  <c r="D17" i="21"/>
  <c r="D18" i="21" s="1"/>
  <c r="D19" i="21" s="1"/>
  <c r="I4" i="21"/>
  <c r="I5" i="21"/>
  <c r="I6" i="21"/>
  <c r="I7" i="21"/>
  <c r="I8" i="21"/>
  <c r="I9" i="21"/>
  <c r="I10" i="21"/>
  <c r="I11" i="21"/>
  <c r="I12" i="21"/>
  <c r="I3" i="21"/>
  <c r="F4" i="21"/>
  <c r="F5" i="21"/>
  <c r="F6" i="21"/>
  <c r="F7" i="21"/>
  <c r="F8" i="21"/>
  <c r="F9" i="21"/>
  <c r="F10" i="21"/>
  <c r="F11" i="21"/>
  <c r="F12" i="21"/>
  <c r="F3" i="21"/>
  <c r="H13" i="23"/>
  <c r="H12" i="23"/>
  <c r="N4" i="23"/>
  <c r="N5" i="23"/>
  <c r="N3" i="23"/>
  <c r="K3" i="23"/>
  <c r="K4" i="23"/>
  <c r="K5" i="23"/>
  <c r="D32" i="22"/>
  <c r="D33" i="22" s="1"/>
  <c r="D34" i="22" s="1"/>
  <c r="D35" i="22" s="1"/>
  <c r="D36" i="22" s="1"/>
  <c r="D37" i="22" s="1"/>
  <c r="D38" i="22" s="1"/>
  <c r="D39" i="22" s="1"/>
  <c r="D40" i="22" s="1"/>
  <c r="D41" i="22" s="1"/>
  <c r="D42" i="22" s="1"/>
  <c r="D43" i="22" s="1"/>
  <c r="D44" i="22" s="1"/>
  <c r="D45" i="22" s="1"/>
  <c r="D46" i="22" s="1"/>
  <c r="D47" i="22" s="1"/>
  <c r="D48" i="22" s="1"/>
  <c r="D49" i="22" s="1"/>
  <c r="D50" i="22" s="1"/>
  <c r="D51" i="22" s="1"/>
  <c r="D52" i="22" s="1"/>
  <c r="D53" i="22" s="1"/>
  <c r="D54" i="22" s="1"/>
  <c r="D55" i="22" s="1"/>
  <c r="D56" i="22" s="1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3" i="22"/>
  <c r="D45" i="24"/>
  <c r="D46" i="24" s="1"/>
  <c r="D47" i="24" s="1"/>
  <c r="D48" i="24" s="1"/>
  <c r="D49" i="24" s="1"/>
  <c r="D50" i="24" s="1"/>
  <c r="D51" i="24" s="1"/>
  <c r="D52" i="24" s="1"/>
  <c r="D53" i="24" s="1"/>
  <c r="D54" i="24" s="1"/>
  <c r="D55" i="24" s="1"/>
  <c r="D56" i="24" s="1"/>
  <c r="D57" i="24" s="1"/>
  <c r="D58" i="24" s="1"/>
  <c r="D59" i="24" s="1"/>
  <c r="D60" i="24" s="1"/>
  <c r="D61" i="24" s="1"/>
  <c r="D62" i="24" s="1"/>
  <c r="D63" i="24" s="1"/>
  <c r="D64" i="24" s="1"/>
  <c r="D65" i="24" s="1"/>
  <c r="D66" i="24" s="1"/>
  <c r="D67" i="24" s="1"/>
  <c r="D68" i="24" s="1"/>
  <c r="D69" i="24" s="1"/>
  <c r="D70" i="24" s="1"/>
  <c r="D71" i="24" s="1"/>
  <c r="D72" i="24" s="1"/>
  <c r="D73" i="24" s="1"/>
  <c r="D74" i="24" s="1"/>
  <c r="D75" i="24" s="1"/>
  <c r="D76" i="24" s="1"/>
  <c r="D77" i="24" s="1"/>
  <c r="D78" i="24" s="1"/>
  <c r="D79" i="24" s="1"/>
  <c r="D80" i="24" s="1"/>
  <c r="D81" i="24" s="1"/>
  <c r="G5" i="24"/>
  <c r="J37" i="24"/>
  <c r="J38" i="24"/>
  <c r="J39" i="24"/>
  <c r="J13" i="24"/>
  <c r="J36" i="24"/>
  <c r="J35" i="24"/>
  <c r="J34" i="24"/>
  <c r="J33" i="24"/>
  <c r="J32" i="24"/>
  <c r="J31" i="24"/>
  <c r="J30" i="24"/>
  <c r="J29" i="24"/>
  <c r="J28" i="24"/>
  <c r="J27" i="24"/>
  <c r="J26" i="24"/>
  <c r="J25" i="24"/>
  <c r="J24" i="24"/>
  <c r="J23" i="24"/>
  <c r="J22" i="24"/>
  <c r="J21" i="24"/>
  <c r="J20" i="24"/>
  <c r="J19" i="24"/>
  <c r="J18" i="24"/>
  <c r="J17" i="24"/>
  <c r="J16" i="24"/>
  <c r="J15" i="24"/>
  <c r="J14" i="24"/>
  <c r="J12" i="24"/>
  <c r="J11" i="24"/>
  <c r="J10" i="24"/>
  <c r="J9" i="24"/>
  <c r="J8" i="24"/>
  <c r="J7" i="24"/>
  <c r="J6" i="24"/>
  <c r="J5" i="24"/>
  <c r="J4" i="24"/>
  <c r="J3" i="24"/>
  <c r="G4" i="24"/>
  <c r="G6" i="24"/>
  <c r="G7" i="24"/>
  <c r="G8" i="24"/>
  <c r="G9" i="24"/>
  <c r="G10" i="24"/>
  <c r="G11" i="24"/>
  <c r="G12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13" i="24"/>
  <c r="G3" i="24"/>
  <c r="H14" i="23" l="1"/>
  <c r="D41" i="18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D63" i="18" s="1"/>
  <c r="D64" i="18" s="1"/>
  <c r="D65" i="18" s="1"/>
  <c r="D66" i="18" s="1"/>
  <c r="D67" i="18" s="1"/>
  <c r="D68" i="18" s="1"/>
  <c r="D69" i="18" s="1"/>
  <c r="D70" i="18" s="1"/>
  <c r="D71" i="18" s="1"/>
  <c r="D72" i="18" s="1"/>
  <c r="D73" i="18" s="1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" i="18"/>
  <c r="K3" i="18"/>
  <c r="BL6" i="17"/>
  <c r="I2" i="17"/>
  <c r="DG7" i="17" l="1"/>
  <c r="DH7" i="17"/>
  <c r="DG8" i="17"/>
  <c r="DH8" i="17"/>
  <c r="DG9" i="17"/>
  <c r="DH9" i="17"/>
  <c r="DG10" i="17"/>
  <c r="DH10" i="17"/>
  <c r="DG11" i="17"/>
  <c r="DH11" i="17"/>
  <c r="DG12" i="17"/>
  <c r="DH12" i="17"/>
  <c r="DG13" i="17"/>
  <c r="DH13" i="17"/>
  <c r="DH6" i="17"/>
  <c r="DG6" i="17"/>
  <c r="BL7" i="17"/>
  <c r="BM7" i="17"/>
  <c r="BL8" i="17"/>
  <c r="BM8" i="17"/>
  <c r="BL9" i="17"/>
  <c r="BM9" i="17"/>
  <c r="BL10" i="17"/>
  <c r="BM10" i="17"/>
  <c r="BL11" i="17"/>
  <c r="BM11" i="17"/>
  <c r="BL12" i="17"/>
  <c r="BM12" i="17"/>
  <c r="BL13" i="17"/>
  <c r="BM13" i="17"/>
  <c r="BM6" i="17"/>
  <c r="BI6" i="16"/>
  <c r="BI7" i="16"/>
  <c r="BI8" i="16"/>
  <c r="BI9" i="16"/>
  <c r="BI10" i="16"/>
  <c r="BI11" i="16"/>
  <c r="BI12" i="16"/>
  <c r="BI13" i="16"/>
  <c r="BI14" i="16"/>
  <c r="BI15" i="16"/>
  <c r="BI16" i="16"/>
  <c r="BI17" i="16"/>
  <c r="BI18" i="16"/>
  <c r="BI19" i="16"/>
  <c r="BI20" i="16"/>
  <c r="BI21" i="16"/>
  <c r="BI22" i="16"/>
  <c r="BI23" i="16"/>
  <c r="BI24" i="16"/>
  <c r="BI25" i="16"/>
  <c r="BI5" i="16"/>
  <c r="BH6" i="16"/>
  <c r="BH7" i="16"/>
  <c r="BH8" i="16"/>
  <c r="BH9" i="16"/>
  <c r="BH10" i="16"/>
  <c r="BH11" i="16"/>
  <c r="BH12" i="16"/>
  <c r="BH13" i="16"/>
  <c r="BH14" i="16"/>
  <c r="BH15" i="16"/>
  <c r="BH16" i="16"/>
  <c r="BH17" i="16"/>
  <c r="BH18" i="16"/>
  <c r="BH19" i="16"/>
  <c r="BH20" i="16"/>
  <c r="BH21" i="16"/>
  <c r="BH22" i="16"/>
  <c r="BH23" i="16"/>
  <c r="BH24" i="16"/>
  <c r="BH25" i="16"/>
  <c r="BH5" i="16"/>
  <c r="E144" i="14"/>
  <c r="F144" i="14"/>
  <c r="G144" i="14"/>
  <c r="H144" i="14"/>
  <c r="I144" i="14"/>
  <c r="J144" i="14"/>
  <c r="K144" i="14"/>
  <c r="L144" i="14"/>
  <c r="M144" i="14"/>
  <c r="N144" i="14"/>
  <c r="O144" i="14"/>
  <c r="P144" i="14"/>
  <c r="Q144" i="14"/>
  <c r="R144" i="14"/>
  <c r="S144" i="14"/>
  <c r="T144" i="14"/>
  <c r="U144" i="14"/>
  <c r="V144" i="14"/>
  <c r="W144" i="14"/>
  <c r="X144" i="14"/>
  <c r="Y144" i="14"/>
  <c r="Z144" i="14"/>
  <c r="AA144" i="14"/>
  <c r="AB144" i="14"/>
  <c r="AC144" i="14"/>
  <c r="AD144" i="14"/>
  <c r="AE144" i="14"/>
  <c r="AF144" i="14"/>
  <c r="AG144" i="14"/>
  <c r="AH144" i="14"/>
  <c r="AI144" i="14"/>
  <c r="AJ144" i="14"/>
  <c r="AK144" i="14"/>
  <c r="AL144" i="14"/>
  <c r="AM144" i="14"/>
  <c r="AN144" i="14"/>
  <c r="AO144" i="14"/>
  <c r="AP144" i="14"/>
  <c r="AQ144" i="14"/>
  <c r="AR144" i="14"/>
  <c r="AS144" i="14"/>
  <c r="AT144" i="14"/>
  <c r="AU144" i="14"/>
  <c r="AV144" i="14"/>
  <c r="AW144" i="14"/>
  <c r="AX144" i="14"/>
  <c r="AY144" i="14"/>
  <c r="AZ144" i="14"/>
  <c r="BA144" i="14"/>
  <c r="BB144" i="14"/>
  <c r="BC144" i="14"/>
  <c r="BD144" i="14"/>
  <c r="BE144" i="14"/>
  <c r="BF144" i="14"/>
  <c r="BG144" i="14"/>
  <c r="D144" i="14"/>
  <c r="E136" i="14"/>
  <c r="F136" i="14"/>
  <c r="G136" i="14"/>
  <c r="H136" i="14"/>
  <c r="I136" i="14"/>
  <c r="J136" i="14"/>
  <c r="K136" i="14"/>
  <c r="L136" i="14"/>
  <c r="M136" i="14"/>
  <c r="N136" i="14"/>
  <c r="O136" i="14"/>
  <c r="P136" i="14"/>
  <c r="Q136" i="14"/>
  <c r="R136" i="14"/>
  <c r="S136" i="14"/>
  <c r="T136" i="14"/>
  <c r="U136" i="14"/>
  <c r="V136" i="14"/>
  <c r="W136" i="14"/>
  <c r="X136" i="14"/>
  <c r="Y136" i="14"/>
  <c r="Z136" i="14"/>
  <c r="AA136" i="14"/>
  <c r="AB136" i="14"/>
  <c r="AC136" i="14"/>
  <c r="AD136" i="14"/>
  <c r="AE136" i="14"/>
  <c r="AF136" i="14"/>
  <c r="AG136" i="14"/>
  <c r="AH136" i="14"/>
  <c r="AI136" i="14"/>
  <c r="AJ136" i="14"/>
  <c r="AK136" i="14"/>
  <c r="AL136" i="14"/>
  <c r="AM136" i="14"/>
  <c r="AN136" i="14"/>
  <c r="AO136" i="14"/>
  <c r="AP136" i="14"/>
  <c r="AQ136" i="14"/>
  <c r="AR136" i="14"/>
  <c r="AS136" i="14"/>
  <c r="AT136" i="14"/>
  <c r="AU136" i="14"/>
  <c r="AV136" i="14"/>
  <c r="AW136" i="14"/>
  <c r="AX136" i="14"/>
  <c r="AY136" i="14"/>
  <c r="AZ136" i="14"/>
  <c r="BA136" i="14"/>
  <c r="BB136" i="14"/>
  <c r="BC136" i="14"/>
  <c r="BD136" i="14"/>
  <c r="BE136" i="14"/>
  <c r="BF136" i="14"/>
  <c r="BG136" i="14"/>
  <c r="D136" i="14"/>
  <c r="E130" i="14"/>
  <c r="F130" i="14"/>
  <c r="G130" i="14"/>
  <c r="H130" i="14"/>
  <c r="I130" i="14"/>
  <c r="J130" i="14"/>
  <c r="K130" i="14"/>
  <c r="L130" i="14"/>
  <c r="M130" i="14"/>
  <c r="N130" i="14"/>
  <c r="O130" i="14"/>
  <c r="P130" i="14"/>
  <c r="Q130" i="14"/>
  <c r="R130" i="14"/>
  <c r="S130" i="14"/>
  <c r="T130" i="14"/>
  <c r="U130" i="14"/>
  <c r="V130" i="14"/>
  <c r="W130" i="14"/>
  <c r="X130" i="14"/>
  <c r="Y130" i="14"/>
  <c r="Z130" i="14"/>
  <c r="AA130" i="14"/>
  <c r="AB130" i="14"/>
  <c r="AC130" i="14"/>
  <c r="AD130" i="14"/>
  <c r="AE130" i="14"/>
  <c r="AF130" i="14"/>
  <c r="AG130" i="14"/>
  <c r="AH130" i="14"/>
  <c r="AI130" i="14"/>
  <c r="AJ130" i="14"/>
  <c r="AK130" i="14"/>
  <c r="AL130" i="14"/>
  <c r="AM130" i="14"/>
  <c r="AN130" i="14"/>
  <c r="AO130" i="14"/>
  <c r="AP130" i="14"/>
  <c r="AQ130" i="14"/>
  <c r="AR130" i="14"/>
  <c r="AS130" i="14"/>
  <c r="AT130" i="14"/>
  <c r="AU130" i="14"/>
  <c r="AV130" i="14"/>
  <c r="AW130" i="14"/>
  <c r="AX130" i="14"/>
  <c r="AY130" i="14"/>
  <c r="AZ130" i="14"/>
  <c r="BA130" i="14"/>
  <c r="BB130" i="14"/>
  <c r="BC130" i="14"/>
  <c r="BD130" i="14"/>
  <c r="BE130" i="14"/>
  <c r="BF130" i="14"/>
  <c r="BG130" i="14"/>
  <c r="D130" i="14"/>
  <c r="E127" i="14"/>
  <c r="F127" i="14"/>
  <c r="G127" i="14"/>
  <c r="H127" i="14"/>
  <c r="I127" i="14"/>
  <c r="J127" i="14"/>
  <c r="K127" i="14"/>
  <c r="L127" i="14"/>
  <c r="M127" i="14"/>
  <c r="N127" i="14"/>
  <c r="O127" i="14"/>
  <c r="P127" i="14"/>
  <c r="Q127" i="14"/>
  <c r="R127" i="14"/>
  <c r="S127" i="14"/>
  <c r="T127" i="14"/>
  <c r="U127" i="14"/>
  <c r="V127" i="14"/>
  <c r="W127" i="14"/>
  <c r="X127" i="14"/>
  <c r="Y127" i="14"/>
  <c r="Z127" i="14"/>
  <c r="AA127" i="14"/>
  <c r="AB127" i="14"/>
  <c r="AC127" i="14"/>
  <c r="AD127" i="14"/>
  <c r="AE127" i="14"/>
  <c r="AF127" i="14"/>
  <c r="AG127" i="14"/>
  <c r="AH127" i="14"/>
  <c r="AI127" i="14"/>
  <c r="AJ127" i="14"/>
  <c r="AK127" i="14"/>
  <c r="AL127" i="14"/>
  <c r="AM127" i="14"/>
  <c r="AN127" i="14"/>
  <c r="AO127" i="14"/>
  <c r="AP127" i="14"/>
  <c r="AQ127" i="14"/>
  <c r="AR127" i="14"/>
  <c r="AS127" i="14"/>
  <c r="AT127" i="14"/>
  <c r="AU127" i="14"/>
  <c r="AV127" i="14"/>
  <c r="AW127" i="14"/>
  <c r="AX127" i="14"/>
  <c r="AY127" i="14"/>
  <c r="AZ127" i="14"/>
  <c r="BA127" i="14"/>
  <c r="BB127" i="14"/>
  <c r="BC127" i="14"/>
  <c r="BD127" i="14"/>
  <c r="BE127" i="14"/>
  <c r="BF127" i="14"/>
  <c r="BG127" i="14"/>
  <c r="D127" i="14"/>
  <c r="E123" i="14"/>
  <c r="F123" i="14"/>
  <c r="G123" i="14"/>
  <c r="H123" i="14"/>
  <c r="I123" i="14"/>
  <c r="J123" i="14"/>
  <c r="K123" i="14"/>
  <c r="L123" i="14"/>
  <c r="M123" i="14"/>
  <c r="N123" i="14"/>
  <c r="O123" i="14"/>
  <c r="P123" i="14"/>
  <c r="Q123" i="14"/>
  <c r="R123" i="14"/>
  <c r="S123" i="14"/>
  <c r="T123" i="14"/>
  <c r="U123" i="14"/>
  <c r="V123" i="14"/>
  <c r="W123" i="14"/>
  <c r="X123" i="14"/>
  <c r="Y123" i="14"/>
  <c r="Z123" i="14"/>
  <c r="AA123" i="14"/>
  <c r="AB123" i="14"/>
  <c r="AC123" i="14"/>
  <c r="AD123" i="14"/>
  <c r="AE123" i="14"/>
  <c r="AF123" i="14"/>
  <c r="AG123" i="14"/>
  <c r="AH123" i="14"/>
  <c r="AI123" i="14"/>
  <c r="AJ123" i="14"/>
  <c r="AK123" i="14"/>
  <c r="AL123" i="14"/>
  <c r="AM123" i="14"/>
  <c r="AN123" i="14"/>
  <c r="AO123" i="14"/>
  <c r="AP123" i="14"/>
  <c r="AQ123" i="14"/>
  <c r="AR123" i="14"/>
  <c r="AS123" i="14"/>
  <c r="AT123" i="14"/>
  <c r="AU123" i="14"/>
  <c r="AV123" i="14"/>
  <c r="AW123" i="14"/>
  <c r="AX123" i="14"/>
  <c r="AY123" i="14"/>
  <c r="AZ123" i="14"/>
  <c r="BA123" i="14"/>
  <c r="BB123" i="14"/>
  <c r="BC123" i="14"/>
  <c r="BD123" i="14"/>
  <c r="BE123" i="14"/>
  <c r="BF123" i="14"/>
  <c r="BG123" i="14"/>
  <c r="D123" i="14"/>
  <c r="E121" i="14"/>
  <c r="F121" i="14"/>
  <c r="G121" i="14"/>
  <c r="H121" i="14"/>
  <c r="I121" i="14"/>
  <c r="J121" i="14"/>
  <c r="K121" i="14"/>
  <c r="L121" i="14"/>
  <c r="M121" i="14"/>
  <c r="N121" i="14"/>
  <c r="O121" i="14"/>
  <c r="P121" i="14"/>
  <c r="Q121" i="14"/>
  <c r="R121" i="14"/>
  <c r="S121" i="14"/>
  <c r="T121" i="14"/>
  <c r="U121" i="14"/>
  <c r="V121" i="14"/>
  <c r="W121" i="14"/>
  <c r="X121" i="14"/>
  <c r="Y121" i="14"/>
  <c r="Z121" i="14"/>
  <c r="AA121" i="14"/>
  <c r="AB121" i="14"/>
  <c r="AC121" i="14"/>
  <c r="AD121" i="14"/>
  <c r="AE121" i="14"/>
  <c r="AF121" i="14"/>
  <c r="AG121" i="14"/>
  <c r="AH121" i="14"/>
  <c r="AI121" i="14"/>
  <c r="AJ121" i="14"/>
  <c r="AK121" i="14"/>
  <c r="AL121" i="14"/>
  <c r="AM121" i="14"/>
  <c r="AN121" i="14"/>
  <c r="AO121" i="14"/>
  <c r="AP121" i="14"/>
  <c r="AQ121" i="14"/>
  <c r="AR121" i="14"/>
  <c r="AS121" i="14"/>
  <c r="AT121" i="14"/>
  <c r="AU121" i="14"/>
  <c r="AV121" i="14"/>
  <c r="AW121" i="14"/>
  <c r="AX121" i="14"/>
  <c r="AY121" i="14"/>
  <c r="AZ121" i="14"/>
  <c r="BA121" i="14"/>
  <c r="BB121" i="14"/>
  <c r="BC121" i="14"/>
  <c r="BD121" i="14"/>
  <c r="BE121" i="14"/>
  <c r="BF121" i="14"/>
  <c r="BG121" i="14"/>
  <c r="D121" i="14"/>
  <c r="E109" i="14"/>
  <c r="F109" i="14"/>
  <c r="G109" i="14"/>
  <c r="H109" i="14"/>
  <c r="I109" i="14"/>
  <c r="J109" i="14"/>
  <c r="K109" i="14"/>
  <c r="L109" i="14"/>
  <c r="M109" i="14"/>
  <c r="N109" i="14"/>
  <c r="O109" i="14"/>
  <c r="P109" i="14"/>
  <c r="Q109" i="14"/>
  <c r="R109" i="14"/>
  <c r="S109" i="14"/>
  <c r="T109" i="14"/>
  <c r="U109" i="14"/>
  <c r="V109" i="14"/>
  <c r="W109" i="14"/>
  <c r="X109" i="14"/>
  <c r="Y109" i="14"/>
  <c r="Z109" i="14"/>
  <c r="AA109" i="14"/>
  <c r="AB109" i="14"/>
  <c r="AC109" i="14"/>
  <c r="AD109" i="14"/>
  <c r="AE109" i="14"/>
  <c r="AF109" i="14"/>
  <c r="AG109" i="14"/>
  <c r="AH109" i="14"/>
  <c r="AI109" i="14"/>
  <c r="AJ109" i="14"/>
  <c r="AK109" i="14"/>
  <c r="AL109" i="14"/>
  <c r="AM109" i="14"/>
  <c r="AN109" i="14"/>
  <c r="AO109" i="14"/>
  <c r="AP109" i="14"/>
  <c r="AQ109" i="14"/>
  <c r="AR109" i="14"/>
  <c r="AS109" i="14"/>
  <c r="AT109" i="14"/>
  <c r="AU109" i="14"/>
  <c r="AV109" i="14"/>
  <c r="AW109" i="14"/>
  <c r="AX109" i="14"/>
  <c r="AY109" i="14"/>
  <c r="AZ109" i="14"/>
  <c r="BA109" i="14"/>
  <c r="BB109" i="14"/>
  <c r="BC109" i="14"/>
  <c r="BD109" i="14"/>
  <c r="BE109" i="14"/>
  <c r="BF109" i="14"/>
  <c r="BG109" i="14"/>
  <c r="D109" i="14"/>
  <c r="E101" i="14"/>
  <c r="F101" i="14"/>
  <c r="G101" i="14"/>
  <c r="H101" i="14"/>
  <c r="I101" i="14"/>
  <c r="J101" i="14"/>
  <c r="K101" i="14"/>
  <c r="L101" i="14"/>
  <c r="M101" i="14"/>
  <c r="N101" i="14"/>
  <c r="O101" i="14"/>
  <c r="P101" i="14"/>
  <c r="Q101" i="14"/>
  <c r="R101" i="14"/>
  <c r="S101" i="14"/>
  <c r="T101" i="14"/>
  <c r="U101" i="14"/>
  <c r="V101" i="14"/>
  <c r="W101" i="14"/>
  <c r="X101" i="14"/>
  <c r="Y101" i="14"/>
  <c r="Z101" i="14"/>
  <c r="AA101" i="14"/>
  <c r="AB101" i="14"/>
  <c r="AC101" i="14"/>
  <c r="AD101" i="14"/>
  <c r="AE101" i="14"/>
  <c r="AF101" i="14"/>
  <c r="AG101" i="14"/>
  <c r="AH101" i="14"/>
  <c r="AI101" i="14"/>
  <c r="AJ101" i="14"/>
  <c r="AK101" i="14"/>
  <c r="AL101" i="14"/>
  <c r="AM101" i="14"/>
  <c r="AN101" i="14"/>
  <c r="AO101" i="14"/>
  <c r="AP101" i="14"/>
  <c r="AQ101" i="14"/>
  <c r="AR101" i="14"/>
  <c r="AS101" i="14"/>
  <c r="AT101" i="14"/>
  <c r="AU101" i="14"/>
  <c r="AV101" i="14"/>
  <c r="AW101" i="14"/>
  <c r="AX101" i="14"/>
  <c r="AY101" i="14"/>
  <c r="AZ101" i="14"/>
  <c r="BA101" i="14"/>
  <c r="BB101" i="14"/>
  <c r="BC101" i="14"/>
  <c r="BD101" i="14"/>
  <c r="BE101" i="14"/>
  <c r="BF101" i="14"/>
  <c r="BG101" i="14"/>
  <c r="D101" i="14"/>
  <c r="E95" i="14"/>
  <c r="F95" i="14"/>
  <c r="G95" i="14"/>
  <c r="H95" i="14"/>
  <c r="I95" i="14"/>
  <c r="J95" i="14"/>
  <c r="K95" i="14"/>
  <c r="L95" i="14"/>
  <c r="M95" i="14"/>
  <c r="N95" i="14"/>
  <c r="O95" i="14"/>
  <c r="P95" i="14"/>
  <c r="Q95" i="14"/>
  <c r="R95" i="14"/>
  <c r="S95" i="14"/>
  <c r="T95" i="14"/>
  <c r="U95" i="14"/>
  <c r="V95" i="14"/>
  <c r="W95" i="14"/>
  <c r="X95" i="14"/>
  <c r="Y95" i="14"/>
  <c r="Z95" i="14"/>
  <c r="AA95" i="14"/>
  <c r="AB95" i="14"/>
  <c r="AC95" i="14"/>
  <c r="AD95" i="14"/>
  <c r="AE95" i="14"/>
  <c r="AF95" i="14"/>
  <c r="AG95" i="14"/>
  <c r="AH95" i="14"/>
  <c r="AI95" i="14"/>
  <c r="AJ95" i="14"/>
  <c r="AK95" i="14"/>
  <c r="AL95" i="14"/>
  <c r="AM95" i="14"/>
  <c r="AN95" i="14"/>
  <c r="AO95" i="14"/>
  <c r="AP95" i="14"/>
  <c r="AQ95" i="14"/>
  <c r="AR95" i="14"/>
  <c r="AS95" i="14"/>
  <c r="AT95" i="14"/>
  <c r="AU95" i="14"/>
  <c r="AV95" i="14"/>
  <c r="AW95" i="14"/>
  <c r="AX95" i="14"/>
  <c r="AY95" i="14"/>
  <c r="AZ95" i="14"/>
  <c r="BA95" i="14"/>
  <c r="BB95" i="14"/>
  <c r="BC95" i="14"/>
  <c r="BD95" i="14"/>
  <c r="BE95" i="14"/>
  <c r="BF95" i="14"/>
  <c r="BG95" i="14"/>
  <c r="D95" i="14"/>
  <c r="E68" i="14"/>
  <c r="F68" i="14"/>
  <c r="G68" i="14"/>
  <c r="H68" i="14"/>
  <c r="I68" i="14"/>
  <c r="J68" i="14"/>
  <c r="K68" i="14"/>
  <c r="L68" i="14"/>
  <c r="M68" i="14"/>
  <c r="N68" i="14"/>
  <c r="O68" i="14"/>
  <c r="P68" i="14"/>
  <c r="Q68" i="14"/>
  <c r="R68" i="14"/>
  <c r="S68" i="14"/>
  <c r="T68" i="14"/>
  <c r="U68" i="14"/>
  <c r="V68" i="14"/>
  <c r="W68" i="14"/>
  <c r="X68" i="14"/>
  <c r="Y68" i="14"/>
  <c r="Z68" i="14"/>
  <c r="AA68" i="14"/>
  <c r="AB68" i="14"/>
  <c r="AC68" i="14"/>
  <c r="AD68" i="14"/>
  <c r="AE68" i="14"/>
  <c r="AF68" i="14"/>
  <c r="AG68" i="14"/>
  <c r="AH68" i="14"/>
  <c r="AI68" i="14"/>
  <c r="AJ68" i="14"/>
  <c r="AK68" i="14"/>
  <c r="AL68" i="14"/>
  <c r="AM68" i="14"/>
  <c r="AN68" i="14"/>
  <c r="AO68" i="14"/>
  <c r="AP68" i="14"/>
  <c r="AQ68" i="14"/>
  <c r="AR68" i="14"/>
  <c r="AS68" i="14"/>
  <c r="AT68" i="14"/>
  <c r="AU68" i="14"/>
  <c r="AV68" i="14"/>
  <c r="AW68" i="14"/>
  <c r="AX68" i="14"/>
  <c r="AY68" i="14"/>
  <c r="AZ68" i="14"/>
  <c r="BA68" i="14"/>
  <c r="BB68" i="14"/>
  <c r="BC68" i="14"/>
  <c r="BD68" i="14"/>
  <c r="BE68" i="14"/>
  <c r="BF68" i="14"/>
  <c r="BG68" i="14"/>
  <c r="D68" i="14"/>
  <c r="E61" i="14"/>
  <c r="F61" i="14"/>
  <c r="G61" i="14"/>
  <c r="H61" i="14"/>
  <c r="I61" i="14"/>
  <c r="J61" i="14"/>
  <c r="K61" i="14"/>
  <c r="L61" i="14"/>
  <c r="M61" i="14"/>
  <c r="N61" i="14"/>
  <c r="O61" i="14"/>
  <c r="P61" i="14"/>
  <c r="Q61" i="14"/>
  <c r="R61" i="14"/>
  <c r="S61" i="14"/>
  <c r="T61" i="14"/>
  <c r="U61" i="14"/>
  <c r="V61" i="14"/>
  <c r="W61" i="14"/>
  <c r="X61" i="14"/>
  <c r="Y61" i="14"/>
  <c r="Z61" i="14"/>
  <c r="AA61" i="14"/>
  <c r="AB61" i="14"/>
  <c r="AC61" i="14"/>
  <c r="AD61" i="14"/>
  <c r="AE61" i="14"/>
  <c r="AF61" i="14"/>
  <c r="AG61" i="14"/>
  <c r="AH61" i="14"/>
  <c r="AI61" i="14"/>
  <c r="AJ61" i="14"/>
  <c r="AK61" i="14"/>
  <c r="AL61" i="14"/>
  <c r="AM61" i="14"/>
  <c r="AN61" i="14"/>
  <c r="AO61" i="14"/>
  <c r="AP61" i="14"/>
  <c r="AQ61" i="14"/>
  <c r="AR61" i="14"/>
  <c r="AS61" i="14"/>
  <c r="AT61" i="14"/>
  <c r="AU61" i="14"/>
  <c r="AV61" i="14"/>
  <c r="AW61" i="14"/>
  <c r="AX61" i="14"/>
  <c r="AY61" i="14"/>
  <c r="AZ61" i="14"/>
  <c r="BA61" i="14"/>
  <c r="BB61" i="14"/>
  <c r="BC61" i="14"/>
  <c r="BD61" i="14"/>
  <c r="BE61" i="14"/>
  <c r="BF61" i="14"/>
  <c r="BG61" i="14"/>
  <c r="D61" i="14"/>
  <c r="E54" i="14"/>
  <c r="F54" i="14"/>
  <c r="G54" i="14"/>
  <c r="H54" i="14"/>
  <c r="I54" i="14"/>
  <c r="J54" i="14"/>
  <c r="K54" i="14"/>
  <c r="L54" i="14"/>
  <c r="M54" i="14"/>
  <c r="N54" i="14"/>
  <c r="O54" i="14"/>
  <c r="P54" i="14"/>
  <c r="Q54" i="14"/>
  <c r="R54" i="14"/>
  <c r="S54" i="14"/>
  <c r="T54" i="14"/>
  <c r="U54" i="14"/>
  <c r="V54" i="14"/>
  <c r="W54" i="14"/>
  <c r="X54" i="14"/>
  <c r="Y54" i="14"/>
  <c r="Z54" i="14"/>
  <c r="AA54" i="14"/>
  <c r="AB54" i="14"/>
  <c r="AC54" i="14"/>
  <c r="AD54" i="14"/>
  <c r="AE54" i="14"/>
  <c r="AF54" i="14"/>
  <c r="AG54" i="14"/>
  <c r="AH54" i="14"/>
  <c r="AI54" i="14"/>
  <c r="AJ54" i="14"/>
  <c r="AK54" i="14"/>
  <c r="AL54" i="14"/>
  <c r="AM54" i="14"/>
  <c r="AN54" i="14"/>
  <c r="AO54" i="14"/>
  <c r="AP54" i="14"/>
  <c r="AQ54" i="14"/>
  <c r="AR54" i="14"/>
  <c r="AS54" i="14"/>
  <c r="AT54" i="14"/>
  <c r="AU54" i="14"/>
  <c r="AV54" i="14"/>
  <c r="AW54" i="14"/>
  <c r="AX54" i="14"/>
  <c r="AY54" i="14"/>
  <c r="AZ54" i="14"/>
  <c r="BA54" i="14"/>
  <c r="BB54" i="14"/>
  <c r="BC54" i="14"/>
  <c r="BD54" i="14"/>
  <c r="BE54" i="14"/>
  <c r="BF54" i="14"/>
  <c r="BG54" i="14"/>
  <c r="D54" i="14"/>
  <c r="E52" i="14"/>
  <c r="F52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S52" i="14"/>
  <c r="T52" i="14"/>
  <c r="U52" i="14"/>
  <c r="V52" i="14"/>
  <c r="W52" i="14"/>
  <c r="X52" i="14"/>
  <c r="Y52" i="14"/>
  <c r="Z52" i="14"/>
  <c r="AA52" i="14"/>
  <c r="AB52" i="14"/>
  <c r="AC52" i="14"/>
  <c r="AD52" i="14"/>
  <c r="AE52" i="14"/>
  <c r="AF52" i="14"/>
  <c r="AG52" i="14"/>
  <c r="AH52" i="14"/>
  <c r="AI52" i="14"/>
  <c r="AJ52" i="14"/>
  <c r="AK52" i="14"/>
  <c r="AL52" i="14"/>
  <c r="AM52" i="14"/>
  <c r="AN52" i="14"/>
  <c r="AO52" i="14"/>
  <c r="AP52" i="14"/>
  <c r="AQ52" i="14"/>
  <c r="AR52" i="14"/>
  <c r="AS52" i="14"/>
  <c r="AT52" i="14"/>
  <c r="AU52" i="14"/>
  <c r="AV52" i="14"/>
  <c r="AW52" i="14"/>
  <c r="AX52" i="14"/>
  <c r="AY52" i="14"/>
  <c r="AZ52" i="14"/>
  <c r="BA52" i="14"/>
  <c r="BB52" i="14"/>
  <c r="BC52" i="14"/>
  <c r="BD52" i="14"/>
  <c r="BE52" i="14"/>
  <c r="BF52" i="14"/>
  <c r="BG52" i="14"/>
  <c r="D5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AO42" i="14"/>
  <c r="AP42" i="14"/>
  <c r="AQ42" i="14"/>
  <c r="AR42" i="14"/>
  <c r="AS42" i="14"/>
  <c r="AT42" i="14"/>
  <c r="AU42" i="14"/>
  <c r="AV42" i="14"/>
  <c r="AW42" i="14"/>
  <c r="AX42" i="14"/>
  <c r="AY42" i="14"/>
  <c r="AZ42" i="14"/>
  <c r="BA42" i="14"/>
  <c r="BB42" i="14"/>
  <c r="BC42" i="14"/>
  <c r="BD42" i="14"/>
  <c r="BE42" i="14"/>
  <c r="BF42" i="14"/>
  <c r="BG42" i="14"/>
  <c r="D42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AH39" i="14"/>
  <c r="AI39" i="14"/>
  <c r="AJ39" i="14"/>
  <c r="AK39" i="14"/>
  <c r="AL39" i="14"/>
  <c r="AM39" i="14"/>
  <c r="AN39" i="14"/>
  <c r="AO39" i="14"/>
  <c r="AP39" i="14"/>
  <c r="AQ39" i="14"/>
  <c r="AR39" i="14"/>
  <c r="AS39" i="14"/>
  <c r="AT39" i="14"/>
  <c r="AU39" i="14"/>
  <c r="AV39" i="14"/>
  <c r="AW39" i="14"/>
  <c r="AX39" i="14"/>
  <c r="AY39" i="14"/>
  <c r="AZ39" i="14"/>
  <c r="BA39" i="14"/>
  <c r="BB39" i="14"/>
  <c r="BC39" i="14"/>
  <c r="BD39" i="14"/>
  <c r="BE39" i="14"/>
  <c r="BF39" i="14"/>
  <c r="BG39" i="14"/>
  <c r="D39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AO37" i="14"/>
  <c r="AP37" i="14"/>
  <c r="AQ37" i="14"/>
  <c r="AR37" i="14"/>
  <c r="AS37" i="14"/>
  <c r="AT37" i="14"/>
  <c r="AU37" i="14"/>
  <c r="AV37" i="14"/>
  <c r="AW37" i="14"/>
  <c r="AX37" i="14"/>
  <c r="AY37" i="14"/>
  <c r="AZ37" i="14"/>
  <c r="BA37" i="14"/>
  <c r="BB37" i="14"/>
  <c r="BC37" i="14"/>
  <c r="BD37" i="14"/>
  <c r="BE37" i="14"/>
  <c r="BF37" i="14"/>
  <c r="BG37" i="14"/>
  <c r="D37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AO33" i="14"/>
  <c r="AP33" i="14"/>
  <c r="AQ33" i="14"/>
  <c r="AR33" i="14"/>
  <c r="AS33" i="14"/>
  <c r="AT33" i="14"/>
  <c r="AU33" i="14"/>
  <c r="AV33" i="14"/>
  <c r="AW33" i="14"/>
  <c r="AX33" i="14"/>
  <c r="AY33" i="14"/>
  <c r="AZ33" i="14"/>
  <c r="BA33" i="14"/>
  <c r="BB33" i="14"/>
  <c r="BC33" i="14"/>
  <c r="BD33" i="14"/>
  <c r="BE33" i="14"/>
  <c r="BF33" i="14"/>
  <c r="BG33" i="14"/>
  <c r="D33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AO27" i="14"/>
  <c r="AP27" i="14"/>
  <c r="AQ27" i="14"/>
  <c r="AR27" i="14"/>
  <c r="AS27" i="14"/>
  <c r="AT27" i="14"/>
  <c r="AU27" i="14"/>
  <c r="AV27" i="14"/>
  <c r="AW27" i="14"/>
  <c r="AX27" i="14"/>
  <c r="AY27" i="14"/>
  <c r="AZ27" i="14"/>
  <c r="BA27" i="14"/>
  <c r="BB27" i="14"/>
  <c r="BC27" i="14"/>
  <c r="BD27" i="14"/>
  <c r="BE27" i="14"/>
  <c r="BF27" i="14"/>
  <c r="BG27" i="14"/>
  <c r="D27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AH22" i="14"/>
  <c r="AI22" i="14"/>
  <c r="AJ22" i="14"/>
  <c r="AK22" i="14"/>
  <c r="AL22" i="14"/>
  <c r="AM22" i="14"/>
  <c r="AN22" i="14"/>
  <c r="AO22" i="14"/>
  <c r="AP22" i="14"/>
  <c r="AQ22" i="14"/>
  <c r="AR22" i="14"/>
  <c r="AS22" i="14"/>
  <c r="AT22" i="14"/>
  <c r="AU22" i="14"/>
  <c r="AV22" i="14"/>
  <c r="AW22" i="14"/>
  <c r="AX22" i="14"/>
  <c r="AY22" i="14"/>
  <c r="AZ22" i="14"/>
  <c r="BA22" i="14"/>
  <c r="BB22" i="14"/>
  <c r="BC22" i="14"/>
  <c r="BD22" i="14"/>
  <c r="BE22" i="14"/>
  <c r="BF22" i="14"/>
  <c r="BG22" i="14"/>
  <c r="D22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D18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AT8" i="14"/>
  <c r="AU8" i="14"/>
  <c r="AV8" i="14"/>
  <c r="AW8" i="14"/>
  <c r="AX8" i="14"/>
  <c r="AY8" i="14"/>
  <c r="AZ8" i="14"/>
  <c r="BA8" i="14"/>
  <c r="BB8" i="14"/>
  <c r="BC8" i="14"/>
  <c r="BD8" i="14"/>
  <c r="BE8" i="14"/>
  <c r="BF8" i="14"/>
  <c r="BG8" i="14"/>
  <c r="D8" i="14"/>
  <c r="BK147" i="14" l="1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AA147" i="14"/>
  <c r="Z147" i="14"/>
  <c r="Y147" i="14"/>
  <c r="X147" i="14"/>
  <c r="W147" i="14"/>
  <c r="V147" i="14"/>
  <c r="U147" i="14"/>
  <c r="T147" i="14"/>
  <c r="S147" i="14"/>
  <c r="R147" i="14"/>
  <c r="Q147" i="14"/>
  <c r="P147" i="14"/>
  <c r="O147" i="14"/>
  <c r="N147" i="14"/>
  <c r="M147" i="14"/>
  <c r="L147" i="14"/>
  <c r="K147" i="14"/>
  <c r="J147" i="14"/>
  <c r="I147" i="14"/>
  <c r="H147" i="14"/>
  <c r="G147" i="14"/>
  <c r="F147" i="14"/>
  <c r="E147" i="14"/>
  <c r="D147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X146" i="14"/>
  <c r="W146" i="14"/>
  <c r="V146" i="14"/>
  <c r="U146" i="14"/>
  <c r="T146" i="14"/>
  <c r="S146" i="14"/>
  <c r="R146" i="14"/>
  <c r="Q146" i="14"/>
  <c r="P146" i="14"/>
  <c r="O146" i="14"/>
  <c r="N146" i="14"/>
  <c r="M146" i="14"/>
  <c r="L146" i="14"/>
  <c r="K146" i="14"/>
  <c r="J146" i="14"/>
  <c r="I146" i="14"/>
  <c r="H146" i="14"/>
  <c r="G146" i="14"/>
  <c r="F146" i="14"/>
  <c r="E146" i="14"/>
  <c r="D146" i="14"/>
  <c r="V28" i="1"/>
  <c r="S28" i="1"/>
  <c r="N28" i="1"/>
  <c r="J28" i="1"/>
  <c r="K28" i="1" s="1"/>
  <c r="V26" i="1"/>
  <c r="S26" i="1"/>
  <c r="N26" i="1"/>
  <c r="J26" i="1"/>
  <c r="K26" i="1" s="1"/>
  <c r="BK126" i="1"/>
  <c r="V82" i="1"/>
  <c r="S82" i="1"/>
  <c r="N82" i="1"/>
  <c r="J82" i="1"/>
  <c r="K82" i="1" s="1"/>
  <c r="V81" i="1"/>
  <c r="S81" i="1"/>
  <c r="N81" i="1"/>
  <c r="J81" i="1"/>
  <c r="K81" i="1" s="1"/>
  <c r="V80" i="1"/>
  <c r="S80" i="1"/>
  <c r="N80" i="1"/>
  <c r="J80" i="1"/>
  <c r="K80" i="1" s="1"/>
  <c r="V79" i="1"/>
  <c r="S79" i="1"/>
  <c r="N79" i="1"/>
  <c r="J79" i="1"/>
  <c r="K79" i="1" s="1"/>
  <c r="V78" i="1"/>
  <c r="S78" i="1"/>
  <c r="N78" i="1"/>
  <c r="J78" i="1"/>
  <c r="K78" i="1" s="1"/>
  <c r="V77" i="1"/>
  <c r="S77" i="1"/>
  <c r="N77" i="1"/>
  <c r="J77" i="1"/>
  <c r="K77" i="1" s="1"/>
  <c r="V76" i="1"/>
  <c r="S76" i="1"/>
  <c r="N76" i="1"/>
  <c r="J76" i="1"/>
  <c r="K76" i="1" s="1"/>
  <c r="V75" i="1"/>
  <c r="S75" i="1"/>
  <c r="N75" i="1"/>
  <c r="J75" i="1"/>
  <c r="K75" i="1" s="1"/>
  <c r="V74" i="1"/>
  <c r="S74" i="1"/>
  <c r="N74" i="1"/>
  <c r="J74" i="1"/>
  <c r="K74" i="1" s="1"/>
  <c r="V73" i="1"/>
  <c r="S73" i="1"/>
  <c r="N73" i="1"/>
  <c r="J73" i="1"/>
  <c r="K73" i="1" s="1"/>
  <c r="V72" i="1"/>
  <c r="S72" i="1"/>
  <c r="N72" i="1"/>
  <c r="J72" i="1"/>
  <c r="K72" i="1" s="1"/>
  <c r="V71" i="1"/>
  <c r="S71" i="1"/>
  <c r="N71" i="1"/>
  <c r="J71" i="1"/>
  <c r="K71" i="1" s="1"/>
  <c r="V70" i="1"/>
  <c r="S70" i="1"/>
  <c r="N70" i="1"/>
  <c r="J70" i="1"/>
  <c r="K70" i="1" s="1"/>
  <c r="V69" i="1"/>
  <c r="S69" i="1"/>
  <c r="N69" i="1"/>
  <c r="J69" i="1"/>
  <c r="K69" i="1" s="1"/>
  <c r="V68" i="1"/>
  <c r="S68" i="1"/>
  <c r="N68" i="1"/>
  <c r="J68" i="1"/>
  <c r="K68" i="1" s="1"/>
  <c r="V67" i="1"/>
  <c r="S67" i="1"/>
  <c r="N67" i="1"/>
  <c r="J67" i="1"/>
  <c r="K67" i="1" s="1"/>
  <c r="V66" i="1"/>
  <c r="S66" i="1"/>
  <c r="N66" i="1"/>
  <c r="J66" i="1"/>
  <c r="K66" i="1" s="1"/>
  <c r="V65" i="1"/>
  <c r="S65" i="1"/>
  <c r="N65" i="1"/>
  <c r="J65" i="1"/>
  <c r="K65" i="1" s="1"/>
  <c r="V63" i="1"/>
  <c r="S63" i="1"/>
  <c r="N63" i="1"/>
  <c r="J63" i="1"/>
  <c r="K63" i="1" s="1"/>
  <c r="V62" i="1"/>
  <c r="S62" i="1"/>
  <c r="N62" i="1"/>
  <c r="J62" i="1"/>
  <c r="K62" i="1" s="1"/>
  <c r="V64" i="1"/>
  <c r="S64" i="1"/>
  <c r="N64" i="1"/>
  <c r="J64" i="1"/>
  <c r="K64" i="1" s="1"/>
  <c r="V61" i="1"/>
  <c r="S61" i="1"/>
  <c r="N61" i="1"/>
  <c r="J61" i="1"/>
  <c r="K61" i="1" s="1"/>
  <c r="V60" i="1"/>
  <c r="S60" i="1"/>
  <c r="M60" i="1"/>
  <c r="L60" i="1"/>
  <c r="J60" i="1"/>
  <c r="K60" i="1" s="1"/>
  <c r="V59" i="1"/>
  <c r="S59" i="1"/>
  <c r="N59" i="1"/>
  <c r="J59" i="1"/>
  <c r="K59" i="1" s="1"/>
  <c r="V58" i="1"/>
  <c r="S58" i="1"/>
  <c r="N58" i="1"/>
  <c r="J58" i="1"/>
  <c r="K58" i="1" s="1"/>
  <c r="V57" i="1"/>
  <c r="S57" i="1"/>
  <c r="N57" i="1"/>
  <c r="J57" i="1"/>
  <c r="K57" i="1" s="1"/>
  <c r="V105" i="1"/>
  <c r="S105" i="1"/>
  <c r="N105" i="1"/>
  <c r="J105" i="1"/>
  <c r="K105" i="1" s="1"/>
  <c r="V104" i="1"/>
  <c r="S104" i="1"/>
  <c r="N104" i="1"/>
  <c r="J104" i="1"/>
  <c r="K104" i="1" s="1"/>
  <c r="V103" i="1"/>
  <c r="S103" i="1"/>
  <c r="N103" i="1"/>
  <c r="J103" i="1"/>
  <c r="K103" i="1" s="1"/>
  <c r="V102" i="1"/>
  <c r="S102" i="1"/>
  <c r="N102" i="1"/>
  <c r="J102" i="1"/>
  <c r="K102" i="1" s="1"/>
  <c r="V101" i="1"/>
  <c r="S101" i="1"/>
  <c r="N101" i="1"/>
  <c r="J101" i="1"/>
  <c r="K101" i="1" s="1"/>
  <c r="V100" i="1"/>
  <c r="S100" i="1"/>
  <c r="N100" i="1"/>
  <c r="J100" i="1"/>
  <c r="K100" i="1" s="1"/>
  <c r="V99" i="1"/>
  <c r="S99" i="1"/>
  <c r="N99" i="1"/>
  <c r="J99" i="1"/>
  <c r="K99" i="1" s="1"/>
  <c r="V98" i="1"/>
  <c r="S98" i="1"/>
  <c r="N98" i="1"/>
  <c r="J98" i="1"/>
  <c r="K98" i="1" s="1"/>
  <c r="V97" i="1"/>
  <c r="S97" i="1"/>
  <c r="N97" i="1"/>
  <c r="J97" i="1"/>
  <c r="K97" i="1" s="1"/>
  <c r="V96" i="1"/>
  <c r="S96" i="1"/>
  <c r="N96" i="1"/>
  <c r="J96" i="1"/>
  <c r="K96" i="1" s="1"/>
  <c r="V95" i="1"/>
  <c r="S95" i="1"/>
  <c r="N95" i="1"/>
  <c r="J95" i="1"/>
  <c r="K95" i="1" s="1"/>
  <c r="N60" i="1" l="1"/>
  <c r="S626" i="2" l="1"/>
  <c r="N36" i="1"/>
  <c r="N37" i="1"/>
  <c r="N38" i="1"/>
  <c r="N8" i="1"/>
  <c r="N9" i="1"/>
  <c r="N10" i="1"/>
  <c r="N11" i="1"/>
  <c r="N13" i="1"/>
  <c r="N54" i="1"/>
  <c r="N53" i="1"/>
  <c r="N52" i="1"/>
  <c r="N51" i="1"/>
  <c r="N89" i="1"/>
  <c r="N90" i="1"/>
  <c r="N91" i="1"/>
  <c r="N88" i="1"/>
  <c r="N92" i="1"/>
  <c r="N110" i="1"/>
  <c r="N111" i="1"/>
  <c r="N40" i="1"/>
  <c r="N39" i="1"/>
  <c r="N43" i="1"/>
  <c r="N41" i="1"/>
  <c r="N42" i="1"/>
  <c r="N46" i="1"/>
  <c r="N47" i="1"/>
  <c r="N48" i="1"/>
  <c r="N45" i="1"/>
  <c r="N50" i="1"/>
  <c r="N49" i="1"/>
  <c r="N106" i="1"/>
  <c r="N32" i="1"/>
  <c r="N44" i="1"/>
  <c r="N108" i="1"/>
  <c r="N109" i="1"/>
  <c r="N107" i="1"/>
  <c r="N87" i="1"/>
  <c r="N86" i="1"/>
  <c r="N85" i="1"/>
  <c r="N84" i="1"/>
  <c r="N83" i="1"/>
  <c r="N14" i="1"/>
  <c r="N12" i="1"/>
  <c r="N16" i="1"/>
  <c r="N15" i="1"/>
  <c r="N6" i="1"/>
  <c r="N5" i="1"/>
  <c r="N7" i="1"/>
  <c r="N116" i="1"/>
  <c r="N117" i="1"/>
  <c r="N118" i="1"/>
  <c r="N119" i="1"/>
  <c r="N120" i="1"/>
  <c r="N113" i="1"/>
  <c r="N112" i="1"/>
  <c r="N121" i="1"/>
  <c r="N122" i="1"/>
  <c r="N114" i="1"/>
  <c r="N115" i="1"/>
  <c r="N33" i="1"/>
  <c r="N34" i="1"/>
  <c r="N18" i="1"/>
  <c r="N17" i="1"/>
  <c r="N19" i="1"/>
  <c r="N25" i="1"/>
  <c r="N24" i="1"/>
  <c r="N27" i="1"/>
  <c r="N30" i="1"/>
  <c r="N31" i="1"/>
  <c r="N29" i="1"/>
  <c r="N55" i="1"/>
  <c r="N56" i="1"/>
  <c r="N93" i="1"/>
  <c r="N94" i="1"/>
  <c r="N23" i="1"/>
  <c r="N22" i="1"/>
  <c r="N21" i="1"/>
  <c r="N20" i="1"/>
  <c r="N35" i="1"/>
  <c r="CQ125" i="1"/>
  <c r="CR125" i="1"/>
  <c r="CS125" i="1"/>
  <c r="CT125" i="1"/>
  <c r="CQ126" i="1"/>
  <c r="CR126" i="1"/>
  <c r="CS126" i="1"/>
  <c r="CT126" i="1"/>
  <c r="S40" i="12"/>
  <c r="V36" i="1" l="1"/>
  <c r="V37" i="1"/>
  <c r="V38" i="1"/>
  <c r="V8" i="1"/>
  <c r="V9" i="1"/>
  <c r="V10" i="1"/>
  <c r="V11" i="1"/>
  <c r="V13" i="1"/>
  <c r="V54" i="1"/>
  <c r="V53" i="1"/>
  <c r="V52" i="1"/>
  <c r="V51" i="1"/>
  <c r="V89" i="1"/>
  <c r="V90" i="1"/>
  <c r="V91" i="1"/>
  <c r="V88" i="1"/>
  <c r="V92" i="1"/>
  <c r="V110" i="1"/>
  <c r="V111" i="1"/>
  <c r="V40" i="1"/>
  <c r="V39" i="1"/>
  <c r="V43" i="1"/>
  <c r="V41" i="1"/>
  <c r="V42" i="1"/>
  <c r="V46" i="1"/>
  <c r="V47" i="1"/>
  <c r="V48" i="1"/>
  <c r="V45" i="1"/>
  <c r="V50" i="1"/>
  <c r="V49" i="1"/>
  <c r="V106" i="1"/>
  <c r="V32" i="1"/>
  <c r="V44" i="1"/>
  <c r="V108" i="1"/>
  <c r="V109" i="1"/>
  <c r="V107" i="1"/>
  <c r="V87" i="1"/>
  <c r="V86" i="1"/>
  <c r="V85" i="1"/>
  <c r="V84" i="1"/>
  <c r="V83" i="1"/>
  <c r="V14" i="1"/>
  <c r="V12" i="1"/>
  <c r="V16" i="1"/>
  <c r="V15" i="1"/>
  <c r="V6" i="1"/>
  <c r="V5" i="1"/>
  <c r="V7" i="1"/>
  <c r="V116" i="1"/>
  <c r="V117" i="1"/>
  <c r="V118" i="1"/>
  <c r="V119" i="1"/>
  <c r="V120" i="1"/>
  <c r="V113" i="1"/>
  <c r="V112" i="1"/>
  <c r="V121" i="1"/>
  <c r="V122" i="1"/>
  <c r="V114" i="1"/>
  <c r="V115" i="1"/>
  <c r="V33" i="1"/>
  <c r="V34" i="1"/>
  <c r="V18" i="1"/>
  <c r="V17" i="1"/>
  <c r="V19" i="1"/>
  <c r="V25" i="1"/>
  <c r="V24" i="1"/>
  <c r="V27" i="1"/>
  <c r="V30" i="1"/>
  <c r="V31" i="1"/>
  <c r="V29" i="1"/>
  <c r="V55" i="1"/>
  <c r="V56" i="1"/>
  <c r="V93" i="1"/>
  <c r="V94" i="1"/>
  <c r="V23" i="1"/>
  <c r="V22" i="1"/>
  <c r="V21" i="1"/>
  <c r="V20" i="1"/>
  <c r="V35" i="1"/>
  <c r="S35" i="1"/>
  <c r="S36" i="1"/>
  <c r="S37" i="1"/>
  <c r="S38" i="1"/>
  <c r="S8" i="1"/>
  <c r="S9" i="1"/>
  <c r="S10" i="1"/>
  <c r="S11" i="1"/>
  <c r="S13" i="1"/>
  <c r="S54" i="1"/>
  <c r="S53" i="1"/>
  <c r="S52" i="1"/>
  <c r="S51" i="1"/>
  <c r="S89" i="1"/>
  <c r="S90" i="1"/>
  <c r="S91" i="1"/>
  <c r="S88" i="1"/>
  <c r="S92" i="1"/>
  <c r="S110" i="1"/>
  <c r="S111" i="1"/>
  <c r="S40" i="1"/>
  <c r="S39" i="1"/>
  <c r="S43" i="1"/>
  <c r="S41" i="1"/>
  <c r="S42" i="1"/>
  <c r="S46" i="1"/>
  <c r="S47" i="1"/>
  <c r="S48" i="1"/>
  <c r="S45" i="1"/>
  <c r="S50" i="1"/>
  <c r="S49" i="1"/>
  <c r="S106" i="1"/>
  <c r="S32" i="1"/>
  <c r="S44" i="1"/>
  <c r="S108" i="1"/>
  <c r="S109" i="1"/>
  <c r="S107" i="1"/>
  <c r="S87" i="1"/>
  <c r="S86" i="1"/>
  <c r="S85" i="1"/>
  <c r="S84" i="1"/>
  <c r="S83" i="1"/>
  <c r="S14" i="1"/>
  <c r="S12" i="1"/>
  <c r="S16" i="1"/>
  <c r="S15" i="1"/>
  <c r="S6" i="1"/>
  <c r="S5" i="1"/>
  <c r="S7" i="1"/>
  <c r="S116" i="1"/>
  <c r="S117" i="1"/>
  <c r="S118" i="1"/>
  <c r="S119" i="1"/>
  <c r="S120" i="1"/>
  <c r="S113" i="1"/>
  <c r="S112" i="1"/>
  <c r="S121" i="1"/>
  <c r="S122" i="1"/>
  <c r="S114" i="1"/>
  <c r="S115" i="1"/>
  <c r="S33" i="1"/>
  <c r="S34" i="1"/>
  <c r="S18" i="1"/>
  <c r="S17" i="1"/>
  <c r="S19" i="1"/>
  <c r="S25" i="1"/>
  <c r="S24" i="1"/>
  <c r="S27" i="1"/>
  <c r="S30" i="1"/>
  <c r="S31" i="1"/>
  <c r="S29" i="1"/>
  <c r="S55" i="1"/>
  <c r="S56" i="1"/>
  <c r="S93" i="1"/>
  <c r="S94" i="1"/>
  <c r="S23" i="1"/>
  <c r="S22" i="1"/>
  <c r="S21" i="1"/>
  <c r="S20" i="1"/>
  <c r="E11" i="6" l="1"/>
  <c r="F11" i="6"/>
  <c r="F2" i="6"/>
  <c r="D2" i="6"/>
  <c r="F3" i="6" l="1"/>
  <c r="F4" i="6"/>
  <c r="F5" i="6"/>
  <c r="F6" i="6"/>
  <c r="F7" i="6"/>
  <c r="F8" i="6"/>
  <c r="F9" i="6"/>
  <c r="F10" i="6"/>
  <c r="B11" i="6"/>
  <c r="C11" i="6"/>
  <c r="D10" i="6"/>
  <c r="D3" i="6"/>
  <c r="D4" i="6"/>
  <c r="D5" i="6"/>
  <c r="D6" i="6"/>
  <c r="D7" i="6"/>
  <c r="D8" i="6"/>
  <c r="D9" i="6"/>
  <c r="D11" i="6" l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AM125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AM126" i="1"/>
  <c r="J93" i="1"/>
  <c r="K93" i="1" s="1"/>
  <c r="J94" i="1"/>
  <c r="K94" i="1" s="1"/>
  <c r="J23" i="1"/>
  <c r="K23" i="1" s="1"/>
  <c r="J22" i="1"/>
  <c r="K22" i="1" s="1"/>
  <c r="J21" i="1"/>
  <c r="K21" i="1" s="1"/>
  <c r="J20" i="1"/>
  <c r="K20" i="1" s="1"/>
  <c r="J29" i="1"/>
  <c r="K29" i="1" s="1"/>
  <c r="J27" i="1"/>
  <c r="K27" i="1" s="1"/>
  <c r="J19" i="1"/>
  <c r="K19" i="1" s="1"/>
  <c r="J25" i="1"/>
  <c r="K25" i="1" s="1"/>
  <c r="J24" i="1"/>
  <c r="K24" i="1" s="1"/>
  <c r="J30" i="1"/>
  <c r="K30" i="1" s="1"/>
  <c r="J31" i="1"/>
  <c r="K31" i="1" s="1"/>
  <c r="J55" i="1"/>
  <c r="K55" i="1" s="1"/>
  <c r="J56" i="1"/>
  <c r="K56" i="1" s="1"/>
  <c r="J113" i="1"/>
  <c r="K113" i="1" s="1"/>
  <c r="J117" i="1"/>
  <c r="K117" i="1" s="1"/>
  <c r="J118" i="1"/>
  <c r="K118" i="1" s="1"/>
  <c r="J119" i="1"/>
  <c r="K119" i="1" s="1"/>
  <c r="J120" i="1"/>
  <c r="K120" i="1" s="1"/>
  <c r="J16" i="1"/>
  <c r="K16" i="1" s="1"/>
  <c r="J84" i="1"/>
  <c r="K84" i="1" s="1"/>
  <c r="J83" i="1"/>
  <c r="K83" i="1" s="1"/>
  <c r="J14" i="1"/>
  <c r="K14" i="1" s="1"/>
  <c r="J12" i="1"/>
  <c r="K12" i="1" s="1"/>
  <c r="J15" i="1"/>
  <c r="K15" i="1" s="1"/>
  <c r="J6" i="1"/>
  <c r="K6" i="1" s="1"/>
  <c r="J5" i="1"/>
  <c r="K5" i="1" s="1"/>
  <c r="J7" i="1"/>
  <c r="K7" i="1" s="1"/>
  <c r="J116" i="1"/>
  <c r="K116" i="1" s="1"/>
  <c r="J112" i="1"/>
  <c r="K112" i="1" s="1"/>
  <c r="J121" i="1"/>
  <c r="K121" i="1" s="1"/>
  <c r="J122" i="1"/>
  <c r="K122" i="1" s="1"/>
  <c r="J114" i="1"/>
  <c r="K114" i="1" s="1"/>
  <c r="J115" i="1"/>
  <c r="K115" i="1" s="1"/>
  <c r="J33" i="1"/>
  <c r="K33" i="1" s="1"/>
  <c r="J34" i="1"/>
  <c r="K34" i="1" s="1"/>
  <c r="J18" i="1"/>
  <c r="K18" i="1" s="1"/>
  <c r="J86" i="1"/>
  <c r="K86" i="1" s="1"/>
  <c r="J87" i="1"/>
  <c r="K87" i="1" s="1"/>
  <c r="J110" i="1"/>
  <c r="K110" i="1" s="1"/>
  <c r="J111" i="1"/>
  <c r="K111" i="1" s="1"/>
  <c r="J40" i="1"/>
  <c r="K40" i="1" s="1"/>
  <c r="J39" i="1"/>
  <c r="K39" i="1" s="1"/>
  <c r="J43" i="1"/>
  <c r="K43" i="1" s="1"/>
  <c r="J41" i="1"/>
  <c r="K41" i="1" s="1"/>
  <c r="J42" i="1"/>
  <c r="K42" i="1" s="1"/>
  <c r="J46" i="1"/>
  <c r="K46" i="1" s="1"/>
  <c r="J47" i="1"/>
  <c r="K47" i="1" s="1"/>
  <c r="J48" i="1"/>
  <c r="K48" i="1" s="1"/>
  <c r="J45" i="1"/>
  <c r="K45" i="1" s="1"/>
  <c r="J50" i="1"/>
  <c r="K50" i="1" s="1"/>
  <c r="J49" i="1"/>
  <c r="K49" i="1" s="1"/>
  <c r="J106" i="1"/>
  <c r="K106" i="1" s="1"/>
  <c r="J32" i="1"/>
  <c r="K32" i="1" s="1"/>
  <c r="J44" i="1"/>
  <c r="K44" i="1" s="1"/>
  <c r="J108" i="1"/>
  <c r="K108" i="1" s="1"/>
  <c r="J109" i="1"/>
  <c r="K109" i="1" s="1"/>
  <c r="J107" i="1"/>
  <c r="K107" i="1" s="1"/>
  <c r="J91" i="1"/>
  <c r="K91" i="1" s="1"/>
  <c r="J88" i="1"/>
  <c r="K88" i="1" s="1"/>
  <c r="J92" i="1"/>
  <c r="K92" i="1" s="1"/>
  <c r="J85" i="1"/>
  <c r="K85" i="1" s="1"/>
  <c r="J17" i="1"/>
  <c r="K17" i="1" s="1"/>
  <c r="J90" i="1"/>
  <c r="K90" i="1" s="1"/>
  <c r="J89" i="1"/>
  <c r="K89" i="1" s="1"/>
  <c r="J51" i="1"/>
  <c r="K51" i="1" s="1"/>
  <c r="J52" i="1"/>
  <c r="K52" i="1" s="1"/>
  <c r="J53" i="1"/>
  <c r="K53" i="1" s="1"/>
  <c r="J8" i="1" l="1"/>
  <c r="K8" i="1" s="1"/>
  <c r="J9" i="1"/>
  <c r="K9" i="1" s="1"/>
  <c r="J10" i="1"/>
  <c r="K10" i="1" s="1"/>
  <c r="J11" i="1"/>
  <c r="K11" i="1" s="1"/>
  <c r="J13" i="1"/>
  <c r="K13" i="1" s="1"/>
  <c r="J54" i="1"/>
  <c r="K54" i="1" s="1"/>
  <c r="J38" i="1"/>
  <c r="K38" i="1" s="1"/>
  <c r="J37" i="1"/>
  <c r="K37" i="1" s="1"/>
  <c r="J36" i="1"/>
  <c r="K36" i="1" s="1"/>
  <c r="J35" i="1"/>
  <c r="K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bethany liberto</author>
  </authors>
  <commentList>
    <comment ref="O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  <comment ref="BC82" authorId="1" shapeId="0" xr:uid="{F56119B8-4713-4E52-8A29-9B245ADE0D10}">
      <text>
        <r>
          <rPr>
            <b/>
            <sz val="9"/>
            <color indexed="81"/>
            <rFont val="Tahoma"/>
            <family val="2"/>
          </rPr>
          <t>bethany liberto:</t>
        </r>
        <r>
          <rPr>
            <sz val="9"/>
            <color indexed="81"/>
            <rFont val="Tahoma"/>
            <family val="2"/>
          </rPr>
          <t xml:space="preserve">
likely an American Emerald but was "ovipositing weird" and wasn't caught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liberto</author>
  </authors>
  <commentList>
    <comment ref="T94" authorId="0" shapeId="0" xr:uid="{79118DBD-58DE-4B51-AAE8-FB3EDACC3CF9}">
      <text>
        <r>
          <rPr>
            <b/>
            <sz val="9"/>
            <color indexed="81"/>
            <rFont val="Tahoma"/>
            <family val="2"/>
          </rPr>
          <t>bethany liberto:</t>
        </r>
        <r>
          <rPr>
            <sz val="9"/>
            <color indexed="81"/>
            <rFont val="Tahoma"/>
            <family val="2"/>
          </rPr>
          <t xml:space="preserve">
likely an American Emerald but was "ovipositing weird" and wasn't caught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" authorId="0" shapeId="0" xr:uid="{664AA805-F766-4C3D-8692-4A1B99660EF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1D55F1AC-AF7C-4224-BEA7-BEF4BCEB33B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590E7970-6C5D-471C-BE70-654F6C9574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5BF88EA3-96CD-4667-9756-68371329F3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B76CA989-EF7A-4B6E-8303-77FB7959B50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5CC6CA5B-8586-4E54-8F51-AF0A20239C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8116D26F-6006-4D64-8596-4226C6E8E99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750E88E1-B5B0-4887-8297-F283EB6CC1F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06CBD47C-5DEA-4B07-8EBD-FB8731ACB7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8F53741C-17F4-4827-BD96-6E6097235D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ABFC6594-17B3-4138-A9CA-AA6BD8AE7D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E88D68A1-3140-4004-BE85-5A83345242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A91145A0-5F76-4346-BF57-4A440F02E11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27638B6B-A0E7-4A45-97F3-884B5F1D02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DF9910D0-96D9-4E6D-AFEC-1410B4AC94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AFDBED3C-AD76-4BC6-8F6B-71D4A86A80A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810925E2-F8AB-4CAB-95FD-05C71D3F92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3E394696-1E9D-4499-9678-188F20637B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B0F374D5-208A-42BE-88FE-F41079D6BE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EE72C664-5D02-46CB-AB24-3898C1D7A3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D5FA4D5F-EB11-41FE-8E15-015291368C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89B65557-149E-48AE-B348-601A8ED382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B14012C6-96BD-427C-AA12-B900392C035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F4C3011E-B5E4-4CF7-A846-32E15C726B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9D71F492-4A44-4917-B1B9-6CFB7F0E72E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3BCB1ED2-ACEC-4B9E-8059-98E41B340C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2B45C9AF-C19E-4535-9838-7D65BEA04C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0536C7E6-E541-4FD9-A7B0-3E5C39C48DC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BA0ABA32-AC37-4C9E-9DDE-267845980B2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240C9BEB-E3FC-48E7-A295-181FE5BF349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0523A963-921E-475D-B1D0-99CB6481957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1A33201E-769B-4381-AD85-079BF0E4AF3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47E31CF2-4E1D-44B1-81A4-66CC2E32BA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5B34D389-495E-4F32-84FA-AF09B41EB41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F2D5F5C3-FE39-4941-8865-D421F371113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BAC6F218-6B1E-419A-9D3E-F3CDB6FD28D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6A177E21-2DE8-4B21-AAAD-833C8869CA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bethany liberto</author>
  </authors>
  <commentList>
    <comment ref="O1" authorId="0" shapeId="0" xr:uid="{1D707B86-71F0-4D5B-83FE-D910D96AAE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6016ED14-A9F5-4BEC-A59B-4FC08198C0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01D26D5E-0B66-47AA-A61C-29774F7E96F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02DF5A05-EEAE-43B9-ABBB-69EE6CFF782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  <comment ref="BH30" authorId="1" shapeId="0" xr:uid="{356379A2-8D88-46B2-9827-39B579DB2823}">
      <text>
        <r>
          <rPr>
            <b/>
            <sz val="9"/>
            <color indexed="81"/>
            <rFont val="Tahoma"/>
            <family val="2"/>
          </rPr>
          <t>bethany liberto:</t>
        </r>
        <r>
          <rPr>
            <sz val="9"/>
            <color indexed="81"/>
            <rFont val="Tahoma"/>
            <family val="2"/>
          </rPr>
          <t xml:space="preserve">
likely an American Emerald but was "ovipositing weird" and wasn't caught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479826AD-5C3F-4B8C-A6F0-DF2993BC7C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A4D6A924-9660-42FC-988B-D3D0E61832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C67B1090-085E-4EAB-9D30-5DE5034363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E0F7C734-47DA-4ED3-BE22-A3B2F568641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1BF88227-DFF6-4CDF-9D99-3D3A68959CC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038F59FD-BEBF-4BBC-87D5-319A03B392B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74C6EC95-F946-4F51-B69F-66B75DA0427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F74A7DA5-5C12-4E63-AE70-C168FDC9A56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558B02D6-AD62-4B78-8AC4-82AC0BA53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E06B8278-E1D2-4B13-977A-BD76D194F5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52B73B26-3830-475F-ADC9-C8C204108D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A815C796-12ED-49AE-829F-705099E1F3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814964A9-C8DA-4610-8022-86004C9DAA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EE45F7F5-222F-43CD-BB4C-2C20C8015CD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B3BD1CFD-F232-4715-A3F1-4AA26921D0D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FB9293A9-5E6A-447E-B0DF-58837DB0858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4EFB92F5-002D-4E33-9904-856B00BF668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Q1" authorId="0" shapeId="0" xr:uid="{0016FB46-2546-4A5C-9F3A-BDC413323F2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Beaufort wind scale</t>
        </r>
      </text>
    </comment>
    <comment ref="D4" authorId="0" shapeId="0" xr:uid="{5152C3C6-7B60-433C-96FF-3B848BABB3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W4" authorId="0" shapeId="0" xr:uid="{A11639D7-23EE-4A74-A4F9-801780F1295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Jered</author>
  </authors>
  <commentList>
    <comment ref="K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D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L5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  <comment ref="DL47" authorId="1" shapeId="0" xr:uid="{ED0D7377-C5A4-40D3-994E-6864B026ACE4}">
      <text>
        <r>
          <rPr>
            <b/>
            <sz val="9"/>
            <color indexed="81"/>
            <rFont val="Tahoma"/>
            <family val="2"/>
          </rPr>
          <t>Jered:</t>
        </r>
        <r>
          <rPr>
            <sz val="9"/>
            <color indexed="81"/>
            <rFont val="Tahoma"/>
            <family val="2"/>
          </rPr>
          <t xml:space="preserve">
+50</t>
        </r>
      </text>
    </comment>
    <comment ref="DL50" authorId="1" shapeId="0" xr:uid="{12A2E7F7-80C7-4A22-8D77-CBB3AF352E93}">
      <text>
        <r>
          <rPr>
            <b/>
            <sz val="9"/>
            <color indexed="81"/>
            <rFont val="Tahoma"/>
            <family val="2"/>
          </rPr>
          <t>Jered:</t>
        </r>
        <r>
          <rPr>
            <sz val="9"/>
            <color indexed="81"/>
            <rFont val="Tahoma"/>
            <family val="2"/>
          </rPr>
          <t xml:space="preserve">
+50</t>
        </r>
      </text>
    </comment>
    <comment ref="DL57" authorId="1" shapeId="0" xr:uid="{171F63C8-CCD1-4CC7-B2FA-E713FEEACE9D}">
      <text>
        <r>
          <rPr>
            <b/>
            <sz val="9"/>
            <color indexed="81"/>
            <rFont val="Tahoma"/>
            <family val="2"/>
          </rPr>
          <t>Jered:</t>
        </r>
        <r>
          <rPr>
            <sz val="9"/>
            <color indexed="81"/>
            <rFont val="Tahoma"/>
            <family val="2"/>
          </rPr>
          <t xml:space="preserve">
+50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turdo</author>
  </authors>
  <commentList>
    <comment ref="C11" authorId="0" shapeId="0" xr:uid="{00000000-0006-0000-0600-000001000000}">
      <text>
        <r>
          <rPr>
            <sz val="9"/>
            <color indexed="81"/>
            <rFont val="Tahoma"/>
            <family val="2"/>
          </rPr>
          <t>149, 459, 534 were not used as marking #s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BA21A077-0544-48E4-B1EA-86CCF9DA7D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% of sky that is covered in clouds</t>
        </r>
      </text>
    </comment>
    <comment ref="D5" authorId="0" shapeId="0" xr:uid="{10E3CCE3-EC19-4994-AE76-031D522505E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collectors (for calculating effort)</t>
        </r>
      </text>
    </comment>
    <comment ref="L5" authorId="0" shapeId="0" xr:uid="{FF2906F0-4285-4508-862B-F5F94608FB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each significantly different portion of a wetland gets a unique site number, even across mutliple visits (the site gets a new site number each time).</t>
        </r>
      </text>
    </comment>
  </commentList>
</comments>
</file>

<file path=xl/sharedStrings.xml><?xml version="1.0" encoding="utf-8"?>
<sst xmlns="http://schemas.openxmlformats.org/spreadsheetml/2006/main" count="22041" uniqueCount="940">
  <si>
    <t>Anisoptera</t>
  </si>
  <si>
    <t xml:space="preserve">Time </t>
  </si>
  <si>
    <t>Temp</t>
  </si>
  <si>
    <t>Sky</t>
  </si>
  <si>
    <t>Wind</t>
  </si>
  <si>
    <t>Coordinates</t>
  </si>
  <si>
    <t>Common name</t>
  </si>
  <si>
    <t>Canada Darner</t>
  </si>
  <si>
    <t>Black-tipped Darner</t>
  </si>
  <si>
    <t>Shadow Darner</t>
  </si>
  <si>
    <t>Green-striped Darner</t>
  </si>
  <si>
    <t>Darner Unk.</t>
  </si>
  <si>
    <t>Common Green Darner</t>
  </si>
  <si>
    <t>Unicorn Clubtail</t>
  </si>
  <si>
    <t>Springtime Darner</t>
  </si>
  <si>
    <t>Fawn Darner</t>
  </si>
  <si>
    <t>Calico Pennant</t>
  </si>
  <si>
    <t>Delta-spotted Spiketail</t>
  </si>
  <si>
    <t>Tiger Spiketail</t>
  </si>
  <si>
    <t>Twin-spotted Spiketail</t>
  </si>
  <si>
    <t>Arrowhead Spiketail</t>
  </si>
  <si>
    <t>American Emerald</t>
  </si>
  <si>
    <t>Emerald Unk.</t>
  </si>
  <si>
    <t>Beaverpond Baskettail</t>
  </si>
  <si>
    <t>Common Baskettail</t>
  </si>
  <si>
    <t>Prince Baskettail</t>
  </si>
  <si>
    <t>Eastern Pondhawk</t>
  </si>
  <si>
    <t>Chalk-Fronted Corporal</t>
  </si>
  <si>
    <t>Northern Pygmy Clubtail</t>
  </si>
  <si>
    <t>Southern Pygmy Clubtail</t>
  </si>
  <si>
    <t>Crimson-ringed Whiteface</t>
  </si>
  <si>
    <t>Hudsonian Whiteface</t>
  </si>
  <si>
    <t>Dot-tailed Whiteface</t>
  </si>
  <si>
    <t>Whiteface Unk.</t>
  </si>
  <si>
    <t>Bar-winged Skimmer</t>
  </si>
  <si>
    <t>Spangled Skimmer</t>
  </si>
  <si>
    <t>Slaty Skimmer</t>
  </si>
  <si>
    <t>Widow Skimmer</t>
  </si>
  <si>
    <t>Twelve-spotted Skimmer</t>
  </si>
  <si>
    <t>Painted Skimmer</t>
  </si>
  <si>
    <t>Great Blue Skimmer</t>
  </si>
  <si>
    <t>Blue Dasher</t>
  </si>
  <si>
    <t>Eastern Amberwing</t>
  </si>
  <si>
    <t>Lancet Clubtail</t>
  </si>
  <si>
    <t>Common Whitetail</t>
  </si>
  <si>
    <t>Spatterdock Darner</t>
  </si>
  <si>
    <t>Ski-tipped Emerald</t>
  </si>
  <si>
    <t>Mocha Emerald</t>
  </si>
  <si>
    <t>Clamp-tipped Emerald</t>
  </si>
  <si>
    <t>Sable Clubtail</t>
  </si>
  <si>
    <t>Eastern Least Clubtail</t>
  </si>
  <si>
    <t>White-faced Meadowawk</t>
  </si>
  <si>
    <t>Ruby Meadowhawk</t>
  </si>
  <si>
    <t>Band-winged Meadowhawk</t>
  </si>
  <si>
    <t>Meadowhawk Unk.</t>
  </si>
  <si>
    <t>Autumn Meadowhawk</t>
  </si>
  <si>
    <t>Carolina Saddlebags</t>
  </si>
  <si>
    <t>Black Saddlebags</t>
  </si>
  <si>
    <t>Red Saddlebags</t>
  </si>
  <si>
    <t>Unk. reddish Saddlebags (Red or Car.)</t>
  </si>
  <si>
    <t>Genus species</t>
  </si>
  <si>
    <t>Aeshna canadensis</t>
  </si>
  <si>
    <t>Aeshna tuberculifera</t>
  </si>
  <si>
    <t>Aeshna umbrosa</t>
  </si>
  <si>
    <t>Aeshna verticalis</t>
  </si>
  <si>
    <r>
      <rPr>
        <sz val="11"/>
        <color theme="1"/>
        <rFont val="Calibri"/>
        <family val="2"/>
        <scheme val="minor"/>
      </rPr>
      <t>Aeshnidae</t>
    </r>
    <r>
      <rPr>
        <i/>
        <sz val="11"/>
        <color theme="1"/>
        <rFont val="Calibri"/>
        <family val="2"/>
        <scheme val="minor"/>
      </rPr>
      <t xml:space="preserve"> unk.</t>
    </r>
  </si>
  <si>
    <t>Anax junius</t>
  </si>
  <si>
    <t>Arigomphus villosipes</t>
  </si>
  <si>
    <t>Basiaeschna janata</t>
  </si>
  <si>
    <t>Boyeria vinosa</t>
  </si>
  <si>
    <t>Celithemis elisa</t>
  </si>
  <si>
    <t>Cordulegaster diastatops</t>
  </si>
  <si>
    <t>Cordulegaster erronea</t>
  </si>
  <si>
    <t>Cordulegaster maculata</t>
  </si>
  <si>
    <t>Cordulegaster obliqua</t>
  </si>
  <si>
    <t>Cordulia shurtleffi</t>
  </si>
  <si>
    <r>
      <rPr>
        <sz val="11"/>
        <color theme="1"/>
        <rFont val="Calibri"/>
        <family val="2"/>
        <scheme val="minor"/>
      </rPr>
      <t>Corduliidae</t>
    </r>
    <r>
      <rPr>
        <i/>
        <sz val="11"/>
        <color theme="1"/>
        <rFont val="Calibri"/>
        <family val="2"/>
        <scheme val="minor"/>
      </rPr>
      <t xml:space="preserve"> unk.</t>
    </r>
  </si>
  <si>
    <t>Epitheca canis</t>
  </si>
  <si>
    <t>Epitheca cynosura</t>
  </si>
  <si>
    <t>Epitheca princeps</t>
  </si>
  <si>
    <t>Erythemis simplicicollis</t>
  </si>
  <si>
    <t>Ladona julia</t>
  </si>
  <si>
    <t>Lanthus parvulus</t>
  </si>
  <si>
    <t>Lanthus vernalis</t>
  </si>
  <si>
    <t>Leucorrhinia glacialis</t>
  </si>
  <si>
    <t>Leucorrhinia hudsonica</t>
  </si>
  <si>
    <t>Leucorrhinia intacta</t>
  </si>
  <si>
    <t>Leucorrhinia unk</t>
  </si>
  <si>
    <t>Libellula axilena</t>
  </si>
  <si>
    <t>Libellula cyanea</t>
  </si>
  <si>
    <t>Libellula incesta</t>
  </si>
  <si>
    <t>Libellula luctuosa</t>
  </si>
  <si>
    <t>Libellula pulchella</t>
  </si>
  <si>
    <t>Libellula semifasciata</t>
  </si>
  <si>
    <t>Libellula vibrans</t>
  </si>
  <si>
    <t>Pachydiplax longipennis</t>
  </si>
  <si>
    <t>Perithemis tenera</t>
  </si>
  <si>
    <t>Phanogomphus exilis</t>
  </si>
  <si>
    <t>Plathemis lydia</t>
  </si>
  <si>
    <t>Rhionaeschna mutata</t>
  </si>
  <si>
    <t>Somatochlora elongata</t>
  </si>
  <si>
    <t>Somatochlora linearis</t>
  </si>
  <si>
    <t>Somatochlora tenebrosa</t>
  </si>
  <si>
    <t>Stenogomphurus rogersi</t>
  </si>
  <si>
    <t>Sylogomphus albistylus</t>
  </si>
  <si>
    <t>Sympetrum obtrusum</t>
  </si>
  <si>
    <t>Sympetrum rubicundulum</t>
  </si>
  <si>
    <t>Sympetrum semicinctum</t>
  </si>
  <si>
    <t>Sympetrum spp.</t>
  </si>
  <si>
    <t>Sympetrum vicinum</t>
  </si>
  <si>
    <t>Tramea carolina</t>
  </si>
  <si>
    <t>Tramea lacerata</t>
  </si>
  <si>
    <t>Tramea onusta</t>
  </si>
  <si>
    <t>Tramea spp.</t>
  </si>
  <si>
    <t>MD rarity</t>
  </si>
  <si>
    <t>na</t>
  </si>
  <si>
    <t>Location</t>
  </si>
  <si>
    <t>Collectors</t>
  </si>
  <si>
    <t># Coll.</t>
  </si>
  <si>
    <t>Date</t>
  </si>
  <si>
    <t>Begin</t>
  </si>
  <si>
    <t>End</t>
  </si>
  <si>
    <t>total</t>
  </si>
  <si>
    <t>person hours</t>
  </si>
  <si>
    <t>Site</t>
  </si>
  <si>
    <t>pH</t>
  </si>
  <si>
    <t>water temp.</t>
  </si>
  <si>
    <t>Samples</t>
  </si>
  <si>
    <t>stage</t>
  </si>
  <si>
    <t>Lat</t>
  </si>
  <si>
    <t>Long</t>
  </si>
  <si>
    <t>Elevation</t>
  </si>
  <si>
    <t>Type</t>
  </si>
  <si>
    <t>Fish</t>
  </si>
  <si>
    <t>Beavers</t>
  </si>
  <si>
    <t>open water m2</t>
  </si>
  <si>
    <t>wetland area m2</t>
  </si>
  <si>
    <t>Site Notes</t>
  </si>
  <si>
    <t>CanDar</t>
  </si>
  <si>
    <t>BltDar</t>
  </si>
  <si>
    <t>ShaDar</t>
  </si>
  <si>
    <t>GrsDar</t>
  </si>
  <si>
    <t>UnkAes</t>
  </si>
  <si>
    <t>CGrDar</t>
  </si>
  <si>
    <t>UniClu</t>
  </si>
  <si>
    <t>SprDar</t>
  </si>
  <si>
    <t>FawDar</t>
  </si>
  <si>
    <t>CalPen</t>
  </si>
  <si>
    <t>DeSSpi</t>
  </si>
  <si>
    <t>TigSpi</t>
  </si>
  <si>
    <t>TwsSpi</t>
  </si>
  <si>
    <t>ArrSpi</t>
  </si>
  <si>
    <t>AmeEme</t>
  </si>
  <si>
    <t>UnkEme</t>
  </si>
  <si>
    <t>BeaBas</t>
  </si>
  <si>
    <t>ComBas</t>
  </si>
  <si>
    <t>PriBas</t>
  </si>
  <si>
    <t>EasPon</t>
  </si>
  <si>
    <t>ChFCor</t>
  </si>
  <si>
    <t>NPyClu</t>
  </si>
  <si>
    <t>SPyClu</t>
  </si>
  <si>
    <t>CrRWhi</t>
  </si>
  <si>
    <t>HudWhi</t>
  </si>
  <si>
    <t>DtTWhi</t>
  </si>
  <si>
    <t>UnkWhi</t>
  </si>
  <si>
    <t>BWiSki</t>
  </si>
  <si>
    <t>SpaSki</t>
  </si>
  <si>
    <t>SlaSki</t>
  </si>
  <si>
    <t>WidSki</t>
  </si>
  <si>
    <t>TwSSki</t>
  </si>
  <si>
    <t>PaiSki</t>
  </si>
  <si>
    <t>GrBSki</t>
  </si>
  <si>
    <t>BluDas</t>
  </si>
  <si>
    <t>EasAmb</t>
  </si>
  <si>
    <t>LanClu</t>
  </si>
  <si>
    <t>ComWhi</t>
  </si>
  <si>
    <t>SpaDar</t>
  </si>
  <si>
    <t>SktEme</t>
  </si>
  <si>
    <t>MocEme</t>
  </si>
  <si>
    <t>ClTEme</t>
  </si>
  <si>
    <t>SabClu</t>
  </si>
  <si>
    <t>ELeClu</t>
  </si>
  <si>
    <t>WFaMea</t>
  </si>
  <si>
    <t>RubMea</t>
  </si>
  <si>
    <t>BaWMea</t>
  </si>
  <si>
    <t>UnkMea</t>
  </si>
  <si>
    <t>AutMea</t>
  </si>
  <si>
    <t>CarSad</t>
  </si>
  <si>
    <t>BlaSad</t>
  </si>
  <si>
    <t>RedSad</t>
  </si>
  <si>
    <t>UnkTra</t>
  </si>
  <si>
    <t>no</t>
  </si>
  <si>
    <t>JMS</t>
  </si>
  <si>
    <t>JMS, BPL</t>
  </si>
  <si>
    <t>JMS, BPL, PNH</t>
  </si>
  <si>
    <t>Cranesville Trails</t>
  </si>
  <si>
    <t>count</t>
  </si>
  <si>
    <t>Highest Bog</t>
  </si>
  <si>
    <t>JMS, BPL, JH, SM, AH, PNH, SK</t>
  </si>
  <si>
    <t>Species</t>
  </si>
  <si>
    <t>Sex</t>
  </si>
  <si>
    <t>Number</t>
  </si>
  <si>
    <t>m</t>
  </si>
  <si>
    <t>Chalk Fronted Corporal</t>
  </si>
  <si>
    <t>BPL, JMS</t>
  </si>
  <si>
    <t>Crimson Ringed Whiteface</t>
  </si>
  <si>
    <t>f</t>
  </si>
  <si>
    <t>HB</t>
  </si>
  <si>
    <t>Nemesis Mt. Bog S.</t>
  </si>
  <si>
    <t>Nemesis Mt. Bog S</t>
  </si>
  <si>
    <t>NMBS</t>
  </si>
  <si>
    <t xml:space="preserve">Beaverpond Baskettail </t>
  </si>
  <si>
    <t xml:space="preserve">Painted Skimmer </t>
  </si>
  <si>
    <t>dead</t>
  </si>
  <si>
    <t>Comet Darner</t>
  </si>
  <si>
    <t>Anax longipes</t>
  </si>
  <si>
    <t>tenerals/emerging adults. Exuvia collected in plastic bag with emerging tenerals</t>
  </si>
  <si>
    <t>few exuvia seen</t>
  </si>
  <si>
    <t>exuvia</t>
  </si>
  <si>
    <t>Pond off 1st large pond=1, large 1st pond=2, middle=3, small last=4 (for notes taken on where each species was seen)</t>
  </si>
  <si>
    <t>137-193</t>
  </si>
  <si>
    <t>teneral+exuvia</t>
  </si>
  <si>
    <t>199, 200, 201</t>
  </si>
  <si>
    <t>teneral+exuvia(199 just exuvia)</t>
  </si>
  <si>
    <t>203</t>
  </si>
  <si>
    <t xml:space="preserve"> </t>
  </si>
  <si>
    <t>DO(mg/L)</t>
  </si>
  <si>
    <r>
      <t>Cond(</t>
    </r>
    <r>
      <rPr>
        <sz val="11"/>
        <color theme="1"/>
        <rFont val="Calibri"/>
        <family val="2"/>
      </rPr>
      <t>µS)</t>
    </r>
  </si>
  <si>
    <t>197</t>
  </si>
  <si>
    <t>segregation between three ponds and between ponds and powerline. Hudsonians isolated to deep (2nd) pond on right of boardwalk</t>
  </si>
  <si>
    <t>CT</t>
  </si>
  <si>
    <t>JMS, BPL. PNH</t>
  </si>
  <si>
    <t>Twelve Spotted Skimmer</t>
  </si>
  <si>
    <t>BPL</t>
  </si>
  <si>
    <t>BPL, NAH</t>
  </si>
  <si>
    <t>Chalkfronted Corporal</t>
  </si>
  <si>
    <t>Nemesis Mt. Bog N.</t>
  </si>
  <si>
    <t>NMBN</t>
  </si>
  <si>
    <t xml:space="preserve">Nemesis Mt. Bog N. </t>
  </si>
  <si>
    <t>water data logger collected. Land 20351040, water 20351044</t>
  </si>
  <si>
    <t>no adults seen. Mountain Laurel? Rush Spp. Wintergreen. Low and high bush blueberry, sphagnum, sedges, cherry?</t>
  </si>
  <si>
    <t>12 spots bite HARD</t>
  </si>
  <si>
    <t>Nemesis Mt. Power lines N.</t>
  </si>
  <si>
    <t>Nemesis Mt. Power line N.</t>
  </si>
  <si>
    <t>NMPN</t>
  </si>
  <si>
    <t>Begin1</t>
  </si>
  <si>
    <t>End1</t>
  </si>
  <si>
    <t>Begin2</t>
  </si>
  <si>
    <t>End2</t>
  </si>
  <si>
    <t>land data logger: 20351044</t>
  </si>
  <si>
    <t>Nemesis Mt. Power lines N</t>
  </si>
  <si>
    <t>data logger removed. Too windy, cloudy, cold. NMBN not sampled</t>
  </si>
  <si>
    <t>North Cherry Creek Ponds</t>
  </si>
  <si>
    <t>NCCP</t>
  </si>
  <si>
    <t>20351038 (water) out, 20351036(land) kept</t>
  </si>
  <si>
    <t>BPL, PNH</t>
  </si>
  <si>
    <t>Phil is catching ALL the darners!. 463, 484, 485 dead, possibly eaten by darner, wings found in bag</t>
  </si>
  <si>
    <t>red oak, brisley dewberry, st. johns wort, some sphagnum, beaver dam, same grasses as NMBS around water</t>
  </si>
  <si>
    <t>Pantala flavescens</t>
  </si>
  <si>
    <t>Wandering Glider</t>
  </si>
  <si>
    <t>Libellula auripennis</t>
  </si>
  <si>
    <t>Golden-winged Skimmer</t>
  </si>
  <si>
    <t>BPL, JMS, PNH, DL, BM</t>
  </si>
  <si>
    <t>567, 574 dead</t>
  </si>
  <si>
    <t>Comon Whitetail</t>
  </si>
  <si>
    <t xml:space="preserve">BPL, JMS, PNH </t>
  </si>
  <si>
    <t xml:space="preserve">610 + 606 dead, marked whitetail 58_ seen, but no adult matches this description </t>
  </si>
  <si>
    <t>The Glades N Lake</t>
  </si>
  <si>
    <t>BEAR</t>
  </si>
  <si>
    <t>BPL, JMS, PNH</t>
  </si>
  <si>
    <t>cranberries, sundew, blueberry</t>
  </si>
  <si>
    <t>not a lot of activty, gusting winds</t>
  </si>
  <si>
    <t>some crimsons still emerging, tenerals</t>
  </si>
  <si>
    <t>mixed hardwood &amp; conifer, sasafrass</t>
  </si>
  <si>
    <t>aeshnid exuvia</t>
  </si>
  <si>
    <t>N. Cherry Creek Bog</t>
  </si>
  <si>
    <t>20351039(land)</t>
  </si>
  <si>
    <t>North Cherry Creek Bog</t>
  </si>
  <si>
    <t>NCCB</t>
  </si>
  <si>
    <t>Whiteface Meadowhawk</t>
  </si>
  <si>
    <t>DO NOT WALK ON DAM, we are lowering it. 503 dead</t>
  </si>
  <si>
    <t>St Johns wort, grass w/ spikey seed balls, cat tails, sphagnum, ferns, beaver dam</t>
  </si>
  <si>
    <t>sundew</t>
  </si>
  <si>
    <t>Opel's Pond</t>
  </si>
  <si>
    <t>conditions suck</t>
  </si>
  <si>
    <t>Glade Run</t>
  </si>
  <si>
    <t>no exuvia or adults</t>
  </si>
  <si>
    <t>Murley Run</t>
  </si>
  <si>
    <t>no adults seen, no fish, no exuvia</t>
  </si>
  <si>
    <t>Salting Grounds</t>
  </si>
  <si>
    <t>st. johns wort, hard wood, mesophitic, no shpagnum, beaver dam</t>
  </si>
  <si>
    <t>st johns wort, ferns, not a lot of activity- too early?</t>
  </si>
  <si>
    <t>yes</t>
  </si>
  <si>
    <t>last day :'(</t>
  </si>
  <si>
    <t>crimson ringed teneral female @ pond #4. 537, 542, + 531 dead</t>
  </si>
  <si>
    <t>544,553,549 DEAD! :( Bethany killed them. Marked crimson @ pond 2 but didn't see #</t>
  </si>
  <si>
    <t xml:space="preserve">Green-striped darner </t>
  </si>
  <si>
    <t>much lower population of crimsons</t>
  </si>
  <si>
    <t>got lost in the woods leaving the site :)</t>
  </si>
  <si>
    <t>Nemesis Mt. Power lines S</t>
  </si>
  <si>
    <t>NMPS</t>
  </si>
  <si>
    <t>Nemesis Mt. Power line S</t>
  </si>
  <si>
    <t>No Hudsonians seen, possibly due to poor weather conditions</t>
  </si>
  <si>
    <t>st. johns wort</t>
  </si>
  <si>
    <t>ponds choked with algae, no hudsonians seen :(</t>
  </si>
  <si>
    <t>Cranesville Farm Pond</t>
  </si>
  <si>
    <t>veg: arrowhead, spike rush, golden rod</t>
  </si>
  <si>
    <t>golden rod, grasses (see pics)</t>
  </si>
  <si>
    <t>The Glades Treatment Ponds</t>
  </si>
  <si>
    <t>The Glades Treatment Pond 1</t>
  </si>
  <si>
    <t>The Glades Treatment Pond 2</t>
  </si>
  <si>
    <t>The Glades Treatment Pond 3</t>
  </si>
  <si>
    <t>The Glades Treatment Pond 4</t>
  </si>
  <si>
    <t>The Glades Treatment Pond 5</t>
  </si>
  <si>
    <t>The Glades S Ponds</t>
  </si>
  <si>
    <t>The Glades Open Water w/ Lily Pads</t>
  </si>
  <si>
    <t>st johns wort, grasses (see pics), golden rod</t>
  </si>
  <si>
    <t>Hammel Glade</t>
  </si>
  <si>
    <t>dam is out (pulled out?), water drained, active beaver?</t>
  </si>
  <si>
    <t>Cunningham Lake N Arm</t>
  </si>
  <si>
    <t>20351037, beaver ponds</t>
  </si>
  <si>
    <t>beaver ponds</t>
  </si>
  <si>
    <t>Cunningham Lake NE Southern pond</t>
  </si>
  <si>
    <t>Cunningham Lake NE Northern pond</t>
  </si>
  <si>
    <t>beavers ponds, ferns, st. johns wort, grasses, little to no sphagnum, hardwood, stepped on some bones</t>
  </si>
  <si>
    <t>Cunningham Swamp</t>
  </si>
  <si>
    <t>20351043 taken out. Speckled alder, upland grasses (timothy), golden rod</t>
  </si>
  <si>
    <t>Cunningham Swamp (1)</t>
  </si>
  <si>
    <t>Cunningham Swamp (2)</t>
  </si>
  <si>
    <t>milkweed</t>
  </si>
  <si>
    <t>Finzel Swamp</t>
  </si>
  <si>
    <t>no dragonflies seen, 20351045 collected</t>
  </si>
  <si>
    <t xml:space="preserve">Finzel Swamp </t>
  </si>
  <si>
    <t>Finzel Swamp (1)</t>
  </si>
  <si>
    <t>Finzel Swamp (2)</t>
  </si>
  <si>
    <t>Finzel Swamp (3)</t>
  </si>
  <si>
    <t>Finzel Swamp (4)</t>
  </si>
  <si>
    <t>sites combined</t>
  </si>
  <si>
    <t>bitter cherry</t>
  </si>
  <si>
    <t>Bar Winged Skimmer</t>
  </si>
  <si>
    <t>Cunningham Lake S. Arm</t>
  </si>
  <si>
    <t>data logger removed, 20351037, almost got shot nbd</t>
  </si>
  <si>
    <t>408 dead</t>
  </si>
  <si>
    <t>CLSA</t>
  </si>
  <si>
    <t>small and large fish</t>
  </si>
  <si>
    <t xml:space="preserve">  </t>
  </si>
  <si>
    <t>Column1</t>
  </si>
  <si>
    <t>Recap 3 Lat</t>
  </si>
  <si>
    <t>Recap 3 Long</t>
  </si>
  <si>
    <t>Recap Date 1</t>
  </si>
  <si>
    <t>Recap 1 Lat</t>
  </si>
  <si>
    <t>Recap 1 Long</t>
  </si>
  <si>
    <t>Recap Date 2</t>
  </si>
  <si>
    <t>Recap 2 Lat</t>
  </si>
  <si>
    <t>Recap2 Long</t>
  </si>
  <si>
    <t>Recap Date 3</t>
  </si>
  <si>
    <t>fog</t>
  </si>
  <si>
    <t>Habitat Type</t>
  </si>
  <si>
    <t>mud</t>
  </si>
  <si>
    <t>nymph</t>
  </si>
  <si>
    <t>Total Area Sampled (m2)</t>
  </si>
  <si>
    <t>nothing at all</t>
  </si>
  <si>
    <t>nothing moving, no bugs of any kind found</t>
  </si>
  <si>
    <t>1st</t>
  </si>
  <si>
    <t>2nd</t>
  </si>
  <si>
    <t>3rd</t>
  </si>
  <si>
    <t># dragonfly nymphs in pass</t>
  </si>
  <si>
    <t>Vials</t>
  </si>
  <si>
    <t>Sample #</t>
  </si>
  <si>
    <t>nothing much</t>
  </si>
  <si>
    <t>1 chironomid</t>
  </si>
  <si>
    <t>mud + veg</t>
  </si>
  <si>
    <t>spring head</t>
  </si>
  <si>
    <t>2 chironomid</t>
  </si>
  <si>
    <t>Temp C</t>
  </si>
  <si>
    <t>fog, slight breeze</t>
  </si>
  <si>
    <t>14 chironomids, 1 phryganeid (same species as one in vial)</t>
  </si>
  <si>
    <t>mug + veg</t>
  </si>
  <si>
    <t>20 chironomids, 1 notonectid</t>
  </si>
  <si>
    <t>sampled from a fallen tree!</t>
  </si>
  <si>
    <t>25 chironomids</t>
  </si>
  <si>
    <t>30 chironomids, 1 phryganeid</t>
  </si>
  <si>
    <t>24 chironomids, 1 phryganeid</t>
  </si>
  <si>
    <t>JMS, BPL, JH, SM, AH, PH, SK</t>
  </si>
  <si>
    <t>sunny, windy</t>
  </si>
  <si>
    <t>Leucorrhinia</t>
  </si>
  <si>
    <t>1 ranantara</t>
  </si>
  <si>
    <t>larger pool, Leucorrhinia</t>
  </si>
  <si>
    <t>50 chironomids</t>
  </si>
  <si>
    <t>8 chironomids (huge), 1 notonectid</t>
  </si>
  <si>
    <t>2 chironomids</t>
  </si>
  <si>
    <t>salamander</t>
  </si>
  <si>
    <t>1 ptilostemis, 15 chironomids</t>
  </si>
  <si>
    <t>3 notonectids</t>
  </si>
  <si>
    <t>1 ditiscus</t>
  </si>
  <si>
    <t>lots of chironomids, 2 notonectid</t>
  </si>
  <si>
    <t xml:space="preserve">lots of chironomids </t>
  </si>
  <si>
    <t>4 notonectids</t>
  </si>
  <si>
    <t>lots of chironomids</t>
  </si>
  <si>
    <t>3 chironomids</t>
  </si>
  <si>
    <t>6 chironomids</t>
  </si>
  <si>
    <t>2 notonectids, 10 small corixidae</t>
  </si>
  <si>
    <t>Nemesis Mt. Bog S Small, 3rd Pond</t>
  </si>
  <si>
    <t>1 ptilostemis</t>
  </si>
  <si>
    <t>1 notonectid</t>
  </si>
  <si>
    <t>1 ranatra (water scorpion), 8 corixidae, 1 ptilostemis</t>
  </si>
  <si>
    <t>13 branchy caddisfly, 4 small corixidae, 2 ptilostemis</t>
  </si>
  <si>
    <t>middle pond</t>
  </si>
  <si>
    <t>small pond</t>
  </si>
  <si>
    <t>small pond, sphagnum</t>
  </si>
  <si>
    <t>3 branchy cadisfly</t>
  </si>
  <si>
    <t>submerged grass/veg</t>
  </si>
  <si>
    <t>1ptlilostemis, 3 branchy caddisfly, 3 corixidae (small)</t>
  </si>
  <si>
    <t>9 chironomids, 1 branchy caddisfly, 2 ptilostemis, 4 small corixidae</t>
  </si>
  <si>
    <t>1 small corixidae</t>
  </si>
  <si>
    <t>5 branchy caddisfly, 12 small corixidae</t>
  </si>
  <si>
    <t>3 branchy caddisfly,3 small corixidae, 6 chironomids</t>
  </si>
  <si>
    <t>6 small corixidae, 2 chironomids</t>
  </si>
  <si>
    <t>14 chironomids, 6 branchy caddisfly</t>
  </si>
  <si>
    <t>middle pond ,"muddier than muddy mud"</t>
  </si>
  <si>
    <t>JMS, BPL, PNH, KT</t>
  </si>
  <si>
    <t>windy</t>
  </si>
  <si>
    <t>Nemesis Mt. Bog S smallest pond off of pond 1</t>
  </si>
  <si>
    <t>smallest pond off of pond 1, cold af, hands stopped working, left early</t>
  </si>
  <si>
    <t xml:space="preserve">smallest pond off of pond 1 </t>
  </si>
  <si>
    <t>pond 1</t>
  </si>
  <si>
    <t>gravel</t>
  </si>
  <si>
    <t>6 small corixidae, 6 chironomids</t>
  </si>
  <si>
    <t>mud +sand</t>
  </si>
  <si>
    <t>1 phryganeid, 8 chironomids</t>
  </si>
  <si>
    <t>pond 1, Leucorrhinia</t>
  </si>
  <si>
    <t>pond 2</t>
  </si>
  <si>
    <t>pond 3</t>
  </si>
  <si>
    <t>5 chironomids</t>
  </si>
  <si>
    <t>1 huge belostoma, 1 dytiscis, 1 ptilostemis</t>
  </si>
  <si>
    <t>stream</t>
  </si>
  <si>
    <t>philomentus algae</t>
  </si>
  <si>
    <t>little lake and the end of the stream</t>
  </si>
  <si>
    <t>4 ptilostemis, 11 corixidae</t>
  </si>
  <si>
    <t>20 corixidae</t>
  </si>
  <si>
    <t>Total Recap</t>
  </si>
  <si>
    <t>Wetland</t>
  </si>
  <si>
    <t>Total Recaps</t>
  </si>
  <si>
    <t>Total Marked</t>
  </si>
  <si>
    <t># dead</t>
  </si>
  <si>
    <t>Nemesis Mt. Bog N</t>
  </si>
  <si>
    <t>Nemesis Mt. Power line N</t>
  </si>
  <si>
    <t>% dead</t>
  </si>
  <si>
    <t>JMS, BPL, BS, KT</t>
  </si>
  <si>
    <t>slight breeze</t>
  </si>
  <si>
    <t>ERSN</t>
  </si>
  <si>
    <t>4 branchy ccased limnophilids</t>
  </si>
  <si>
    <t>2 damselflies</t>
  </si>
  <si>
    <t>2 phyrganeids</t>
  </si>
  <si>
    <t>gyrinids present</t>
  </si>
  <si>
    <t>qulitative sample</t>
  </si>
  <si>
    <t>13 branchy limnophilids</t>
  </si>
  <si>
    <t>Nemesis Mt. Power Line N Pond 1</t>
  </si>
  <si>
    <t>Nemesis Mt. Power Line N Pond 2</t>
  </si>
  <si>
    <t>1 brnachy limnophilid</t>
  </si>
  <si>
    <t>Nemesis Mt. Power Line N Pond 3</t>
  </si>
  <si>
    <t>8 corixidae, 1 phryganeid, 7 branchy limnophilids</t>
  </si>
  <si>
    <t>9 branchy limnophilids</t>
  </si>
  <si>
    <t>6 branchy limnophilids</t>
  </si>
  <si>
    <t>JMS, BPL, KT, BS</t>
  </si>
  <si>
    <t>not much (dragonfly wise)</t>
  </si>
  <si>
    <t>3m2 samples because not a lot in single samples</t>
  </si>
  <si>
    <t>Small N Cherry Creek Bog</t>
  </si>
  <si>
    <t>slight breeze, cloudy</t>
  </si>
  <si>
    <t>15 branchy caddisfly</t>
  </si>
  <si>
    <t>5 branchy caddisfly</t>
  </si>
  <si>
    <t>clay + sand</t>
  </si>
  <si>
    <t>13 branchy caddisfly</t>
  </si>
  <si>
    <t>1 amphipod</t>
  </si>
  <si>
    <t>3 branchy caddisfly</t>
  </si>
  <si>
    <t>1 calibaetis, 2 branchy caddisfly</t>
  </si>
  <si>
    <t xml:space="preserve">clay  </t>
  </si>
  <si>
    <t>Small N. Cherry Creek Bog</t>
  </si>
  <si>
    <t>3 calibaetis, 1 chironomid</t>
  </si>
  <si>
    <t>1 gyrinidae-like, 2 calibaetis, 1 branchy caddisfly</t>
  </si>
  <si>
    <t>Big N. Cherry Creek Bog</t>
  </si>
  <si>
    <t>little to no breeze</t>
  </si>
  <si>
    <t>11 amphipods (scuds)</t>
  </si>
  <si>
    <t>5 amphipods</t>
  </si>
  <si>
    <t>2 amphipods</t>
  </si>
  <si>
    <t>cat tails</t>
  </si>
  <si>
    <t>4 amphipods</t>
  </si>
  <si>
    <t>1 chiro (NT), 2 amphipods</t>
  </si>
  <si>
    <t>secondary channel</t>
  </si>
  <si>
    <t>10 amphipods, 3 chironomids</t>
  </si>
  <si>
    <t>3 chiro (NT), 1 oligochete</t>
  </si>
  <si>
    <t>5 chiro (NT)</t>
  </si>
  <si>
    <t>1 pass, nothing in smaple, a very cold Bethany</t>
  </si>
  <si>
    <t>3 amphipods, 1 corixidae</t>
  </si>
  <si>
    <t>in same vial from all passes</t>
  </si>
  <si>
    <t>N. Cherry Creek S Pond</t>
  </si>
  <si>
    <t>JMS, BPL, PNH, BS, JT, KT</t>
  </si>
  <si>
    <t>on dam</t>
  </si>
  <si>
    <t>stream outflow from pond</t>
  </si>
  <si>
    <t>lots of corixidae seen</t>
  </si>
  <si>
    <t>3 corixidae, 8 chironomid</t>
  </si>
  <si>
    <t>mud + sticks</t>
  </si>
  <si>
    <t>5 corixidae</t>
  </si>
  <si>
    <t>entrance of beaver lodge</t>
  </si>
  <si>
    <t>veg</t>
  </si>
  <si>
    <t>10 nototnectidae, 5 gyrinidae</t>
  </si>
  <si>
    <t>sand + gravel</t>
  </si>
  <si>
    <t>stream outlet</t>
  </si>
  <si>
    <t>N. Cherry Creek N Pond</t>
  </si>
  <si>
    <t>9 gyrinidae, 11 notonectidae</t>
  </si>
  <si>
    <t>Leucorrhinia?!</t>
  </si>
  <si>
    <t>12 chironomids</t>
  </si>
  <si>
    <t>mud + leaf litter</t>
  </si>
  <si>
    <t>17 notonectidae</t>
  </si>
  <si>
    <t>side pond</t>
  </si>
  <si>
    <t>1 notonectidae, 1 phryganeid</t>
  </si>
  <si>
    <t>4 chironomids</t>
  </si>
  <si>
    <t>Nemesis Mt. Bog S, pond 1</t>
  </si>
  <si>
    <t>Nemesis Mt. Bog S Middle Pond, 2nd pond</t>
  </si>
  <si>
    <t>inactive</t>
  </si>
  <si>
    <t>on</t>
  </si>
  <si>
    <t>removed</t>
  </si>
  <si>
    <t>len</t>
  </si>
  <si>
    <t>mix</t>
  </si>
  <si>
    <t>lot</t>
  </si>
  <si>
    <t>Cottongrass Fen</t>
  </si>
  <si>
    <t>Cranberry / Beaksedge Peatland</t>
  </si>
  <si>
    <t>Speckled alder, upland grasses (timothy), golden rod, milkweed</t>
  </si>
  <si>
    <t>description</t>
  </si>
  <si>
    <t>wetalnd</t>
  </si>
  <si>
    <t>classification</t>
  </si>
  <si>
    <t>mixed hardwood &amp; conifer, sasafrass,Osmunda cinnamomea</t>
  </si>
  <si>
    <t xml:space="preserve">st. johns wort, hard wood, mesophitic, no shpagnum, beaver dam, ferns, Impatiens capensis
</t>
  </si>
  <si>
    <t>Mountain Laurel? Rush Spp. Wintergreen. Low and high bush blueberry(Vaccinium corymbosum), sphagnum, sedges, cherry? Bitter cherry</t>
  </si>
  <si>
    <t>Smilax rotundifolia,Carex lupulina</t>
  </si>
  <si>
    <t xml:space="preserve">beavers ponds, ferns, st. johns wort, grasses, little to no sphagnum, hardwood, </t>
  </si>
  <si>
    <t>St Johns wort, Carex lupulina, cat tails (Typha sp), sphagnum, ferns, beaver dam, sundew, Carex folliculata</t>
  </si>
  <si>
    <t>st. johns wort (Hypericum densiflorum), cranberry, sundew</t>
  </si>
  <si>
    <t>veg: arrowhead, spike rush(Eleocharis sp), golden rod(Solidago uliginosa), no sphagnum</t>
  </si>
  <si>
    <t> Cranberry / Beaksedge Peatland</t>
  </si>
  <si>
    <t>sphagnum, cranberry</t>
  </si>
  <si>
    <t>code</t>
  </si>
  <si>
    <t>nccb</t>
  </si>
  <si>
    <t>hb</t>
  </si>
  <si>
    <t>nmbs</t>
  </si>
  <si>
    <t>nmpn</t>
  </si>
  <si>
    <t>nmbn</t>
  </si>
  <si>
    <t>nccp</t>
  </si>
  <si>
    <t>ct</t>
  </si>
  <si>
    <t>fs</t>
  </si>
  <si>
    <t>clnewnp</t>
  </si>
  <si>
    <t>clnewsp</t>
  </si>
  <si>
    <t>location</t>
  </si>
  <si>
    <t>collectors</t>
  </si>
  <si>
    <t>date</t>
  </si>
  <si>
    <t>GoWiSk</t>
  </si>
  <si>
    <t>WanGli</t>
  </si>
  <si>
    <t>ComDar</t>
  </si>
  <si>
    <t>Notonecta</t>
  </si>
  <si>
    <t>Aeshna 1</t>
  </si>
  <si>
    <t>Aeshna 2</t>
  </si>
  <si>
    <t>Coenagrionidae</t>
  </si>
  <si>
    <t>Ptilostomis</t>
  </si>
  <si>
    <t>Cambarus</t>
  </si>
  <si>
    <t>Aeshna 3</t>
  </si>
  <si>
    <t>Libellula Unknown</t>
  </si>
  <si>
    <t>Dromogomphus spinosus</t>
  </si>
  <si>
    <t>Black-shouldered Spinyleg</t>
  </si>
  <si>
    <t>BlShSp</t>
  </si>
  <si>
    <t>Hirudinea</t>
  </si>
  <si>
    <t>Leptophlebia</t>
  </si>
  <si>
    <t>Crangonyx</t>
  </si>
  <si>
    <t>site</t>
  </si>
  <si>
    <t>area (m2)</t>
  </si>
  <si>
    <t>NMPN1</t>
  </si>
  <si>
    <t>CT1</t>
  </si>
  <si>
    <t>NMPN2</t>
  </si>
  <si>
    <t>NMPN3</t>
  </si>
  <si>
    <t>CT2</t>
  </si>
  <si>
    <t>CT3</t>
  </si>
  <si>
    <t>NCCPN</t>
  </si>
  <si>
    <t>NCCPS</t>
  </si>
  <si>
    <t>NMBS1</t>
  </si>
  <si>
    <t>pond off of 1st pond</t>
  </si>
  <si>
    <t>NMBS2</t>
  </si>
  <si>
    <t>NMBS3</t>
  </si>
  <si>
    <t>NMBS4</t>
  </si>
  <si>
    <t>Aeshna1</t>
  </si>
  <si>
    <t>Aeshna2</t>
  </si>
  <si>
    <t>Aeshna3</t>
  </si>
  <si>
    <t>CoeEna</t>
  </si>
  <si>
    <t>CoeNeh</t>
  </si>
  <si>
    <t>LimPla</t>
  </si>
  <si>
    <t>TabChr</t>
  </si>
  <si>
    <t>CerBez</t>
  </si>
  <si>
    <t>CerPro</t>
  </si>
  <si>
    <t>CerSph</t>
  </si>
  <si>
    <t xml:space="preserve">Crango </t>
  </si>
  <si>
    <t>GyrDin</t>
  </si>
  <si>
    <t>CaeCae</t>
  </si>
  <si>
    <t>BelBel</t>
  </si>
  <si>
    <t xml:space="preserve">Cambar </t>
  </si>
  <si>
    <t>CorHes</t>
  </si>
  <si>
    <t>CorPal</t>
  </si>
  <si>
    <t>SiaSia</t>
  </si>
  <si>
    <t>DytLac</t>
  </si>
  <si>
    <t>DytMat</t>
  </si>
  <si>
    <t>DytThe</t>
  </si>
  <si>
    <t>DytDes</t>
  </si>
  <si>
    <t>DyHydra</t>
  </si>
  <si>
    <t>DyHydro</t>
  </si>
  <si>
    <t>PhyBan</t>
  </si>
  <si>
    <t>LeuLeu</t>
  </si>
  <si>
    <t>LesLes</t>
  </si>
  <si>
    <t>CluMan</t>
  </si>
  <si>
    <t xml:space="preserve">Oligoc </t>
  </si>
  <si>
    <t>ChiTan</t>
  </si>
  <si>
    <t>CorChl</t>
  </si>
  <si>
    <t>HydEno</t>
  </si>
  <si>
    <t>ScrPro</t>
  </si>
  <si>
    <t>NotHyd</t>
  </si>
  <si>
    <t>GerGer</t>
  </si>
  <si>
    <t>PolPol</t>
  </si>
  <si>
    <t>NepRan</t>
  </si>
  <si>
    <t>BeginAvg</t>
  </si>
  <si>
    <t>EndAvg</t>
  </si>
  <si>
    <t>sex</t>
  </si>
  <si>
    <t>spp</t>
  </si>
  <si>
    <t>number</t>
  </si>
  <si>
    <t>unknown</t>
  </si>
  <si>
    <t>202</t>
  </si>
  <si>
    <t>204</t>
  </si>
  <si>
    <t>205</t>
  </si>
  <si>
    <t>teneral, exuvia</t>
  </si>
  <si>
    <t>Crainsville Trails</t>
  </si>
  <si>
    <t>Finzal Swamp</t>
  </si>
  <si>
    <t>?</t>
  </si>
  <si>
    <t>capture histories for marked dragonflies for cjs/js analysis</t>
  </si>
  <si>
    <t>Date of initial capture</t>
  </si>
  <si>
    <t>Callibaetis</t>
  </si>
  <si>
    <t>master marks sheet</t>
  </si>
  <si>
    <t>sorted by number because duplicates that were deleted in sorted sheet were not deleted from this sheet. All fixed now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</si>
  <si>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</si>
  <si>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</si>
  <si>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</si>
  <si>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</si>
  <si>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</si>
  <si>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</si>
  <si>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</si>
  <si>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</si>
  <si>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</si>
  <si>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</si>
  <si>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</si>
  <si>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Corixidae</t>
  </si>
  <si>
    <t>Dytiscidae</t>
  </si>
  <si>
    <t>only recaps so we can see where they went, if they have a home range, and survival</t>
  </si>
  <si>
    <t>RecapDate1</t>
  </si>
  <si>
    <t>Recap1Lat</t>
  </si>
  <si>
    <t>Recap1Long</t>
  </si>
  <si>
    <t>RecapDate2</t>
  </si>
  <si>
    <t>Recap2Lat</t>
  </si>
  <si>
    <t>Recap2Long</t>
  </si>
  <si>
    <t>RecapDate3</t>
  </si>
  <si>
    <t>Recap3Lat</t>
  </si>
  <si>
    <t>Recap3Long</t>
  </si>
  <si>
    <t>TotalRecap</t>
  </si>
  <si>
    <t>SppCode</t>
  </si>
  <si>
    <t>LocCode</t>
  </si>
  <si>
    <t xml:space="preserve">kind of sad when you put them all together. </t>
  </si>
  <si>
    <t>LibUnk</t>
  </si>
  <si>
    <t>sorted marks</t>
  </si>
  <si>
    <t>AvgTemp</t>
  </si>
  <si>
    <t>all water recordings taken at each site</t>
  </si>
  <si>
    <t>area of open water at mark recapture sites</t>
  </si>
  <si>
    <t>% recap</t>
  </si>
  <si>
    <t>some IDs missing because I didn't ID them</t>
  </si>
  <si>
    <t>Hydrophilidae</t>
  </si>
  <si>
    <t>Haliplidae</t>
  </si>
  <si>
    <t>Gyrinidae</t>
  </si>
  <si>
    <t>Limnephilidae</t>
  </si>
  <si>
    <t>Lestidae</t>
  </si>
  <si>
    <t>Lecutridae</t>
  </si>
  <si>
    <t>Leptophlebiidae</t>
  </si>
  <si>
    <t>Gerridae</t>
  </si>
  <si>
    <t>Crangonyctidae</t>
  </si>
  <si>
    <t>Culicidae</t>
  </si>
  <si>
    <t>Mansonia</t>
  </si>
  <si>
    <t>Corydalidae</t>
  </si>
  <si>
    <t>Palmacorixa</t>
  </si>
  <si>
    <t>Scirtidae</t>
  </si>
  <si>
    <t>Amphipoda</t>
  </si>
  <si>
    <t>Talitridae</t>
  </si>
  <si>
    <t>Hyalella</t>
  </si>
  <si>
    <t>Belostomatidae</t>
  </si>
  <si>
    <t>Hemiptera</t>
  </si>
  <si>
    <t>Belostoma</t>
  </si>
  <si>
    <t>Caenidae</t>
  </si>
  <si>
    <t>Caenis</t>
  </si>
  <si>
    <t>Ephmeroptera</t>
  </si>
  <si>
    <t>Baetidae</t>
  </si>
  <si>
    <t>Cambaridae</t>
  </si>
  <si>
    <t>Decapoda</t>
  </si>
  <si>
    <t>Ceratopogonidae</t>
  </si>
  <si>
    <t>Diptera</t>
  </si>
  <si>
    <t>Bezzia</t>
  </si>
  <si>
    <t>Chironomidae</t>
  </si>
  <si>
    <t>Tanypodinae</t>
  </si>
  <si>
    <t xml:space="preserve">Probezzia </t>
  </si>
  <si>
    <t>Sphearomias</t>
  </si>
  <si>
    <t>Chironominae</t>
  </si>
  <si>
    <t>Enallagma</t>
  </si>
  <si>
    <t>Nehalennia</t>
  </si>
  <si>
    <t>Odonata</t>
  </si>
  <si>
    <t>Coleoptera</t>
  </si>
  <si>
    <t>Scirtes</t>
  </si>
  <si>
    <t>Hesperocorixa</t>
  </si>
  <si>
    <t>Megaloptera</t>
  </si>
  <si>
    <t>Chauloides</t>
  </si>
  <si>
    <t>Laccophilus</t>
  </si>
  <si>
    <t>Matus</t>
  </si>
  <si>
    <t>Thermonectus</t>
  </si>
  <si>
    <t>Desmopatria</t>
  </si>
  <si>
    <t>Hydaticus</t>
  </si>
  <si>
    <t>Hydroporus</t>
  </si>
  <si>
    <t>Gerris</t>
  </si>
  <si>
    <t>Dineutus</t>
  </si>
  <si>
    <t>Peltodytes</t>
  </si>
  <si>
    <t>Ephemeroptera</t>
  </si>
  <si>
    <t>Plecoptera</t>
  </si>
  <si>
    <t>Trichoptera</t>
  </si>
  <si>
    <t>Nepidae</t>
  </si>
  <si>
    <t>Ranatra</t>
  </si>
  <si>
    <t>Notonectidae</t>
  </si>
  <si>
    <t>Noteridae</t>
  </si>
  <si>
    <t>Hydroeanthus</t>
  </si>
  <si>
    <t>Oligochaeta</t>
  </si>
  <si>
    <t>Phyrganeidae</t>
  </si>
  <si>
    <t>Banksiola</t>
  </si>
  <si>
    <t>Platycentropus</t>
  </si>
  <si>
    <t>Enochrus</t>
  </si>
  <si>
    <t>Leuctra</t>
  </si>
  <si>
    <t>Lestes</t>
  </si>
  <si>
    <t>Polycentropodidae</t>
  </si>
  <si>
    <t>Polycentropus</t>
  </si>
  <si>
    <t>Prionocyphon</t>
  </si>
  <si>
    <t>Sialidae</t>
  </si>
  <si>
    <t>Sialis</t>
  </si>
  <si>
    <t>Tabanidae</t>
  </si>
  <si>
    <t>Chrysops</t>
  </si>
  <si>
    <t>PhyPti</t>
  </si>
  <si>
    <t xml:space="preserve">NotNot </t>
  </si>
  <si>
    <t>LepLep</t>
  </si>
  <si>
    <t>Tropisternus</t>
  </si>
  <si>
    <t>HydTro</t>
  </si>
  <si>
    <t>HalPel</t>
  </si>
  <si>
    <t>SciSci</t>
  </si>
  <si>
    <t>ChiChi</t>
  </si>
  <si>
    <t>BaeCal</t>
  </si>
  <si>
    <t>TalHya</t>
  </si>
  <si>
    <t>Dytiscus</t>
  </si>
  <si>
    <t>DytDyt</t>
  </si>
  <si>
    <t>Master nymph. Make additional copies with any changes. Person hours not calculated, but see area of open water page to evaluate effort</t>
  </si>
  <si>
    <t>Nymphs</t>
  </si>
  <si>
    <t>large red skimmer/possibly sympetrum seen. Was not caught. aeshnid exuvia, 513 dead</t>
  </si>
  <si>
    <t>3</t>
  </si>
  <si>
    <t>NCCP1</t>
  </si>
  <si>
    <t>NCCP2</t>
  </si>
  <si>
    <t>OP</t>
  </si>
  <si>
    <t>SG</t>
  </si>
  <si>
    <t>SNCCB</t>
  </si>
  <si>
    <t>GLN</t>
  </si>
  <si>
    <t>GLP</t>
  </si>
  <si>
    <t>GSP</t>
  </si>
  <si>
    <t>GTP1</t>
  </si>
  <si>
    <t>GTP2</t>
  </si>
  <si>
    <t>GTP3</t>
  </si>
  <si>
    <t>GTP4</t>
  </si>
  <si>
    <t>GTP5</t>
  </si>
  <si>
    <t>BNCCB</t>
  </si>
  <si>
    <t>CFP</t>
  </si>
  <si>
    <t>CLNA</t>
  </si>
  <si>
    <t>CS</t>
  </si>
  <si>
    <t>FS</t>
  </si>
  <si>
    <t>GR</t>
  </si>
  <si>
    <t>HG</t>
  </si>
  <si>
    <t>MR</t>
  </si>
  <si>
    <t>GNL</t>
  </si>
  <si>
    <t>GTP</t>
  </si>
  <si>
    <r>
      <rPr>
        <sz val="11"/>
        <rFont val="Calibri"/>
        <family val="2"/>
        <scheme val="minor"/>
      </rPr>
      <t>Aeshnidae</t>
    </r>
    <r>
      <rPr>
        <i/>
        <sz val="11"/>
        <rFont val="Calibri"/>
        <family val="2"/>
        <scheme val="minor"/>
      </rPr>
      <t xml:space="preserve"> unk.</t>
    </r>
  </si>
  <si>
    <r>
      <rPr>
        <sz val="11"/>
        <rFont val="Calibri"/>
        <family val="2"/>
        <scheme val="minor"/>
      </rPr>
      <t>Corduliidae</t>
    </r>
    <r>
      <rPr>
        <i/>
        <sz val="11"/>
        <rFont val="Calibri"/>
        <family val="2"/>
        <scheme val="minor"/>
      </rPr>
      <t xml:space="preserve"> unk.</t>
    </r>
  </si>
  <si>
    <r>
      <t>Cond(</t>
    </r>
    <r>
      <rPr>
        <sz val="11"/>
        <rFont val="Calibri"/>
        <family val="2"/>
      </rPr>
      <t>µS)</t>
    </r>
  </si>
  <si>
    <t>CS1</t>
  </si>
  <si>
    <t>CS2</t>
  </si>
  <si>
    <t>FS1</t>
  </si>
  <si>
    <t>FS2</t>
  </si>
  <si>
    <t>FS4</t>
  </si>
  <si>
    <t>FS3</t>
  </si>
  <si>
    <t>826</t>
  </si>
  <si>
    <t>Elevation (m)</t>
  </si>
  <si>
    <t>828</t>
  </si>
  <si>
    <t>mating frenzy. some tenerals still emerging. Second wave?</t>
  </si>
  <si>
    <t>use this sheet for any additional changes</t>
  </si>
  <si>
    <t>Nymph reduced.  Combined mutiple vials to a single line, cut data available elsewhere.</t>
  </si>
  <si>
    <t>total dragonflies</t>
  </si>
  <si>
    <t>total non-dragonflies</t>
  </si>
  <si>
    <t>NMBS pond #</t>
  </si>
  <si>
    <t>taxa notes</t>
  </si>
  <si>
    <t>1 dytiscus</t>
  </si>
  <si>
    <t>N Cherry Creek Bog Big</t>
  </si>
  <si>
    <t>nccbb</t>
  </si>
  <si>
    <t>N Cherry Creek Bog Small</t>
  </si>
  <si>
    <t>nccbs</t>
  </si>
  <si>
    <t>N Cherry Creek N Pond</t>
  </si>
  <si>
    <t>nccnp</t>
  </si>
  <si>
    <t>N Cherry Creek S Pond</t>
  </si>
  <si>
    <t>nccsp</t>
  </si>
  <si>
    <t>Nemesis Mt Bog N</t>
  </si>
  <si>
    <t>Nemesis Mt Bog S pond 0.5</t>
  </si>
  <si>
    <t>Nemesis Mt Bog S pond 1</t>
  </si>
  <si>
    <t>Nemesis Mt Bog S pond 2</t>
  </si>
  <si>
    <t>Nemesis Mt Bog S pond 3</t>
  </si>
  <si>
    <t>filamentous algae</t>
  </si>
  <si>
    <t>nmpn1</t>
  </si>
  <si>
    <t>nmpn2</t>
  </si>
  <si>
    <t>nmpn3</t>
  </si>
  <si>
    <t>Aeshnidae unk.</t>
  </si>
  <si>
    <t>Corduliidae unk.</t>
  </si>
  <si>
    <t>richness</t>
  </si>
  <si>
    <t>abundance</t>
  </si>
  <si>
    <t>Nemesis Mt Bog S pond 4</t>
  </si>
  <si>
    <t xml:space="preserve">Nemesis Mt. Power Line N </t>
  </si>
  <si>
    <t>d abun</t>
  </si>
  <si>
    <t>nond abund</t>
  </si>
  <si>
    <t>nond richness</t>
  </si>
  <si>
    <t>d richness</t>
  </si>
  <si>
    <t>trying to do cumulation curve</t>
  </si>
  <si>
    <t>d total new spp</t>
  </si>
  <si>
    <t>cumulative</t>
  </si>
  <si>
    <t>hb sample #</t>
  </si>
  <si>
    <t>overall sample #</t>
  </si>
  <si>
    <t>d abundance</t>
  </si>
  <si>
    <t>nond abundance</t>
  </si>
  <si>
    <t>NMBS sample #</t>
  </si>
  <si>
    <t>NCCPS sample #</t>
  </si>
  <si>
    <t>NCCBB sample #</t>
  </si>
  <si>
    <t>NCCBS sample #</t>
  </si>
  <si>
    <t>NCCBS wasn't sampled for adults</t>
  </si>
  <si>
    <t>NMPN sample #</t>
  </si>
  <si>
    <t>nond total new spp</t>
  </si>
  <si>
    <t>relative abundance</t>
  </si>
  <si>
    <t>total new spp</t>
  </si>
  <si>
    <t>sites</t>
  </si>
  <si>
    <t>person hours converted</t>
  </si>
  <si>
    <t>Cranesville MCRB</t>
  </si>
  <si>
    <t>Cranesville N Farm Pond</t>
  </si>
  <si>
    <t>Cranesville WOSR</t>
  </si>
  <si>
    <t>Mt Nebo WMA</t>
  </si>
  <si>
    <t>Muddy Dam</t>
  </si>
  <si>
    <t>N Cherry Creek Bog</t>
  </si>
  <si>
    <t>Negro Mt Bog N</t>
  </si>
  <si>
    <t>Negro Mt Bog S</t>
  </si>
  <si>
    <t>Piney Reservoir</t>
  </si>
  <si>
    <t>Pronghorn Swamp</t>
  </si>
  <si>
    <t>Selinger Marsh</t>
  </si>
  <si>
    <t>Snaggy Marsh</t>
  </si>
  <si>
    <t>Tannery Wetland</t>
  </si>
  <si>
    <t>The Glades</t>
  </si>
  <si>
    <t>Wolf Swamp N</t>
  </si>
  <si>
    <t>person hours converted 2017</t>
  </si>
  <si>
    <t>cranesville trails</t>
  </si>
  <si>
    <t>powerlines</t>
  </si>
  <si>
    <t>"visits"</t>
  </si>
  <si>
    <t>total time</t>
  </si>
  <si>
    <t>approx time spent at site (proportionally)</t>
  </si>
  <si>
    <t>time for 2017 trails and powerlines</t>
  </si>
  <si>
    <t>Dragonfly</t>
  </si>
  <si>
    <t>Relative Abundance</t>
  </si>
  <si>
    <t>Richness</t>
  </si>
  <si>
    <t>Non-dragonfly</t>
  </si>
  <si>
    <t xml:space="preserve">Table #: The Richness and Relative Abundance of Dragonfly and Non-dragonfly Aquatic  Species at each Wetland </t>
  </si>
  <si>
    <t>NCCBB</t>
  </si>
  <si>
    <t>NCCBS</t>
  </si>
  <si>
    <t>Site Code</t>
  </si>
  <si>
    <t>Effort Adjusted Abundance</t>
  </si>
  <si>
    <t>Effort (person hours)</t>
  </si>
  <si>
    <t xml:space="preserve">Table #: 2018 Richness and Abundance of Adult Dragonflies at each Wetland. </t>
  </si>
  <si>
    <t>Cranesville Powerlines</t>
  </si>
  <si>
    <t>N Cherry Creek Ponds</t>
  </si>
  <si>
    <t>Nemesis Mt Bog S</t>
  </si>
  <si>
    <t>Nemesis Mt Power Line Pools</t>
  </si>
  <si>
    <t>ID</t>
  </si>
  <si>
    <t>CMCRBa</t>
  </si>
  <si>
    <t>CNFPa</t>
  </si>
  <si>
    <t>CPa</t>
  </si>
  <si>
    <t>CTa</t>
  </si>
  <si>
    <t>CWOSRa</t>
  </si>
  <si>
    <t>CSa</t>
  </si>
  <si>
    <t>FSa</t>
  </si>
  <si>
    <t>GRa</t>
  </si>
  <si>
    <t>HGa</t>
  </si>
  <si>
    <t>HBa</t>
  </si>
  <si>
    <t>MNa</t>
  </si>
  <si>
    <t>MRa</t>
  </si>
  <si>
    <t>NCCBa</t>
  </si>
  <si>
    <t>NCCPa</t>
  </si>
  <si>
    <t>NBNa</t>
  </si>
  <si>
    <t>NBSa</t>
  </si>
  <si>
    <t>NMPLa</t>
  </si>
  <si>
    <t>PRa</t>
  </si>
  <si>
    <t>PSa</t>
  </si>
  <si>
    <t>SGa</t>
  </si>
  <si>
    <t>SMa</t>
  </si>
  <si>
    <t>TWa</t>
  </si>
  <si>
    <t>TGa</t>
  </si>
  <si>
    <t>WFa</t>
  </si>
  <si>
    <t>Abundance</t>
  </si>
  <si>
    <t>adulteffort</t>
  </si>
  <si>
    <t>adjusted abundance</t>
  </si>
  <si>
    <t xml:space="preserve">Table #: 2017 and 2018 Richness and Abundance of Adult Dragonflies at each Wetland. </t>
  </si>
  <si>
    <t>Wetland Code</t>
  </si>
  <si>
    <r>
      <t>Cond(</t>
    </r>
    <r>
      <rPr>
        <b/>
        <sz val="11"/>
        <color theme="1"/>
        <rFont val="Calibri"/>
        <family val="2"/>
      </rPr>
      <t>µS)</t>
    </r>
  </si>
  <si>
    <t>Water Temp. (C)</t>
  </si>
  <si>
    <t>Stage</t>
  </si>
  <si>
    <t>elevation</t>
  </si>
  <si>
    <t>fishpresence</t>
  </si>
  <si>
    <t>lenticlotic</t>
  </si>
  <si>
    <t>darnerprop</t>
  </si>
  <si>
    <t>openwater</t>
  </si>
  <si>
    <t>adult</t>
  </si>
  <si>
    <t>CMCRB</t>
  </si>
  <si>
    <t>CNFP</t>
  </si>
  <si>
    <t>CP</t>
  </si>
  <si>
    <t>CWOSR</t>
  </si>
  <si>
    <t>MN</t>
  </si>
  <si>
    <t>PR</t>
  </si>
  <si>
    <t>PS</t>
  </si>
  <si>
    <t>SM</t>
  </si>
  <si>
    <t>TW</t>
  </si>
  <si>
    <t>TG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</si>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</sst>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h]:mm;@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sz val="11"/>
      <color theme="4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E36C0A"/>
      <name val="Consolas"/>
      <family val="3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9" borderId="0" applyNumberFormat="0" applyBorder="0" applyAlignment="0" applyProtection="0"/>
    <xf numFmtId="0" fontId="16" fillId="11" borderId="0" applyNumberFormat="0" applyBorder="0" applyAlignment="0" applyProtection="0"/>
  </cellStyleXfs>
  <cellXfs count="22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/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Alignment="1">
      <alignment horizontal="right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right"/>
    </xf>
    <xf numFmtId="49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0" xfId="0" applyFont="1" applyFill="1" applyBorder="1"/>
    <xf numFmtId="0" fontId="0" fillId="0" borderId="3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5" xfId="0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3" xfId="0" applyNumberFormat="1" applyFill="1" applyBorder="1" applyAlignment="1">
      <alignment horizontal="right"/>
    </xf>
    <xf numFmtId="0" fontId="0" fillId="0" borderId="0" xfId="0" applyBorder="1"/>
    <xf numFmtId="0" fontId="0" fillId="0" borderId="0" xfId="0" applyFill="1"/>
    <xf numFmtId="15" fontId="0" fillId="0" borderId="0" xfId="0" applyNumberFormat="1"/>
    <xf numFmtId="0" fontId="1" fillId="0" borderId="0" xfId="0" applyFont="1"/>
    <xf numFmtId="0" fontId="0" fillId="3" borderId="0" xfId="0" applyFill="1"/>
    <xf numFmtId="20" fontId="0" fillId="0" borderId="0" xfId="0" applyNumberFormat="1"/>
    <xf numFmtId="0" fontId="0" fillId="4" borderId="0" xfId="0" applyFill="1"/>
    <xf numFmtId="0" fontId="9" fillId="0" borderId="0" xfId="0" applyFont="1"/>
    <xf numFmtId="0" fontId="0" fillId="0" borderId="0" xfId="0" applyBorder="1" applyAlignment="1">
      <alignment horizontal="right" wrapText="1"/>
    </xf>
    <xf numFmtId="0" fontId="0" fillId="5" borderId="0" xfId="0" applyFill="1" applyBorder="1" applyAlignment="1">
      <alignment horizontal="left" wrapText="1"/>
    </xf>
    <xf numFmtId="0" fontId="4" fillId="5" borderId="0" xfId="0" applyFont="1" applyFill="1" applyBorder="1" applyAlignment="1">
      <alignment horizontal="left" wrapText="1"/>
    </xf>
    <xf numFmtId="0" fontId="10" fillId="0" borderId="0" xfId="0" applyFont="1" applyBorder="1" applyAlignment="1">
      <alignment horizontal="right"/>
    </xf>
    <xf numFmtId="15" fontId="10" fillId="0" borderId="0" xfId="0" applyNumberFormat="1" applyFont="1" applyBorder="1" applyAlignment="1">
      <alignment horizontal="right"/>
    </xf>
    <xf numFmtId="20" fontId="10" fillId="0" borderId="0" xfId="0" applyNumberFormat="1" applyFont="1" applyFill="1" applyBorder="1" applyAlignment="1">
      <alignment horizontal="right"/>
    </xf>
    <xf numFmtId="20" fontId="10" fillId="0" borderId="3" xfId="0" applyNumberFormat="1" applyFont="1" applyFill="1" applyBorder="1" applyAlignment="1">
      <alignment horizontal="right"/>
    </xf>
    <xf numFmtId="20" fontId="10" fillId="0" borderId="7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49" fontId="10" fillId="0" borderId="0" xfId="0" applyNumberFormat="1" applyFont="1" applyFill="1" applyBorder="1" applyAlignment="1">
      <alignment horizontal="right"/>
    </xf>
    <xf numFmtId="0" fontId="0" fillId="0" borderId="3" xfId="0" applyBorder="1"/>
    <xf numFmtId="0" fontId="10" fillId="0" borderId="0" xfId="0" applyFont="1" applyFill="1" applyBorder="1"/>
    <xf numFmtId="0" fontId="11" fillId="0" borderId="0" xfId="0" applyFont="1" applyFill="1" applyBorder="1"/>
    <xf numFmtId="15" fontId="10" fillId="0" borderId="0" xfId="0" applyNumberFormat="1" applyFont="1" applyFill="1" applyBorder="1"/>
    <xf numFmtId="2" fontId="10" fillId="0" borderId="0" xfId="0" applyNumberFormat="1" applyFont="1" applyFill="1" applyBorder="1"/>
    <xf numFmtId="15" fontId="11" fillId="0" borderId="0" xfId="0" applyNumberFormat="1" applyFont="1" applyFill="1" applyBorder="1"/>
    <xf numFmtId="0" fontId="1" fillId="0" borderId="0" xfId="0" applyFont="1" applyFill="1" applyBorder="1"/>
    <xf numFmtId="0" fontId="9" fillId="0" borderId="0" xfId="0" applyFont="1" applyFill="1" applyBorder="1"/>
    <xf numFmtId="15" fontId="0" fillId="0" borderId="0" xfId="0" applyNumberFormat="1" applyFont="1" applyFill="1" applyBorder="1"/>
    <xf numFmtId="0" fontId="0" fillId="0" borderId="0" xfId="0" applyNumberFormat="1" applyFont="1" applyFill="1" applyBorder="1"/>
    <xf numFmtId="15" fontId="1" fillId="0" borderId="0" xfId="0" applyNumberFormat="1" applyFont="1" applyFill="1" applyBorder="1"/>
    <xf numFmtId="0" fontId="8" fillId="0" borderId="0" xfId="0" applyFont="1" applyFill="1" applyBorder="1"/>
    <xf numFmtId="15" fontId="8" fillId="0" borderId="0" xfId="0" applyNumberFormat="1" applyFont="1" applyFill="1" applyBorder="1"/>
    <xf numFmtId="0" fontId="1" fillId="0" borderId="0" xfId="0" applyNumberFormat="1" applyFont="1" applyFill="1" applyBorder="1"/>
    <xf numFmtId="15" fontId="9" fillId="0" borderId="0" xfId="0" applyNumberFormat="1" applyFont="1" applyFill="1" applyBorder="1"/>
    <xf numFmtId="0" fontId="0" fillId="0" borderId="0" xfId="0" applyNumberFormat="1" applyBorder="1"/>
    <xf numFmtId="0" fontId="11" fillId="0" borderId="0" xfId="0" applyNumberFormat="1" applyFont="1" applyFill="1" applyBorder="1"/>
    <xf numFmtId="0" fontId="10" fillId="0" borderId="0" xfId="0" applyNumberFormat="1" applyFont="1" applyFill="1" applyBorder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0" fillId="0" borderId="1" xfId="0" applyFont="1" applyFill="1" applyBorder="1" applyAlignment="1">
      <alignment horizontal="right"/>
    </xf>
    <xf numFmtId="0" fontId="10" fillId="0" borderId="0" xfId="0" applyFont="1" applyFill="1" applyAlignment="1">
      <alignment horizontal="right"/>
    </xf>
    <xf numFmtId="49" fontId="10" fillId="0" borderId="1" xfId="0" applyNumberFormat="1" applyFont="1" applyFill="1" applyBorder="1" applyAlignment="1">
      <alignment horizontal="right"/>
    </xf>
    <xf numFmtId="49" fontId="10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0" fontId="10" fillId="0" borderId="0" xfId="0" applyFont="1" applyAlignment="1">
      <alignment horizontal="right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/>
    </xf>
    <xf numFmtId="0" fontId="13" fillId="0" borderId="0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1" xfId="0" applyFont="1" applyFill="1" applyBorder="1" applyAlignment="1">
      <alignment horizontal="right"/>
    </xf>
    <xf numFmtId="0" fontId="13" fillId="0" borderId="0" xfId="0" applyFont="1" applyFill="1" applyAlignment="1">
      <alignment horizontal="right"/>
    </xf>
    <xf numFmtId="0" fontId="13" fillId="0" borderId="0" xfId="0" applyFont="1" applyFill="1" applyBorder="1" applyAlignment="1">
      <alignment horizontal="right"/>
    </xf>
    <xf numFmtId="49" fontId="13" fillId="0" borderId="1" xfId="0" applyNumberFormat="1" applyFont="1" applyFill="1" applyBorder="1" applyAlignment="1">
      <alignment horizontal="right"/>
    </xf>
    <xf numFmtId="49" fontId="13" fillId="0" borderId="0" xfId="0" applyNumberFormat="1" applyFont="1" applyFill="1" applyBorder="1" applyAlignment="1">
      <alignment horizontal="right"/>
    </xf>
    <xf numFmtId="49" fontId="13" fillId="0" borderId="0" xfId="0" applyNumberFormat="1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49" fontId="13" fillId="0" borderId="0" xfId="0" applyNumberFormat="1" applyFont="1" applyFill="1" applyBorder="1" applyAlignment="1">
      <alignment horizontal="left"/>
    </xf>
    <xf numFmtId="0" fontId="13" fillId="0" borderId="0" xfId="0" applyFont="1" applyAlignment="1">
      <alignment horizontal="right" wrapText="1"/>
    </xf>
    <xf numFmtId="0" fontId="13" fillId="0" borderId="0" xfId="0" applyFont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13" fillId="0" borderId="0" xfId="0" applyFont="1" applyFill="1" applyBorder="1" applyAlignment="1">
      <alignment horizontal="left" wrapText="1"/>
    </xf>
    <xf numFmtId="0" fontId="13" fillId="2" borderId="0" xfId="0" applyFont="1" applyFill="1" applyBorder="1" applyAlignment="1">
      <alignment horizontal="left" wrapText="1"/>
    </xf>
    <xf numFmtId="0" fontId="13" fillId="0" borderId="0" xfId="0" applyFont="1" applyFill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Fill="1"/>
    <xf numFmtId="0" fontId="10" fillId="0" borderId="0" xfId="0" applyFont="1" applyBorder="1" applyAlignment="1">
      <alignment horizontal="right" wrapText="1"/>
    </xf>
    <xf numFmtId="0" fontId="10" fillId="0" borderId="2" xfId="0" applyFont="1" applyBorder="1" applyAlignment="1">
      <alignment horizontal="left" wrapText="1"/>
    </xf>
    <xf numFmtId="0" fontId="10" fillId="0" borderId="3" xfId="0" applyFont="1" applyBorder="1" applyAlignment="1">
      <alignment horizontal="right"/>
    </xf>
    <xf numFmtId="0" fontId="10" fillId="0" borderId="4" xfId="0" applyFont="1" applyFill="1" applyBorder="1" applyAlignment="1">
      <alignment horizontal="right"/>
    </xf>
    <xf numFmtId="0" fontId="10" fillId="0" borderId="3" xfId="0" applyFont="1" applyFill="1" applyBorder="1" applyAlignment="1">
      <alignment horizontal="right"/>
    </xf>
    <xf numFmtId="0" fontId="10" fillId="0" borderId="5" xfId="0" applyFont="1" applyFill="1" applyBorder="1" applyAlignment="1">
      <alignment horizontal="right"/>
    </xf>
    <xf numFmtId="49" fontId="10" fillId="0" borderId="6" xfId="0" applyNumberFormat="1" applyFont="1" applyFill="1" applyBorder="1" applyAlignment="1">
      <alignment horizontal="right"/>
    </xf>
    <xf numFmtId="49" fontId="10" fillId="0" borderId="5" xfId="0" applyNumberFormat="1" applyFont="1" applyFill="1" applyBorder="1" applyAlignment="1">
      <alignment horizontal="right"/>
    </xf>
    <xf numFmtId="0" fontId="10" fillId="0" borderId="6" xfId="0" applyFont="1" applyFill="1" applyBorder="1" applyAlignment="1">
      <alignment horizontal="right"/>
    </xf>
    <xf numFmtId="0" fontId="10" fillId="0" borderId="5" xfId="0" applyFont="1" applyBorder="1" applyAlignment="1">
      <alignment horizontal="right"/>
    </xf>
    <xf numFmtId="49" fontId="10" fillId="0" borderId="3" xfId="0" applyNumberFormat="1" applyFont="1" applyBorder="1" applyAlignment="1">
      <alignment horizontal="right"/>
    </xf>
    <xf numFmtId="49" fontId="10" fillId="0" borderId="3" xfId="0" applyNumberFormat="1" applyFont="1" applyFill="1" applyBorder="1" applyAlignment="1">
      <alignment horizontal="right"/>
    </xf>
    <xf numFmtId="49" fontId="10" fillId="0" borderId="0" xfId="0" applyNumberFormat="1" applyFont="1" applyBorder="1" applyAlignment="1">
      <alignment horizontal="right"/>
    </xf>
    <xf numFmtId="15" fontId="10" fillId="0" borderId="0" xfId="0" applyNumberFormat="1" applyFont="1" applyFill="1" applyBorder="1" applyAlignment="1">
      <alignment horizontal="right"/>
    </xf>
    <xf numFmtId="15" fontId="10" fillId="0" borderId="0" xfId="0" applyNumberFormat="1" applyFont="1" applyAlignment="1">
      <alignment horizontal="right"/>
    </xf>
    <xf numFmtId="20" fontId="10" fillId="0" borderId="0" xfId="0" applyNumberFormat="1" applyFont="1" applyAlignment="1">
      <alignment horizontal="right"/>
    </xf>
    <xf numFmtId="20" fontId="10" fillId="0" borderId="3" xfId="0" applyNumberFormat="1" applyFont="1" applyBorder="1" applyAlignment="1">
      <alignment horizontal="right"/>
    </xf>
    <xf numFmtId="20" fontId="10" fillId="0" borderId="7" xfId="0" applyNumberFormat="1" applyFont="1" applyBorder="1" applyAlignment="1">
      <alignment horizontal="right"/>
    </xf>
    <xf numFmtId="49" fontId="10" fillId="0" borderId="0" xfId="0" applyNumberFormat="1" applyFont="1" applyAlignment="1">
      <alignment horizontal="right"/>
    </xf>
    <xf numFmtId="20" fontId="10" fillId="0" borderId="0" xfId="0" applyNumberFormat="1" applyFont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49" fontId="0" fillId="0" borderId="3" xfId="0" applyNumberFormat="1" applyBorder="1" applyAlignment="1">
      <alignment horizontal="right"/>
    </xf>
    <xf numFmtId="15" fontId="0" fillId="0" borderId="0" xfId="0" applyNumberFormat="1"/>
    <xf numFmtId="0" fontId="0" fillId="3" borderId="0" xfId="0" applyFill="1"/>
    <xf numFmtId="20" fontId="0" fillId="0" borderId="0" xfId="0" applyNumberFormat="1"/>
    <xf numFmtId="0" fontId="0" fillId="5" borderId="0" xfId="0" applyFill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10" fillId="0" borderId="0" xfId="0" applyFont="1" applyAlignment="1">
      <alignment horizontal="right"/>
    </xf>
    <xf numFmtId="0" fontId="10" fillId="0" borderId="0" xfId="0" applyFont="1"/>
    <xf numFmtId="15" fontId="10" fillId="0" borderId="0" xfId="0" applyNumberFormat="1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right" wrapText="1"/>
    </xf>
    <xf numFmtId="0" fontId="13" fillId="0" borderId="0" xfId="0" applyFont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10" fillId="0" borderId="3" xfId="0" applyFont="1" applyBorder="1" applyAlignment="1">
      <alignment horizontal="right"/>
    </xf>
    <xf numFmtId="0" fontId="10" fillId="6" borderId="0" xfId="0" applyFont="1" applyFill="1"/>
    <xf numFmtId="0" fontId="0" fillId="6" borderId="0" xfId="0" applyFill="1"/>
    <xf numFmtId="0" fontId="10" fillId="6" borderId="0" xfId="0" applyFont="1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13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 wrapText="1"/>
    </xf>
    <xf numFmtId="0" fontId="10" fillId="6" borderId="3" xfId="0" applyFont="1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164" fontId="0" fillId="0" borderId="0" xfId="0" applyNumberFormat="1"/>
    <xf numFmtId="0" fontId="0" fillId="7" borderId="0" xfId="0" applyFill="1"/>
    <xf numFmtId="20" fontId="10" fillId="0" borderId="0" xfId="0" applyNumberFormat="1" applyFont="1"/>
    <xf numFmtId="164" fontId="10" fillId="0" borderId="0" xfId="0" applyNumberFormat="1" applyFont="1"/>
    <xf numFmtId="0" fontId="0" fillId="3" borderId="0" xfId="0" applyFill="1" applyBorder="1" applyAlignment="1">
      <alignment horizontal="right"/>
    </xf>
    <xf numFmtId="0" fontId="10" fillId="3" borderId="0" xfId="0" applyFont="1" applyFill="1" applyBorder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right"/>
    </xf>
    <xf numFmtId="0" fontId="10" fillId="8" borderId="0" xfId="0" applyFont="1" applyFill="1"/>
    <xf numFmtId="0" fontId="0" fillId="6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0" borderId="0" xfId="0" applyFill="1"/>
    <xf numFmtId="20" fontId="15" fillId="9" borderId="7" xfId="1" applyNumberFormat="1" applyBorder="1" applyAlignment="1">
      <alignment horizontal="right"/>
    </xf>
    <xf numFmtId="20" fontId="15" fillId="9" borderId="0" xfId="1" applyNumberFormat="1" applyBorder="1" applyAlignment="1">
      <alignment horizontal="right"/>
    </xf>
    <xf numFmtId="46" fontId="0" fillId="0" borderId="0" xfId="0" applyNumberFormat="1"/>
    <xf numFmtId="165" fontId="10" fillId="0" borderId="7" xfId="0" applyNumberFormat="1" applyFont="1" applyFill="1" applyBorder="1" applyAlignment="1">
      <alignment horizontal="right"/>
    </xf>
    <xf numFmtId="165" fontId="15" fillId="9" borderId="7" xfId="1" applyNumberFormat="1" applyBorder="1" applyAlignment="1">
      <alignment horizontal="right"/>
    </xf>
    <xf numFmtId="165" fontId="10" fillId="0" borderId="7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2" fontId="17" fillId="0" borderId="0" xfId="0" applyNumberFormat="1" applyFont="1"/>
    <xf numFmtId="0" fontId="16" fillId="11" borderId="0" xfId="2" applyAlignment="1">
      <alignment horizontal="right"/>
    </xf>
    <xf numFmtId="0" fontId="0" fillId="0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0" fillId="0" borderId="8" xfId="0" applyBorder="1"/>
    <xf numFmtId="0" fontId="10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3" borderId="8" xfId="0" applyFont="1" applyFill="1" applyBorder="1"/>
    <xf numFmtId="0" fontId="9" fillId="3" borderId="8" xfId="0" applyFon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10" fillId="0" borderId="2" xfId="0" applyFont="1" applyFill="1" applyBorder="1" applyAlignment="1">
      <alignment horizontal="left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2" borderId="8" xfId="0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PersonHoursSite2018!$Q$5</c:f>
              <c:strCache>
                <c:ptCount val="1"/>
                <c:pt idx="0">
                  <c:v>person hours converted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PersonHoursSite2018!$O$6:$O$26</c:f>
              <c:strCache>
                <c:ptCount val="21"/>
                <c:pt idx="0">
                  <c:v>Cranesville Farm Pond</c:v>
                </c:pt>
                <c:pt idx="1">
                  <c:v>Cranesville Trails</c:v>
                </c:pt>
                <c:pt idx="2">
                  <c:v>Cunningham Lake N Arm</c:v>
                </c:pt>
                <c:pt idx="3">
                  <c:v>Cunningham Lake S. Arm</c:v>
                </c:pt>
                <c:pt idx="4">
                  <c:v>Cunningham Swamp</c:v>
                </c:pt>
                <c:pt idx="5">
                  <c:v>Finzel Swamp </c:v>
                </c:pt>
                <c:pt idx="6">
                  <c:v>Glade Run</c:v>
                </c:pt>
                <c:pt idx="7">
                  <c:v>Hammel Glade</c:v>
                </c:pt>
                <c:pt idx="8">
                  <c:v>Highest Bog</c:v>
                </c:pt>
                <c:pt idx="9">
                  <c:v>N. Cherry Creek Bog</c:v>
                </c:pt>
                <c:pt idx="10">
                  <c:v>Nemesis Mt. Bog N.</c:v>
                </c:pt>
                <c:pt idx="11">
                  <c:v>Nemesis Mt. Bog S.</c:v>
                </c:pt>
                <c:pt idx="12">
                  <c:v>Nemesis Mt. Power line S</c:v>
                </c:pt>
                <c:pt idx="13">
                  <c:v>Nemesis Mt. Power lines N.</c:v>
                </c:pt>
                <c:pt idx="14">
                  <c:v>North Cherry Creek Ponds</c:v>
                </c:pt>
                <c:pt idx="15">
                  <c:v>Opel's Pond</c:v>
                </c:pt>
                <c:pt idx="16">
                  <c:v>Salting Grounds</c:v>
                </c:pt>
                <c:pt idx="17">
                  <c:v>The Glades N Lake</c:v>
                </c:pt>
                <c:pt idx="18">
                  <c:v>The Glades Open Water w/ Lily Pads</c:v>
                </c:pt>
                <c:pt idx="19">
                  <c:v>The Glades S Ponds</c:v>
                </c:pt>
                <c:pt idx="20">
                  <c:v>The Glades Treatment Ponds</c:v>
                </c:pt>
              </c:strCache>
            </c:strRef>
          </c:cat>
          <c:val>
            <c:numRef>
              <c:f>PersonHoursSite2018!$Q$6:$Q$26</c:f>
              <c:numCache>
                <c:formatCode>0.00</c:formatCode>
                <c:ptCount val="21"/>
                <c:pt idx="0">
                  <c:v>2.4699999999999998</c:v>
                </c:pt>
                <c:pt idx="1">
                  <c:v>11.52</c:v>
                </c:pt>
                <c:pt idx="2">
                  <c:v>1.75</c:v>
                </c:pt>
                <c:pt idx="3">
                  <c:v>2.63</c:v>
                </c:pt>
                <c:pt idx="4">
                  <c:v>5.4</c:v>
                </c:pt>
                <c:pt idx="5">
                  <c:v>7.2</c:v>
                </c:pt>
                <c:pt idx="6">
                  <c:v>0.3</c:v>
                </c:pt>
                <c:pt idx="7">
                  <c:v>0.62</c:v>
                </c:pt>
                <c:pt idx="8">
                  <c:v>50.75</c:v>
                </c:pt>
                <c:pt idx="9">
                  <c:v>8.6300000000000008</c:v>
                </c:pt>
                <c:pt idx="10">
                  <c:v>3.33</c:v>
                </c:pt>
                <c:pt idx="11">
                  <c:v>58.08</c:v>
                </c:pt>
                <c:pt idx="12">
                  <c:v>8.5500000000000007</c:v>
                </c:pt>
                <c:pt idx="13">
                  <c:v>10.130000000000001</c:v>
                </c:pt>
                <c:pt idx="14">
                  <c:v>24.1</c:v>
                </c:pt>
                <c:pt idx="15">
                  <c:v>0.25</c:v>
                </c:pt>
                <c:pt idx="16">
                  <c:v>6.82</c:v>
                </c:pt>
                <c:pt idx="17">
                  <c:v>6.2</c:v>
                </c:pt>
                <c:pt idx="18">
                  <c:v>0</c:v>
                </c:pt>
                <c:pt idx="19">
                  <c:v>4.5</c:v>
                </c:pt>
                <c:pt idx="20">
                  <c:v>5.42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F-4D96-82D3-0731994BB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315656"/>
        <c:axId val="317315984"/>
      </c:barChart>
      <c:catAx>
        <c:axId val="317315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15984"/>
        <c:crosses val="autoZero"/>
        <c:auto val="1"/>
        <c:lblAlgn val="ctr"/>
        <c:lblOffset val="100"/>
        <c:noMultiLvlLbl val="0"/>
      </c:catAx>
      <c:valAx>
        <c:axId val="31731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1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PersonHoursSite2017!$B$1</c:f>
              <c:strCache>
                <c:ptCount val="1"/>
                <c:pt idx="0">
                  <c:v>person hours converted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PersonHoursSite2017!$A$2:$A$22</c:f>
              <c:strCache>
                <c:ptCount val="21"/>
                <c:pt idx="0">
                  <c:v>Cranesville MCRB</c:v>
                </c:pt>
                <c:pt idx="1">
                  <c:v>Cranesville N Farm Pond</c:v>
                </c:pt>
                <c:pt idx="2">
                  <c:v>Cranesville Trails</c:v>
                </c:pt>
                <c:pt idx="3">
                  <c:v>Cranesville WOSR</c:v>
                </c:pt>
                <c:pt idx="4">
                  <c:v>Cunningham Swamp</c:v>
                </c:pt>
                <c:pt idx="5">
                  <c:v>Finzel Swamp</c:v>
                </c:pt>
                <c:pt idx="6">
                  <c:v>Glade Run</c:v>
                </c:pt>
                <c:pt idx="7">
                  <c:v>Hammel Glade</c:v>
                </c:pt>
                <c:pt idx="8">
                  <c:v>Mt Nebo WMA</c:v>
                </c:pt>
                <c:pt idx="9">
                  <c:v>Muddy Dam</c:v>
                </c:pt>
                <c:pt idx="10">
                  <c:v>Murley Run</c:v>
                </c:pt>
                <c:pt idx="11">
                  <c:v>N Cherry Creek Bog</c:v>
                </c:pt>
                <c:pt idx="12">
                  <c:v>Negro Mt Bog N</c:v>
                </c:pt>
                <c:pt idx="13">
                  <c:v>Negro Mt Bog S</c:v>
                </c:pt>
                <c:pt idx="14">
                  <c:v>Piney Reservoir</c:v>
                </c:pt>
                <c:pt idx="15">
                  <c:v>Pronghorn Swamp</c:v>
                </c:pt>
                <c:pt idx="16">
                  <c:v>Selinger Marsh</c:v>
                </c:pt>
                <c:pt idx="17">
                  <c:v>Snaggy Marsh</c:v>
                </c:pt>
                <c:pt idx="18">
                  <c:v>Tannery Wetland</c:v>
                </c:pt>
                <c:pt idx="19">
                  <c:v>The Glades</c:v>
                </c:pt>
                <c:pt idx="20">
                  <c:v>Wolf Swamp N</c:v>
                </c:pt>
              </c:strCache>
            </c:strRef>
          </c:cat>
          <c:val>
            <c:numRef>
              <c:f>PersonHoursSite2017!$B$2:$B$22</c:f>
              <c:numCache>
                <c:formatCode>General</c:formatCode>
                <c:ptCount val="21"/>
                <c:pt idx="0">
                  <c:v>5.08</c:v>
                </c:pt>
                <c:pt idx="1">
                  <c:v>2.83</c:v>
                </c:pt>
                <c:pt idx="2">
                  <c:v>10.33</c:v>
                </c:pt>
                <c:pt idx="3">
                  <c:v>5.58</c:v>
                </c:pt>
                <c:pt idx="4">
                  <c:v>4.66</c:v>
                </c:pt>
                <c:pt idx="5">
                  <c:v>20</c:v>
                </c:pt>
                <c:pt idx="6">
                  <c:v>1.75</c:v>
                </c:pt>
                <c:pt idx="7">
                  <c:v>3.66</c:v>
                </c:pt>
                <c:pt idx="8">
                  <c:v>16.48</c:v>
                </c:pt>
                <c:pt idx="9">
                  <c:v>6.5</c:v>
                </c:pt>
                <c:pt idx="10">
                  <c:v>5.42</c:v>
                </c:pt>
                <c:pt idx="11">
                  <c:v>7.33</c:v>
                </c:pt>
                <c:pt idx="12">
                  <c:v>12.25</c:v>
                </c:pt>
                <c:pt idx="13">
                  <c:v>9.5</c:v>
                </c:pt>
                <c:pt idx="14">
                  <c:v>15.75</c:v>
                </c:pt>
                <c:pt idx="15">
                  <c:v>4.92</c:v>
                </c:pt>
                <c:pt idx="16">
                  <c:v>6.5</c:v>
                </c:pt>
                <c:pt idx="17">
                  <c:v>4.66</c:v>
                </c:pt>
                <c:pt idx="18">
                  <c:v>5.66</c:v>
                </c:pt>
                <c:pt idx="19">
                  <c:v>24.33</c:v>
                </c:pt>
                <c:pt idx="20">
                  <c:v>15.66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C-4FC2-B9FE-7DEA03E30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963320"/>
        <c:axId val="310961024"/>
      </c:barChart>
      <c:catAx>
        <c:axId val="310963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961024"/>
        <c:crosses val="autoZero"/>
        <c:auto val="1"/>
        <c:lblAlgn val="ctr"/>
        <c:lblOffset val="100"/>
        <c:noMultiLvlLbl val="0"/>
      </c:catAx>
      <c:valAx>
        <c:axId val="31096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96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CTAdult!$AP$16</c:f>
              <c:strCache>
                <c:ptCount val="1"/>
                <c:pt idx="0">
                  <c:v>Hudsonian Whiteface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CTAdult!$AO$20:$AO$28</c:f>
              <c:numCache>
                <c:formatCode>d\-mmm\-yy</c:formatCode>
                <c:ptCount val="9"/>
                <c:pt idx="0">
                  <c:v>43248</c:v>
                </c:pt>
                <c:pt idx="1">
                  <c:v>43255</c:v>
                </c:pt>
                <c:pt idx="2">
                  <c:v>43263</c:v>
                </c:pt>
                <c:pt idx="3">
                  <c:v>43269</c:v>
                </c:pt>
                <c:pt idx="4">
                  <c:v>43276</c:v>
                </c:pt>
                <c:pt idx="5">
                  <c:v>43280</c:v>
                </c:pt>
                <c:pt idx="6">
                  <c:v>43289</c:v>
                </c:pt>
                <c:pt idx="7">
                  <c:v>43292</c:v>
                </c:pt>
                <c:pt idx="8">
                  <c:v>43299</c:v>
                </c:pt>
              </c:numCache>
            </c:numRef>
          </c:xVal>
          <c:yVal>
            <c:numRef>
              <c:f>CTAdult!$AP$20:$AP$28</c:f>
              <c:numCache>
                <c:formatCode>General</c:formatCode>
                <c:ptCount val="9"/>
                <c:pt idx="0">
                  <c:v>29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24-4FAE-8027-9D69106DD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96560"/>
        <c:axId val="616292952"/>
      </c:scatterChart>
      <c:valAx>
        <c:axId val="61629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92952"/>
        <c:crosses val="autoZero"/>
        <c:crossBetween val="midCat"/>
      </c:valAx>
      <c:valAx>
        <c:axId val="61629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9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HBAdult!$F$20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HBAdult!$F$21:$F$29</c:f>
            </c:numRef>
          </c:yVal>
          <c:smooth val="0"/>
          <c:extLst>
            <c:ext xmlns:c16="http://schemas.microsoft.com/office/drawing/2014/chart" uri="{C3380CC4-5D6E-409C-BE32-E72D297353CC}">
              <c16:uniqueId val="{00000000-E9CD-45C9-B866-4DB59115D328}"/>
            </c:ext>
          </c:extLst>
        </c:ser>
        <c:ser>
          <c:idx val="1"/>
          <c:order val="1"/>
          <c:tx>
            <c:strRef>
              <c:f>HBAdult!$G$20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HBAdult!$G$21:$G$29</c:f>
            </c:numRef>
          </c:yVal>
          <c:smooth val="0"/>
          <c:extLst>
            <c:ext xmlns:c16="http://schemas.microsoft.com/office/drawing/2014/chart" uri="{C3380CC4-5D6E-409C-BE32-E72D297353CC}">
              <c16:uniqueId val="{00000001-E9CD-45C9-B866-4DB59115D328}"/>
            </c:ext>
          </c:extLst>
        </c:ser>
        <c:ser>
          <c:idx val="2"/>
          <c:order val="2"/>
          <c:tx>
            <c:strRef>
              <c:f>HBAdult!$H$20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HBAdult!$H$21:$H$29</c:f>
            </c:numRef>
          </c:yVal>
          <c:smooth val="0"/>
          <c:extLst>
            <c:ext xmlns:c16="http://schemas.microsoft.com/office/drawing/2014/chart" uri="{C3380CC4-5D6E-409C-BE32-E72D297353CC}">
              <c16:uniqueId val="{00000002-E9CD-45C9-B866-4DB59115D328}"/>
            </c:ext>
          </c:extLst>
        </c:ser>
        <c:ser>
          <c:idx val="3"/>
          <c:order val="3"/>
          <c:tx>
            <c:strRef>
              <c:f>HBAdult!$I$20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HBAdult!$I$21:$I$29</c:f>
            </c:numRef>
          </c:yVal>
          <c:smooth val="0"/>
          <c:extLst>
            <c:ext xmlns:c16="http://schemas.microsoft.com/office/drawing/2014/chart" uri="{C3380CC4-5D6E-409C-BE32-E72D297353CC}">
              <c16:uniqueId val="{00000003-E9CD-45C9-B866-4DB59115D328}"/>
            </c:ext>
          </c:extLst>
        </c:ser>
        <c:ser>
          <c:idx val="4"/>
          <c:order val="4"/>
          <c:tx>
            <c:strRef>
              <c:f>HBAdult!$J$20</c:f>
              <c:strCache>
                <c:ptCount val="1"/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HBAdult!$J$21:$J$29</c:f>
            </c:numRef>
          </c:yVal>
          <c:smooth val="0"/>
          <c:extLst>
            <c:ext xmlns:c16="http://schemas.microsoft.com/office/drawing/2014/chart" uri="{C3380CC4-5D6E-409C-BE32-E72D297353CC}">
              <c16:uniqueId val="{00000004-E9CD-45C9-B866-4DB59115D328}"/>
            </c:ext>
          </c:extLst>
        </c:ser>
        <c:ser>
          <c:idx val="5"/>
          <c:order val="5"/>
          <c:tx>
            <c:strRef>
              <c:f>HBAdult!$K$20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HBAdult!$K$21:$K$29</c:f>
            </c:numRef>
          </c:yVal>
          <c:smooth val="0"/>
          <c:extLst>
            <c:ext xmlns:c16="http://schemas.microsoft.com/office/drawing/2014/chart" uri="{C3380CC4-5D6E-409C-BE32-E72D297353CC}">
              <c16:uniqueId val="{00000005-E9CD-45C9-B866-4DB59115D328}"/>
            </c:ext>
          </c:extLst>
        </c:ser>
        <c:ser>
          <c:idx val="6"/>
          <c:order val="6"/>
          <c:tx>
            <c:strRef>
              <c:f>HBAdult!$L$20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HBAdult!$L$21:$L$29</c:f>
            </c:numRef>
          </c:yVal>
          <c:smooth val="0"/>
          <c:extLst>
            <c:ext xmlns:c16="http://schemas.microsoft.com/office/drawing/2014/chart" uri="{C3380CC4-5D6E-409C-BE32-E72D297353CC}">
              <c16:uniqueId val="{00000006-E9CD-45C9-B866-4DB59115D328}"/>
            </c:ext>
          </c:extLst>
        </c:ser>
        <c:ser>
          <c:idx val="7"/>
          <c:order val="7"/>
          <c:tx>
            <c:strRef>
              <c:f>HBAdult!$M$20</c:f>
              <c:strCache>
                <c:ptCount val="1"/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HBAdult!$M$21:$M$29</c:f>
            </c:numRef>
          </c:yVal>
          <c:smooth val="0"/>
          <c:extLst>
            <c:ext xmlns:c16="http://schemas.microsoft.com/office/drawing/2014/chart" uri="{C3380CC4-5D6E-409C-BE32-E72D297353CC}">
              <c16:uniqueId val="{00000007-E9CD-45C9-B866-4DB59115D328}"/>
            </c:ext>
          </c:extLst>
        </c:ser>
        <c:ser>
          <c:idx val="8"/>
          <c:order val="8"/>
          <c:tx>
            <c:strRef>
              <c:f>HBAdult!$N$20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HBAdult!$N$21:$N$29</c:f>
            </c:numRef>
          </c:yVal>
          <c:smooth val="0"/>
          <c:extLst>
            <c:ext xmlns:c16="http://schemas.microsoft.com/office/drawing/2014/chart" uri="{C3380CC4-5D6E-409C-BE32-E72D297353CC}">
              <c16:uniqueId val="{00000008-E9CD-45C9-B866-4DB59115D328}"/>
            </c:ext>
          </c:extLst>
        </c:ser>
        <c:ser>
          <c:idx val="9"/>
          <c:order val="9"/>
          <c:tx>
            <c:strRef>
              <c:f>HBAdult!$O$20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HBAdult!$O$21:$O$29</c:f>
            </c:numRef>
          </c:yVal>
          <c:smooth val="0"/>
          <c:extLst>
            <c:ext xmlns:c16="http://schemas.microsoft.com/office/drawing/2014/chart" uri="{C3380CC4-5D6E-409C-BE32-E72D297353CC}">
              <c16:uniqueId val="{00000009-E9CD-45C9-B866-4DB59115D328}"/>
            </c:ext>
          </c:extLst>
        </c:ser>
        <c:ser>
          <c:idx val="10"/>
          <c:order val="10"/>
          <c:tx>
            <c:strRef>
              <c:f>HBAdult!$P$20</c:f>
              <c:strCache>
                <c:ptCount val="1"/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HBAdult!$P$21:$P$29</c:f>
            </c:numRef>
          </c:yVal>
          <c:smooth val="0"/>
          <c:extLst>
            <c:ext xmlns:c16="http://schemas.microsoft.com/office/drawing/2014/chart" uri="{C3380CC4-5D6E-409C-BE32-E72D297353CC}">
              <c16:uniqueId val="{0000000A-E9CD-45C9-B866-4DB59115D328}"/>
            </c:ext>
          </c:extLst>
        </c:ser>
        <c:ser>
          <c:idx val="11"/>
          <c:order val="11"/>
          <c:tx>
            <c:strRef>
              <c:f>HBAdult!$Q$20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HBAdult!$Q$21:$Q$29</c:f>
            </c:numRef>
          </c:yVal>
          <c:smooth val="0"/>
          <c:extLst>
            <c:ext xmlns:c16="http://schemas.microsoft.com/office/drawing/2014/chart" uri="{C3380CC4-5D6E-409C-BE32-E72D297353CC}">
              <c16:uniqueId val="{0000000B-E9CD-45C9-B866-4DB59115D328}"/>
            </c:ext>
          </c:extLst>
        </c:ser>
        <c:ser>
          <c:idx val="12"/>
          <c:order val="12"/>
          <c:tx>
            <c:strRef>
              <c:f>HBAdult!$R$20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HBAdult!$R$21:$R$29</c:f>
            </c:numRef>
          </c:yVal>
          <c:smooth val="0"/>
          <c:extLst>
            <c:ext xmlns:c16="http://schemas.microsoft.com/office/drawing/2014/chart" uri="{C3380CC4-5D6E-409C-BE32-E72D297353CC}">
              <c16:uniqueId val="{0000000C-E9CD-45C9-B866-4DB59115D328}"/>
            </c:ext>
          </c:extLst>
        </c:ser>
        <c:ser>
          <c:idx val="13"/>
          <c:order val="13"/>
          <c:tx>
            <c:strRef>
              <c:f>HBAdult!$S$20</c:f>
              <c:strCache>
                <c:ptCount val="1"/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HBAdult!$S$21:$S$29</c:f>
            </c:numRef>
          </c:yVal>
          <c:smooth val="0"/>
          <c:extLst>
            <c:ext xmlns:c16="http://schemas.microsoft.com/office/drawing/2014/chart" uri="{C3380CC4-5D6E-409C-BE32-E72D297353CC}">
              <c16:uniqueId val="{0000000D-E9CD-45C9-B866-4DB59115D328}"/>
            </c:ext>
          </c:extLst>
        </c:ser>
        <c:ser>
          <c:idx val="14"/>
          <c:order val="14"/>
          <c:tx>
            <c:strRef>
              <c:f>HBAdult!$T$20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HBAdult!$T$21:$T$29</c:f>
            </c:numRef>
          </c:yVal>
          <c:smooth val="0"/>
          <c:extLst>
            <c:ext xmlns:c16="http://schemas.microsoft.com/office/drawing/2014/chart" uri="{C3380CC4-5D6E-409C-BE32-E72D297353CC}">
              <c16:uniqueId val="{0000000E-E9CD-45C9-B866-4DB59115D328}"/>
            </c:ext>
          </c:extLst>
        </c:ser>
        <c:ser>
          <c:idx val="15"/>
          <c:order val="15"/>
          <c:tx>
            <c:strRef>
              <c:f>HBAdult!$U$20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HBAdult!$U$21:$U$29</c:f>
            </c:numRef>
          </c:yVal>
          <c:smooth val="0"/>
          <c:extLst>
            <c:ext xmlns:c16="http://schemas.microsoft.com/office/drawing/2014/chart" uri="{C3380CC4-5D6E-409C-BE32-E72D297353CC}">
              <c16:uniqueId val="{0000000F-E9CD-45C9-B866-4DB59115D328}"/>
            </c:ext>
          </c:extLst>
        </c:ser>
        <c:ser>
          <c:idx val="16"/>
          <c:order val="16"/>
          <c:tx>
            <c:strRef>
              <c:f>HBAdult!$V$20</c:f>
              <c:strCache>
                <c:ptCount val="1"/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HBAdult!$V$21:$V$29</c:f>
            </c:numRef>
          </c:yVal>
          <c:smooth val="0"/>
          <c:extLst>
            <c:ext xmlns:c16="http://schemas.microsoft.com/office/drawing/2014/chart" uri="{C3380CC4-5D6E-409C-BE32-E72D297353CC}">
              <c16:uniqueId val="{00000010-E9CD-45C9-B866-4DB59115D328}"/>
            </c:ext>
          </c:extLst>
        </c:ser>
        <c:ser>
          <c:idx val="17"/>
          <c:order val="17"/>
          <c:tx>
            <c:strRef>
              <c:f>HBAdult!$W$20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HBAdult!$W$21:$W$29</c:f>
            </c:numRef>
          </c:yVal>
          <c:smooth val="0"/>
          <c:extLst>
            <c:ext xmlns:c16="http://schemas.microsoft.com/office/drawing/2014/chart" uri="{C3380CC4-5D6E-409C-BE32-E72D297353CC}">
              <c16:uniqueId val="{00000011-E9CD-45C9-B866-4DB59115D328}"/>
            </c:ext>
          </c:extLst>
        </c:ser>
        <c:ser>
          <c:idx val="18"/>
          <c:order val="18"/>
          <c:tx>
            <c:strRef>
              <c:f>HBAdult!$X$20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HBAdult!$X$21:$X$29</c:f>
            </c:numRef>
          </c:yVal>
          <c:smooth val="0"/>
          <c:extLst>
            <c:ext xmlns:c16="http://schemas.microsoft.com/office/drawing/2014/chart" uri="{C3380CC4-5D6E-409C-BE32-E72D297353CC}">
              <c16:uniqueId val="{00000012-E9CD-45C9-B866-4DB59115D328}"/>
            </c:ext>
          </c:extLst>
        </c:ser>
        <c:ser>
          <c:idx val="19"/>
          <c:order val="19"/>
          <c:tx>
            <c:strRef>
              <c:f>HBAdult!$Y$20</c:f>
              <c:strCache>
                <c:ptCount val="1"/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HBAdult!$Y$21:$Y$29</c:f>
            </c:numRef>
          </c:yVal>
          <c:smooth val="0"/>
          <c:extLst>
            <c:ext xmlns:c16="http://schemas.microsoft.com/office/drawing/2014/chart" uri="{C3380CC4-5D6E-409C-BE32-E72D297353CC}">
              <c16:uniqueId val="{00000013-E9CD-45C9-B866-4DB59115D328}"/>
            </c:ext>
          </c:extLst>
        </c:ser>
        <c:ser>
          <c:idx val="20"/>
          <c:order val="20"/>
          <c:tx>
            <c:strRef>
              <c:f>HBAdult!$Z$20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HBAdult!$Z$21:$Z$29</c:f>
            </c:numRef>
          </c:yVal>
          <c:smooth val="0"/>
          <c:extLst>
            <c:ext xmlns:c16="http://schemas.microsoft.com/office/drawing/2014/chart" uri="{C3380CC4-5D6E-409C-BE32-E72D297353CC}">
              <c16:uniqueId val="{00000014-E9CD-45C9-B866-4DB59115D328}"/>
            </c:ext>
          </c:extLst>
        </c:ser>
        <c:ser>
          <c:idx val="21"/>
          <c:order val="21"/>
          <c:tx>
            <c:strRef>
              <c:f>HBAdult!$AA$20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HBAdult!$AA$21:$AA$29</c:f>
            </c:numRef>
          </c:yVal>
          <c:smooth val="0"/>
          <c:extLst>
            <c:ext xmlns:c16="http://schemas.microsoft.com/office/drawing/2014/chart" uri="{C3380CC4-5D6E-409C-BE32-E72D297353CC}">
              <c16:uniqueId val="{00000015-E9CD-45C9-B866-4DB59115D328}"/>
            </c:ext>
          </c:extLst>
        </c:ser>
        <c:ser>
          <c:idx val="22"/>
          <c:order val="22"/>
          <c:tx>
            <c:strRef>
              <c:f>HBAdult!$AB$20</c:f>
              <c:strCache>
                <c:ptCount val="1"/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HBAdult!$AB$21:$AB$29</c:f>
            </c:numRef>
          </c:yVal>
          <c:smooth val="0"/>
          <c:extLst>
            <c:ext xmlns:c16="http://schemas.microsoft.com/office/drawing/2014/chart" uri="{C3380CC4-5D6E-409C-BE32-E72D297353CC}">
              <c16:uniqueId val="{00000016-E9CD-45C9-B866-4DB59115D328}"/>
            </c:ext>
          </c:extLst>
        </c:ser>
        <c:ser>
          <c:idx val="23"/>
          <c:order val="23"/>
          <c:tx>
            <c:strRef>
              <c:f>HBAdult!$AC$20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HBAdult!$AC$21:$AC$29</c:f>
            </c:numRef>
          </c:yVal>
          <c:smooth val="0"/>
          <c:extLst>
            <c:ext xmlns:c16="http://schemas.microsoft.com/office/drawing/2014/chart" uri="{C3380CC4-5D6E-409C-BE32-E72D297353CC}">
              <c16:uniqueId val="{00000017-E9CD-45C9-B866-4DB59115D328}"/>
            </c:ext>
          </c:extLst>
        </c:ser>
        <c:ser>
          <c:idx val="24"/>
          <c:order val="24"/>
          <c:tx>
            <c:strRef>
              <c:f>HBAdult!$AD$20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HBAdult!$AD$21:$AD$29</c:f>
            </c:numRef>
          </c:yVal>
          <c:smooth val="0"/>
          <c:extLst>
            <c:ext xmlns:c16="http://schemas.microsoft.com/office/drawing/2014/chart" uri="{C3380CC4-5D6E-409C-BE32-E72D297353CC}">
              <c16:uniqueId val="{00000018-E9CD-45C9-B866-4DB59115D328}"/>
            </c:ext>
          </c:extLst>
        </c:ser>
        <c:ser>
          <c:idx val="25"/>
          <c:order val="25"/>
          <c:tx>
            <c:strRef>
              <c:f>HBAdult!$AE$20</c:f>
              <c:strCache>
                <c:ptCount val="1"/>
              </c:strCache>
            </c:strRef>
          </c:tx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HBAdult!$AE$21:$AE$29</c:f>
            </c:numRef>
          </c:yVal>
          <c:smooth val="0"/>
          <c:extLst>
            <c:ext xmlns:c16="http://schemas.microsoft.com/office/drawing/2014/chart" uri="{C3380CC4-5D6E-409C-BE32-E72D297353CC}">
              <c16:uniqueId val="{00000019-E9CD-45C9-B866-4DB59115D328}"/>
            </c:ext>
          </c:extLst>
        </c:ser>
        <c:ser>
          <c:idx val="26"/>
          <c:order val="26"/>
          <c:tx>
            <c:strRef>
              <c:f>HBAdult!$AF$20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HBAdult!$AF$21:$AF$29</c:f>
            </c:numRef>
          </c:yVal>
          <c:smooth val="0"/>
          <c:extLst>
            <c:ext xmlns:c16="http://schemas.microsoft.com/office/drawing/2014/chart" uri="{C3380CC4-5D6E-409C-BE32-E72D297353CC}">
              <c16:uniqueId val="{0000001A-E9CD-45C9-B866-4DB59115D328}"/>
            </c:ext>
          </c:extLst>
        </c:ser>
        <c:ser>
          <c:idx val="27"/>
          <c:order val="27"/>
          <c:tx>
            <c:strRef>
              <c:f>HBAdult!$AG$20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HBAdult!$AG$21:$AG$29</c:f>
            </c:numRef>
          </c:yVal>
          <c:smooth val="0"/>
          <c:extLst>
            <c:ext xmlns:c16="http://schemas.microsoft.com/office/drawing/2014/chart" uri="{C3380CC4-5D6E-409C-BE32-E72D297353CC}">
              <c16:uniqueId val="{0000001B-E9CD-45C9-B866-4DB59115D328}"/>
            </c:ext>
          </c:extLst>
        </c:ser>
        <c:ser>
          <c:idx val="28"/>
          <c:order val="28"/>
          <c:tx>
            <c:strRef>
              <c:f>HBAdult!$AH$20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HBAdult!$AH$21:$AH$29</c:f>
            </c:numRef>
          </c:yVal>
          <c:smooth val="0"/>
          <c:extLst>
            <c:ext xmlns:c16="http://schemas.microsoft.com/office/drawing/2014/chart" uri="{C3380CC4-5D6E-409C-BE32-E72D297353CC}">
              <c16:uniqueId val="{0000001C-E9CD-45C9-B866-4DB59115D328}"/>
            </c:ext>
          </c:extLst>
        </c:ser>
        <c:ser>
          <c:idx val="29"/>
          <c:order val="29"/>
          <c:tx>
            <c:strRef>
              <c:f>HBAdult!$AI$20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HBAdult!$AI$21:$AI$29</c:f>
            </c:numRef>
          </c:yVal>
          <c:smooth val="0"/>
          <c:extLst>
            <c:ext xmlns:c16="http://schemas.microsoft.com/office/drawing/2014/chart" uri="{C3380CC4-5D6E-409C-BE32-E72D297353CC}">
              <c16:uniqueId val="{0000001D-E9CD-45C9-B866-4DB59115D328}"/>
            </c:ext>
          </c:extLst>
        </c:ser>
        <c:ser>
          <c:idx val="30"/>
          <c:order val="30"/>
          <c:tx>
            <c:strRef>
              <c:f>HBAdult!$AJ$20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HBAdult!$AJ$21:$AJ$29</c:f>
            </c:numRef>
          </c:yVal>
          <c:smooth val="0"/>
          <c:extLst>
            <c:ext xmlns:c16="http://schemas.microsoft.com/office/drawing/2014/chart" uri="{C3380CC4-5D6E-409C-BE32-E72D297353CC}">
              <c16:uniqueId val="{0000001E-E9CD-45C9-B866-4DB59115D328}"/>
            </c:ext>
          </c:extLst>
        </c:ser>
        <c:ser>
          <c:idx val="31"/>
          <c:order val="31"/>
          <c:tx>
            <c:strRef>
              <c:f>HBAdult!$AK$20</c:f>
              <c:strCache>
                <c:ptCount val="1"/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HBAdult!$AK$21:$AK$29</c:f>
            </c:numRef>
          </c:yVal>
          <c:smooth val="0"/>
          <c:extLst>
            <c:ext xmlns:c16="http://schemas.microsoft.com/office/drawing/2014/chart" uri="{C3380CC4-5D6E-409C-BE32-E72D297353CC}">
              <c16:uniqueId val="{0000001F-E9CD-45C9-B866-4DB59115D328}"/>
            </c:ext>
          </c:extLst>
        </c:ser>
        <c:ser>
          <c:idx val="32"/>
          <c:order val="32"/>
          <c:tx>
            <c:strRef>
              <c:f>HBAdult!$AL$20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HBAdult!$AL$21:$AL$29</c:f>
            </c:numRef>
          </c:yVal>
          <c:smooth val="0"/>
          <c:extLst>
            <c:ext xmlns:c16="http://schemas.microsoft.com/office/drawing/2014/chart" uri="{C3380CC4-5D6E-409C-BE32-E72D297353CC}">
              <c16:uniqueId val="{00000020-E9CD-45C9-B866-4DB59115D328}"/>
            </c:ext>
          </c:extLst>
        </c:ser>
        <c:ser>
          <c:idx val="33"/>
          <c:order val="33"/>
          <c:tx>
            <c:strRef>
              <c:f>HBAdult!$AM$20</c:f>
              <c:strCache>
                <c:ptCount val="1"/>
                <c:pt idx="0">
                  <c:v>Leucorrhinia glacialis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HBAdult!$AM$21:$AM$29</c:f>
              <c:numCache>
                <c:formatCode>General</c:formatCode>
                <c:ptCount val="9"/>
                <c:pt idx="0">
                  <c:v>0</c:v>
                </c:pt>
                <c:pt idx="1">
                  <c:v>6</c:v>
                </c:pt>
                <c:pt idx="2">
                  <c:v>48</c:v>
                </c:pt>
                <c:pt idx="3">
                  <c:v>2000</c:v>
                </c:pt>
                <c:pt idx="4">
                  <c:v>2000</c:v>
                </c:pt>
                <c:pt idx="5">
                  <c:v>10</c:v>
                </c:pt>
                <c:pt idx="6">
                  <c:v>30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9CD-45C9-B866-4DB59115D328}"/>
            </c:ext>
          </c:extLst>
        </c:ser>
        <c:ser>
          <c:idx val="34"/>
          <c:order val="34"/>
          <c:tx>
            <c:strRef>
              <c:f>HBAdult!$AN$17</c:f>
              <c:strCache>
                <c:ptCount val="1"/>
                <c:pt idx="0">
                  <c:v>American Emerald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HBAdult!$AN$21:$AN$29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24</c:v>
                </c:pt>
                <c:pt idx="4">
                  <c:v>200</c:v>
                </c:pt>
                <c:pt idx="5">
                  <c:v>10</c:v>
                </c:pt>
                <c:pt idx="6">
                  <c:v>12</c:v>
                </c:pt>
                <c:pt idx="7">
                  <c:v>5</c:v>
                </c:pt>
                <c:pt idx="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E9CD-45C9-B866-4DB59115D328}"/>
            </c:ext>
          </c:extLst>
        </c:ser>
        <c:ser>
          <c:idx val="35"/>
          <c:order val="35"/>
          <c:tx>
            <c:strRef>
              <c:f>HBAdult!$AO$17</c:f>
              <c:strCache>
                <c:ptCount val="1"/>
                <c:pt idx="0">
                  <c:v>Chalk-Fronted Corporal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HBAdult!$E$21:$E$29</c:f>
              <c:numCache>
                <c:formatCode>d\-mmm\-yy</c:formatCode>
                <c:ptCount val="9"/>
                <c:pt idx="0">
                  <c:v>43232</c:v>
                </c:pt>
                <c:pt idx="1">
                  <c:v>43244</c:v>
                </c:pt>
                <c:pt idx="2">
                  <c:v>43248</c:v>
                </c:pt>
                <c:pt idx="3">
                  <c:v>43258</c:v>
                </c:pt>
                <c:pt idx="4">
                  <c:v>43267</c:v>
                </c:pt>
                <c:pt idx="5">
                  <c:v>43288</c:v>
                </c:pt>
                <c:pt idx="6">
                  <c:v>43292</c:v>
                </c:pt>
                <c:pt idx="7">
                  <c:v>43301</c:v>
                </c:pt>
                <c:pt idx="8">
                  <c:v>43307</c:v>
                </c:pt>
              </c:numCache>
            </c:numRef>
          </c:xVal>
          <c:yVal>
            <c:numRef>
              <c:f>HBAdult!$AO$21:$AO$29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200</c:v>
                </c:pt>
                <c:pt idx="5">
                  <c:v>8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9CD-45C9-B866-4DB59115D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661952"/>
        <c:axId val="519659984"/>
      </c:scatterChart>
      <c:valAx>
        <c:axId val="51966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59984"/>
        <c:crosses val="autoZero"/>
        <c:crossBetween val="midCat"/>
      </c:valAx>
      <c:valAx>
        <c:axId val="51965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6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NMBSAdult!$AN$32</c:f>
              <c:strCache>
                <c:ptCount val="1"/>
                <c:pt idx="0">
                  <c:v>American Emerald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NMBSAdult!$E$36:$E$46</c:f>
              <c:numCache>
                <c:formatCode>d\-mmm\-yy</c:formatCode>
                <c:ptCount val="11"/>
                <c:pt idx="0">
                  <c:v>43245</c:v>
                </c:pt>
                <c:pt idx="1">
                  <c:v>43249</c:v>
                </c:pt>
                <c:pt idx="2">
                  <c:v>43258</c:v>
                </c:pt>
                <c:pt idx="3">
                  <c:v>43260</c:v>
                </c:pt>
                <c:pt idx="4">
                  <c:v>43266</c:v>
                </c:pt>
                <c:pt idx="5">
                  <c:v>43281</c:v>
                </c:pt>
                <c:pt idx="6">
                  <c:v>43290</c:v>
                </c:pt>
                <c:pt idx="7">
                  <c:v>43291</c:v>
                </c:pt>
                <c:pt idx="8">
                  <c:v>43293</c:v>
                </c:pt>
                <c:pt idx="9">
                  <c:v>43300</c:v>
                </c:pt>
                <c:pt idx="10">
                  <c:v>43309</c:v>
                </c:pt>
              </c:numCache>
            </c:numRef>
          </c:xVal>
          <c:yVal>
            <c:numRef>
              <c:f>NMBSAdult!$AN$36:$AN$46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53</c:v>
                </c:pt>
                <c:pt idx="4">
                  <c:v>39</c:v>
                </c:pt>
                <c:pt idx="5">
                  <c:v>13</c:v>
                </c:pt>
                <c:pt idx="6">
                  <c:v>5</c:v>
                </c:pt>
                <c:pt idx="7">
                  <c:v>14</c:v>
                </c:pt>
                <c:pt idx="8">
                  <c:v>6</c:v>
                </c:pt>
                <c:pt idx="9">
                  <c:v>7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4C-4137-A9F2-FDAD7D2C922E}"/>
            </c:ext>
          </c:extLst>
        </c:ser>
        <c:ser>
          <c:idx val="1"/>
          <c:order val="1"/>
          <c:tx>
            <c:strRef>
              <c:f>NMBSAdult!$AO$32</c:f>
              <c:strCache>
                <c:ptCount val="1"/>
                <c:pt idx="0">
                  <c:v>Chalk-Fronted Corporal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NMBSAdult!$E$36:$E$46</c:f>
              <c:numCache>
                <c:formatCode>d\-mmm\-yy</c:formatCode>
                <c:ptCount val="11"/>
                <c:pt idx="0">
                  <c:v>43245</c:v>
                </c:pt>
                <c:pt idx="1">
                  <c:v>43249</c:v>
                </c:pt>
                <c:pt idx="2">
                  <c:v>43258</c:v>
                </c:pt>
                <c:pt idx="3">
                  <c:v>43260</c:v>
                </c:pt>
                <c:pt idx="4">
                  <c:v>43266</c:v>
                </c:pt>
                <c:pt idx="5">
                  <c:v>43281</c:v>
                </c:pt>
                <c:pt idx="6">
                  <c:v>43290</c:v>
                </c:pt>
                <c:pt idx="7">
                  <c:v>43291</c:v>
                </c:pt>
                <c:pt idx="8">
                  <c:v>43293</c:v>
                </c:pt>
                <c:pt idx="9">
                  <c:v>43300</c:v>
                </c:pt>
                <c:pt idx="10">
                  <c:v>43309</c:v>
                </c:pt>
              </c:numCache>
            </c:numRef>
          </c:xVal>
          <c:yVal>
            <c:numRef>
              <c:f>NMBSAdult!$AO$36:$AO$46</c:f>
              <c:numCache>
                <c:formatCode>General</c:formatCode>
                <c:ptCount val="11"/>
                <c:pt idx="0">
                  <c:v>0</c:v>
                </c:pt>
                <c:pt idx="1">
                  <c:v>16</c:v>
                </c:pt>
                <c:pt idx="2">
                  <c:v>6</c:v>
                </c:pt>
                <c:pt idx="3">
                  <c:v>94</c:v>
                </c:pt>
                <c:pt idx="4">
                  <c:v>80</c:v>
                </c:pt>
                <c:pt idx="5">
                  <c:v>31</c:v>
                </c:pt>
                <c:pt idx="6">
                  <c:v>24</c:v>
                </c:pt>
                <c:pt idx="7">
                  <c:v>19</c:v>
                </c:pt>
                <c:pt idx="8">
                  <c:v>6</c:v>
                </c:pt>
                <c:pt idx="9">
                  <c:v>2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4C-4137-A9F2-FDAD7D2C922E}"/>
            </c:ext>
          </c:extLst>
        </c:ser>
        <c:ser>
          <c:idx val="2"/>
          <c:order val="2"/>
          <c:tx>
            <c:strRef>
              <c:f>NMBSAdult!$AP$32</c:f>
              <c:strCache>
                <c:ptCount val="1"/>
                <c:pt idx="0">
                  <c:v>Crimson-ringed Whiteface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NMBSAdult!$E$36:$E$46</c:f>
              <c:numCache>
                <c:formatCode>d\-mmm\-yy</c:formatCode>
                <c:ptCount val="11"/>
                <c:pt idx="0">
                  <c:v>43245</c:v>
                </c:pt>
                <c:pt idx="1">
                  <c:v>43249</c:v>
                </c:pt>
                <c:pt idx="2">
                  <c:v>43258</c:v>
                </c:pt>
                <c:pt idx="3">
                  <c:v>43260</c:v>
                </c:pt>
                <c:pt idx="4">
                  <c:v>43266</c:v>
                </c:pt>
                <c:pt idx="5">
                  <c:v>43281</c:v>
                </c:pt>
                <c:pt idx="6">
                  <c:v>43290</c:v>
                </c:pt>
                <c:pt idx="7">
                  <c:v>43291</c:v>
                </c:pt>
                <c:pt idx="8">
                  <c:v>43293</c:v>
                </c:pt>
                <c:pt idx="9">
                  <c:v>43300</c:v>
                </c:pt>
                <c:pt idx="10">
                  <c:v>43309</c:v>
                </c:pt>
              </c:numCache>
            </c:numRef>
          </c:xVal>
          <c:yVal>
            <c:numRef>
              <c:f>NMBSAdult!$AP$36:$AP$46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31</c:v>
                </c:pt>
                <c:pt idx="4">
                  <c:v>50</c:v>
                </c:pt>
                <c:pt idx="5">
                  <c:v>48</c:v>
                </c:pt>
                <c:pt idx="6">
                  <c:v>58</c:v>
                </c:pt>
                <c:pt idx="7">
                  <c:v>30</c:v>
                </c:pt>
                <c:pt idx="8">
                  <c:v>11</c:v>
                </c:pt>
                <c:pt idx="9">
                  <c:v>6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4C-4137-A9F2-FDAD7D2C922E}"/>
            </c:ext>
          </c:extLst>
        </c:ser>
        <c:ser>
          <c:idx val="3"/>
          <c:order val="3"/>
          <c:tx>
            <c:strRef>
              <c:f>NMBSAdult!$AQ$32</c:f>
              <c:strCache>
                <c:ptCount val="1"/>
                <c:pt idx="0">
                  <c:v>Hudsonian Whiteface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NMBSAdult!$E$36:$E$46</c:f>
              <c:numCache>
                <c:formatCode>d\-mmm\-yy</c:formatCode>
                <c:ptCount val="11"/>
                <c:pt idx="0">
                  <c:v>43245</c:v>
                </c:pt>
                <c:pt idx="1">
                  <c:v>43249</c:v>
                </c:pt>
                <c:pt idx="2">
                  <c:v>43258</c:v>
                </c:pt>
                <c:pt idx="3">
                  <c:v>43260</c:v>
                </c:pt>
                <c:pt idx="4">
                  <c:v>43266</c:v>
                </c:pt>
                <c:pt idx="5">
                  <c:v>43281</c:v>
                </c:pt>
                <c:pt idx="6">
                  <c:v>43290</c:v>
                </c:pt>
                <c:pt idx="7">
                  <c:v>43291</c:v>
                </c:pt>
                <c:pt idx="8">
                  <c:v>43293</c:v>
                </c:pt>
                <c:pt idx="9">
                  <c:v>43300</c:v>
                </c:pt>
                <c:pt idx="10">
                  <c:v>43309</c:v>
                </c:pt>
              </c:numCache>
            </c:numRef>
          </c:xVal>
          <c:yVal>
            <c:numRef>
              <c:f>NMBSAdult!$AQ$36:$AQ$46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4C-4137-A9F2-FDAD7D2C9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543880"/>
        <c:axId val="574534040"/>
      </c:scatterChart>
      <c:valAx>
        <c:axId val="57454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34040"/>
        <c:crosses val="autoZero"/>
        <c:crossBetween val="midCat"/>
      </c:valAx>
      <c:valAx>
        <c:axId val="57453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43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Adult Dragonfly Richness at Each Site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AdultRIchnessAbunSite!$C$32</c:f>
              <c:strCache>
                <c:ptCount val="1"/>
                <c:pt idx="0">
                  <c:v>Richness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AdultRIchnessAbunSite!$B$33:$B$52</c:f>
              <c:strCache>
                <c:ptCount val="20"/>
                <c:pt idx="0">
                  <c:v>CFP</c:v>
                </c:pt>
                <c:pt idx="1">
                  <c:v>CT</c:v>
                </c:pt>
                <c:pt idx="2">
                  <c:v>CLNA</c:v>
                </c:pt>
                <c:pt idx="3">
                  <c:v>CLSA</c:v>
                </c:pt>
                <c:pt idx="4">
                  <c:v>CS</c:v>
                </c:pt>
                <c:pt idx="5">
                  <c:v>FS</c:v>
                </c:pt>
                <c:pt idx="6">
                  <c:v>GR</c:v>
                </c:pt>
                <c:pt idx="7">
                  <c:v>HG</c:v>
                </c:pt>
                <c:pt idx="8">
                  <c:v>HB</c:v>
                </c:pt>
                <c:pt idx="9">
                  <c:v>NCCB</c:v>
                </c:pt>
                <c:pt idx="10">
                  <c:v>NMBN</c:v>
                </c:pt>
                <c:pt idx="11">
                  <c:v>NMBS</c:v>
                </c:pt>
                <c:pt idx="12">
                  <c:v>NMPS</c:v>
                </c:pt>
                <c:pt idx="13">
                  <c:v>NMPN</c:v>
                </c:pt>
                <c:pt idx="14">
                  <c:v>NCCP</c:v>
                </c:pt>
                <c:pt idx="15">
                  <c:v>OP</c:v>
                </c:pt>
                <c:pt idx="16">
                  <c:v>SG</c:v>
                </c:pt>
                <c:pt idx="17">
                  <c:v>GNL</c:v>
                </c:pt>
                <c:pt idx="18">
                  <c:v>GSP</c:v>
                </c:pt>
                <c:pt idx="19">
                  <c:v>GTP</c:v>
                </c:pt>
              </c:strCache>
            </c:strRef>
          </c:cat>
          <c:val>
            <c:numRef>
              <c:f>AdultRIchnessAbunSite!$C$33:$C$52</c:f>
              <c:numCache>
                <c:formatCode>General</c:formatCode>
                <c:ptCount val="20"/>
                <c:pt idx="0">
                  <c:v>14</c:v>
                </c:pt>
                <c:pt idx="1">
                  <c:v>13</c:v>
                </c:pt>
                <c:pt idx="2">
                  <c:v>13</c:v>
                </c:pt>
                <c:pt idx="3">
                  <c:v>8</c:v>
                </c:pt>
                <c:pt idx="4">
                  <c:v>16</c:v>
                </c:pt>
                <c:pt idx="5">
                  <c:v>11</c:v>
                </c:pt>
                <c:pt idx="6">
                  <c:v>0</c:v>
                </c:pt>
                <c:pt idx="7">
                  <c:v>3</c:v>
                </c:pt>
                <c:pt idx="8">
                  <c:v>21</c:v>
                </c:pt>
                <c:pt idx="9">
                  <c:v>12</c:v>
                </c:pt>
                <c:pt idx="10">
                  <c:v>9</c:v>
                </c:pt>
                <c:pt idx="11">
                  <c:v>29</c:v>
                </c:pt>
                <c:pt idx="12">
                  <c:v>5</c:v>
                </c:pt>
                <c:pt idx="13">
                  <c:v>11</c:v>
                </c:pt>
                <c:pt idx="14">
                  <c:v>19</c:v>
                </c:pt>
                <c:pt idx="15">
                  <c:v>1</c:v>
                </c:pt>
                <c:pt idx="16">
                  <c:v>17</c:v>
                </c:pt>
                <c:pt idx="17">
                  <c:v>10</c:v>
                </c:pt>
                <c:pt idx="18">
                  <c:v>8</c:v>
                </c:pt>
                <c:pt idx="1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D-4E8D-B292-5C0B37BEF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341152"/>
        <c:axId val="306346400"/>
      </c:barChart>
      <c:catAx>
        <c:axId val="30634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46400"/>
        <c:crosses val="autoZero"/>
        <c:auto val="1"/>
        <c:lblAlgn val="ctr"/>
        <c:lblOffset val="100"/>
        <c:noMultiLvlLbl val="0"/>
      </c:catAx>
      <c:valAx>
        <c:axId val="30634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Richness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4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Adult Dragonfly Effort Adjusted Abundance at Each Site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AdultRIchnessAbunSite!$F$32</c:f>
              <c:strCache>
                <c:ptCount val="1"/>
                <c:pt idx="0">
                  <c:v>Effort Adjusted Abundance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AdultRIchnessAbunSite!$B$33:$B$52</c:f>
              <c:strCache>
                <c:ptCount val="20"/>
                <c:pt idx="0">
                  <c:v>CFP</c:v>
                </c:pt>
                <c:pt idx="1">
                  <c:v>CT</c:v>
                </c:pt>
                <c:pt idx="2">
                  <c:v>CLNA</c:v>
                </c:pt>
                <c:pt idx="3">
                  <c:v>CLSA</c:v>
                </c:pt>
                <c:pt idx="4">
                  <c:v>CS</c:v>
                </c:pt>
                <c:pt idx="5">
                  <c:v>FS</c:v>
                </c:pt>
                <c:pt idx="6">
                  <c:v>GR</c:v>
                </c:pt>
                <c:pt idx="7">
                  <c:v>HG</c:v>
                </c:pt>
                <c:pt idx="8">
                  <c:v>HB</c:v>
                </c:pt>
                <c:pt idx="9">
                  <c:v>NCCB</c:v>
                </c:pt>
                <c:pt idx="10">
                  <c:v>NMBN</c:v>
                </c:pt>
                <c:pt idx="11">
                  <c:v>NMBS</c:v>
                </c:pt>
                <c:pt idx="12">
                  <c:v>NMPS</c:v>
                </c:pt>
                <c:pt idx="13">
                  <c:v>NMPN</c:v>
                </c:pt>
                <c:pt idx="14">
                  <c:v>NCCP</c:v>
                </c:pt>
                <c:pt idx="15">
                  <c:v>OP</c:v>
                </c:pt>
                <c:pt idx="16">
                  <c:v>SG</c:v>
                </c:pt>
                <c:pt idx="17">
                  <c:v>GNL</c:v>
                </c:pt>
                <c:pt idx="18">
                  <c:v>GSP</c:v>
                </c:pt>
                <c:pt idx="19">
                  <c:v>GTP</c:v>
                </c:pt>
              </c:strCache>
            </c:strRef>
          </c:cat>
          <c:val>
            <c:numRef>
              <c:f>AdultRIchnessAbunSite!$F$33:$F$53</c:f>
              <c:numCache>
                <c:formatCode>General</c:formatCode>
                <c:ptCount val="21"/>
                <c:pt idx="0">
                  <c:v>74.493927125506076</c:v>
                </c:pt>
                <c:pt idx="1">
                  <c:v>15.538194444444445</c:v>
                </c:pt>
                <c:pt idx="2">
                  <c:v>49.142857142857146</c:v>
                </c:pt>
                <c:pt idx="3">
                  <c:v>27.756653992395439</c:v>
                </c:pt>
                <c:pt idx="4">
                  <c:v>31.481481481481481</c:v>
                </c:pt>
                <c:pt idx="5">
                  <c:v>4.3055555555555554</c:v>
                </c:pt>
                <c:pt idx="6">
                  <c:v>0</c:v>
                </c:pt>
                <c:pt idx="7">
                  <c:v>17.741935483870968</c:v>
                </c:pt>
                <c:pt idx="8">
                  <c:v>94.285714285714292</c:v>
                </c:pt>
                <c:pt idx="9">
                  <c:v>35.573580533024334</c:v>
                </c:pt>
                <c:pt idx="10">
                  <c:v>11.111111111111111</c:v>
                </c:pt>
                <c:pt idx="11">
                  <c:v>19.903581267217632</c:v>
                </c:pt>
                <c:pt idx="12">
                  <c:v>12.631578947368419</c:v>
                </c:pt>
                <c:pt idx="13">
                  <c:v>12.734452122408687</c:v>
                </c:pt>
                <c:pt idx="14">
                  <c:v>21.576763485477176</c:v>
                </c:pt>
                <c:pt idx="15">
                  <c:v>8</c:v>
                </c:pt>
                <c:pt idx="16">
                  <c:v>21.700879765395893</c:v>
                </c:pt>
                <c:pt idx="17">
                  <c:v>7.903225806451613</c:v>
                </c:pt>
                <c:pt idx="18">
                  <c:v>11.111111111111111</c:v>
                </c:pt>
                <c:pt idx="19">
                  <c:v>3.8745387453874538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D-4070-8988-8B2E2240C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280896"/>
        <c:axId val="694280568"/>
      </c:barChart>
      <c:catAx>
        <c:axId val="694280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280568"/>
        <c:crosses val="autoZero"/>
        <c:auto val="1"/>
        <c:lblAlgn val="ctr"/>
        <c:lblOffset val="100"/>
        <c:noMultiLvlLbl val="0"/>
      </c:catAx>
      <c:valAx>
        <c:axId val="69428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Abundance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28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AdultRIchnessAbunSite!$A$55</c:f>
              <c:strCache>
                <c:ptCount val="1"/>
                <c:pt idx="0">
                  <c:v>Table #: 2017 and 2018 Richness and Abundance of Adult Dragonflies at each Wetland.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AdultRIchnessAbunSite!$A$57:$A$80</c:f>
              <c:strCache>
                <c:ptCount val="24"/>
                <c:pt idx="0">
                  <c:v>Cranesville MCRB</c:v>
                </c:pt>
                <c:pt idx="1">
                  <c:v>Cranesville N Farm Pond</c:v>
                </c:pt>
                <c:pt idx="2">
                  <c:v>Cranesville Powerlines</c:v>
                </c:pt>
                <c:pt idx="3">
                  <c:v>Cranesville Trails</c:v>
                </c:pt>
                <c:pt idx="4">
                  <c:v>Cranesville WOSR</c:v>
                </c:pt>
                <c:pt idx="5">
                  <c:v>Cunningham Swamp</c:v>
                </c:pt>
                <c:pt idx="6">
                  <c:v>Finzel Swamp</c:v>
                </c:pt>
                <c:pt idx="7">
                  <c:v>Glade Run</c:v>
                </c:pt>
                <c:pt idx="8">
                  <c:v>Hammel Glade</c:v>
                </c:pt>
                <c:pt idx="9">
                  <c:v>Highest Bog</c:v>
                </c:pt>
                <c:pt idx="10">
                  <c:v>Mt Nebo WMA</c:v>
                </c:pt>
                <c:pt idx="11">
                  <c:v>Murley Run</c:v>
                </c:pt>
                <c:pt idx="12">
                  <c:v>N Cherry Creek Bog</c:v>
                </c:pt>
                <c:pt idx="13">
                  <c:v>N Cherry Creek Ponds</c:v>
                </c:pt>
                <c:pt idx="14">
                  <c:v>Nemesis Mt Bog N</c:v>
                </c:pt>
                <c:pt idx="15">
                  <c:v>Nemesis Mt Bog S</c:v>
                </c:pt>
                <c:pt idx="16">
                  <c:v>Nemesis Mt Power Line Pools</c:v>
                </c:pt>
                <c:pt idx="17">
                  <c:v>Piney Reservoir</c:v>
                </c:pt>
                <c:pt idx="18">
                  <c:v>Pronghorn Swamp</c:v>
                </c:pt>
                <c:pt idx="19">
                  <c:v>Salting Grounds</c:v>
                </c:pt>
                <c:pt idx="20">
                  <c:v>Snaggy Marsh</c:v>
                </c:pt>
                <c:pt idx="21">
                  <c:v>Tannery Wetland</c:v>
                </c:pt>
                <c:pt idx="22">
                  <c:v>The Glades</c:v>
                </c:pt>
                <c:pt idx="23">
                  <c:v>Wolf Swamp N</c:v>
                </c:pt>
              </c:strCache>
            </c:strRef>
          </c:cat>
          <c:val>
            <c:numRef>
              <c:f>AdultRIchnessAbunSite!$F$57:$F$80</c:f>
              <c:numCache>
                <c:formatCode>General</c:formatCode>
                <c:ptCount val="24"/>
                <c:pt idx="0">
                  <c:v>0.78740157480314954</c:v>
                </c:pt>
                <c:pt idx="1">
                  <c:v>55.660377358490571</c:v>
                </c:pt>
                <c:pt idx="2">
                  <c:v>21.089244851258577</c:v>
                </c:pt>
                <c:pt idx="3">
                  <c:v>12.040133779264213</c:v>
                </c:pt>
                <c:pt idx="4">
                  <c:v>12.903225806451612</c:v>
                </c:pt>
                <c:pt idx="5">
                  <c:v>30.417495029821072</c:v>
                </c:pt>
                <c:pt idx="6">
                  <c:v>14.044117647058824</c:v>
                </c:pt>
                <c:pt idx="7">
                  <c:v>3.4146341463414638</c:v>
                </c:pt>
                <c:pt idx="8">
                  <c:v>27.33644859813084</c:v>
                </c:pt>
                <c:pt idx="9">
                  <c:v>94.266009852216754</c:v>
                </c:pt>
                <c:pt idx="10">
                  <c:v>3.337378640776699</c:v>
                </c:pt>
                <c:pt idx="11">
                  <c:v>1.7182130584192439</c:v>
                </c:pt>
                <c:pt idx="12">
                  <c:v>21.365914786967416</c:v>
                </c:pt>
                <c:pt idx="13">
                  <c:v>21.576763485477176</c:v>
                </c:pt>
                <c:pt idx="14">
                  <c:v>3.4659820282413349</c:v>
                </c:pt>
                <c:pt idx="15">
                  <c:v>17.786327315773899</c:v>
                </c:pt>
                <c:pt idx="16">
                  <c:v>23.395853899308982</c:v>
                </c:pt>
                <c:pt idx="17">
                  <c:v>5.7142857142857144</c:v>
                </c:pt>
                <c:pt idx="18">
                  <c:v>6.5040650406504064</c:v>
                </c:pt>
                <c:pt idx="19">
                  <c:v>20.57057057057057</c:v>
                </c:pt>
                <c:pt idx="20">
                  <c:v>6.6523605150214591</c:v>
                </c:pt>
                <c:pt idx="21">
                  <c:v>1.4134275618374559</c:v>
                </c:pt>
                <c:pt idx="22">
                  <c:v>6.7243510506798509</c:v>
                </c:pt>
                <c:pt idx="23">
                  <c:v>12.64367816091954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3-4C1A-AB83-6170DBE6F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560592"/>
        <c:axId val="560558952"/>
      </c:barChart>
      <c:catAx>
        <c:axId val="56056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58952"/>
        <c:crosses val="autoZero"/>
        <c:auto val="1"/>
        <c:lblAlgn val="ctr"/>
        <c:lblOffset val="100"/>
        <c:noMultiLvlLbl val="0"/>
      </c:catAx>
      <c:valAx>
        <c:axId val="56055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6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NMPN 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NMPNNymph!$A$15</c:f>
              <c:strCache>
                <c:ptCount val="1"/>
                <c:pt idx="0">
                  <c:v>NMPN sample #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NMPNNymph!$A$16:$A$25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NMPNNymph!$D$16:$D$25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7C-4644-9C97-14A07F377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NMPN NonDragonfly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NMPNNymph!$P$15</c:f>
              <c:strCache>
                <c:ptCount val="1"/>
                <c:pt idx="0">
                  <c:v>NMPN sample #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NMPNNymph!$P$16:$P$25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NMPNNymph!$S$16:$S$25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21-4D55-8932-6F0DAA8E0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NMBS 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NMBSNymph!$D$44</c:f>
              <c:strCache>
                <c:ptCount val="1"/>
                <c:pt idx="0">
                  <c:v>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NMBSNymph!$A$45:$A$81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NMBSNymph!$D$45:$D$81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0F-4F1C-B1AB-747CDFF52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NMBS Non-Dragonfly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NMBSNymph!$Q$44</c:f>
              <c:strCache>
                <c:ptCount val="1"/>
                <c:pt idx="0">
                  <c:v>NMBS sample #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NMBSNymph!$Q$45:$Q$81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NMBSNymph!$T$45:$T$81</c:f>
              <c:numCache>
                <c:formatCode>General</c:formatCode>
                <c:ptCount val="37"/>
                <c:pt idx="0">
                  <c:v>7</c:v>
                </c:pt>
                <c:pt idx="1">
                  <c:v>7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A8-4EA2-8C1C-EBC2CFC1C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NCCPS 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NMBSNymph!$A$44</c:f>
              <c:strCache>
                <c:ptCount val="1"/>
                <c:pt idx="0">
                  <c:v>NMBS sample #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NCCPSNymph!$A$32:$A$56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NCCPSNymph!$D$32:$D$56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CD-47EE-983A-38B3A659B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NCCPS Non-Dragonfly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NMBSNymph!$T$44</c:f>
              <c:strCache>
                <c:ptCount val="1"/>
                <c:pt idx="0">
                  <c:v>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NCCPSNymph!$Q$32:$Q$56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NCCPSNymph!$T$32:$T$56</c:f>
              <c:numCache>
                <c:formatCode>General</c:formatCode>
                <c:ptCount val="25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17</c:v>
                </c:pt>
                <c:pt idx="22">
                  <c:v>17</c:v>
                </c:pt>
                <c:pt idx="23">
                  <c:v>18</c:v>
                </c:pt>
                <c:pt idx="24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23-4047-892E-5729E39E3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NCCPS 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NMBNNymph!$H$11</c:f>
              <c:strCache>
                <c:ptCount val="1"/>
                <c:pt idx="0">
                  <c:v>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NMBNNymph!$E$12:$E$14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NMBNNymph!$H$12:$H$14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3F-42C3-B94C-B17764303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NCCPS</a:t>
            </a:r>
            <a:r>
              <a:rPr lang="en-US" baseline="0"/>
              <a:t> Non-</a:t>
            </a:r>
            <a:r>
              <a:rPr lang="en-US"/>
              <a:t>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NMBNNymph!$S$11</c:f>
              <c:strCache>
                <c:ptCount val="1"/>
                <c:pt idx="0">
                  <c:v>cumulative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NMBNNymph!$P$12:$P$14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NMBNNymph!$S$12:$S$14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4C-49BB-AE01-09FE0D624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NCCPN 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NMBNNymph!$E$11</c:f>
              <c:strCache>
                <c:ptCount val="1"/>
                <c:pt idx="0">
                  <c:v>NCCPS sample #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NCCPNNymph!$A$17:$A$26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NCCPNNymph!$D$17:$D$26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E6-4B4A-95AD-61F00A95C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NCCPN Non-Dragonfly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NMBNNymph!$S$11</c:f>
              <c:strCache>
                <c:ptCount val="1"/>
                <c:pt idx="0">
                  <c:v>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NCCPNNymph!$O$17:$O$26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NCCPNNymph!$R$17:$R$26</c:f>
              <c:numCache>
                <c:formatCode>General</c:formatCode>
                <c:ptCount val="10"/>
                <c:pt idx="0">
                  <c:v>7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9B-47D5-88D9-10C4D25C1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 Bog 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HBNymph!$D$40</c:f>
              <c:strCache>
                <c:ptCount val="1"/>
                <c:pt idx="0">
                  <c:v>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HBNymph!$A$41:$A$73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HBNymph!$D$41:$D$73</c:f>
              <c:numCache>
                <c:formatCode>General</c:formatCode>
                <c:ptCount val="33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6D7-441B-9A73-5D24489F6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 Bog Non-Dragonfly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HBNymph!$O$40</c:f>
              <c:strCache>
                <c:ptCount val="1"/>
                <c:pt idx="0">
                  <c:v>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HBNymph!$L$41:$L$73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HBNymph!$O$41:$O$73</c:f>
              <c:numCache>
                <c:formatCode>General</c:formatCode>
                <c:ptCount val="33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18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B7-4443-B672-0B0CA006B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NCCBB 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NCCBNymph!$A$50</c:f>
              <c:strCache>
                <c:ptCount val="1"/>
                <c:pt idx="0">
                  <c:v>NCCBB sample #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NCCBNymph!$A$51:$A$79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NCCBNymph!$D$51:$D$79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A3-4499-8F14-E4AA31C4E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NCCBS 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NCCBNymph!$P$50</c:f>
              <c:strCache>
                <c:ptCount val="1"/>
                <c:pt idx="0">
                  <c:v>NCCBS sample #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NCCBNymph!$P$51:$P$65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NCCBNymph!$S$51:$S$65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BF-4F22-959A-781C6B50C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NCCBB Non-Dragonfly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NCCBNymph!$D$81</c:f>
              <c:strCache>
                <c:ptCount val="1"/>
                <c:pt idx="0">
                  <c:v>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NCCBNymph!$A$82:$A$110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NCCBNymph!$D$82:$D$110</c:f>
              <c:numCache>
                <c:formatCode>General</c:formatCode>
                <c:ptCount val="29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6C-4E39-A89C-CE391049E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NCCBS Non-Dragonfly 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NCCBNymph!$S$67</c:f>
              <c:strCache>
                <c:ptCount val="1"/>
                <c:pt idx="0">
                  <c:v>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NCCBNymph!$P$68:$P$82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NCCBNymph!$S$68:$S$82</c:f>
              <c:numCache>
                <c:formatCode>General</c:formatCode>
                <c:ptCount val="15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0E-4BA0-932A-8F1A14B45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132672"/>
        <c:axId val="312133656"/>
      </c:scatterChart>
      <c:valAx>
        <c:axId val="3121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3656"/>
        <c:crosses val="autoZero"/>
        <c:crossBetween val="midCat"/>
      </c:valAx>
      <c:valAx>
        <c:axId val="3121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 per 1m2 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3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Dragonfly vs. Non-dragonfly Richness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NymphRichAbun!$C$16</c:f>
              <c:strCache>
                <c:ptCount val="1"/>
                <c:pt idx="0">
                  <c:v>Dragonfly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NymphRichAbun!$B$18:$B$25</c:f>
              <c:strCache>
                <c:ptCount val="8"/>
                <c:pt idx="0">
                  <c:v>HB</c:v>
                </c:pt>
                <c:pt idx="1">
                  <c:v>NCCBB</c:v>
                </c:pt>
                <c:pt idx="2">
                  <c:v>NCCBS</c:v>
                </c:pt>
                <c:pt idx="3">
                  <c:v>NCCPN</c:v>
                </c:pt>
                <c:pt idx="4">
                  <c:v>NCCPS</c:v>
                </c:pt>
                <c:pt idx="5">
                  <c:v>NMBN</c:v>
                </c:pt>
                <c:pt idx="6">
                  <c:v>NMBS</c:v>
                </c:pt>
                <c:pt idx="7">
                  <c:v>NMPN</c:v>
                </c:pt>
              </c:strCache>
            </c:strRef>
          </c:cat>
          <c:val>
            <c:numRef>
              <c:f>NymphRichAbun!$C$18:$C$25</c:f>
              <c:numCache>
                <c:formatCode>General</c:formatCode>
                <c:ptCount val="8"/>
                <c:pt idx="0">
                  <c:v>13</c:v>
                </c:pt>
                <c:pt idx="1">
                  <c:v>11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1</c:v>
                </c:pt>
                <c:pt idx="6">
                  <c:v>9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B-44D1-B7E2-9D04CC554F36}"/>
            </c:ext>
          </c:extLst>
        </c:ser>
        <c:ser>
          <c:idx val="1"/>
          <c:order val="1"/>
          <c:tx>
            <c:strRef>
              <c:f>NymphRichAbun!$E$16</c:f>
              <c:strCache>
                <c:ptCount val="1"/>
                <c:pt idx="0">
                  <c:v>Non-dragonfly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NymphRichAbun!$E$18:$E$25</c:f>
              <c:numCache>
                <c:formatCode>General</c:formatCode>
                <c:ptCount val="8"/>
                <c:pt idx="0">
                  <c:v>26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19</c:v>
                </c:pt>
                <c:pt idx="5">
                  <c:v>4</c:v>
                </c:pt>
                <c:pt idx="6">
                  <c:v>20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CB-44D1-B7E2-9D04CC55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334496"/>
        <c:axId val="684818632"/>
      </c:barChart>
      <c:catAx>
        <c:axId val="31733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Wetland</a:t>
                </a:r>
              </a:p>
            </c:rich>
          </c:tx>
          <c:layout>
            <c:manualLayout>
              <c:xMode val="edge"/>
              <c:yMode val="edge"/>
              <c:x val="0.49139457567804024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18632"/>
        <c:crosses val="autoZero"/>
        <c:auto val="1"/>
        <c:lblAlgn val="ctr"/>
        <c:lblOffset val="100"/>
        <c:noMultiLvlLbl val="0"/>
      </c:catAx>
      <c:valAx>
        <c:axId val="68481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Richness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3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Dragonfly vs. Non-Dragonfly Relative Abundance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NymphRichAbun!$C$16</c:f>
              <c:strCache>
                <c:ptCount val="1"/>
                <c:pt idx="0">
                  <c:v>Dragonfly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NymphRichAbun!$B$18:$B$25</c:f>
              <c:strCache>
                <c:ptCount val="8"/>
                <c:pt idx="0">
                  <c:v>HB</c:v>
                </c:pt>
                <c:pt idx="1">
                  <c:v>NCCBB</c:v>
                </c:pt>
                <c:pt idx="2">
                  <c:v>NCCBS</c:v>
                </c:pt>
                <c:pt idx="3">
                  <c:v>NCCPN</c:v>
                </c:pt>
                <c:pt idx="4">
                  <c:v>NCCPS</c:v>
                </c:pt>
                <c:pt idx="5">
                  <c:v>NMBN</c:v>
                </c:pt>
                <c:pt idx="6">
                  <c:v>NMBS</c:v>
                </c:pt>
                <c:pt idx="7">
                  <c:v>NMPN</c:v>
                </c:pt>
              </c:strCache>
            </c:strRef>
          </c:cat>
          <c:val>
            <c:numRef>
              <c:f>NymphRichAbun!$D$18:$D$25</c:f>
              <c:numCache>
                <c:formatCode>General</c:formatCode>
                <c:ptCount val="8"/>
                <c:pt idx="0">
                  <c:v>606</c:v>
                </c:pt>
                <c:pt idx="1">
                  <c:v>25</c:v>
                </c:pt>
                <c:pt idx="2">
                  <c:v>7</c:v>
                </c:pt>
                <c:pt idx="3">
                  <c:v>22</c:v>
                </c:pt>
                <c:pt idx="4">
                  <c:v>40</c:v>
                </c:pt>
                <c:pt idx="5">
                  <c:v>4</c:v>
                </c:pt>
                <c:pt idx="6">
                  <c:v>118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0-40AF-82D9-03A378AAFB5A}"/>
            </c:ext>
          </c:extLst>
        </c:ser>
        <c:ser>
          <c:idx val="1"/>
          <c:order val="1"/>
          <c:tx>
            <c:strRef>
              <c:f>NymphRichAbun!$E$16</c:f>
              <c:strCache>
                <c:ptCount val="1"/>
                <c:pt idx="0">
                  <c:v>Non-dragonfly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NymphRichAbun!$B$18:$B$25</c:f>
              <c:strCache>
                <c:ptCount val="8"/>
                <c:pt idx="0">
                  <c:v>HB</c:v>
                </c:pt>
                <c:pt idx="1">
                  <c:v>NCCBB</c:v>
                </c:pt>
                <c:pt idx="2">
                  <c:v>NCCBS</c:v>
                </c:pt>
                <c:pt idx="3">
                  <c:v>NCCPN</c:v>
                </c:pt>
                <c:pt idx="4">
                  <c:v>NCCPS</c:v>
                </c:pt>
                <c:pt idx="5">
                  <c:v>NMBN</c:v>
                </c:pt>
                <c:pt idx="6">
                  <c:v>NMBS</c:v>
                </c:pt>
                <c:pt idx="7">
                  <c:v>NMPN</c:v>
                </c:pt>
              </c:strCache>
            </c:strRef>
          </c:cat>
          <c:val>
            <c:numRef>
              <c:f>NymphRichAbun!$F$18:$F$25</c:f>
              <c:numCache>
                <c:formatCode>General</c:formatCode>
                <c:ptCount val="8"/>
                <c:pt idx="0">
                  <c:v>786</c:v>
                </c:pt>
                <c:pt idx="1">
                  <c:v>113</c:v>
                </c:pt>
                <c:pt idx="2">
                  <c:v>100</c:v>
                </c:pt>
                <c:pt idx="3">
                  <c:v>118</c:v>
                </c:pt>
                <c:pt idx="4">
                  <c:v>232</c:v>
                </c:pt>
                <c:pt idx="5">
                  <c:v>24</c:v>
                </c:pt>
                <c:pt idx="6">
                  <c:v>344</c:v>
                </c:pt>
                <c:pt idx="7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0-40AF-82D9-03A378AAF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849376"/>
        <c:axId val="692850688"/>
      </c:barChart>
      <c:catAx>
        <c:axId val="69284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Wetland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50688"/>
        <c:crosses val="autoZero"/>
        <c:auto val="1"/>
        <c:lblAlgn val="ctr"/>
        <c:lblOffset val="100"/>
        <c:noMultiLvlLbl val="0"/>
      </c:catAx>
      <c:valAx>
        <c:axId val="69285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Abundance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4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of Open</a:t>
            </a:r>
            <a:r>
              <a:rPr lang="en-US" baseline="0"/>
              <a:t> Water at Each Wetland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'area of open water'!$L$24</c:f>
              <c:strCache>
                <c:ptCount val="1"/>
                <c:pt idx="0">
                  <c:v>openwater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'area of open water'!$E$25:$E$48</c:f>
              <c:strCache>
                <c:ptCount val="24"/>
                <c:pt idx="0">
                  <c:v>CMCRB</c:v>
                </c:pt>
                <c:pt idx="1">
                  <c:v>CNFP</c:v>
                </c:pt>
                <c:pt idx="2">
                  <c:v>CP</c:v>
                </c:pt>
                <c:pt idx="3">
                  <c:v>CT</c:v>
                </c:pt>
                <c:pt idx="4">
                  <c:v>CWOSR</c:v>
                </c:pt>
                <c:pt idx="5">
                  <c:v>CS</c:v>
                </c:pt>
                <c:pt idx="6">
                  <c:v>FS</c:v>
                </c:pt>
                <c:pt idx="7">
                  <c:v>GR</c:v>
                </c:pt>
                <c:pt idx="8">
                  <c:v>HG</c:v>
                </c:pt>
                <c:pt idx="9">
                  <c:v>HB</c:v>
                </c:pt>
                <c:pt idx="10">
                  <c:v>MN</c:v>
                </c:pt>
                <c:pt idx="11">
                  <c:v>MR</c:v>
                </c:pt>
                <c:pt idx="12">
                  <c:v>NCCB</c:v>
                </c:pt>
                <c:pt idx="13">
                  <c:v>NCCP</c:v>
                </c:pt>
                <c:pt idx="14">
                  <c:v>NMBN</c:v>
                </c:pt>
                <c:pt idx="15">
                  <c:v>NMBS</c:v>
                </c:pt>
                <c:pt idx="16">
                  <c:v>NMPN</c:v>
                </c:pt>
                <c:pt idx="17">
                  <c:v>PR</c:v>
                </c:pt>
                <c:pt idx="18">
                  <c:v>PS</c:v>
                </c:pt>
                <c:pt idx="19">
                  <c:v>SG</c:v>
                </c:pt>
                <c:pt idx="20">
                  <c:v>SM</c:v>
                </c:pt>
                <c:pt idx="21">
                  <c:v>TW</c:v>
                </c:pt>
                <c:pt idx="22">
                  <c:v>TG</c:v>
                </c:pt>
                <c:pt idx="23">
                  <c:v>WF</c:v>
                </c:pt>
              </c:strCache>
            </c:strRef>
          </c:cat>
          <c:val>
            <c:numRef>
              <c:f>'area of open water'!$L$25:$L$48</c:f>
              <c:numCache>
                <c:formatCode>General</c:formatCode>
                <c:ptCount val="24"/>
                <c:pt idx="0">
                  <c:v>1388</c:v>
                </c:pt>
                <c:pt idx="1">
                  <c:v>761</c:v>
                </c:pt>
                <c:pt idx="2">
                  <c:v>2981</c:v>
                </c:pt>
                <c:pt idx="3">
                  <c:v>67.55</c:v>
                </c:pt>
                <c:pt idx="4">
                  <c:v>865</c:v>
                </c:pt>
                <c:pt idx="5">
                  <c:v>3546</c:v>
                </c:pt>
                <c:pt idx="6">
                  <c:v>7737</c:v>
                </c:pt>
                <c:pt idx="7">
                  <c:v>394</c:v>
                </c:pt>
                <c:pt idx="8">
                  <c:v>7127</c:v>
                </c:pt>
                <c:pt idx="9">
                  <c:v>13939.61</c:v>
                </c:pt>
                <c:pt idx="10">
                  <c:v>9530</c:v>
                </c:pt>
                <c:pt idx="11">
                  <c:v>883</c:v>
                </c:pt>
                <c:pt idx="12">
                  <c:v>15377.6</c:v>
                </c:pt>
                <c:pt idx="13">
                  <c:v>1951.5</c:v>
                </c:pt>
                <c:pt idx="14">
                  <c:v>105.58</c:v>
                </c:pt>
                <c:pt idx="15">
                  <c:v>3021.7</c:v>
                </c:pt>
                <c:pt idx="16">
                  <c:v>122.25</c:v>
                </c:pt>
                <c:pt idx="17">
                  <c:v>6716</c:v>
                </c:pt>
                <c:pt idx="18">
                  <c:v>376</c:v>
                </c:pt>
                <c:pt idx="19">
                  <c:v>3707</c:v>
                </c:pt>
                <c:pt idx="20">
                  <c:v>342</c:v>
                </c:pt>
                <c:pt idx="21">
                  <c:v>279</c:v>
                </c:pt>
                <c:pt idx="22">
                  <c:v>1197</c:v>
                </c:pt>
                <c:pt idx="23">
                  <c:v>4880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71-41E7-ACA3-B696DDA84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9566816"/>
        <c:axId val="289569768"/>
      </c:barChart>
      <c:catAx>
        <c:axId val="289566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Wetland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69768"/>
        <c:crosses val="autoZero"/>
        <c:auto val="1"/>
        <c:lblAlgn val="ctr"/>
        <c:lblOffset val="100"/>
        <c:noMultiLvlLbl val="0"/>
      </c:catAx>
      <c:valAx>
        <c:axId val="28956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of Open water (m2)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56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352431</xdr:colOff>
      <xdr:row>5</xdr:row>
      <xdr:rowOff>57156</xdr:rowOff>
    </xdr:from>
    <xdr:to>
      <xdr:col>27</xdr:col>
      <xdr:colOff>47631</xdr:colOff>
      <xdr:row>19</xdr:row>
      <xdr:rowOff>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781C3-7222-4F10-904F-B2C70AE2F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7</xdr:row>
      <xdr:rowOff>90487</xdr:rowOff>
    </xdr:from>
    <xdr:to>
      <xdr:col>12</xdr:col>
      <xdr:colOff>552450</xdr:colOff>
      <xdr:row>21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D2129-6EEB-43D5-A599-10056EDD9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466724</xdr:colOff>
      <xdr:row>15</xdr:row>
      <xdr:rowOff>280987</xdr:rowOff>
    </xdr:from>
    <xdr:to>
      <xdr:col>52</xdr:col>
      <xdr:colOff>495299</xdr:colOff>
      <xdr:row>28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FCD1FE-9B35-4498-A37E-E46DEC4B2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161924</xdr:colOff>
      <xdr:row>16</xdr:row>
      <xdr:rowOff>128586</xdr:rowOff>
    </xdr:from>
    <xdr:to>
      <xdr:col>52</xdr:col>
      <xdr:colOff>285750</xdr:colOff>
      <xdr:row>36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4B4C51-55DC-458C-89C6-4FD9CD121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390524</xdr:colOff>
      <xdr:row>31</xdr:row>
      <xdr:rowOff>519110</xdr:rowOff>
    </xdr:from>
    <xdr:to>
      <xdr:col>60</xdr:col>
      <xdr:colOff>495299</xdr:colOff>
      <xdr:row>45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EB739-7DF4-440F-981A-E2554FE98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781050</xdr:colOff>
      <xdr:row>47</xdr:row>
      <xdr:rowOff>4762</xdr:rowOff>
    </xdr:from>
    <xdr:to>
      <xdr:col>16</xdr:col>
      <xdr:colOff>219075</xdr:colOff>
      <xdr:row>61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46043F-76E3-43F5-8EB4-BACCB05BE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628650</xdr:colOff>
      <xdr:row>29</xdr:row>
      <xdr:rowOff>119062</xdr:rowOff>
    </xdr:from>
    <xdr:to>
      <xdr:col>12</xdr:col>
      <xdr:colOff>504825</xdr:colOff>
      <xdr:row>44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C3181B-D986-4E6A-886C-7C9E652FD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390525</xdr:colOff>
      <xdr:row>63</xdr:row>
      <xdr:rowOff>42862</xdr:rowOff>
    </xdr:from>
    <xdr:to>
      <xdr:col>12</xdr:col>
      <xdr:colOff>266700</xdr:colOff>
      <xdr:row>77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D85CE0-8FC9-49AB-A505-EA078FBA7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13</xdr:row>
      <xdr:rowOff>161925</xdr:rowOff>
    </xdr:from>
    <xdr:to>
      <xdr:col>14</xdr:col>
      <xdr:colOff>47625</xdr:colOff>
      <xdr:row>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F40CB4-0F1E-4FC2-A08D-C22DED06B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447675</xdr:colOff>
      <xdr:row>14</xdr:row>
      <xdr:rowOff>0</xdr:rowOff>
    </xdr:from>
    <xdr:to>
      <xdr:col>28</xdr:col>
      <xdr:colOff>142875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2AF1A8-45DC-4271-B599-F4387AF34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45</xdr:row>
      <xdr:rowOff>0</xdr:rowOff>
    </xdr:from>
    <xdr:to>
      <xdr:col>14</xdr:col>
      <xdr:colOff>304800</xdr:colOff>
      <xdr:row>59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B0B67D-171F-4B96-B488-A841BEB4E1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44</xdr:row>
      <xdr:rowOff>0</xdr:rowOff>
    </xdr:from>
    <xdr:to>
      <xdr:col>29</xdr:col>
      <xdr:colOff>304800</xdr:colOff>
      <xdr:row>58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41C397-99F1-4A0F-AF79-0B56FA4DA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33</xdr:row>
      <xdr:rowOff>123825</xdr:rowOff>
    </xdr:from>
    <xdr:to>
      <xdr:col>14</xdr:col>
      <xdr:colOff>47625</xdr:colOff>
      <xdr:row>48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B4030-CE5A-4BE1-AF52-33A873E95D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238125</xdr:colOff>
      <xdr:row>33</xdr:row>
      <xdr:rowOff>85725</xdr:rowOff>
    </xdr:from>
    <xdr:to>
      <xdr:col>29</xdr:col>
      <xdr:colOff>542925</xdr:colOff>
      <xdr:row>47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5D583F-FDDE-4276-B142-E21482B76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16</xdr:row>
      <xdr:rowOff>0</xdr:rowOff>
    </xdr:from>
    <xdr:to>
      <xdr:col>13</xdr:col>
      <xdr:colOff>104775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B69CA4-06FC-46C1-B587-3F87440DE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11</xdr:row>
      <xdr:rowOff>0</xdr:rowOff>
    </xdr:from>
    <xdr:to>
      <xdr:col>28</xdr:col>
      <xdr:colOff>304800</xdr:colOff>
      <xdr:row>25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809D86-64B2-4232-8E40-759B317B00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14</xdr:row>
      <xdr:rowOff>66675</xdr:rowOff>
    </xdr:from>
    <xdr:to>
      <xdr:col>13</xdr:col>
      <xdr:colOff>76200</xdr:colOff>
      <xdr:row>28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4B99D1-2486-4314-9031-29519281D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16</xdr:row>
      <xdr:rowOff>0</xdr:rowOff>
    </xdr:from>
    <xdr:to>
      <xdr:col>27</xdr:col>
      <xdr:colOff>304800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B034C6-A64B-46F4-8366-FF10E854C5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37</xdr:row>
      <xdr:rowOff>90487</xdr:rowOff>
    </xdr:from>
    <xdr:to>
      <xdr:col>10</xdr:col>
      <xdr:colOff>295275</xdr:colOff>
      <xdr:row>51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12AC6-C47D-494B-81FC-7F1B98ABA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457199</xdr:colOff>
      <xdr:row>40</xdr:row>
      <xdr:rowOff>0</xdr:rowOff>
    </xdr:from>
    <xdr:to>
      <xdr:col>25</xdr:col>
      <xdr:colOff>76199</xdr:colOff>
      <xdr:row>54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DBEAE7-34AE-420E-803D-430F992A8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50</xdr:row>
      <xdr:rowOff>38100</xdr:rowOff>
    </xdr:from>
    <xdr:to>
      <xdr:col>13</xdr:col>
      <xdr:colOff>238125</xdr:colOff>
      <xdr:row>64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C9DB5A-9327-4AEA-99EB-CC217ADC28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466725</xdr:colOff>
      <xdr:row>50</xdr:row>
      <xdr:rowOff>9525</xdr:rowOff>
    </xdr:from>
    <xdr:to>
      <xdr:col>27</xdr:col>
      <xdr:colOff>161925</xdr:colOff>
      <xdr:row>64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8179A4-8351-4D8F-81FF-AC87D4518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81</xdr:row>
      <xdr:rowOff>0</xdr:rowOff>
    </xdr:from>
    <xdr:to>
      <xdr:col>13</xdr:col>
      <xdr:colOff>304800</xdr:colOff>
      <xdr:row>95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BEF49F-DE5E-46B8-B7C3-9AD936E53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67</xdr:row>
      <xdr:rowOff>0</xdr:rowOff>
    </xdr:from>
    <xdr:to>
      <xdr:col>27</xdr:col>
      <xdr:colOff>304800</xdr:colOff>
      <xdr:row>81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E55737-23E5-4BD5-A463-4B255A9AF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14</xdr:row>
      <xdr:rowOff>138112</xdr:rowOff>
    </xdr:from>
    <xdr:to>
      <xdr:col>14</xdr:col>
      <xdr:colOff>266700</xdr:colOff>
      <xdr:row>29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034738-79EA-4FDA-BB6D-77E91D501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590550</xdr:colOff>
      <xdr:row>14</xdr:row>
      <xdr:rowOff>119062</xdr:rowOff>
    </xdr:from>
    <xdr:to>
      <xdr:col>22</xdr:col>
      <xdr:colOff>285750</xdr:colOff>
      <xdr:row>29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8AA68D-CA95-446E-81EA-9CAD56CDE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7</xdr:row>
      <xdr:rowOff>90487</xdr:rowOff>
    </xdr:from>
    <xdr:to>
      <xdr:col>13</xdr:col>
      <xdr:colOff>514350</xdr:colOff>
      <xdr:row>21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423FD2-3544-46BF-B75E-C77A49F10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D0BDE-8D00-418E-A8DB-43D0298CA07F}" name="Table1" displayName="Table1" ref="A5:R625" totalsRowShown="0" headerRowDxfId="19" dataDxfId="18">
  <autoFilter ref="A5:R625" xr:uid="{96FDDBCE-825E-4511-86B7-C90ED7B3E8F8}">
    <filterColumn colId="1">
      <filters>
        <filter val="NMBS"/>
      </filters>
    </filterColumn>
    <filterColumn colId="3">
      <filters>
        <filter val="CrRWhi"/>
      </filters>
    </filterColumn>
  </autoFilter>
  <sortState ref="A275:R438">
    <sortCondition ref="D5:D625"/>
  </sortState>
  <tableColumns count="18">
    <tableColumn id="1" xr3:uid="{B9996DA3-0E08-4E7C-8E22-899D854E2909}" name="Location" dataDxfId="17"/>
    <tableColumn id="2" xr3:uid="{27537C73-48C1-40EF-983A-BBCF8A3DA53B}" name="Column1" dataDxfId="16"/>
    <tableColumn id="3" xr3:uid="{EA90A1C0-7CFA-4B2A-BCC3-13F536A921D1}" name="Species" dataDxfId="15"/>
    <tableColumn id="4" xr3:uid="{1C497870-6655-4082-9450-1D7C28F8D14A}" name="SppCode" dataDxfId="14"/>
    <tableColumn id="5" xr3:uid="{46C09D78-9270-4E88-9AA9-8D5A913AAF0C}" name="Sex" dataDxfId="13"/>
    <tableColumn id="6" xr3:uid="{65B72A91-FBEB-4A6D-9740-EDE9E55D0B27}" name="Number" dataDxfId="12"/>
    <tableColumn id="7" xr3:uid="{446758DE-6C9D-4EA1-B028-69D14DFC1A10}" name="Date" dataDxfId="11"/>
    <tableColumn id="8" xr3:uid="{B1704A99-6069-484D-B3CF-A1B792A11EEB}" name="Lat" dataDxfId="10"/>
    <tableColumn id="9" xr3:uid="{3219E812-1A89-4B33-853B-59B1BBDE1CC9}" name="Long" dataDxfId="9"/>
    <tableColumn id="10" xr3:uid="{2EF829F6-DE93-4A94-8F0E-06DEB4DE8DBC}" name="Recap Date 1" dataDxfId="8"/>
    <tableColumn id="11" xr3:uid="{44F3E84D-ECF5-4310-B2B8-4E1BF6EC3DCF}" name="Recap 1 Lat" dataDxfId="7"/>
    <tableColumn id="12" xr3:uid="{CAB3D4E4-CF48-4C6F-AB87-E807ED5A9885}" name="Recap 1 Long" dataDxfId="6"/>
    <tableColumn id="13" xr3:uid="{C05DBDF9-2CDC-4A2D-84D7-BB536BF49874}" name="Recap Date 2" dataDxfId="5"/>
    <tableColumn id="14" xr3:uid="{40F7F01D-F6BE-466A-84E8-1F517A44B356}" name="Recap 2 Lat" dataDxfId="4"/>
    <tableColumn id="15" xr3:uid="{58C52FC0-77DA-4F51-80F2-53581482D085}" name="Recap2 Long" dataDxfId="3"/>
    <tableColumn id="16" xr3:uid="{5E0920F7-66EB-4E05-A54F-6CE5A6812964}" name="Recap Date 3" dataDxfId="2"/>
    <tableColumn id="17" xr3:uid="{A26B1E1A-AFF8-4F69-92D1-31612B658A00}" name="Recap 3 Lat" dataDxfId="1"/>
    <tableColumn id="18" xr3:uid="{6DA5EB3F-0134-4C9A-ACCA-AEEC1F0C038E}" name="Recap 3 Lo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27"/>
  <sheetViews>
    <sheetView zoomScaleNormal="100" workbookViewId="0">
      <pane xSplit="1" ySplit="4" topLeftCell="T27" activePane="bottomRight" state="frozen"/>
      <selection pane="topRight" activeCell="B1" sqref="B1"/>
      <selection pane="bottomLeft" activeCell="A5" sqref="A5"/>
      <selection pane="bottomRight" activeCell="T37" sqref="T37"/>
    </sheetView>
  </sheetViews>
  <sheetFormatPr defaultRowHeight="15" x14ac:dyDescent="0.25"/>
  <cols>
    <col min="1" max="1" width="33.85546875" style="97" bestFit="1" customWidth="1"/>
    <col min="2" max="2" width="33.85546875" style="97" customWidth="1"/>
    <col min="3" max="3" width="27.42578125" style="66" bestFit="1" customWidth="1"/>
    <col min="4" max="4" width="9.140625" style="66" bestFit="1" customWidth="1"/>
    <col min="5" max="5" width="10.140625" style="66" bestFit="1" customWidth="1"/>
    <col min="6" max="6" width="6" style="71" bestFit="1" customWidth="1"/>
    <col min="7" max="7" width="5.5703125" style="71" bestFit="1" customWidth="1"/>
    <col min="8" max="9" width="5.5703125" style="71" customWidth="1"/>
    <col min="10" max="10" width="6.5703125" style="71" customWidth="1"/>
    <col min="11" max="11" width="12.5703125" style="71" bestFit="1" customWidth="1"/>
    <col min="12" max="12" width="6" style="71" bestFit="1" customWidth="1"/>
    <col min="13" max="13" width="4.28515625" style="71" bestFit="1" customWidth="1"/>
    <col min="14" max="14" width="4.28515625" style="71" customWidth="1"/>
    <col min="15" max="15" width="6" style="71" bestFit="1" customWidth="1"/>
    <col min="16" max="16" width="4.28515625" style="71" bestFit="1" customWidth="1"/>
    <col min="17" max="17" width="6" style="72" bestFit="1" customWidth="1"/>
    <col min="18" max="19" width="6" style="72" customWidth="1"/>
    <col min="20" max="20" width="4.28515625" style="72" bestFit="1" customWidth="1"/>
    <col min="21" max="22" width="4.28515625" style="72" customWidth="1"/>
    <col min="23" max="23" width="4.42578125" style="71" bestFit="1" customWidth="1"/>
    <col min="24" max="24" width="5.5703125" style="144" customWidth="1"/>
    <col min="25" max="25" width="11.85546875" style="66" bestFit="1" customWidth="1"/>
    <col min="26" max="27" width="11.85546875" style="66" customWidth="1"/>
    <col min="28" max="28" width="8.42578125" style="96" bestFit="1" customWidth="1"/>
    <col min="29" max="29" width="5.7109375" style="96" bestFit="1" customWidth="1"/>
    <col min="30" max="30" width="11.7109375" style="66" bestFit="1" customWidth="1"/>
    <col min="31" max="31" width="5.140625" style="66" bestFit="1" customWidth="1"/>
    <col min="32" max="32" width="9.28515625" style="71" bestFit="1" customWidth="1"/>
    <col min="33" max="33" width="5.28515625" style="66" bestFit="1" customWidth="1"/>
    <col min="34" max="34" width="4.5703125" style="66" bestFit="1" customWidth="1"/>
    <col min="35" max="35" width="8" style="66" bestFit="1" customWidth="1"/>
    <col min="36" max="36" width="14.42578125" style="98" bestFit="1" customWidth="1"/>
    <col min="37" max="37" width="15.85546875" style="98" bestFit="1" customWidth="1"/>
    <col min="38" max="38" width="10.140625" style="92" customWidth="1"/>
    <col min="39" max="39" width="11.28515625" style="92" bestFit="1" customWidth="1"/>
    <col min="40" max="40" width="12.7109375" style="92" bestFit="1" customWidth="1"/>
    <col min="41" max="41" width="9.42578125" style="92" bestFit="1" customWidth="1"/>
    <col min="42" max="42" width="13.5703125" style="92" bestFit="1" customWidth="1"/>
    <col min="43" max="43" width="9.5703125" style="92" bestFit="1" customWidth="1"/>
    <col min="44" max="44" width="12.85546875" style="92" bestFit="1" customWidth="1"/>
    <col min="45" max="45" width="12.85546875" style="92" customWidth="1"/>
    <col min="46" max="46" width="11.42578125" style="92" bestFit="1" customWidth="1"/>
    <col min="47" max="47" width="10.140625" style="92" bestFit="1" customWidth="1"/>
    <col min="48" max="48" width="8.140625" style="145" bestFit="1" customWidth="1"/>
    <col min="49" max="49" width="9.5703125" style="145" bestFit="1" customWidth="1"/>
    <col min="50" max="50" width="13.42578125" style="145" bestFit="1" customWidth="1"/>
    <col min="51" max="51" width="11.42578125" style="145" bestFit="1" customWidth="1"/>
    <col min="52" max="52" width="12.85546875" style="145" bestFit="1" customWidth="1"/>
    <col min="53" max="53" width="11.42578125" style="145" bestFit="1" customWidth="1"/>
    <col min="54" max="54" width="9.42578125" style="145" customWidth="1"/>
    <col min="55" max="55" width="10.42578125" style="145" customWidth="1"/>
    <col min="56" max="56" width="11.28515625" style="145" bestFit="1" customWidth="1"/>
    <col min="57" max="58" width="9.7109375" style="145" bestFit="1" customWidth="1"/>
    <col min="59" max="59" width="12" style="145" bestFit="1" customWidth="1"/>
    <col min="60" max="60" width="13.7109375" style="145" bestFit="1" customWidth="1"/>
    <col min="61" max="62" width="14.28515625" style="145" bestFit="1" customWidth="1"/>
    <col min="63" max="63" width="14.85546875" style="145" bestFit="1" customWidth="1"/>
    <col min="64" max="64" width="12.140625" style="145" bestFit="1" customWidth="1"/>
    <col min="65" max="65" width="10.7109375" style="145" bestFit="1" customWidth="1"/>
    <col min="66" max="66" width="9.5703125" style="145" bestFit="1" customWidth="1"/>
    <col min="67" max="67" width="9.5703125" style="145" customWidth="1"/>
    <col min="68" max="68" width="11.140625" style="145" bestFit="1" customWidth="1"/>
    <col min="69" max="69" width="9.140625" style="145" bestFit="1" customWidth="1"/>
    <col min="70" max="70" width="8.85546875" style="145" bestFit="1" customWidth="1"/>
    <col min="71" max="71" width="9" style="145" bestFit="1" customWidth="1"/>
    <col min="72" max="72" width="15.140625" style="145" bestFit="1" customWidth="1"/>
    <col min="73" max="73" width="12.5703125" style="145" bestFit="1" customWidth="1"/>
    <col min="74" max="74" width="10.28515625" style="145" bestFit="1" customWidth="1"/>
    <col min="75" max="75" width="12.140625" style="145" bestFit="1" customWidth="1"/>
    <col min="76" max="76" width="12.140625" style="145" customWidth="1"/>
    <col min="77" max="78" width="11.28515625" style="145" bestFit="1" customWidth="1"/>
    <col min="79" max="79" width="10.140625" style="145" bestFit="1" customWidth="1"/>
    <col min="80" max="80" width="11.5703125" style="145" bestFit="1" customWidth="1"/>
    <col min="81" max="82" width="12" style="145" bestFit="1" customWidth="1"/>
    <col min="83" max="83" width="13.28515625" style="145" bestFit="1" customWidth="1"/>
    <col min="84" max="84" width="12.85546875" style="145" bestFit="1" customWidth="1"/>
    <col min="85" max="85" width="12.5703125" style="145" bestFit="1" customWidth="1"/>
    <col min="86" max="86" width="12.28515625" style="122" bestFit="1" customWidth="1"/>
    <col min="87" max="87" width="13.85546875" style="122" bestFit="1" customWidth="1"/>
    <col min="88" max="88" width="13.5703125" style="122" bestFit="1" customWidth="1"/>
    <col min="89" max="89" width="9.85546875" style="122" bestFit="1" customWidth="1"/>
    <col min="90" max="90" width="13.5703125" style="122" bestFit="1" customWidth="1"/>
    <col min="91" max="93" width="11" style="122" bestFit="1" customWidth="1"/>
    <col min="94" max="94" width="22.85546875" style="122" bestFit="1" customWidth="1"/>
    <col min="95" max="16384" width="9.140625" style="74"/>
  </cols>
  <sheetData>
    <row r="1" spans="1:139" ht="42.75" customHeight="1" x14ac:dyDescent="0.25">
      <c r="A1" s="91" t="s">
        <v>0</v>
      </c>
      <c r="B1" s="91"/>
      <c r="E1" s="92"/>
      <c r="F1" s="93" t="s">
        <v>1</v>
      </c>
      <c r="G1" s="94"/>
      <c r="H1" s="94"/>
      <c r="I1" s="94"/>
      <c r="J1" s="94"/>
      <c r="K1" s="94"/>
      <c r="L1" s="93" t="s">
        <v>2</v>
      </c>
      <c r="O1" s="93" t="s">
        <v>3</v>
      </c>
      <c r="Q1" s="95" t="s">
        <v>4</v>
      </c>
      <c r="W1" s="93"/>
      <c r="X1" s="66"/>
      <c r="AD1" s="97" t="s">
        <v>5</v>
      </c>
      <c r="AL1" s="99" t="s">
        <v>6</v>
      </c>
      <c r="AM1" s="100" t="s">
        <v>7</v>
      </c>
      <c r="AN1" s="101" t="s">
        <v>8</v>
      </c>
      <c r="AO1" s="102" t="s">
        <v>9</v>
      </c>
      <c r="AP1" s="100" t="s">
        <v>10</v>
      </c>
      <c r="AQ1" s="103" t="s">
        <v>11</v>
      </c>
      <c r="AR1" s="100" t="s">
        <v>12</v>
      </c>
      <c r="AS1" s="100" t="s">
        <v>214</v>
      </c>
      <c r="AT1" s="101" t="s">
        <v>13</v>
      </c>
      <c r="AU1" s="101" t="s">
        <v>14</v>
      </c>
      <c r="AV1" s="100" t="s">
        <v>15</v>
      </c>
      <c r="AW1" s="100" t="s">
        <v>16</v>
      </c>
      <c r="AX1" s="102" t="s">
        <v>17</v>
      </c>
      <c r="AY1" s="101" t="s">
        <v>18</v>
      </c>
      <c r="AZ1" s="101" t="s">
        <v>19</v>
      </c>
      <c r="BA1" s="101" t="s">
        <v>20</v>
      </c>
      <c r="BB1" s="101" t="s">
        <v>21</v>
      </c>
      <c r="BC1" s="103" t="s">
        <v>22</v>
      </c>
      <c r="BD1" s="102" t="s">
        <v>23</v>
      </c>
      <c r="BE1" s="100" t="s">
        <v>24</v>
      </c>
      <c r="BF1" s="100" t="s">
        <v>25</v>
      </c>
      <c r="BG1" s="100" t="s">
        <v>26</v>
      </c>
      <c r="BH1" s="100" t="s">
        <v>27</v>
      </c>
      <c r="BI1" s="102" t="s">
        <v>28</v>
      </c>
      <c r="BJ1" s="100" t="s">
        <v>29</v>
      </c>
      <c r="BK1" s="100" t="s">
        <v>30</v>
      </c>
      <c r="BL1" s="100" t="s">
        <v>31</v>
      </c>
      <c r="BM1" s="100" t="s">
        <v>32</v>
      </c>
      <c r="BN1" s="100" t="s">
        <v>33</v>
      </c>
      <c r="BO1" s="100" t="s">
        <v>261</v>
      </c>
      <c r="BP1" s="101" t="s">
        <v>34</v>
      </c>
      <c r="BQ1" s="100" t="s">
        <v>35</v>
      </c>
      <c r="BR1" s="100" t="s">
        <v>36</v>
      </c>
      <c r="BS1" s="101" t="s">
        <v>37</v>
      </c>
      <c r="BT1" s="101" t="s">
        <v>38</v>
      </c>
      <c r="BU1" s="100" t="s">
        <v>39</v>
      </c>
      <c r="BV1" s="100" t="s">
        <v>40</v>
      </c>
      <c r="BW1" s="101" t="s">
        <v>41</v>
      </c>
      <c r="BX1" s="101" t="s">
        <v>259</v>
      </c>
      <c r="BY1" s="100" t="s">
        <v>42</v>
      </c>
      <c r="BZ1" s="100" t="s">
        <v>43</v>
      </c>
      <c r="CA1" s="100" t="s">
        <v>44</v>
      </c>
      <c r="CB1" s="101" t="s">
        <v>45</v>
      </c>
      <c r="CC1" s="102" t="s">
        <v>46</v>
      </c>
      <c r="CD1" s="102" t="s">
        <v>47</v>
      </c>
      <c r="CE1" s="100" t="s">
        <v>48</v>
      </c>
      <c r="CF1" s="100" t="s">
        <v>49</v>
      </c>
      <c r="CG1" s="100" t="s">
        <v>50</v>
      </c>
      <c r="CH1" s="101" t="s">
        <v>51</v>
      </c>
      <c r="CI1" s="100" t="s">
        <v>52</v>
      </c>
      <c r="CJ1" s="101" t="s">
        <v>53</v>
      </c>
      <c r="CK1" s="103" t="s">
        <v>54</v>
      </c>
      <c r="CL1" s="101" t="s">
        <v>55</v>
      </c>
      <c r="CM1" s="101" t="s">
        <v>56</v>
      </c>
      <c r="CN1" s="101" t="s">
        <v>57</v>
      </c>
      <c r="CO1" s="100" t="s">
        <v>58</v>
      </c>
      <c r="CP1" s="103" t="s">
        <v>59</v>
      </c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</row>
    <row r="2" spans="1:139" s="120" customFormat="1" ht="42.75" customHeight="1" x14ac:dyDescent="0.25">
      <c r="A2" s="104"/>
      <c r="B2" s="104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15" t="s">
        <v>60</v>
      </c>
      <c r="AM2" s="116" t="s">
        <v>61</v>
      </c>
      <c r="AN2" s="117" t="s">
        <v>62</v>
      </c>
      <c r="AO2" s="118" t="s">
        <v>63</v>
      </c>
      <c r="AP2" s="116" t="s">
        <v>64</v>
      </c>
      <c r="AQ2" s="119" t="s">
        <v>788</v>
      </c>
      <c r="AR2" s="116" t="s">
        <v>66</v>
      </c>
      <c r="AS2" s="116" t="s">
        <v>215</v>
      </c>
      <c r="AT2" s="117" t="s">
        <v>67</v>
      </c>
      <c r="AU2" s="117" t="s">
        <v>68</v>
      </c>
      <c r="AV2" s="116" t="s">
        <v>69</v>
      </c>
      <c r="AW2" s="116" t="s">
        <v>70</v>
      </c>
      <c r="AX2" s="118" t="s">
        <v>71</v>
      </c>
      <c r="AY2" s="117" t="s">
        <v>72</v>
      </c>
      <c r="AZ2" s="117" t="s">
        <v>73</v>
      </c>
      <c r="BA2" s="117" t="s">
        <v>74</v>
      </c>
      <c r="BB2" s="117" t="s">
        <v>75</v>
      </c>
      <c r="BC2" s="119" t="s">
        <v>789</v>
      </c>
      <c r="BD2" s="118" t="s">
        <v>77</v>
      </c>
      <c r="BE2" s="116" t="s">
        <v>78</v>
      </c>
      <c r="BF2" s="116" t="s">
        <v>79</v>
      </c>
      <c r="BG2" s="116" t="s">
        <v>80</v>
      </c>
      <c r="BH2" s="116" t="s">
        <v>81</v>
      </c>
      <c r="BI2" s="118" t="s">
        <v>82</v>
      </c>
      <c r="BJ2" s="116" t="s">
        <v>83</v>
      </c>
      <c r="BK2" s="116" t="s">
        <v>84</v>
      </c>
      <c r="BL2" s="116" t="s">
        <v>85</v>
      </c>
      <c r="BM2" s="116" t="s">
        <v>86</v>
      </c>
      <c r="BN2" s="116" t="s">
        <v>87</v>
      </c>
      <c r="BO2" s="117" t="s">
        <v>260</v>
      </c>
      <c r="BP2" s="117" t="s">
        <v>88</v>
      </c>
      <c r="BQ2" s="116" t="s">
        <v>89</v>
      </c>
      <c r="BR2" s="116" t="s">
        <v>90</v>
      </c>
      <c r="BS2" s="117" t="s">
        <v>91</v>
      </c>
      <c r="BT2" s="117" t="s">
        <v>92</v>
      </c>
      <c r="BU2" s="116" t="s">
        <v>93</v>
      </c>
      <c r="BV2" s="116" t="s">
        <v>94</v>
      </c>
      <c r="BW2" s="117" t="s">
        <v>95</v>
      </c>
      <c r="BX2" s="117" t="s">
        <v>258</v>
      </c>
      <c r="BY2" s="116" t="s">
        <v>96</v>
      </c>
      <c r="BZ2" s="116" t="s">
        <v>97</v>
      </c>
      <c r="CA2" s="116" t="s">
        <v>98</v>
      </c>
      <c r="CB2" s="117" t="s">
        <v>99</v>
      </c>
      <c r="CC2" s="118" t="s">
        <v>100</v>
      </c>
      <c r="CD2" s="118" t="s">
        <v>101</v>
      </c>
      <c r="CE2" s="116" t="s">
        <v>102</v>
      </c>
      <c r="CF2" s="116" t="s">
        <v>103</v>
      </c>
      <c r="CG2" s="116" t="s">
        <v>104</v>
      </c>
      <c r="CH2" s="117" t="s">
        <v>105</v>
      </c>
      <c r="CI2" s="116" t="s">
        <v>106</v>
      </c>
      <c r="CJ2" s="117" t="s">
        <v>107</v>
      </c>
      <c r="CK2" s="119" t="s">
        <v>108</v>
      </c>
      <c r="CL2" s="117" t="s">
        <v>109</v>
      </c>
      <c r="CM2" s="117" t="s">
        <v>110</v>
      </c>
      <c r="CN2" s="117" t="s">
        <v>111</v>
      </c>
      <c r="CO2" s="116" t="s">
        <v>112</v>
      </c>
      <c r="CP2" s="119" t="s">
        <v>113</v>
      </c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</row>
    <row r="3" spans="1:139" ht="42.75" customHeight="1" x14ac:dyDescent="0.25">
      <c r="A3" s="121"/>
      <c r="B3" s="121"/>
      <c r="E3" s="92"/>
      <c r="F3" s="93"/>
      <c r="G3" s="94"/>
      <c r="H3" s="94"/>
      <c r="I3" s="94"/>
      <c r="J3" s="94"/>
      <c r="K3" s="94"/>
      <c r="L3" s="93"/>
      <c r="O3" s="93"/>
      <c r="Q3" s="95"/>
      <c r="W3" s="93"/>
      <c r="X3" s="66"/>
      <c r="AD3" s="97"/>
      <c r="AE3" s="122"/>
      <c r="AF3" s="123"/>
      <c r="AG3" s="122"/>
      <c r="AH3" s="122"/>
      <c r="AI3" s="122"/>
      <c r="AL3" s="124" t="s">
        <v>114</v>
      </c>
      <c r="AM3" s="100">
        <v>2</v>
      </c>
      <c r="AN3" s="101">
        <v>2</v>
      </c>
      <c r="AO3" s="102" t="s">
        <v>115</v>
      </c>
      <c r="AP3" s="100">
        <v>2</v>
      </c>
      <c r="AQ3" s="102" t="s">
        <v>115</v>
      </c>
      <c r="AR3" s="100" t="s">
        <v>115</v>
      </c>
      <c r="AS3" s="100">
        <v>3</v>
      </c>
      <c r="AT3" s="101" t="s">
        <v>115</v>
      </c>
      <c r="AU3" s="101" t="s">
        <v>115</v>
      </c>
      <c r="AV3" s="100" t="s">
        <v>115</v>
      </c>
      <c r="AW3" s="100" t="s">
        <v>115</v>
      </c>
      <c r="AX3" s="102">
        <v>3.5</v>
      </c>
      <c r="AY3" s="101">
        <v>3</v>
      </c>
      <c r="AZ3" s="101" t="s">
        <v>115</v>
      </c>
      <c r="BA3" s="101">
        <v>2</v>
      </c>
      <c r="BB3" s="101">
        <v>3</v>
      </c>
      <c r="BC3" s="102" t="s">
        <v>115</v>
      </c>
      <c r="BD3" s="102">
        <v>3</v>
      </c>
      <c r="BE3" s="100" t="s">
        <v>115</v>
      </c>
      <c r="BF3" s="102" t="s">
        <v>115</v>
      </c>
      <c r="BG3" s="100" t="s">
        <v>115</v>
      </c>
      <c r="BH3" s="100">
        <v>3</v>
      </c>
      <c r="BI3" s="102">
        <v>2</v>
      </c>
      <c r="BJ3" s="100">
        <v>2</v>
      </c>
      <c r="BK3" s="100">
        <v>1</v>
      </c>
      <c r="BL3" s="102">
        <v>1</v>
      </c>
      <c r="BM3" s="100">
        <v>3</v>
      </c>
      <c r="BN3" s="100" t="s">
        <v>115</v>
      </c>
      <c r="BO3" s="100">
        <v>3</v>
      </c>
      <c r="BP3" s="101">
        <v>3</v>
      </c>
      <c r="BQ3" s="100" t="s">
        <v>115</v>
      </c>
      <c r="BR3" s="125" t="s">
        <v>115</v>
      </c>
      <c r="BS3" s="125" t="s">
        <v>115</v>
      </c>
      <c r="BT3" s="125" t="s">
        <v>115</v>
      </c>
      <c r="BU3" s="102" t="s">
        <v>115</v>
      </c>
      <c r="BV3" s="100" t="s">
        <v>115</v>
      </c>
      <c r="BW3" s="101" t="s">
        <v>115</v>
      </c>
      <c r="BX3" s="101" t="s">
        <v>115</v>
      </c>
      <c r="BY3" s="100" t="s">
        <v>115</v>
      </c>
      <c r="BZ3" s="102" t="s">
        <v>115</v>
      </c>
      <c r="CA3" s="100" t="s">
        <v>115</v>
      </c>
      <c r="CB3" s="101">
        <v>1</v>
      </c>
      <c r="CC3" s="102">
        <v>2</v>
      </c>
      <c r="CD3" s="102">
        <v>3.5</v>
      </c>
      <c r="CE3" s="100" t="s">
        <v>115</v>
      </c>
      <c r="CF3" s="100">
        <v>2</v>
      </c>
      <c r="CG3" s="100" t="s">
        <v>115</v>
      </c>
      <c r="CH3" s="101" t="s">
        <v>115</v>
      </c>
      <c r="CI3" s="100" t="s">
        <v>115</v>
      </c>
      <c r="CJ3" s="101">
        <v>3</v>
      </c>
      <c r="CK3" s="102" t="s">
        <v>115</v>
      </c>
      <c r="CL3" s="101" t="s">
        <v>115</v>
      </c>
      <c r="CM3" s="101" t="s">
        <v>115</v>
      </c>
      <c r="CN3" s="101" t="s">
        <v>115</v>
      </c>
      <c r="CO3" s="102" t="s">
        <v>115</v>
      </c>
      <c r="CP3" s="102" t="s">
        <v>115</v>
      </c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</row>
    <row r="4" spans="1:139" s="71" customFormat="1" x14ac:dyDescent="0.25">
      <c r="A4" s="126" t="s">
        <v>552</v>
      </c>
      <c r="B4" s="126" t="s">
        <v>541</v>
      </c>
      <c r="C4" s="126" t="s">
        <v>553</v>
      </c>
      <c r="D4" s="126" t="s">
        <v>118</v>
      </c>
      <c r="E4" s="126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26" t="s">
        <v>126</v>
      </c>
      <c r="Z4" s="126" t="s">
        <v>226</v>
      </c>
      <c r="AA4" s="126" t="s">
        <v>790</v>
      </c>
      <c r="AB4" s="134" t="s">
        <v>127</v>
      </c>
      <c r="AC4" s="134" t="s">
        <v>128</v>
      </c>
      <c r="AD4" s="126" t="s">
        <v>129</v>
      </c>
      <c r="AE4" s="126" t="s">
        <v>130</v>
      </c>
      <c r="AF4" s="128" t="s">
        <v>798</v>
      </c>
      <c r="AG4" s="126" t="s">
        <v>132</v>
      </c>
      <c r="AH4" s="126" t="s">
        <v>133</v>
      </c>
      <c r="AI4" s="126" t="s">
        <v>134</v>
      </c>
      <c r="AJ4" s="135" t="s">
        <v>135</v>
      </c>
      <c r="AK4" s="135" t="s">
        <v>136</v>
      </c>
      <c r="AL4" s="126" t="s">
        <v>137</v>
      </c>
      <c r="AM4" s="126" t="s">
        <v>138</v>
      </c>
      <c r="AN4" s="126" t="s">
        <v>139</v>
      </c>
      <c r="AO4" s="126" t="s">
        <v>140</v>
      </c>
      <c r="AP4" s="126" t="s">
        <v>141</v>
      </c>
      <c r="AQ4" s="126" t="s">
        <v>142</v>
      </c>
      <c r="AR4" s="126" t="s">
        <v>143</v>
      </c>
      <c r="AS4" s="126" t="s">
        <v>557</v>
      </c>
      <c r="AT4" s="126" t="s">
        <v>144</v>
      </c>
      <c r="AU4" s="126" t="s">
        <v>145</v>
      </c>
      <c r="AV4" s="126" t="s">
        <v>146</v>
      </c>
      <c r="AW4" s="126" t="s">
        <v>147</v>
      </c>
      <c r="AX4" s="126" t="s">
        <v>148</v>
      </c>
      <c r="AY4" s="126" t="s">
        <v>149</v>
      </c>
      <c r="AZ4" s="126" t="s">
        <v>150</v>
      </c>
      <c r="BA4" s="126" t="s">
        <v>151</v>
      </c>
      <c r="BB4" s="126" t="s">
        <v>152</v>
      </c>
      <c r="BC4" s="126" t="s">
        <v>153</v>
      </c>
      <c r="BD4" s="126" t="s">
        <v>154</v>
      </c>
      <c r="BE4" s="126" t="s">
        <v>155</v>
      </c>
      <c r="BF4" s="128" t="s">
        <v>156</v>
      </c>
      <c r="BG4" s="126" t="s">
        <v>157</v>
      </c>
      <c r="BH4" s="126" t="s">
        <v>158</v>
      </c>
      <c r="BI4" s="128" t="s">
        <v>159</v>
      </c>
      <c r="BJ4" s="126" t="s">
        <v>160</v>
      </c>
      <c r="BK4" s="126" t="s">
        <v>161</v>
      </c>
      <c r="BL4" s="128" t="s">
        <v>162</v>
      </c>
      <c r="BM4" s="126" t="s">
        <v>163</v>
      </c>
      <c r="BN4" s="126" t="s">
        <v>164</v>
      </c>
      <c r="BO4" s="126" t="s">
        <v>555</v>
      </c>
      <c r="BP4" s="126" t="s">
        <v>165</v>
      </c>
      <c r="BQ4" s="126" t="s">
        <v>166</v>
      </c>
      <c r="BR4" s="126" t="s">
        <v>167</v>
      </c>
      <c r="BS4" s="126" t="s">
        <v>168</v>
      </c>
      <c r="BT4" s="126" t="s">
        <v>169</v>
      </c>
      <c r="BU4" s="128" t="s">
        <v>170</v>
      </c>
      <c r="BV4" s="126" t="s">
        <v>171</v>
      </c>
      <c r="BW4" s="126" t="s">
        <v>172</v>
      </c>
      <c r="BX4" s="126" t="s">
        <v>556</v>
      </c>
      <c r="BY4" s="126" t="s">
        <v>173</v>
      </c>
      <c r="BZ4" s="128" t="s">
        <v>174</v>
      </c>
      <c r="CA4" s="126" t="s">
        <v>175</v>
      </c>
      <c r="CB4" s="126" t="s">
        <v>176</v>
      </c>
      <c r="CC4" s="126" t="s">
        <v>177</v>
      </c>
      <c r="CD4" s="126" t="s">
        <v>178</v>
      </c>
      <c r="CE4" s="126" t="s">
        <v>179</v>
      </c>
      <c r="CF4" s="126" t="s">
        <v>180</v>
      </c>
      <c r="CG4" s="126" t="s">
        <v>181</v>
      </c>
      <c r="CH4" s="126" t="s">
        <v>182</v>
      </c>
      <c r="CI4" s="126" t="s">
        <v>183</v>
      </c>
      <c r="CJ4" s="126" t="s">
        <v>184</v>
      </c>
      <c r="CK4" s="128" t="s">
        <v>185</v>
      </c>
      <c r="CL4" s="126" t="s">
        <v>186</v>
      </c>
      <c r="CM4" s="126" t="s">
        <v>187</v>
      </c>
      <c r="CN4" s="126" t="s">
        <v>188</v>
      </c>
      <c r="CO4" s="128" t="s">
        <v>189</v>
      </c>
      <c r="CP4" s="126" t="s">
        <v>190</v>
      </c>
    </row>
    <row r="5" spans="1:139" s="71" customFormat="1" x14ac:dyDescent="0.25">
      <c r="A5" s="66" t="s">
        <v>305</v>
      </c>
      <c r="B5" s="66" t="s">
        <v>779</v>
      </c>
      <c r="C5" s="66" t="s">
        <v>193</v>
      </c>
      <c r="D5" s="66">
        <v>2</v>
      </c>
      <c r="E5" s="67">
        <v>43263</v>
      </c>
      <c r="F5" s="68">
        <v>0.55902777777777779</v>
      </c>
      <c r="G5" s="68">
        <v>0.57291666666666663</v>
      </c>
      <c r="H5" s="68"/>
      <c r="I5" s="68"/>
      <c r="J5" s="69">
        <f>(G5-F5)+(I5-H5)</f>
        <v>1.388888888888884E-2</v>
      </c>
      <c r="K5" s="70">
        <f t="shared" ref="K5:K36" si="0">J5*D5</f>
        <v>2.7777777777777679E-2</v>
      </c>
      <c r="L5" s="71">
        <v>24.1</v>
      </c>
      <c r="M5" s="71">
        <v>22.1</v>
      </c>
      <c r="N5" s="71">
        <f t="shared" ref="N5:N36" si="1">AVERAGE(L5:M5)</f>
        <v>23.1</v>
      </c>
      <c r="O5" s="71">
        <v>100</v>
      </c>
      <c r="P5" s="71">
        <v>95</v>
      </c>
      <c r="Q5" s="72">
        <v>0</v>
      </c>
      <c r="R5" s="72">
        <v>2</v>
      </c>
      <c r="S5" s="72">
        <f t="shared" ref="S5:S36" si="2">AVERAGE(Q5:R5)</f>
        <v>1</v>
      </c>
      <c r="T5" s="72">
        <v>0</v>
      </c>
      <c r="U5" s="72">
        <v>3</v>
      </c>
      <c r="V5" s="72">
        <f t="shared" ref="V5:V36" si="3">AVERAGE(T5:U5)</f>
        <v>1.5</v>
      </c>
      <c r="X5" s="66">
        <v>7.22</v>
      </c>
      <c r="Y5" s="66">
        <v>23.1</v>
      </c>
      <c r="Z5" s="66">
        <v>5.32</v>
      </c>
      <c r="AA5" s="66">
        <v>151.9</v>
      </c>
      <c r="AB5" s="136"/>
      <c r="AC5" s="136"/>
      <c r="AD5" s="66"/>
      <c r="AE5" s="66"/>
      <c r="AG5" s="66" t="s">
        <v>522</v>
      </c>
      <c r="AH5" s="66" t="s">
        <v>292</v>
      </c>
      <c r="AI5" s="66" t="s">
        <v>191</v>
      </c>
      <c r="AJ5" s="72"/>
      <c r="AK5" s="72"/>
      <c r="AL5" s="66" t="s">
        <v>306</v>
      </c>
      <c r="AM5" s="66"/>
      <c r="AN5" s="66"/>
      <c r="AO5" s="66"/>
      <c r="AP5" s="66"/>
      <c r="AQ5" s="66"/>
      <c r="AR5" s="66">
        <v>2</v>
      </c>
      <c r="AS5" s="66"/>
      <c r="AT5" s="66"/>
      <c r="AU5" s="66"/>
      <c r="AV5" s="66"/>
      <c r="AW5" s="66"/>
      <c r="AX5" s="66"/>
      <c r="AY5" s="66"/>
      <c r="AZ5" s="66"/>
      <c r="BA5" s="66"/>
      <c r="BB5" s="66">
        <v>20</v>
      </c>
      <c r="BC5" s="66"/>
      <c r="BD5" s="66"/>
      <c r="BE5" s="66"/>
      <c r="BG5" s="66"/>
      <c r="BH5" s="66">
        <v>25</v>
      </c>
      <c r="BJ5" s="66"/>
      <c r="BK5" s="66"/>
      <c r="BM5" s="66">
        <v>15</v>
      </c>
      <c r="BN5" s="66"/>
      <c r="BO5" s="66"/>
      <c r="BP5" s="66"/>
      <c r="BQ5" s="66"/>
      <c r="BR5" s="66"/>
      <c r="BS5" s="66">
        <v>2</v>
      </c>
      <c r="BT5" s="66">
        <v>1</v>
      </c>
      <c r="BV5" s="66"/>
      <c r="BW5" s="66">
        <v>1</v>
      </c>
      <c r="BX5" s="66"/>
      <c r="BY5" s="66"/>
      <c r="CA5" s="66">
        <v>10</v>
      </c>
      <c r="CB5" s="66"/>
      <c r="CC5" s="66"/>
      <c r="CD5" s="66"/>
      <c r="CE5" s="66"/>
      <c r="CF5" s="66"/>
      <c r="CG5" s="66"/>
      <c r="CH5" s="66"/>
      <c r="CI5" s="66"/>
      <c r="CJ5" s="66"/>
      <c r="CL5" s="66"/>
      <c r="CM5" s="66"/>
      <c r="CN5" s="66"/>
      <c r="CP5" s="66"/>
    </row>
    <row r="6" spans="1:139" s="71" customFormat="1" x14ac:dyDescent="0.25">
      <c r="A6" s="66" t="s">
        <v>305</v>
      </c>
      <c r="B6" s="66" t="s">
        <v>779</v>
      </c>
      <c r="C6" s="66" t="s">
        <v>233</v>
      </c>
      <c r="D6" s="66">
        <v>1</v>
      </c>
      <c r="E6" s="67">
        <v>43276</v>
      </c>
      <c r="F6" s="68">
        <v>0.4548611111111111</v>
      </c>
      <c r="G6" s="68">
        <v>0.47430555555555554</v>
      </c>
      <c r="H6" s="68"/>
      <c r="I6" s="68"/>
      <c r="J6" s="69">
        <f>(G6-F6)+(I6-H6)</f>
        <v>1.9444444444444431E-2</v>
      </c>
      <c r="K6" s="70">
        <f t="shared" si="0"/>
        <v>1.9444444444444431E-2</v>
      </c>
      <c r="L6" s="71">
        <v>25.4</v>
      </c>
      <c r="M6" s="71">
        <v>26</v>
      </c>
      <c r="N6" s="71">
        <f t="shared" si="1"/>
        <v>25.7</v>
      </c>
      <c r="O6" s="71">
        <v>75</v>
      </c>
      <c r="P6" s="71">
        <v>75</v>
      </c>
      <c r="Q6" s="72">
        <v>0</v>
      </c>
      <c r="R6" s="72">
        <v>2</v>
      </c>
      <c r="S6" s="72">
        <f t="shared" si="2"/>
        <v>1</v>
      </c>
      <c r="T6" s="72">
        <v>0</v>
      </c>
      <c r="U6" s="72">
        <v>1</v>
      </c>
      <c r="V6" s="72">
        <f t="shared" si="3"/>
        <v>0.5</v>
      </c>
      <c r="X6" s="66"/>
      <c r="Y6" s="66"/>
      <c r="Z6" s="66"/>
      <c r="AA6" s="66"/>
      <c r="AB6" s="136"/>
      <c r="AC6" s="136"/>
      <c r="AD6" s="122">
        <v>39.554549999999999</v>
      </c>
      <c r="AE6" s="122">
        <v>-79.479141999999996</v>
      </c>
      <c r="AF6" s="71">
        <v>786</v>
      </c>
      <c r="AG6" s="66" t="s">
        <v>522</v>
      </c>
      <c r="AH6" s="66" t="s">
        <v>292</v>
      </c>
      <c r="AI6" s="66" t="s">
        <v>191</v>
      </c>
      <c r="AJ6" s="72"/>
      <c r="AK6" s="72"/>
      <c r="AL6" s="66">
        <v>20351045</v>
      </c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>
        <v>22</v>
      </c>
      <c r="BC6" s="66"/>
      <c r="BD6" s="66"/>
      <c r="BE6" s="66"/>
      <c r="BG6" s="66"/>
      <c r="BH6" s="66">
        <v>6</v>
      </c>
      <c r="BJ6" s="66"/>
      <c r="BK6" s="66"/>
      <c r="BM6" s="66">
        <v>3</v>
      </c>
      <c r="BN6" s="66"/>
      <c r="BO6" s="66"/>
      <c r="BP6" s="66"/>
      <c r="BQ6" s="66"/>
      <c r="BR6" s="66"/>
      <c r="BS6" s="66">
        <v>4</v>
      </c>
      <c r="BT6" s="66">
        <v>4</v>
      </c>
      <c r="BV6" s="66"/>
      <c r="BW6" s="66"/>
      <c r="BX6" s="66"/>
      <c r="BY6" s="66"/>
      <c r="BZ6" s="71">
        <v>2</v>
      </c>
      <c r="CA6" s="66">
        <v>1</v>
      </c>
      <c r="CB6" s="66"/>
      <c r="CC6" s="66"/>
      <c r="CD6" s="66"/>
      <c r="CE6" s="66"/>
      <c r="CF6" s="66"/>
      <c r="CG6" s="66"/>
      <c r="CH6" s="66"/>
      <c r="CI6" s="66"/>
      <c r="CJ6" s="66"/>
      <c r="CL6" s="66"/>
      <c r="CM6" s="66"/>
      <c r="CN6" s="66"/>
      <c r="CP6" s="66"/>
    </row>
    <row r="7" spans="1:139" s="71" customFormat="1" x14ac:dyDescent="0.25">
      <c r="A7" s="66" t="s">
        <v>305</v>
      </c>
      <c r="B7" s="66" t="s">
        <v>779</v>
      </c>
      <c r="C7" s="66" t="s">
        <v>255</v>
      </c>
      <c r="D7" s="66">
        <v>2</v>
      </c>
      <c r="E7" s="67">
        <v>43299</v>
      </c>
      <c r="F7" s="68">
        <v>0.53402777777777777</v>
      </c>
      <c r="G7" s="68">
        <v>0.56180555555555556</v>
      </c>
      <c r="H7" s="68"/>
      <c r="I7" s="68"/>
      <c r="J7" s="69">
        <f>(G7-F7)+(I7-H7)</f>
        <v>2.777777777777779E-2</v>
      </c>
      <c r="K7" s="70">
        <f t="shared" si="0"/>
        <v>5.555555555555558E-2</v>
      </c>
      <c r="L7" s="71">
        <v>23.7</v>
      </c>
      <c r="M7" s="71">
        <v>23.7</v>
      </c>
      <c r="N7" s="71">
        <f t="shared" si="1"/>
        <v>23.7</v>
      </c>
      <c r="O7" s="71">
        <v>75</v>
      </c>
      <c r="P7" s="71">
        <v>75</v>
      </c>
      <c r="Q7" s="72">
        <v>0</v>
      </c>
      <c r="R7" s="72">
        <v>2</v>
      </c>
      <c r="S7" s="72">
        <f t="shared" si="2"/>
        <v>1</v>
      </c>
      <c r="T7" s="72">
        <v>0</v>
      </c>
      <c r="U7" s="72">
        <v>2</v>
      </c>
      <c r="V7" s="72">
        <f t="shared" si="3"/>
        <v>1</v>
      </c>
      <c r="X7" s="66"/>
      <c r="Y7" s="66"/>
      <c r="Z7" s="66"/>
      <c r="AA7" s="66"/>
      <c r="AB7" s="136"/>
      <c r="AC7" s="136"/>
      <c r="AD7" s="66"/>
      <c r="AE7" s="66"/>
      <c r="AG7" s="66" t="s">
        <v>522</v>
      </c>
      <c r="AH7" s="66" t="s">
        <v>292</v>
      </c>
      <c r="AI7" s="66" t="s">
        <v>191</v>
      </c>
      <c r="AJ7" s="72"/>
      <c r="AK7" s="72"/>
      <c r="AL7" s="66" t="s">
        <v>307</v>
      </c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>
        <v>1</v>
      </c>
      <c r="AX7" s="66"/>
      <c r="AY7" s="66"/>
      <c r="AZ7" s="66"/>
      <c r="BA7" s="66"/>
      <c r="BB7" s="66">
        <v>2</v>
      </c>
      <c r="BC7" s="66"/>
      <c r="BD7" s="66"/>
      <c r="BE7" s="66"/>
      <c r="BG7" s="66">
        <v>8</v>
      </c>
      <c r="BH7" s="66"/>
      <c r="BJ7" s="66"/>
      <c r="BK7" s="66"/>
      <c r="BM7" s="66"/>
      <c r="BN7" s="66"/>
      <c r="BO7" s="66"/>
      <c r="BP7" s="66"/>
      <c r="BQ7" s="66"/>
      <c r="BR7" s="66"/>
      <c r="BS7" s="66">
        <v>10</v>
      </c>
      <c r="BT7" s="66">
        <v>2</v>
      </c>
      <c r="BV7" s="66"/>
      <c r="BW7" s="66">
        <v>10</v>
      </c>
      <c r="BX7" s="66"/>
      <c r="BY7" s="66">
        <v>6</v>
      </c>
      <c r="CA7" s="66">
        <v>1</v>
      </c>
      <c r="CB7" s="66"/>
      <c r="CC7" s="66"/>
      <c r="CD7" s="66"/>
      <c r="CE7" s="66"/>
      <c r="CF7" s="66"/>
      <c r="CG7" s="66"/>
      <c r="CH7" s="66">
        <v>25</v>
      </c>
      <c r="CI7" s="66"/>
      <c r="CJ7" s="66"/>
      <c r="CK7" s="71">
        <v>1</v>
      </c>
      <c r="CL7" s="66"/>
      <c r="CM7" s="66"/>
      <c r="CN7" s="66"/>
      <c r="CP7" s="66"/>
    </row>
    <row r="8" spans="1:139" s="71" customFormat="1" x14ac:dyDescent="0.25">
      <c r="A8" s="66" t="s">
        <v>195</v>
      </c>
      <c r="B8" s="66" t="s">
        <v>230</v>
      </c>
      <c r="C8" s="66" t="s">
        <v>193</v>
      </c>
      <c r="D8" s="66">
        <v>2</v>
      </c>
      <c r="E8" s="67">
        <v>43248</v>
      </c>
      <c r="F8" s="68">
        <v>0.4513888888888889</v>
      </c>
      <c r="G8" s="68">
        <v>0.52083333333333337</v>
      </c>
      <c r="H8" s="68"/>
      <c r="I8" s="68"/>
      <c r="J8" s="69">
        <f>G8-F8</f>
        <v>6.9444444444444475E-2</v>
      </c>
      <c r="K8" s="70">
        <f t="shared" si="0"/>
        <v>0.13888888888888895</v>
      </c>
      <c r="L8" s="71">
        <v>25.5</v>
      </c>
      <c r="M8" s="71">
        <v>27</v>
      </c>
      <c r="N8" s="71">
        <f t="shared" si="1"/>
        <v>26.25</v>
      </c>
      <c r="O8" s="71">
        <v>70</v>
      </c>
      <c r="P8" s="71">
        <v>80</v>
      </c>
      <c r="Q8" s="72">
        <v>0</v>
      </c>
      <c r="R8" s="72">
        <v>2</v>
      </c>
      <c r="S8" s="72">
        <f t="shared" si="2"/>
        <v>1</v>
      </c>
      <c r="T8" s="72">
        <v>0</v>
      </c>
      <c r="U8" s="72">
        <v>2</v>
      </c>
      <c r="V8" s="72">
        <f t="shared" si="3"/>
        <v>1</v>
      </c>
      <c r="X8" s="66">
        <v>4.8</v>
      </c>
      <c r="Y8" s="66">
        <v>9.9</v>
      </c>
      <c r="Z8" s="66">
        <v>11.95</v>
      </c>
      <c r="AA8" s="66">
        <v>19.100000000000001</v>
      </c>
      <c r="AB8" s="136" t="s">
        <v>228</v>
      </c>
      <c r="AC8" s="136" t="s">
        <v>218</v>
      </c>
      <c r="AD8" s="122">
        <v>39.535094000000001</v>
      </c>
      <c r="AE8" s="122">
        <v>-79.483208000000005</v>
      </c>
      <c r="AF8" s="71">
        <v>777</v>
      </c>
      <c r="AG8" s="66" t="s">
        <v>522</v>
      </c>
      <c r="AH8" s="66" t="s">
        <v>191</v>
      </c>
      <c r="AI8" s="66" t="s">
        <v>191</v>
      </c>
      <c r="AJ8" s="72"/>
      <c r="AK8" s="72"/>
      <c r="AL8" s="66" t="s">
        <v>229</v>
      </c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>
        <v>5</v>
      </c>
      <c r="BC8" s="66"/>
      <c r="BD8" s="66">
        <v>6</v>
      </c>
      <c r="BE8" s="66"/>
      <c r="BG8" s="66"/>
      <c r="BH8" s="66">
        <v>6</v>
      </c>
      <c r="BJ8" s="66"/>
      <c r="BK8" s="66"/>
      <c r="BL8" s="71">
        <v>29</v>
      </c>
      <c r="BM8" s="66">
        <v>5</v>
      </c>
      <c r="BN8" s="66"/>
      <c r="BO8" s="66"/>
      <c r="BP8" s="66"/>
      <c r="BQ8" s="66"/>
      <c r="BR8" s="66"/>
      <c r="BS8" s="66"/>
      <c r="BT8" s="66">
        <v>1</v>
      </c>
      <c r="BU8" s="71">
        <v>10</v>
      </c>
      <c r="BV8" s="66"/>
      <c r="BW8" s="66"/>
      <c r="BX8" s="66"/>
      <c r="BY8" s="66"/>
      <c r="CA8" s="66">
        <v>20</v>
      </c>
      <c r="CB8" s="66"/>
      <c r="CC8" s="66"/>
      <c r="CD8" s="66"/>
      <c r="CE8" s="66"/>
      <c r="CF8" s="66"/>
      <c r="CG8" s="66"/>
      <c r="CH8" s="66"/>
      <c r="CI8" s="66"/>
      <c r="CJ8" s="66"/>
      <c r="CL8" s="66"/>
      <c r="CM8" s="66"/>
      <c r="CN8" s="66"/>
      <c r="CP8" s="66"/>
    </row>
    <row r="9" spans="1:139" s="71" customFormat="1" x14ac:dyDescent="0.25">
      <c r="A9" s="66" t="s">
        <v>195</v>
      </c>
      <c r="B9" s="66" t="s">
        <v>230</v>
      </c>
      <c r="C9" s="66" t="s">
        <v>193</v>
      </c>
      <c r="D9" s="66">
        <v>2</v>
      </c>
      <c r="E9" s="67">
        <v>43255</v>
      </c>
      <c r="F9" s="68">
        <v>0.73888888888888893</v>
      </c>
      <c r="G9" s="68">
        <v>0.75694444444444453</v>
      </c>
      <c r="H9" s="68"/>
      <c r="I9" s="68"/>
      <c r="J9" s="69">
        <f>G9-F9</f>
        <v>1.8055555555555602E-2</v>
      </c>
      <c r="K9" s="70">
        <f t="shared" si="0"/>
        <v>3.6111111111111205E-2</v>
      </c>
      <c r="L9" s="71">
        <v>19.100000000000001</v>
      </c>
      <c r="M9" s="71">
        <v>19.100000000000001</v>
      </c>
      <c r="N9" s="71">
        <f t="shared" si="1"/>
        <v>19.100000000000001</v>
      </c>
      <c r="O9" s="71">
        <v>70</v>
      </c>
      <c r="P9" s="71">
        <v>65</v>
      </c>
      <c r="Q9" s="72">
        <v>0</v>
      </c>
      <c r="R9" s="72">
        <v>2</v>
      </c>
      <c r="S9" s="72">
        <f t="shared" si="2"/>
        <v>1</v>
      </c>
      <c r="T9" s="72">
        <v>0</v>
      </c>
      <c r="U9" s="72">
        <v>2</v>
      </c>
      <c r="V9" s="72">
        <f t="shared" si="3"/>
        <v>1</v>
      </c>
      <c r="X9" s="66"/>
      <c r="Y9" s="66"/>
      <c r="Z9" s="66"/>
      <c r="AA9" s="66"/>
      <c r="AB9" s="136"/>
      <c r="AC9" s="136"/>
      <c r="AD9" s="66"/>
      <c r="AE9" s="66"/>
      <c r="AG9" s="66" t="s">
        <v>522</v>
      </c>
      <c r="AH9" s="66" t="s">
        <v>191</v>
      </c>
      <c r="AI9" s="66" t="s">
        <v>191</v>
      </c>
      <c r="AJ9" s="72"/>
      <c r="AK9" s="72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G9" s="66"/>
      <c r="BH9" s="66">
        <v>4</v>
      </c>
      <c r="BJ9" s="66"/>
      <c r="BK9" s="66"/>
      <c r="BL9" s="71">
        <v>3</v>
      </c>
      <c r="BM9" s="66"/>
      <c r="BN9" s="66"/>
      <c r="BO9" s="66"/>
      <c r="BP9" s="66"/>
      <c r="BQ9" s="66"/>
      <c r="BR9" s="66"/>
      <c r="BS9" s="66"/>
      <c r="BT9" s="66"/>
      <c r="BV9" s="66"/>
      <c r="BW9" s="66"/>
      <c r="BX9" s="66"/>
      <c r="BY9" s="66"/>
      <c r="CA9" s="66">
        <v>1</v>
      </c>
      <c r="CB9" s="66"/>
      <c r="CC9" s="66"/>
      <c r="CD9" s="66"/>
      <c r="CE9" s="66"/>
      <c r="CF9" s="66"/>
      <c r="CG9" s="66"/>
      <c r="CH9" s="66"/>
      <c r="CI9" s="66"/>
      <c r="CJ9" s="66"/>
      <c r="CL9" s="66"/>
      <c r="CM9" s="66"/>
      <c r="CN9" s="66"/>
      <c r="CP9" s="66"/>
    </row>
    <row r="10" spans="1:139" s="71" customFormat="1" x14ac:dyDescent="0.25">
      <c r="A10" s="66" t="s">
        <v>195</v>
      </c>
      <c r="B10" s="66" t="s">
        <v>230</v>
      </c>
      <c r="C10" s="66" t="s">
        <v>193</v>
      </c>
      <c r="D10" s="66">
        <v>2</v>
      </c>
      <c r="E10" s="67">
        <v>43263</v>
      </c>
      <c r="F10" s="68">
        <v>0.50208333333333333</v>
      </c>
      <c r="G10" s="68">
        <v>0.52986111111111112</v>
      </c>
      <c r="H10" s="68"/>
      <c r="I10" s="68"/>
      <c r="J10" s="69">
        <f>G10-F10</f>
        <v>2.777777777777779E-2</v>
      </c>
      <c r="K10" s="70">
        <f t="shared" si="0"/>
        <v>5.555555555555558E-2</v>
      </c>
      <c r="L10" s="71">
        <v>26.5</v>
      </c>
      <c r="M10" s="71">
        <v>29.7</v>
      </c>
      <c r="N10" s="71">
        <f t="shared" si="1"/>
        <v>28.1</v>
      </c>
      <c r="O10" s="71">
        <v>15</v>
      </c>
      <c r="P10" s="71">
        <v>95</v>
      </c>
      <c r="Q10" s="72">
        <v>0</v>
      </c>
      <c r="R10" s="72">
        <v>2</v>
      </c>
      <c r="S10" s="72">
        <f t="shared" si="2"/>
        <v>1</v>
      </c>
      <c r="T10" s="72">
        <v>0</v>
      </c>
      <c r="U10" s="72">
        <v>3</v>
      </c>
      <c r="V10" s="72">
        <f t="shared" si="3"/>
        <v>1.5</v>
      </c>
      <c r="X10" s="66"/>
      <c r="Y10" s="66"/>
      <c r="Z10" s="66"/>
      <c r="AA10" s="66"/>
      <c r="AB10" s="136"/>
      <c r="AC10" s="136"/>
      <c r="AD10" s="66"/>
      <c r="AE10" s="66"/>
      <c r="AG10" s="66" t="s">
        <v>522</v>
      </c>
      <c r="AH10" s="66" t="s">
        <v>191</v>
      </c>
      <c r="AI10" s="66" t="s">
        <v>191</v>
      </c>
      <c r="AJ10" s="72"/>
      <c r="AK10" s="72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>
        <v>3</v>
      </c>
      <c r="BC10" s="66"/>
      <c r="BD10" s="66"/>
      <c r="BE10" s="66"/>
      <c r="BG10" s="66"/>
      <c r="BH10" s="66">
        <v>5</v>
      </c>
      <c r="BJ10" s="66"/>
      <c r="BK10" s="66"/>
      <c r="BL10" s="71">
        <v>4</v>
      </c>
      <c r="BM10" s="66">
        <v>3</v>
      </c>
      <c r="BN10" s="66"/>
      <c r="BO10" s="66"/>
      <c r="BP10" s="66"/>
      <c r="BQ10" s="66">
        <v>1</v>
      </c>
      <c r="BR10" s="66"/>
      <c r="BS10" s="66"/>
      <c r="BT10" s="66">
        <v>6</v>
      </c>
      <c r="BU10" s="71">
        <v>1</v>
      </c>
      <c r="BV10" s="66"/>
      <c r="BW10" s="66"/>
      <c r="BX10" s="66"/>
      <c r="BY10" s="66"/>
      <c r="CA10" s="66">
        <v>4</v>
      </c>
      <c r="CB10" s="66"/>
      <c r="CC10" s="66"/>
      <c r="CD10" s="66"/>
      <c r="CE10" s="66"/>
      <c r="CF10" s="66"/>
      <c r="CG10" s="66"/>
      <c r="CH10" s="66"/>
      <c r="CI10" s="66"/>
      <c r="CJ10" s="66"/>
      <c r="CL10" s="66"/>
      <c r="CM10" s="66"/>
      <c r="CN10" s="66"/>
      <c r="CP10" s="66"/>
    </row>
    <row r="11" spans="1:139" s="71" customFormat="1" x14ac:dyDescent="0.25">
      <c r="A11" s="66" t="s">
        <v>195</v>
      </c>
      <c r="B11" s="66" t="s">
        <v>230</v>
      </c>
      <c r="C11" s="66" t="s">
        <v>231</v>
      </c>
      <c r="D11" s="66">
        <v>3</v>
      </c>
      <c r="E11" s="67">
        <v>43269</v>
      </c>
      <c r="F11" s="68">
        <v>0.41041666666666665</v>
      </c>
      <c r="G11" s="68">
        <v>0.43263888888888885</v>
      </c>
      <c r="H11" s="68"/>
      <c r="I11" s="68"/>
      <c r="J11" s="69">
        <f>G11-F11</f>
        <v>2.2222222222222199E-2</v>
      </c>
      <c r="K11" s="70">
        <f t="shared" si="0"/>
        <v>6.6666666666666596E-2</v>
      </c>
      <c r="L11" s="71">
        <v>28.3</v>
      </c>
      <c r="M11" s="71">
        <v>30.8</v>
      </c>
      <c r="N11" s="71">
        <f t="shared" si="1"/>
        <v>29.55</v>
      </c>
      <c r="O11" s="71">
        <v>15</v>
      </c>
      <c r="P11" s="71">
        <v>15</v>
      </c>
      <c r="Q11" s="72">
        <v>0</v>
      </c>
      <c r="R11" s="72">
        <v>1</v>
      </c>
      <c r="S11" s="72">
        <f t="shared" si="2"/>
        <v>0.5</v>
      </c>
      <c r="T11" s="72">
        <v>0</v>
      </c>
      <c r="U11" s="72">
        <v>1</v>
      </c>
      <c r="V11" s="72">
        <f t="shared" si="3"/>
        <v>0.5</v>
      </c>
      <c r="X11" s="66"/>
      <c r="Y11" s="66"/>
      <c r="Z11" s="66"/>
      <c r="AA11" s="66"/>
      <c r="AB11" s="136"/>
      <c r="AC11" s="136"/>
      <c r="AD11" s="66"/>
      <c r="AE11" s="66"/>
      <c r="AG11" s="66" t="s">
        <v>522</v>
      </c>
      <c r="AH11" s="66" t="s">
        <v>191</v>
      </c>
      <c r="AI11" s="66" t="s">
        <v>191</v>
      </c>
      <c r="AJ11" s="72"/>
      <c r="AK11" s="72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>
        <v>1</v>
      </c>
      <c r="BC11" s="66"/>
      <c r="BD11" s="66"/>
      <c r="BE11" s="66"/>
      <c r="BG11" s="66"/>
      <c r="BH11" s="66"/>
      <c r="BJ11" s="66"/>
      <c r="BK11" s="66"/>
      <c r="BL11" s="71">
        <v>5</v>
      </c>
      <c r="BM11" s="66">
        <v>7</v>
      </c>
      <c r="BN11" s="66"/>
      <c r="BO11" s="66"/>
      <c r="BP11" s="66"/>
      <c r="BQ11" s="66"/>
      <c r="BR11" s="66"/>
      <c r="BS11" s="66"/>
      <c r="BT11" s="66">
        <v>3</v>
      </c>
      <c r="BU11" s="71">
        <v>1</v>
      </c>
      <c r="BV11" s="66"/>
      <c r="BW11" s="66"/>
      <c r="BX11" s="66"/>
      <c r="BY11" s="66"/>
      <c r="CA11" s="66">
        <v>1</v>
      </c>
      <c r="CB11" s="66"/>
      <c r="CC11" s="66"/>
      <c r="CD11" s="66"/>
      <c r="CE11" s="66"/>
      <c r="CF11" s="66"/>
      <c r="CG11" s="66"/>
      <c r="CH11" s="66"/>
      <c r="CI11" s="66"/>
      <c r="CJ11" s="66"/>
      <c r="CL11" s="66"/>
      <c r="CM11" s="66"/>
      <c r="CN11" s="66"/>
      <c r="CP11" s="66"/>
    </row>
    <row r="12" spans="1:139" s="71" customFormat="1" x14ac:dyDescent="0.25">
      <c r="A12" s="71" t="s">
        <v>195</v>
      </c>
      <c r="B12" s="66" t="s">
        <v>230</v>
      </c>
      <c r="C12" s="71" t="s">
        <v>233</v>
      </c>
      <c r="D12" s="71">
        <v>1</v>
      </c>
      <c r="E12" s="137">
        <v>43276</v>
      </c>
      <c r="F12" s="68">
        <v>0.41319444444444442</v>
      </c>
      <c r="G12" s="68">
        <v>0.43333333333333335</v>
      </c>
      <c r="H12" s="68"/>
      <c r="I12" s="68"/>
      <c r="J12" s="69">
        <f>(G12-F12)+(I12-H12)</f>
        <v>2.0138888888888928E-2</v>
      </c>
      <c r="K12" s="70">
        <f t="shared" si="0"/>
        <v>2.0138888888888928E-2</v>
      </c>
      <c r="L12" s="71">
        <v>25.3</v>
      </c>
      <c r="M12" s="71">
        <v>25.4</v>
      </c>
      <c r="N12" s="71">
        <f t="shared" si="1"/>
        <v>25.35</v>
      </c>
      <c r="O12" s="71">
        <v>85</v>
      </c>
      <c r="P12" s="71">
        <v>100</v>
      </c>
      <c r="Q12" s="72">
        <v>0</v>
      </c>
      <c r="R12" s="72">
        <v>3</v>
      </c>
      <c r="S12" s="72">
        <f t="shared" si="2"/>
        <v>1.5</v>
      </c>
      <c r="T12" s="72">
        <v>0</v>
      </c>
      <c r="U12" s="72">
        <v>4</v>
      </c>
      <c r="V12" s="72">
        <f t="shared" si="3"/>
        <v>2</v>
      </c>
      <c r="AB12" s="72"/>
      <c r="AC12" s="72"/>
      <c r="AG12" s="71" t="s">
        <v>522</v>
      </c>
      <c r="AH12" s="71" t="s">
        <v>191</v>
      </c>
      <c r="AI12" s="71" t="s">
        <v>191</v>
      </c>
      <c r="AJ12" s="72"/>
      <c r="AK12" s="72"/>
      <c r="AL12" s="71" t="s">
        <v>302</v>
      </c>
      <c r="BB12" s="71">
        <v>1</v>
      </c>
      <c r="BM12" s="71">
        <v>2</v>
      </c>
      <c r="BT12" s="71">
        <v>1</v>
      </c>
      <c r="CA12" s="71">
        <v>4</v>
      </c>
    </row>
    <row r="13" spans="1:139" s="71" customFormat="1" x14ac:dyDescent="0.25">
      <c r="A13" s="66" t="s">
        <v>195</v>
      </c>
      <c r="B13" s="66" t="s">
        <v>230</v>
      </c>
      <c r="C13" s="66" t="s">
        <v>233</v>
      </c>
      <c r="D13" s="66">
        <v>1</v>
      </c>
      <c r="E13" s="67">
        <v>43280</v>
      </c>
      <c r="F13" s="68">
        <v>0.41875000000000001</v>
      </c>
      <c r="G13" s="68">
        <v>0.47986111111111113</v>
      </c>
      <c r="H13" s="68"/>
      <c r="I13" s="68"/>
      <c r="J13" s="69">
        <f>G13-F13</f>
        <v>6.1111111111111116E-2</v>
      </c>
      <c r="K13" s="70">
        <f t="shared" si="0"/>
        <v>6.1111111111111116E-2</v>
      </c>
      <c r="L13" s="71">
        <v>26.4</v>
      </c>
      <c r="M13" s="71">
        <v>31.2</v>
      </c>
      <c r="N13" s="71">
        <f t="shared" si="1"/>
        <v>28.799999999999997</v>
      </c>
      <c r="O13" s="71">
        <v>5</v>
      </c>
      <c r="P13" s="71">
        <v>10</v>
      </c>
      <c r="Q13" s="72">
        <v>0</v>
      </c>
      <c r="R13" s="72">
        <v>1</v>
      </c>
      <c r="S13" s="72">
        <f t="shared" si="2"/>
        <v>0.5</v>
      </c>
      <c r="T13" s="72">
        <v>0</v>
      </c>
      <c r="U13" s="72">
        <v>2</v>
      </c>
      <c r="V13" s="72">
        <f t="shared" si="3"/>
        <v>1</v>
      </c>
      <c r="X13" s="66"/>
      <c r="Y13" s="66"/>
      <c r="Z13" s="66"/>
      <c r="AA13" s="66"/>
      <c r="AB13" s="136"/>
      <c r="AC13" s="136"/>
      <c r="AD13" s="66"/>
      <c r="AE13" s="66"/>
      <c r="AG13" s="66" t="s">
        <v>522</v>
      </c>
      <c r="AH13" s="66" t="s">
        <v>191</v>
      </c>
      <c r="AI13" s="66" t="s">
        <v>191</v>
      </c>
      <c r="AJ13" s="72"/>
      <c r="AK13" s="72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>
        <v>1</v>
      </c>
      <c r="BC13" s="66"/>
      <c r="BD13" s="66"/>
      <c r="BE13" s="66"/>
      <c r="BG13" s="66"/>
      <c r="BH13" s="66"/>
      <c r="BJ13" s="66"/>
      <c r="BK13" s="66"/>
      <c r="BL13" s="71">
        <v>3</v>
      </c>
      <c r="BM13" s="66">
        <v>2</v>
      </c>
      <c r="BN13" s="66"/>
      <c r="BO13" s="66"/>
      <c r="BP13" s="66"/>
      <c r="BQ13" s="66"/>
      <c r="BR13" s="66"/>
      <c r="BS13" s="66"/>
      <c r="BT13" s="66">
        <v>4</v>
      </c>
      <c r="BV13" s="66"/>
      <c r="BW13" s="66">
        <v>1</v>
      </c>
      <c r="BX13" s="66"/>
      <c r="BY13" s="66"/>
      <c r="CA13" s="66">
        <v>1</v>
      </c>
      <c r="CB13" s="66"/>
      <c r="CC13" s="66"/>
      <c r="CD13" s="66"/>
      <c r="CE13" s="66"/>
      <c r="CF13" s="66"/>
      <c r="CG13" s="66"/>
      <c r="CH13" s="66"/>
      <c r="CI13" s="66"/>
      <c r="CJ13" s="66"/>
      <c r="CL13" s="66"/>
      <c r="CM13" s="66"/>
      <c r="CN13" s="66"/>
      <c r="CP13" s="66"/>
    </row>
    <row r="14" spans="1:139" s="71" customFormat="1" x14ac:dyDescent="0.25">
      <c r="A14" s="71" t="s">
        <v>195</v>
      </c>
      <c r="B14" s="66" t="s">
        <v>230</v>
      </c>
      <c r="C14" s="71" t="s">
        <v>233</v>
      </c>
      <c r="D14" s="71">
        <v>1</v>
      </c>
      <c r="E14" s="137">
        <v>43289</v>
      </c>
      <c r="F14" s="68">
        <v>0.51458333333333328</v>
      </c>
      <c r="G14" s="68">
        <v>0.5625</v>
      </c>
      <c r="H14" s="68"/>
      <c r="I14" s="68"/>
      <c r="J14" s="69">
        <f>(G14-F14)+(I14-H14)</f>
        <v>4.7916666666666718E-2</v>
      </c>
      <c r="K14" s="70">
        <f t="shared" si="0"/>
        <v>4.7916666666666718E-2</v>
      </c>
      <c r="L14" s="71">
        <v>27.5</v>
      </c>
      <c r="M14" s="71">
        <v>28.3</v>
      </c>
      <c r="N14" s="71">
        <f t="shared" si="1"/>
        <v>27.9</v>
      </c>
      <c r="O14" s="71">
        <v>0</v>
      </c>
      <c r="P14" s="71">
        <v>0</v>
      </c>
      <c r="Q14" s="72">
        <v>0</v>
      </c>
      <c r="R14" s="72">
        <v>2</v>
      </c>
      <c r="S14" s="72">
        <f t="shared" si="2"/>
        <v>1</v>
      </c>
      <c r="T14" s="72">
        <v>0</v>
      </c>
      <c r="U14" s="72" t="s">
        <v>764</v>
      </c>
      <c r="V14" s="72">
        <f t="shared" si="3"/>
        <v>0</v>
      </c>
      <c r="AB14" s="72" t="s">
        <v>631</v>
      </c>
      <c r="AC14" s="72" t="s">
        <v>218</v>
      </c>
      <c r="AG14" s="71" t="s">
        <v>522</v>
      </c>
      <c r="AH14" s="71" t="s">
        <v>191</v>
      </c>
      <c r="AI14" s="71" t="s">
        <v>191</v>
      </c>
      <c r="AJ14" s="72"/>
      <c r="AK14" s="72"/>
      <c r="AL14" s="71" t="s">
        <v>763</v>
      </c>
      <c r="BG14" s="71">
        <v>1</v>
      </c>
      <c r="BL14" s="71">
        <v>3</v>
      </c>
      <c r="BM14" s="71">
        <v>1</v>
      </c>
      <c r="BO14" s="71">
        <v>1</v>
      </c>
      <c r="BT14" s="71">
        <v>2</v>
      </c>
      <c r="CA14" s="71">
        <v>1</v>
      </c>
    </row>
    <row r="15" spans="1:139" s="71" customFormat="1" x14ac:dyDescent="0.25">
      <c r="A15" s="66" t="s">
        <v>195</v>
      </c>
      <c r="B15" s="66" t="s">
        <v>230</v>
      </c>
      <c r="C15" s="66" t="s">
        <v>269</v>
      </c>
      <c r="D15" s="66">
        <v>3</v>
      </c>
      <c r="E15" s="67">
        <v>43292</v>
      </c>
      <c r="F15" s="68">
        <v>0.58333333333333337</v>
      </c>
      <c r="G15" s="68">
        <v>0.59513888888888888</v>
      </c>
      <c r="H15" s="68"/>
      <c r="I15" s="68"/>
      <c r="J15" s="69">
        <f>(G15-F15)+(I15-H15)</f>
        <v>1.1805555555555514E-2</v>
      </c>
      <c r="K15" s="70">
        <f t="shared" si="0"/>
        <v>3.5416666666666541E-2</v>
      </c>
      <c r="L15" s="71">
        <v>26.6</v>
      </c>
      <c r="M15" s="71">
        <v>26.6</v>
      </c>
      <c r="N15" s="71">
        <f t="shared" si="1"/>
        <v>26.6</v>
      </c>
      <c r="O15" s="71">
        <v>60</v>
      </c>
      <c r="P15" s="71">
        <v>60</v>
      </c>
      <c r="Q15" s="72">
        <v>0</v>
      </c>
      <c r="R15" s="72">
        <v>2</v>
      </c>
      <c r="S15" s="72">
        <f t="shared" si="2"/>
        <v>1</v>
      </c>
      <c r="T15" s="72">
        <v>0</v>
      </c>
      <c r="U15" s="72">
        <v>2</v>
      </c>
      <c r="V15" s="72">
        <f t="shared" si="3"/>
        <v>1</v>
      </c>
      <c r="X15" s="66"/>
      <c r="Y15" s="66"/>
      <c r="Z15" s="66"/>
      <c r="AA15" s="66"/>
      <c r="AB15" s="136"/>
      <c r="AC15" s="136"/>
      <c r="AD15" s="66"/>
      <c r="AE15" s="66"/>
      <c r="AG15" s="66" t="s">
        <v>522</v>
      </c>
      <c r="AH15" s="66" t="s">
        <v>191</v>
      </c>
      <c r="AI15" s="66" t="s">
        <v>191</v>
      </c>
      <c r="AJ15" s="72"/>
      <c r="AK15" s="72"/>
      <c r="AL15" s="66" t="s">
        <v>304</v>
      </c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G15" s="66"/>
      <c r="BH15" s="66"/>
      <c r="BJ15" s="66"/>
      <c r="BK15" s="66"/>
      <c r="BM15" s="66"/>
      <c r="BN15" s="66"/>
      <c r="BO15" s="66"/>
      <c r="BP15" s="66"/>
      <c r="BQ15" s="66"/>
      <c r="BR15" s="66"/>
      <c r="BS15" s="66"/>
      <c r="BT15" s="66">
        <v>3</v>
      </c>
      <c r="BU15" s="71">
        <v>2</v>
      </c>
      <c r="BV15" s="66"/>
      <c r="BW15" s="66">
        <v>1</v>
      </c>
      <c r="BX15" s="66"/>
      <c r="BY15" s="66"/>
      <c r="CA15" s="66"/>
      <c r="CB15" s="66"/>
      <c r="CC15" s="66"/>
      <c r="CD15" s="66"/>
      <c r="CE15" s="66"/>
      <c r="CF15" s="66"/>
      <c r="CG15" s="66"/>
      <c r="CH15" s="66">
        <v>1</v>
      </c>
      <c r="CI15" s="66"/>
      <c r="CJ15" s="66"/>
      <c r="CL15" s="66"/>
      <c r="CM15" s="66"/>
      <c r="CN15" s="66"/>
      <c r="CP15" s="66"/>
    </row>
    <row r="16" spans="1:139" s="71" customFormat="1" x14ac:dyDescent="0.25">
      <c r="A16" s="66" t="s">
        <v>195</v>
      </c>
      <c r="B16" s="66" t="s">
        <v>230</v>
      </c>
      <c r="C16" s="66" t="s">
        <v>255</v>
      </c>
      <c r="D16" s="66">
        <v>2</v>
      </c>
      <c r="E16" s="67">
        <v>43299</v>
      </c>
      <c r="F16" s="68">
        <v>0.50486111111111109</v>
      </c>
      <c r="G16" s="68">
        <v>0.51388888888888895</v>
      </c>
      <c r="H16" s="68"/>
      <c r="I16" s="68"/>
      <c r="J16" s="69">
        <f>(G16-F16)+(I16-H16)</f>
        <v>9.0277777777778567E-3</v>
      </c>
      <c r="K16" s="70">
        <f t="shared" si="0"/>
        <v>1.8055555555555713E-2</v>
      </c>
      <c r="L16" s="71">
        <v>25.8</v>
      </c>
      <c r="M16" s="71">
        <v>25.8</v>
      </c>
      <c r="N16" s="71">
        <f t="shared" si="1"/>
        <v>25.8</v>
      </c>
      <c r="O16" s="71">
        <v>40</v>
      </c>
      <c r="P16" s="71">
        <v>50</v>
      </c>
      <c r="Q16" s="72">
        <v>0</v>
      </c>
      <c r="R16" s="72">
        <v>2</v>
      </c>
      <c r="S16" s="72">
        <f t="shared" si="2"/>
        <v>1</v>
      </c>
      <c r="T16" s="72">
        <v>0</v>
      </c>
      <c r="U16" s="72">
        <v>2</v>
      </c>
      <c r="V16" s="72">
        <f t="shared" si="3"/>
        <v>1</v>
      </c>
      <c r="X16" s="66"/>
      <c r="Y16" s="66"/>
      <c r="Z16" s="66"/>
      <c r="AA16" s="66"/>
      <c r="AB16" s="136"/>
      <c r="AC16" s="136"/>
      <c r="AD16" s="66"/>
      <c r="AE16" s="66"/>
      <c r="AG16" s="66" t="s">
        <v>522</v>
      </c>
      <c r="AH16" s="66" t="s">
        <v>191</v>
      </c>
      <c r="AI16" s="66" t="s">
        <v>191</v>
      </c>
      <c r="AJ16" s="72"/>
      <c r="AK16" s="72"/>
      <c r="AL16" s="66" t="s">
        <v>303</v>
      </c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G16" s="66"/>
      <c r="BH16" s="66"/>
      <c r="BJ16" s="66"/>
      <c r="BK16" s="66"/>
      <c r="BM16" s="66"/>
      <c r="BN16" s="66"/>
      <c r="BO16" s="66"/>
      <c r="BP16" s="66"/>
      <c r="BQ16" s="66"/>
      <c r="BR16" s="66"/>
      <c r="BS16" s="66"/>
      <c r="BT16" s="66">
        <v>4</v>
      </c>
      <c r="BV16" s="66"/>
      <c r="BW16" s="66">
        <v>3</v>
      </c>
      <c r="BX16" s="66"/>
      <c r="BY16" s="66"/>
      <c r="CA16" s="66">
        <v>1</v>
      </c>
      <c r="CB16" s="66"/>
      <c r="CC16" s="66"/>
      <c r="CD16" s="66"/>
      <c r="CE16" s="66"/>
      <c r="CF16" s="66"/>
      <c r="CG16" s="66"/>
      <c r="CH16" s="66"/>
      <c r="CI16" s="66"/>
      <c r="CJ16" s="66"/>
      <c r="CL16" s="66"/>
      <c r="CM16" s="66"/>
      <c r="CN16" s="66"/>
      <c r="CP16" s="66"/>
    </row>
    <row r="17" spans="1:94" s="71" customFormat="1" x14ac:dyDescent="0.25">
      <c r="A17" s="66" t="s">
        <v>319</v>
      </c>
      <c r="B17" s="66" t="s">
        <v>780</v>
      </c>
      <c r="C17" s="66" t="s">
        <v>194</v>
      </c>
      <c r="D17" s="66">
        <v>3</v>
      </c>
      <c r="E17" s="67">
        <v>43266</v>
      </c>
      <c r="F17" s="68">
        <v>0.62152777777777779</v>
      </c>
      <c r="G17" s="68">
        <v>0.63194444444444442</v>
      </c>
      <c r="H17" s="68"/>
      <c r="I17" s="68"/>
      <c r="J17" s="69">
        <f>(G17-F17)+(I17-H17)</f>
        <v>1.041666666666663E-2</v>
      </c>
      <c r="K17" s="70">
        <f t="shared" si="0"/>
        <v>3.1249999999999889E-2</v>
      </c>
      <c r="L17" s="71">
        <v>29</v>
      </c>
      <c r="M17" s="71">
        <v>29</v>
      </c>
      <c r="N17" s="71">
        <f t="shared" si="1"/>
        <v>29</v>
      </c>
      <c r="O17" s="71">
        <v>20</v>
      </c>
      <c r="P17" s="71">
        <v>20</v>
      </c>
      <c r="Q17" s="72">
        <v>0</v>
      </c>
      <c r="R17" s="72">
        <v>3</v>
      </c>
      <c r="S17" s="72">
        <f t="shared" si="2"/>
        <v>1.5</v>
      </c>
      <c r="T17" s="72">
        <v>0</v>
      </c>
      <c r="U17" s="72">
        <v>4</v>
      </c>
      <c r="V17" s="72">
        <f t="shared" si="3"/>
        <v>2</v>
      </c>
      <c r="X17" s="66"/>
      <c r="Y17" s="66"/>
      <c r="Z17" s="66"/>
      <c r="AA17" s="66"/>
      <c r="AB17" s="136"/>
      <c r="AC17" s="136"/>
      <c r="AD17" s="66"/>
      <c r="AE17" s="66"/>
      <c r="AG17" s="66" t="s">
        <v>522</v>
      </c>
      <c r="AH17" s="66"/>
      <c r="AI17" s="66"/>
      <c r="AJ17" s="72"/>
      <c r="AK17" s="72"/>
      <c r="AL17" s="66" t="s">
        <v>321</v>
      </c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>
        <v>1</v>
      </c>
      <c r="AX17" s="66"/>
      <c r="AY17" s="66"/>
      <c r="AZ17" s="66"/>
      <c r="BA17" s="66"/>
      <c r="BB17" s="66"/>
      <c r="BC17" s="66"/>
      <c r="BD17" s="66"/>
      <c r="BE17" s="66"/>
      <c r="BG17" s="66"/>
      <c r="BH17" s="66">
        <v>20</v>
      </c>
      <c r="BJ17" s="66"/>
      <c r="BK17" s="66"/>
      <c r="BM17" s="66"/>
      <c r="BN17" s="66"/>
      <c r="BO17" s="66"/>
      <c r="BP17" s="66"/>
      <c r="BQ17" s="66"/>
      <c r="BR17" s="66"/>
      <c r="BS17" s="66">
        <v>1</v>
      </c>
      <c r="BT17" s="66"/>
      <c r="BU17" s="71">
        <v>1</v>
      </c>
      <c r="BV17" s="66"/>
      <c r="BW17" s="66"/>
      <c r="BX17" s="66"/>
      <c r="BY17" s="66"/>
      <c r="BZ17" s="71">
        <v>6</v>
      </c>
      <c r="CA17" s="66">
        <v>3</v>
      </c>
      <c r="CB17" s="66"/>
      <c r="CC17" s="66"/>
      <c r="CD17" s="66"/>
      <c r="CE17" s="66"/>
      <c r="CF17" s="66"/>
      <c r="CG17" s="66"/>
      <c r="CH17" s="66"/>
      <c r="CI17" s="66"/>
      <c r="CJ17" s="66"/>
      <c r="CL17" s="66"/>
      <c r="CM17" s="66"/>
      <c r="CN17" s="66"/>
      <c r="CP17" s="66"/>
    </row>
    <row r="18" spans="1:94" s="71" customFormat="1" x14ac:dyDescent="0.25">
      <c r="A18" s="66" t="s">
        <v>319</v>
      </c>
      <c r="B18" s="66" t="s">
        <v>780</v>
      </c>
      <c r="C18" s="66" t="s">
        <v>233</v>
      </c>
      <c r="D18" s="66">
        <v>1</v>
      </c>
      <c r="E18" s="67">
        <v>43276</v>
      </c>
      <c r="F18" s="68">
        <v>0.5541666666666667</v>
      </c>
      <c r="G18" s="68">
        <v>0.57500000000000007</v>
      </c>
      <c r="H18" s="68"/>
      <c r="I18" s="68"/>
      <c r="J18" s="69">
        <f>(G18-F18)+(I18-H18)</f>
        <v>2.083333333333337E-2</v>
      </c>
      <c r="K18" s="70">
        <f t="shared" si="0"/>
        <v>2.083333333333337E-2</v>
      </c>
      <c r="L18" s="71">
        <v>24</v>
      </c>
      <c r="M18" s="71">
        <v>29.7</v>
      </c>
      <c r="N18" s="71">
        <f t="shared" si="1"/>
        <v>26.85</v>
      </c>
      <c r="O18" s="71">
        <v>80</v>
      </c>
      <c r="P18" s="71">
        <v>90</v>
      </c>
      <c r="Q18" s="72">
        <v>0</v>
      </c>
      <c r="R18" s="72">
        <v>1</v>
      </c>
      <c r="S18" s="72">
        <f t="shared" si="2"/>
        <v>0.5</v>
      </c>
      <c r="T18" s="72">
        <v>0</v>
      </c>
      <c r="U18" s="72">
        <v>1</v>
      </c>
      <c r="V18" s="72">
        <f t="shared" si="3"/>
        <v>0.5</v>
      </c>
      <c r="X18" s="66"/>
      <c r="Y18" s="66"/>
      <c r="Z18" s="66"/>
      <c r="AA18" s="66"/>
      <c r="AB18" s="136"/>
      <c r="AC18" s="136"/>
      <c r="AD18" s="66"/>
      <c r="AE18" s="66"/>
      <c r="AG18" s="66" t="s">
        <v>522</v>
      </c>
      <c r="AH18" s="66"/>
      <c r="AI18" s="66"/>
      <c r="AJ18" s="72"/>
      <c r="AK18" s="72"/>
      <c r="AL18" s="66" t="s">
        <v>320</v>
      </c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>
        <v>1</v>
      </c>
      <c r="AY18" s="66"/>
      <c r="AZ18" s="66"/>
      <c r="BA18" s="66"/>
      <c r="BB18" s="66"/>
      <c r="BC18" s="66"/>
      <c r="BD18" s="66"/>
      <c r="BE18" s="66">
        <v>1</v>
      </c>
      <c r="BG18" s="66"/>
      <c r="BH18" s="66">
        <v>30</v>
      </c>
      <c r="BJ18" s="66"/>
      <c r="BK18" s="66"/>
      <c r="BM18" s="66"/>
      <c r="BN18" s="66"/>
      <c r="BO18" s="66"/>
      <c r="BP18" s="66"/>
      <c r="BQ18" s="66"/>
      <c r="BR18" s="66"/>
      <c r="BS18" s="66"/>
      <c r="BT18" s="66">
        <v>4</v>
      </c>
      <c r="BV18" s="66"/>
      <c r="BW18" s="66"/>
      <c r="BX18" s="66"/>
      <c r="BY18" s="66"/>
      <c r="BZ18" s="71">
        <v>2</v>
      </c>
      <c r="CA18" s="66">
        <v>3</v>
      </c>
      <c r="CB18" s="66"/>
      <c r="CC18" s="66"/>
      <c r="CD18" s="66"/>
      <c r="CE18" s="66"/>
      <c r="CF18" s="66"/>
      <c r="CG18" s="66"/>
      <c r="CH18" s="66"/>
      <c r="CI18" s="66"/>
      <c r="CJ18" s="66"/>
      <c r="CL18" s="66"/>
      <c r="CM18" s="66"/>
      <c r="CN18" s="66"/>
      <c r="CP18" s="66"/>
    </row>
    <row r="19" spans="1:94" s="71" customFormat="1" x14ac:dyDescent="0.25">
      <c r="A19" s="66" t="s">
        <v>319</v>
      </c>
      <c r="B19" s="66" t="s">
        <v>780</v>
      </c>
      <c r="C19" s="66" t="s">
        <v>255</v>
      </c>
      <c r="D19" s="66">
        <v>2</v>
      </c>
      <c r="E19" s="67">
        <v>43301</v>
      </c>
      <c r="F19" s="68">
        <v>0.59027777777777779</v>
      </c>
      <c r="G19" s="68">
        <v>0.60069444444444442</v>
      </c>
      <c r="J19" s="69">
        <f t="shared" ref="J19:J31" si="4">G19-F19</f>
        <v>1.041666666666663E-2</v>
      </c>
      <c r="K19" s="70">
        <f t="shared" si="0"/>
        <v>2.0833333333333259E-2</v>
      </c>
      <c r="L19" s="71">
        <v>25.6</v>
      </c>
      <c r="M19" s="71">
        <v>25.6</v>
      </c>
      <c r="N19" s="71">
        <f t="shared" si="1"/>
        <v>25.6</v>
      </c>
      <c r="O19" s="71">
        <v>80</v>
      </c>
      <c r="P19" s="71">
        <v>95</v>
      </c>
      <c r="Q19" s="72">
        <v>0</v>
      </c>
      <c r="R19" s="72">
        <v>2</v>
      </c>
      <c r="S19" s="72">
        <f t="shared" si="2"/>
        <v>1</v>
      </c>
      <c r="T19" s="72">
        <v>0</v>
      </c>
      <c r="U19" s="72">
        <v>3</v>
      </c>
      <c r="V19" s="72">
        <f t="shared" si="3"/>
        <v>1.5</v>
      </c>
      <c r="X19" s="66"/>
      <c r="Y19" s="66"/>
      <c r="Z19" s="66"/>
      <c r="AA19" s="66"/>
      <c r="AB19" s="136"/>
      <c r="AC19" s="136"/>
      <c r="AD19" s="66"/>
      <c r="AE19" s="66"/>
      <c r="AG19" s="66" t="s">
        <v>522</v>
      </c>
      <c r="AH19" s="66"/>
      <c r="AI19" s="66"/>
      <c r="AJ19" s="72"/>
      <c r="AK19" s="72"/>
      <c r="AL19" s="66" t="s">
        <v>324</v>
      </c>
      <c r="AM19" s="66"/>
      <c r="AN19" s="66"/>
      <c r="AO19" s="66"/>
      <c r="AP19" s="66"/>
      <c r="AQ19" s="66"/>
      <c r="AR19" s="66"/>
      <c r="AS19" s="66">
        <v>1</v>
      </c>
      <c r="AT19" s="66"/>
      <c r="AU19" s="66"/>
      <c r="AV19" s="66"/>
      <c r="AW19" s="66">
        <v>2</v>
      </c>
      <c r="AX19" s="66"/>
      <c r="AY19" s="66"/>
      <c r="AZ19" s="66"/>
      <c r="BA19" s="66"/>
      <c r="BB19" s="66"/>
      <c r="BC19" s="66"/>
      <c r="BD19" s="66"/>
      <c r="BE19" s="66"/>
      <c r="BG19" s="66">
        <v>1</v>
      </c>
      <c r="BH19" s="66">
        <v>1</v>
      </c>
      <c r="BJ19" s="66"/>
      <c r="BK19" s="66"/>
      <c r="BM19" s="66"/>
      <c r="BN19" s="66"/>
      <c r="BO19" s="66"/>
      <c r="BP19" s="66"/>
      <c r="BQ19" s="66"/>
      <c r="BR19" s="66"/>
      <c r="BS19" s="66">
        <v>4</v>
      </c>
      <c r="BT19" s="66">
        <v>1</v>
      </c>
      <c r="BV19" s="66"/>
      <c r="BW19" s="66"/>
      <c r="BX19" s="66"/>
      <c r="BY19" s="66"/>
      <c r="CA19" s="66">
        <v>1</v>
      </c>
      <c r="CB19" s="66"/>
      <c r="CC19" s="66"/>
      <c r="CD19" s="66"/>
      <c r="CE19" s="66">
        <v>1</v>
      </c>
      <c r="CF19" s="66"/>
      <c r="CG19" s="66"/>
      <c r="CH19" s="66">
        <v>1</v>
      </c>
      <c r="CI19" s="66"/>
      <c r="CJ19" s="66"/>
      <c r="CL19" s="66"/>
      <c r="CM19" s="66"/>
      <c r="CN19" s="66"/>
      <c r="CP19" s="66"/>
    </row>
    <row r="20" spans="1:94" s="71" customFormat="1" x14ac:dyDescent="0.25">
      <c r="A20" s="66" t="s">
        <v>340</v>
      </c>
      <c r="B20" s="66" t="s">
        <v>343</v>
      </c>
      <c r="C20" s="66" t="s">
        <v>194</v>
      </c>
      <c r="D20" s="66">
        <v>3</v>
      </c>
      <c r="E20" s="67">
        <v>43244</v>
      </c>
      <c r="F20" s="68">
        <v>0.625</v>
      </c>
      <c r="G20" s="68">
        <v>0.64652777777777781</v>
      </c>
      <c r="J20" s="69">
        <f t="shared" si="4"/>
        <v>2.1527777777777812E-2</v>
      </c>
      <c r="K20" s="70">
        <f t="shared" si="0"/>
        <v>6.4583333333333437E-2</v>
      </c>
      <c r="L20" s="71">
        <v>26</v>
      </c>
      <c r="M20" s="71">
        <v>26</v>
      </c>
      <c r="N20" s="71">
        <f t="shared" si="1"/>
        <v>26</v>
      </c>
      <c r="O20" s="71">
        <v>0</v>
      </c>
      <c r="P20" s="71">
        <v>0</v>
      </c>
      <c r="Q20" s="72">
        <v>0</v>
      </c>
      <c r="R20" s="72">
        <v>2</v>
      </c>
      <c r="S20" s="72">
        <f t="shared" si="2"/>
        <v>1</v>
      </c>
      <c r="T20" s="72">
        <v>0</v>
      </c>
      <c r="U20" s="72">
        <v>2</v>
      </c>
      <c r="V20" s="72">
        <f t="shared" si="3"/>
        <v>1</v>
      </c>
      <c r="X20" s="66">
        <v>5.44</v>
      </c>
      <c r="Y20" s="66">
        <v>11</v>
      </c>
      <c r="Z20" s="66">
        <v>9.34</v>
      </c>
      <c r="AA20" s="66">
        <v>33.6</v>
      </c>
      <c r="AB20" s="136"/>
      <c r="AC20" s="136"/>
      <c r="AD20" s="66"/>
      <c r="AE20" s="66"/>
      <c r="AG20" s="66" t="s">
        <v>522</v>
      </c>
      <c r="AH20" s="66" t="s">
        <v>292</v>
      </c>
      <c r="AI20" s="66"/>
      <c r="AJ20" s="72"/>
      <c r="AK20" s="72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G20" s="66"/>
      <c r="BH20" s="66"/>
      <c r="BJ20" s="66"/>
      <c r="BK20" s="66"/>
      <c r="BM20" s="66"/>
      <c r="BN20" s="66"/>
      <c r="BO20" s="66"/>
      <c r="BP20" s="66"/>
      <c r="BQ20" s="66"/>
      <c r="BR20" s="66"/>
      <c r="BS20" s="66"/>
      <c r="BT20" s="66"/>
      <c r="BU20" s="71">
        <v>1</v>
      </c>
      <c r="BV20" s="66"/>
      <c r="BW20" s="66"/>
      <c r="BX20" s="66"/>
      <c r="BY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L20" s="66"/>
      <c r="CM20" s="66"/>
      <c r="CN20" s="66">
        <v>1</v>
      </c>
      <c r="CP20" s="66"/>
    </row>
    <row r="21" spans="1:94" s="71" customFormat="1" x14ac:dyDescent="0.25">
      <c r="A21" s="66" t="s">
        <v>340</v>
      </c>
      <c r="B21" s="66" t="s">
        <v>343</v>
      </c>
      <c r="C21" s="66" t="s">
        <v>193</v>
      </c>
      <c r="D21" s="66">
        <v>2</v>
      </c>
      <c r="E21" s="67">
        <v>43258</v>
      </c>
      <c r="F21" s="68">
        <v>0.44305555555555554</v>
      </c>
      <c r="G21" s="68">
        <v>0.44791666666666669</v>
      </c>
      <c r="H21" s="68">
        <v>0.59375</v>
      </c>
      <c r="I21" s="68">
        <v>0.60833333333333328</v>
      </c>
      <c r="J21" s="69">
        <f t="shared" si="4"/>
        <v>4.8611111111111494E-3</v>
      </c>
      <c r="K21" s="70">
        <f t="shared" si="0"/>
        <v>9.7222222222222987E-3</v>
      </c>
      <c r="L21" s="71">
        <v>17.7</v>
      </c>
      <c r="M21" s="71">
        <v>25.6</v>
      </c>
      <c r="N21" s="71">
        <f t="shared" si="1"/>
        <v>21.65</v>
      </c>
      <c r="O21" s="71">
        <v>10</v>
      </c>
      <c r="P21" s="71">
        <v>10</v>
      </c>
      <c r="Q21" s="72">
        <v>0</v>
      </c>
      <c r="R21" s="72">
        <v>2</v>
      </c>
      <c r="S21" s="72">
        <f t="shared" si="2"/>
        <v>1</v>
      </c>
      <c r="T21" s="72">
        <v>0</v>
      </c>
      <c r="U21" s="72">
        <v>2</v>
      </c>
      <c r="V21" s="72">
        <f t="shared" si="3"/>
        <v>1</v>
      </c>
      <c r="X21" s="66"/>
      <c r="Y21" s="66"/>
      <c r="Z21" s="66"/>
      <c r="AA21" s="66"/>
      <c r="AB21" s="136"/>
      <c r="AC21" s="136"/>
      <c r="AD21" s="66"/>
      <c r="AE21" s="66"/>
      <c r="AG21" s="66" t="s">
        <v>522</v>
      </c>
      <c r="AH21" s="66" t="s">
        <v>292</v>
      </c>
      <c r="AI21" s="66"/>
      <c r="AJ21" s="72"/>
      <c r="AK21" s="72"/>
      <c r="AL21" s="66" t="s">
        <v>344</v>
      </c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G21" s="66"/>
      <c r="BH21" s="66">
        <v>25</v>
      </c>
      <c r="BJ21" s="66"/>
      <c r="BK21" s="66">
        <v>1</v>
      </c>
      <c r="BM21" s="66"/>
      <c r="BN21" s="66"/>
      <c r="BO21" s="66"/>
      <c r="BP21" s="66"/>
      <c r="BQ21" s="66"/>
      <c r="BR21" s="66"/>
      <c r="BS21" s="66"/>
      <c r="BT21" s="66"/>
      <c r="BU21" s="71">
        <v>3</v>
      </c>
      <c r="BV21" s="66"/>
      <c r="BW21" s="66"/>
      <c r="BX21" s="66"/>
      <c r="BY21" s="66"/>
      <c r="BZ21" s="71">
        <v>1</v>
      </c>
      <c r="CA21" s="66">
        <v>4</v>
      </c>
      <c r="CB21" s="66"/>
      <c r="CC21" s="66"/>
      <c r="CD21" s="66"/>
      <c r="CE21" s="66"/>
      <c r="CF21" s="66"/>
      <c r="CG21" s="66"/>
      <c r="CH21" s="66"/>
      <c r="CI21" s="66"/>
      <c r="CJ21" s="66"/>
      <c r="CL21" s="66"/>
      <c r="CM21" s="66"/>
      <c r="CN21" s="66"/>
      <c r="CP21" s="66"/>
    </row>
    <row r="22" spans="1:94" s="71" customFormat="1" x14ac:dyDescent="0.25">
      <c r="A22" s="66" t="s">
        <v>340</v>
      </c>
      <c r="B22" s="66" t="s">
        <v>343</v>
      </c>
      <c r="C22" s="66" t="s">
        <v>194</v>
      </c>
      <c r="D22" s="66">
        <v>3</v>
      </c>
      <c r="E22" s="67">
        <v>43266</v>
      </c>
      <c r="F22" s="68">
        <v>0.59722222222222221</v>
      </c>
      <c r="G22" s="68">
        <v>0.60416666666666663</v>
      </c>
      <c r="J22" s="69">
        <f t="shared" si="4"/>
        <v>6.9444444444444198E-3</v>
      </c>
      <c r="K22" s="70">
        <f t="shared" si="0"/>
        <v>2.0833333333333259E-2</v>
      </c>
      <c r="L22" s="71">
        <v>28.5</v>
      </c>
      <c r="M22" s="71">
        <v>28.5</v>
      </c>
      <c r="N22" s="71">
        <f t="shared" si="1"/>
        <v>28.5</v>
      </c>
      <c r="O22" s="71">
        <v>20</v>
      </c>
      <c r="P22" s="71">
        <v>20</v>
      </c>
      <c r="Q22" s="72">
        <v>0</v>
      </c>
      <c r="R22" s="72">
        <v>2</v>
      </c>
      <c r="S22" s="72">
        <f t="shared" si="2"/>
        <v>1</v>
      </c>
      <c r="T22" s="72">
        <v>0</v>
      </c>
      <c r="U22" s="72">
        <v>2</v>
      </c>
      <c r="V22" s="72">
        <f t="shared" si="3"/>
        <v>1</v>
      </c>
      <c r="X22" s="66"/>
      <c r="Y22" s="66"/>
      <c r="Z22" s="66"/>
      <c r="AA22" s="66"/>
      <c r="AB22" s="136"/>
      <c r="AC22" s="136"/>
      <c r="AD22" s="66"/>
      <c r="AE22" s="66"/>
      <c r="AG22" s="66" t="s">
        <v>522</v>
      </c>
      <c r="AH22" s="66" t="s">
        <v>292</v>
      </c>
      <c r="AI22" s="66"/>
      <c r="AJ22" s="72"/>
      <c r="AK22" s="72"/>
      <c r="AL22" s="66" t="s">
        <v>342</v>
      </c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G22" s="66"/>
      <c r="BH22" s="66">
        <v>14</v>
      </c>
      <c r="BJ22" s="66"/>
      <c r="BK22" s="66"/>
      <c r="BM22" s="66"/>
      <c r="BN22" s="66"/>
      <c r="BO22" s="66"/>
      <c r="BP22" s="66"/>
      <c r="BQ22" s="66"/>
      <c r="BR22" s="66"/>
      <c r="BS22" s="66"/>
      <c r="BT22" s="66">
        <v>1</v>
      </c>
      <c r="BU22" s="71">
        <v>1</v>
      </c>
      <c r="BV22" s="66"/>
      <c r="BW22" s="66"/>
      <c r="BX22" s="66"/>
      <c r="BY22" s="66"/>
      <c r="BZ22" s="71">
        <v>2</v>
      </c>
      <c r="CA22" s="66">
        <v>8</v>
      </c>
      <c r="CB22" s="66"/>
      <c r="CC22" s="66"/>
      <c r="CD22" s="66"/>
      <c r="CE22" s="66"/>
      <c r="CF22" s="66"/>
      <c r="CG22" s="66"/>
      <c r="CH22" s="66"/>
      <c r="CI22" s="66"/>
      <c r="CJ22" s="66"/>
      <c r="CL22" s="66"/>
      <c r="CM22" s="66"/>
      <c r="CN22" s="66"/>
      <c r="CP22" s="66"/>
    </row>
    <row r="23" spans="1:94" s="71" customFormat="1" x14ac:dyDescent="0.25">
      <c r="A23" s="66" t="s">
        <v>340</v>
      </c>
      <c r="B23" s="66" t="s">
        <v>343</v>
      </c>
      <c r="C23" s="66" t="s">
        <v>233</v>
      </c>
      <c r="D23" s="66">
        <v>1</v>
      </c>
      <c r="E23" s="67">
        <v>43276</v>
      </c>
      <c r="F23" s="68">
        <v>0.52708333333333335</v>
      </c>
      <c r="G23" s="68">
        <v>0.54166666666666663</v>
      </c>
      <c r="J23" s="69">
        <f t="shared" si="4"/>
        <v>1.4583333333333282E-2</v>
      </c>
      <c r="K23" s="70">
        <f t="shared" si="0"/>
        <v>1.4583333333333282E-2</v>
      </c>
      <c r="L23" s="71">
        <v>23.3</v>
      </c>
      <c r="M23" s="71">
        <v>23.3</v>
      </c>
      <c r="N23" s="71">
        <f t="shared" si="1"/>
        <v>23.3</v>
      </c>
      <c r="O23" s="71">
        <v>70</v>
      </c>
      <c r="P23" s="71">
        <v>70</v>
      </c>
      <c r="Q23" s="72">
        <v>0</v>
      </c>
      <c r="R23" s="72">
        <v>1</v>
      </c>
      <c r="S23" s="72">
        <f t="shared" si="2"/>
        <v>0.5</v>
      </c>
      <c r="T23" s="72">
        <v>0</v>
      </c>
      <c r="U23" s="72">
        <v>1</v>
      </c>
      <c r="V23" s="72">
        <f t="shared" si="3"/>
        <v>0.5</v>
      </c>
      <c r="X23" s="66"/>
      <c r="Y23" s="66"/>
      <c r="Z23" s="66"/>
      <c r="AA23" s="66"/>
      <c r="AB23" s="136"/>
      <c r="AC23" s="136"/>
      <c r="AD23" s="122">
        <v>39.558357999999998</v>
      </c>
      <c r="AE23" s="122">
        <v>-79.242785999999995</v>
      </c>
      <c r="AF23" s="71">
        <v>795</v>
      </c>
      <c r="AG23" s="66" t="s">
        <v>522</v>
      </c>
      <c r="AH23" s="66" t="s">
        <v>292</v>
      </c>
      <c r="AI23" s="66"/>
      <c r="AJ23" s="72"/>
      <c r="AK23" s="72"/>
      <c r="AL23" s="66" t="s">
        <v>341</v>
      </c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>
        <v>1</v>
      </c>
      <c r="BG23" s="66"/>
      <c r="BH23" s="66">
        <v>10</v>
      </c>
      <c r="BJ23" s="66"/>
      <c r="BK23" s="66"/>
      <c r="BM23" s="66"/>
      <c r="BN23" s="66"/>
      <c r="BO23" s="66"/>
      <c r="BP23" s="66"/>
      <c r="BQ23" s="66"/>
      <c r="BR23" s="66"/>
      <c r="BS23" s="66"/>
      <c r="BT23" s="66"/>
      <c r="BV23" s="66"/>
      <c r="BW23" s="66"/>
      <c r="BX23" s="66"/>
      <c r="BY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L23" s="66"/>
      <c r="CM23" s="66"/>
      <c r="CN23" s="66"/>
      <c r="CP23" s="66"/>
    </row>
    <row r="24" spans="1:94" s="71" customFormat="1" x14ac:dyDescent="0.25">
      <c r="A24" s="66" t="s">
        <v>325</v>
      </c>
      <c r="B24" s="66" t="s">
        <v>781</v>
      </c>
      <c r="C24" s="66" t="s">
        <v>193</v>
      </c>
      <c r="D24" s="66">
        <v>2</v>
      </c>
      <c r="E24" s="67">
        <v>43258</v>
      </c>
      <c r="F24" s="68">
        <v>0.64027777777777795</v>
      </c>
      <c r="G24" s="68">
        <v>0.6875</v>
      </c>
      <c r="J24" s="69">
        <f t="shared" si="4"/>
        <v>4.7222222222222054E-2</v>
      </c>
      <c r="K24" s="70">
        <f t="shared" si="0"/>
        <v>9.4444444444444109E-2</v>
      </c>
      <c r="L24" s="71">
        <v>24.4</v>
      </c>
      <c r="M24" s="71">
        <v>24.5</v>
      </c>
      <c r="N24" s="71">
        <f t="shared" si="1"/>
        <v>24.45</v>
      </c>
      <c r="O24" s="71">
        <v>10</v>
      </c>
      <c r="P24" s="71">
        <v>10</v>
      </c>
      <c r="Q24" s="72">
        <v>0</v>
      </c>
      <c r="R24" s="72">
        <v>2</v>
      </c>
      <c r="S24" s="72">
        <f t="shared" si="2"/>
        <v>1</v>
      </c>
      <c r="T24" s="72">
        <v>0</v>
      </c>
      <c r="U24" s="72">
        <v>2</v>
      </c>
      <c r="V24" s="72">
        <f t="shared" si="3"/>
        <v>1</v>
      </c>
      <c r="X24" s="66"/>
      <c r="Y24" s="66"/>
      <c r="Z24" s="66"/>
      <c r="AA24" s="66"/>
      <c r="AB24" s="136"/>
      <c r="AC24" s="136"/>
      <c r="AD24" s="66"/>
      <c r="AE24" s="66"/>
      <c r="AG24" s="66" t="s">
        <v>522</v>
      </c>
      <c r="AH24" s="66" t="s">
        <v>292</v>
      </c>
      <c r="AI24" s="66" t="s">
        <v>191</v>
      </c>
      <c r="AJ24" s="72"/>
      <c r="AK24" s="72"/>
      <c r="AL24" s="66"/>
      <c r="AM24" s="66"/>
      <c r="AN24" s="66"/>
      <c r="AO24" s="66"/>
      <c r="AP24" s="66"/>
      <c r="AQ24" s="66"/>
      <c r="AR24" s="66">
        <v>1</v>
      </c>
      <c r="AS24" s="66"/>
      <c r="AT24" s="66">
        <v>4</v>
      </c>
      <c r="AU24" s="66"/>
      <c r="AV24" s="66"/>
      <c r="AW24" s="66"/>
      <c r="AX24" s="66"/>
      <c r="AY24" s="66"/>
      <c r="AZ24" s="66"/>
      <c r="BA24" s="66"/>
      <c r="BB24" s="66">
        <v>5</v>
      </c>
      <c r="BC24" s="66"/>
      <c r="BD24" s="66">
        <v>2</v>
      </c>
      <c r="BE24" s="66">
        <v>1</v>
      </c>
      <c r="BG24" s="66"/>
      <c r="BH24" s="66">
        <v>22</v>
      </c>
      <c r="BJ24" s="66"/>
      <c r="BK24" s="66"/>
      <c r="BM24" s="66">
        <v>8</v>
      </c>
      <c r="BN24" s="66"/>
      <c r="BO24" s="66"/>
      <c r="BP24" s="66"/>
      <c r="BQ24" s="66"/>
      <c r="BR24" s="66"/>
      <c r="BS24" s="66"/>
      <c r="BT24" s="66"/>
      <c r="BV24" s="66"/>
      <c r="BW24" s="66">
        <v>4</v>
      </c>
      <c r="BX24" s="66"/>
      <c r="BY24" s="66"/>
      <c r="BZ24" s="71">
        <v>10</v>
      </c>
      <c r="CA24" s="66">
        <v>2</v>
      </c>
      <c r="CB24" s="66"/>
      <c r="CC24" s="66"/>
      <c r="CD24" s="66"/>
      <c r="CE24" s="66"/>
      <c r="CF24" s="66"/>
      <c r="CG24" s="66"/>
      <c r="CH24" s="66"/>
      <c r="CI24" s="66"/>
      <c r="CJ24" s="66"/>
      <c r="CL24" s="66"/>
      <c r="CM24" s="66"/>
      <c r="CN24" s="66">
        <v>1</v>
      </c>
      <c r="CP24" s="66"/>
    </row>
    <row r="25" spans="1:94" s="71" customFormat="1" x14ac:dyDescent="0.25">
      <c r="A25" s="66" t="s">
        <v>325</v>
      </c>
      <c r="B25" s="66" t="s">
        <v>791</v>
      </c>
      <c r="C25" s="66" t="s">
        <v>194</v>
      </c>
      <c r="D25" s="66">
        <v>3</v>
      </c>
      <c r="E25" s="67">
        <v>43269</v>
      </c>
      <c r="F25" s="68">
        <v>0.4770833333333333</v>
      </c>
      <c r="G25" s="68">
        <v>0.50763888888888886</v>
      </c>
      <c r="J25" s="69">
        <f t="shared" si="4"/>
        <v>3.0555555555555558E-2</v>
      </c>
      <c r="K25" s="70">
        <f t="shared" si="0"/>
        <v>9.1666666666666674E-2</v>
      </c>
      <c r="L25" s="71">
        <v>29.6</v>
      </c>
      <c r="M25" s="71">
        <v>21.9</v>
      </c>
      <c r="N25" s="71">
        <f t="shared" si="1"/>
        <v>25.75</v>
      </c>
      <c r="O25" s="71">
        <v>70</v>
      </c>
      <c r="P25" s="71">
        <v>60</v>
      </c>
      <c r="Q25" s="72">
        <v>0</v>
      </c>
      <c r="R25" s="72">
        <v>3</v>
      </c>
      <c r="S25" s="72">
        <f t="shared" si="2"/>
        <v>1.5</v>
      </c>
      <c r="T25" s="72">
        <v>0</v>
      </c>
      <c r="U25" s="72">
        <v>2</v>
      </c>
      <c r="V25" s="72">
        <f t="shared" si="3"/>
        <v>1</v>
      </c>
      <c r="X25" s="66"/>
      <c r="Y25" s="66"/>
      <c r="Z25" s="66"/>
      <c r="AA25" s="66"/>
      <c r="AB25" s="136"/>
      <c r="AC25" s="136"/>
      <c r="AD25" s="122">
        <v>39.573963999999997</v>
      </c>
      <c r="AE25" s="122">
        <v>-79.241535999999996</v>
      </c>
      <c r="AF25" s="71">
        <v>781</v>
      </c>
      <c r="AG25" s="66" t="s">
        <v>522</v>
      </c>
      <c r="AH25" s="66" t="s">
        <v>292</v>
      </c>
      <c r="AI25" s="66" t="s">
        <v>191</v>
      </c>
      <c r="AJ25" s="72"/>
      <c r="AK25" s="72"/>
      <c r="AL25" s="66" t="s">
        <v>326</v>
      </c>
      <c r="AM25" s="66"/>
      <c r="AN25" s="66"/>
      <c r="AO25" s="66"/>
      <c r="AP25" s="66"/>
      <c r="AQ25" s="66"/>
      <c r="AR25" s="66">
        <v>1</v>
      </c>
      <c r="AS25" s="66"/>
      <c r="AT25" s="66"/>
      <c r="AU25" s="66"/>
      <c r="AV25" s="66"/>
      <c r="AW25" s="66"/>
      <c r="AX25" s="66"/>
      <c r="AY25" s="66"/>
      <c r="AZ25" s="66"/>
      <c r="BA25" s="66"/>
      <c r="BB25" s="66">
        <v>1</v>
      </c>
      <c r="BC25" s="66"/>
      <c r="BD25" s="66"/>
      <c r="BE25" s="66"/>
      <c r="BG25" s="66">
        <v>1</v>
      </c>
      <c r="BH25" s="66">
        <v>12</v>
      </c>
      <c r="BJ25" s="66"/>
      <c r="BK25" s="66"/>
      <c r="BM25" s="66">
        <v>30</v>
      </c>
      <c r="BN25" s="66"/>
      <c r="BO25" s="66"/>
      <c r="BP25" s="66"/>
      <c r="BQ25" s="66"/>
      <c r="BR25" s="66"/>
      <c r="BS25" s="66">
        <v>3</v>
      </c>
      <c r="BT25" s="66">
        <v>5</v>
      </c>
      <c r="BV25" s="66"/>
      <c r="BW25" s="66">
        <v>35</v>
      </c>
      <c r="BX25" s="66"/>
      <c r="BY25" s="66"/>
      <c r="BZ25" s="71">
        <v>1</v>
      </c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71">
        <v>1</v>
      </c>
      <c r="CL25" s="66"/>
      <c r="CM25" s="66"/>
      <c r="CN25" s="66"/>
      <c r="CP25" s="66"/>
    </row>
    <row r="26" spans="1:94" s="71" customFormat="1" x14ac:dyDescent="0.25">
      <c r="A26" s="66" t="s">
        <v>325</v>
      </c>
      <c r="B26" s="66" t="s">
        <v>792</v>
      </c>
      <c r="C26" s="66" t="s">
        <v>194</v>
      </c>
      <c r="D26" s="66">
        <v>3</v>
      </c>
      <c r="E26" s="67">
        <v>43269</v>
      </c>
      <c r="F26" s="68">
        <v>0.4770833333333333</v>
      </c>
      <c r="G26" s="68">
        <v>0.50763888888888886</v>
      </c>
      <c r="J26" s="69">
        <f t="shared" si="4"/>
        <v>3.0555555555555558E-2</v>
      </c>
      <c r="K26" s="70">
        <f t="shared" si="0"/>
        <v>9.1666666666666674E-2</v>
      </c>
      <c r="L26" s="71">
        <v>29.6</v>
      </c>
      <c r="M26" s="71">
        <v>21.9</v>
      </c>
      <c r="N26" s="71">
        <f t="shared" si="1"/>
        <v>25.75</v>
      </c>
      <c r="O26" s="71">
        <v>70</v>
      </c>
      <c r="P26" s="71">
        <v>60</v>
      </c>
      <c r="Q26" s="72">
        <v>0</v>
      </c>
      <c r="R26" s="72">
        <v>3</v>
      </c>
      <c r="S26" s="72">
        <f t="shared" si="2"/>
        <v>1.5</v>
      </c>
      <c r="T26" s="72">
        <v>0</v>
      </c>
      <c r="U26" s="72">
        <v>2</v>
      </c>
      <c r="V26" s="72">
        <f t="shared" si="3"/>
        <v>1</v>
      </c>
      <c r="X26" s="66"/>
      <c r="Y26" s="66"/>
      <c r="Z26" s="66"/>
      <c r="AA26" s="66"/>
      <c r="AB26" s="136"/>
      <c r="AC26" s="136"/>
      <c r="AD26" s="122">
        <v>39.573963999999997</v>
      </c>
      <c r="AE26" s="122">
        <v>-79.241535999999996</v>
      </c>
      <c r="AF26" s="71">
        <v>781</v>
      </c>
      <c r="AG26" s="66" t="s">
        <v>522</v>
      </c>
      <c r="AH26" s="66" t="s">
        <v>292</v>
      </c>
      <c r="AI26" s="66" t="s">
        <v>191</v>
      </c>
      <c r="AJ26" s="72"/>
      <c r="AK26" s="72"/>
      <c r="AL26" s="66" t="s">
        <v>326</v>
      </c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G26" s="66"/>
      <c r="BH26" s="66">
        <v>2</v>
      </c>
      <c r="BJ26" s="66"/>
      <c r="BK26" s="66"/>
      <c r="BM26" s="66"/>
      <c r="BN26" s="66"/>
      <c r="BO26" s="66"/>
      <c r="BP26" s="66"/>
      <c r="BQ26" s="66"/>
      <c r="BR26" s="66"/>
      <c r="BS26" s="66"/>
      <c r="BT26" s="66"/>
      <c r="BV26" s="66"/>
      <c r="BW26" s="66"/>
      <c r="BX26" s="66"/>
      <c r="BY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L26" s="66"/>
      <c r="CM26" s="66"/>
      <c r="CN26" s="66"/>
      <c r="CP26" s="66"/>
    </row>
    <row r="27" spans="1:94" s="71" customFormat="1" x14ac:dyDescent="0.25">
      <c r="A27" s="66" t="s">
        <v>325</v>
      </c>
      <c r="B27" s="66" t="s">
        <v>791</v>
      </c>
      <c r="C27" s="66" t="s">
        <v>234</v>
      </c>
      <c r="D27" s="66">
        <v>2</v>
      </c>
      <c r="E27" s="67">
        <v>43295</v>
      </c>
      <c r="F27" s="68">
        <v>0.43888888888888888</v>
      </c>
      <c r="G27" s="68">
        <v>0.45833333333333331</v>
      </c>
      <c r="J27" s="69">
        <f t="shared" si="4"/>
        <v>1.9444444444444431E-2</v>
      </c>
      <c r="K27" s="70">
        <f t="shared" si="0"/>
        <v>3.8888888888888862E-2</v>
      </c>
      <c r="L27" s="71">
        <v>28.5</v>
      </c>
      <c r="M27" s="71">
        <v>28.5</v>
      </c>
      <c r="N27" s="71">
        <f t="shared" si="1"/>
        <v>28.5</v>
      </c>
      <c r="O27" s="71">
        <v>10</v>
      </c>
      <c r="P27" s="71">
        <v>65</v>
      </c>
      <c r="Q27" s="72">
        <v>0</v>
      </c>
      <c r="R27" s="72">
        <v>2</v>
      </c>
      <c r="S27" s="72">
        <f t="shared" si="2"/>
        <v>1</v>
      </c>
      <c r="T27" s="72">
        <v>0</v>
      </c>
      <c r="U27" s="72">
        <v>2</v>
      </c>
      <c r="V27" s="72">
        <f t="shared" si="3"/>
        <v>1</v>
      </c>
      <c r="X27" s="66"/>
      <c r="Y27" s="66"/>
      <c r="Z27" s="66"/>
      <c r="AA27" s="66"/>
      <c r="AB27" s="136"/>
      <c r="AC27" s="136"/>
      <c r="AD27" s="66"/>
      <c r="AE27" s="66"/>
      <c r="AG27" s="66" t="s">
        <v>522</v>
      </c>
      <c r="AH27" s="66" t="s">
        <v>292</v>
      </c>
      <c r="AI27" s="66" t="s">
        <v>191</v>
      </c>
      <c r="AJ27" s="72"/>
      <c r="AK27" s="72"/>
      <c r="AL27" s="66" t="s">
        <v>329</v>
      </c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G27" s="66"/>
      <c r="BH27" s="66"/>
      <c r="BJ27" s="66"/>
      <c r="BK27" s="66"/>
      <c r="BM27" s="66"/>
      <c r="BN27" s="66"/>
      <c r="BO27" s="66"/>
      <c r="BP27" s="66"/>
      <c r="BQ27" s="66"/>
      <c r="BR27" s="66"/>
      <c r="BS27" s="66">
        <v>6</v>
      </c>
      <c r="BT27" s="66"/>
      <c r="BV27" s="66"/>
      <c r="BW27" s="66">
        <v>2</v>
      </c>
      <c r="BX27" s="66"/>
      <c r="BY27" s="66"/>
      <c r="CA27" s="66">
        <v>1</v>
      </c>
      <c r="CB27" s="66"/>
      <c r="CC27" s="66"/>
      <c r="CD27" s="66"/>
      <c r="CE27" s="66"/>
      <c r="CF27" s="66"/>
      <c r="CG27" s="66"/>
      <c r="CH27" s="66">
        <v>1</v>
      </c>
      <c r="CI27" s="66"/>
      <c r="CJ27" s="66"/>
      <c r="CL27" s="66"/>
      <c r="CM27" s="66"/>
      <c r="CN27" s="66"/>
      <c r="CP27" s="66"/>
    </row>
    <row r="28" spans="1:94" s="71" customFormat="1" x14ac:dyDescent="0.25">
      <c r="A28" s="66" t="s">
        <v>325</v>
      </c>
      <c r="B28" s="66" t="s">
        <v>792</v>
      </c>
      <c r="C28" s="66" t="s">
        <v>234</v>
      </c>
      <c r="D28" s="66">
        <v>2</v>
      </c>
      <c r="E28" s="67">
        <v>43295</v>
      </c>
      <c r="F28" s="68">
        <v>0.43888888888888888</v>
      </c>
      <c r="G28" s="68">
        <v>0.45833333333333331</v>
      </c>
      <c r="J28" s="69">
        <f t="shared" si="4"/>
        <v>1.9444444444444431E-2</v>
      </c>
      <c r="K28" s="70">
        <f t="shared" si="0"/>
        <v>3.8888888888888862E-2</v>
      </c>
      <c r="L28" s="71">
        <v>28.5</v>
      </c>
      <c r="M28" s="71">
        <v>28.5</v>
      </c>
      <c r="N28" s="71">
        <f t="shared" si="1"/>
        <v>28.5</v>
      </c>
      <c r="O28" s="71">
        <v>10</v>
      </c>
      <c r="P28" s="71">
        <v>65</v>
      </c>
      <c r="Q28" s="72">
        <v>0</v>
      </c>
      <c r="R28" s="72">
        <v>2</v>
      </c>
      <c r="S28" s="72">
        <f t="shared" si="2"/>
        <v>1</v>
      </c>
      <c r="T28" s="72">
        <v>0</v>
      </c>
      <c r="U28" s="72">
        <v>2</v>
      </c>
      <c r="V28" s="72">
        <f t="shared" si="3"/>
        <v>1</v>
      </c>
      <c r="X28" s="66"/>
      <c r="Y28" s="66"/>
      <c r="Z28" s="66"/>
      <c r="AA28" s="66"/>
      <c r="AB28" s="136"/>
      <c r="AC28" s="136"/>
      <c r="AD28" s="66"/>
      <c r="AE28" s="66"/>
      <c r="AG28" s="66" t="s">
        <v>522</v>
      </c>
      <c r="AH28" s="66" t="s">
        <v>292</v>
      </c>
      <c r="AI28" s="66" t="s">
        <v>191</v>
      </c>
      <c r="AJ28" s="72"/>
      <c r="AK28" s="72"/>
      <c r="AL28" s="66" t="s">
        <v>329</v>
      </c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G28" s="66"/>
      <c r="BH28" s="66"/>
      <c r="BJ28" s="66"/>
      <c r="BK28" s="66"/>
      <c r="BM28" s="66"/>
      <c r="BN28" s="66"/>
      <c r="BO28" s="66"/>
      <c r="BP28" s="66"/>
      <c r="BQ28" s="66"/>
      <c r="BR28" s="66"/>
      <c r="BS28" s="66">
        <v>6</v>
      </c>
      <c r="BT28" s="66"/>
      <c r="BV28" s="66"/>
      <c r="BW28" s="66"/>
      <c r="BX28" s="66"/>
      <c r="BY28" s="66"/>
      <c r="CA28" s="66">
        <v>2</v>
      </c>
      <c r="CB28" s="66"/>
      <c r="CC28" s="66"/>
      <c r="CD28" s="66"/>
      <c r="CE28" s="66"/>
      <c r="CF28" s="66"/>
      <c r="CG28" s="66"/>
      <c r="CH28" s="66"/>
      <c r="CI28" s="66"/>
      <c r="CJ28" s="66"/>
      <c r="CL28" s="66"/>
      <c r="CM28" s="66"/>
      <c r="CN28" s="66"/>
      <c r="CP28" s="66"/>
    </row>
    <row r="29" spans="1:94" s="71" customFormat="1" x14ac:dyDescent="0.25">
      <c r="A29" s="66" t="s">
        <v>330</v>
      </c>
      <c r="B29" s="66" t="s">
        <v>782</v>
      </c>
      <c r="C29" s="66" t="s">
        <v>204</v>
      </c>
      <c r="D29" s="66">
        <v>2</v>
      </c>
      <c r="E29" s="67">
        <v>43249</v>
      </c>
      <c r="F29" s="68">
        <v>0.38263888888888892</v>
      </c>
      <c r="G29" s="68">
        <v>0.44930555555555557</v>
      </c>
      <c r="J29" s="69">
        <f t="shared" si="4"/>
        <v>6.6666666666666652E-2</v>
      </c>
      <c r="K29" s="70">
        <f t="shared" si="0"/>
        <v>0.1333333333333333</v>
      </c>
      <c r="L29" s="71">
        <v>28.3</v>
      </c>
      <c r="M29" s="71">
        <v>29</v>
      </c>
      <c r="N29" s="71">
        <f t="shared" si="1"/>
        <v>28.65</v>
      </c>
      <c r="O29" s="71">
        <v>45</v>
      </c>
      <c r="P29" s="71">
        <v>40</v>
      </c>
      <c r="Q29" s="72">
        <v>0</v>
      </c>
      <c r="R29" s="72">
        <v>1</v>
      </c>
      <c r="S29" s="72">
        <f t="shared" si="2"/>
        <v>0.5</v>
      </c>
      <c r="T29" s="72">
        <v>0</v>
      </c>
      <c r="U29" s="72">
        <v>1</v>
      </c>
      <c r="V29" s="72">
        <f t="shared" si="3"/>
        <v>0.5</v>
      </c>
      <c r="X29" s="66"/>
      <c r="Y29" s="66"/>
      <c r="Z29" s="66"/>
      <c r="AA29" s="66"/>
      <c r="AB29" s="136"/>
      <c r="AC29" s="136"/>
      <c r="AD29" s="66"/>
      <c r="AE29" s="66"/>
      <c r="AG29" s="66" t="s">
        <v>522</v>
      </c>
      <c r="AH29" s="66" t="s">
        <v>292</v>
      </c>
      <c r="AI29" s="66" t="s">
        <v>519</v>
      </c>
      <c r="AJ29" s="72"/>
      <c r="AK29" s="72"/>
      <c r="AL29" s="66" t="s">
        <v>337</v>
      </c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>
        <v>4</v>
      </c>
      <c r="BC29" s="66"/>
      <c r="BD29" s="66">
        <v>1</v>
      </c>
      <c r="BE29" s="66">
        <v>2</v>
      </c>
      <c r="BG29" s="66"/>
      <c r="BH29" s="66">
        <v>2</v>
      </c>
      <c r="BJ29" s="66"/>
      <c r="BK29" s="66"/>
      <c r="BM29" s="66"/>
      <c r="BN29" s="66"/>
      <c r="BO29" s="66"/>
      <c r="BP29" s="66"/>
      <c r="BQ29" s="66"/>
      <c r="BR29" s="66"/>
      <c r="BS29" s="66"/>
      <c r="BT29" s="66">
        <v>1</v>
      </c>
      <c r="BU29" s="71">
        <v>3</v>
      </c>
      <c r="BV29" s="66"/>
      <c r="BW29" s="66"/>
      <c r="BX29" s="66"/>
      <c r="BY29" s="66"/>
      <c r="BZ29" s="71">
        <v>2</v>
      </c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L29" s="66"/>
      <c r="CM29" s="66"/>
      <c r="CN29" s="66"/>
      <c r="CP29" s="66"/>
    </row>
    <row r="30" spans="1:94" s="71" customFormat="1" x14ac:dyDescent="0.25">
      <c r="A30" s="66" t="s">
        <v>330</v>
      </c>
      <c r="B30" s="66" t="s">
        <v>782</v>
      </c>
      <c r="C30" s="66" t="s">
        <v>233</v>
      </c>
      <c r="D30" s="66">
        <v>1</v>
      </c>
      <c r="E30" s="67">
        <v>43270</v>
      </c>
      <c r="F30" s="68">
        <v>0.35555555555555557</v>
      </c>
      <c r="G30" s="68">
        <v>0.36805555555555558</v>
      </c>
      <c r="J30" s="69">
        <f t="shared" si="4"/>
        <v>1.2500000000000011E-2</v>
      </c>
      <c r="K30" s="70">
        <f t="shared" si="0"/>
        <v>1.2500000000000011E-2</v>
      </c>
      <c r="L30" s="71">
        <v>25.3</v>
      </c>
      <c r="M30" s="71">
        <v>25.3</v>
      </c>
      <c r="N30" s="71">
        <f t="shared" si="1"/>
        <v>25.3</v>
      </c>
      <c r="O30" s="71">
        <v>95</v>
      </c>
      <c r="P30" s="71">
        <v>100</v>
      </c>
      <c r="Q30" s="72">
        <v>0</v>
      </c>
      <c r="R30" s="72">
        <v>4</v>
      </c>
      <c r="S30" s="72">
        <f t="shared" si="2"/>
        <v>2</v>
      </c>
      <c r="T30" s="72">
        <v>0</v>
      </c>
      <c r="U30" s="72">
        <v>4</v>
      </c>
      <c r="V30" s="72">
        <f t="shared" si="3"/>
        <v>2</v>
      </c>
      <c r="X30" s="66"/>
      <c r="Y30" s="66"/>
      <c r="Z30" s="66"/>
      <c r="AA30" s="66"/>
      <c r="AB30" s="136"/>
      <c r="AC30" s="136"/>
      <c r="AD30" s="66"/>
      <c r="AE30" s="66"/>
      <c r="AG30" s="66" t="s">
        <v>522</v>
      </c>
      <c r="AH30" s="66" t="s">
        <v>292</v>
      </c>
      <c r="AI30" s="66" t="s">
        <v>519</v>
      </c>
      <c r="AJ30" s="72"/>
      <c r="AK30" s="72"/>
      <c r="AL30" s="66" t="s">
        <v>331</v>
      </c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G30" s="66"/>
      <c r="BH30" s="66"/>
      <c r="BJ30" s="66"/>
      <c r="BK30" s="66"/>
      <c r="BM30" s="66"/>
      <c r="BN30" s="66"/>
      <c r="BO30" s="66"/>
      <c r="BP30" s="66"/>
      <c r="BQ30" s="66"/>
      <c r="BR30" s="66"/>
      <c r="BS30" s="66"/>
      <c r="BT30" s="66"/>
      <c r="BV30" s="66"/>
      <c r="BW30" s="66"/>
      <c r="BX30" s="66"/>
      <c r="BY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L30" s="66"/>
      <c r="CM30" s="66"/>
      <c r="CN30" s="66"/>
      <c r="CP30" s="66"/>
    </row>
    <row r="31" spans="1:94" s="71" customFormat="1" x14ac:dyDescent="0.25">
      <c r="A31" s="66" t="s">
        <v>332</v>
      </c>
      <c r="B31" s="66" t="s">
        <v>782</v>
      </c>
      <c r="C31" s="66" t="s">
        <v>234</v>
      </c>
      <c r="D31" s="66">
        <v>2</v>
      </c>
      <c r="E31" s="67">
        <v>43275</v>
      </c>
      <c r="F31" s="68">
        <v>0.37986111111111115</v>
      </c>
      <c r="G31" s="68">
        <v>0.45694444444444443</v>
      </c>
      <c r="J31" s="69">
        <f t="shared" si="4"/>
        <v>7.7083333333333282E-2</v>
      </c>
      <c r="K31" s="70">
        <f t="shared" si="0"/>
        <v>0.15416666666666656</v>
      </c>
      <c r="L31" s="71">
        <v>25.2</v>
      </c>
      <c r="M31" s="71">
        <v>27.8</v>
      </c>
      <c r="N31" s="71">
        <f t="shared" si="1"/>
        <v>26.5</v>
      </c>
      <c r="O31" s="71">
        <v>65</v>
      </c>
      <c r="P31" s="71">
        <v>80</v>
      </c>
      <c r="Q31" s="72">
        <v>0</v>
      </c>
      <c r="R31" s="72">
        <v>2</v>
      </c>
      <c r="S31" s="72">
        <f t="shared" si="2"/>
        <v>1</v>
      </c>
      <c r="T31" s="72">
        <v>0</v>
      </c>
      <c r="U31" s="72">
        <v>4</v>
      </c>
      <c r="V31" s="72">
        <f t="shared" si="3"/>
        <v>2</v>
      </c>
      <c r="X31" s="66"/>
      <c r="Y31" s="66"/>
      <c r="Z31" s="66"/>
      <c r="AA31" s="66"/>
      <c r="AB31" s="136"/>
      <c r="AC31" s="136"/>
      <c r="AD31" s="122">
        <v>39.697986</v>
      </c>
      <c r="AE31" s="122">
        <v>-78.938933000000006</v>
      </c>
      <c r="AF31" s="71">
        <v>824</v>
      </c>
      <c r="AG31" s="66" t="s">
        <v>522</v>
      </c>
      <c r="AH31" s="66" t="s">
        <v>292</v>
      </c>
      <c r="AI31" s="66" t="s">
        <v>519</v>
      </c>
      <c r="AJ31" s="72"/>
      <c r="AK31" s="72"/>
      <c r="AL31" s="66"/>
      <c r="AM31" s="66"/>
      <c r="AN31" s="66"/>
      <c r="AO31" s="66"/>
      <c r="AP31" s="66"/>
      <c r="AQ31" s="66"/>
      <c r="AR31" s="66">
        <v>1</v>
      </c>
      <c r="AS31" s="66"/>
      <c r="AT31" s="66"/>
      <c r="AU31" s="66"/>
      <c r="AV31" s="66"/>
      <c r="AW31" s="66">
        <v>2</v>
      </c>
      <c r="AX31" s="66"/>
      <c r="AY31" s="66"/>
      <c r="AZ31" s="66"/>
      <c r="BA31" s="66"/>
      <c r="BB31" s="66"/>
      <c r="BC31" s="66"/>
      <c r="BD31" s="66"/>
      <c r="BE31" s="66"/>
      <c r="BG31" s="66"/>
      <c r="BH31" s="66">
        <v>3</v>
      </c>
      <c r="BJ31" s="66"/>
      <c r="BK31" s="66"/>
      <c r="BM31" s="66"/>
      <c r="BN31" s="66"/>
      <c r="BO31" s="66"/>
      <c r="BP31" s="66"/>
      <c r="BQ31" s="66"/>
      <c r="BR31" s="66"/>
      <c r="BS31" s="66">
        <v>4</v>
      </c>
      <c r="BT31" s="66"/>
      <c r="BV31" s="66"/>
      <c r="BW31" s="66"/>
      <c r="BX31" s="66"/>
      <c r="BY31" s="66"/>
      <c r="BZ31" s="71">
        <v>2</v>
      </c>
      <c r="CA31" s="66">
        <v>4</v>
      </c>
      <c r="CB31" s="66"/>
      <c r="CC31" s="66"/>
      <c r="CD31" s="66"/>
      <c r="CE31" s="66"/>
      <c r="CF31" s="66"/>
      <c r="CG31" s="66"/>
      <c r="CH31" s="66"/>
      <c r="CI31" s="66"/>
      <c r="CJ31" s="66"/>
      <c r="CL31" s="66"/>
      <c r="CM31" s="66"/>
      <c r="CN31" s="66"/>
      <c r="CP31" s="66"/>
    </row>
    <row r="32" spans="1:94" s="71" customFormat="1" x14ac:dyDescent="0.25">
      <c r="A32" s="66" t="s">
        <v>285</v>
      </c>
      <c r="B32" s="66" t="s">
        <v>783</v>
      </c>
      <c r="C32" s="66" t="s">
        <v>193</v>
      </c>
      <c r="D32" s="66">
        <v>2</v>
      </c>
      <c r="E32" s="67">
        <v>43248</v>
      </c>
      <c r="F32" s="68">
        <v>0.42430555555555555</v>
      </c>
      <c r="G32" s="68">
        <v>0.43055555555555558</v>
      </c>
      <c r="H32" s="68"/>
      <c r="I32" s="68"/>
      <c r="J32" s="69">
        <f>(G32-F32)+(I32-H32)</f>
        <v>6.2500000000000333E-3</v>
      </c>
      <c r="K32" s="70">
        <f t="shared" si="0"/>
        <v>1.2500000000000067E-2</v>
      </c>
      <c r="N32" s="71" t="e">
        <f t="shared" si="1"/>
        <v>#DIV/0!</v>
      </c>
      <c r="O32" s="71">
        <v>100</v>
      </c>
      <c r="P32" s="71">
        <v>100</v>
      </c>
      <c r="Q32" s="72">
        <v>0</v>
      </c>
      <c r="R32" s="72"/>
      <c r="S32" s="72">
        <f t="shared" si="2"/>
        <v>0</v>
      </c>
      <c r="T32" s="72">
        <v>0</v>
      </c>
      <c r="U32" s="72"/>
      <c r="V32" s="72">
        <f t="shared" si="3"/>
        <v>0</v>
      </c>
      <c r="X32" s="66">
        <v>4.67</v>
      </c>
      <c r="Y32" s="66">
        <v>13.6</v>
      </c>
      <c r="Z32" s="66">
        <v>9.8699999999999992</v>
      </c>
      <c r="AA32" s="66">
        <v>18.7</v>
      </c>
      <c r="AB32" s="136"/>
      <c r="AC32" s="136"/>
      <c r="AD32" s="122">
        <v>39.477269</v>
      </c>
      <c r="AE32" s="122">
        <v>-79.460564000000005</v>
      </c>
      <c r="AF32" s="71">
        <v>742</v>
      </c>
      <c r="AG32" s="66" t="s">
        <v>524</v>
      </c>
      <c r="AH32" s="66" t="s">
        <v>191</v>
      </c>
      <c r="AI32" s="66" t="s">
        <v>292</v>
      </c>
      <c r="AJ32" s="72"/>
      <c r="AK32" s="72"/>
      <c r="AL32" s="66" t="s">
        <v>286</v>
      </c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G32" s="66"/>
      <c r="BH32" s="66"/>
      <c r="BJ32" s="66"/>
      <c r="BK32" s="66"/>
      <c r="BM32" s="66"/>
      <c r="BN32" s="66"/>
      <c r="BO32" s="66"/>
      <c r="BP32" s="66"/>
      <c r="BQ32" s="66"/>
      <c r="BR32" s="66"/>
      <c r="BS32" s="66"/>
      <c r="BT32" s="66"/>
      <c r="BV32" s="66"/>
      <c r="BW32" s="66"/>
      <c r="BX32" s="66"/>
      <c r="BY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L32" s="66"/>
      <c r="CM32" s="66"/>
      <c r="CN32" s="66"/>
      <c r="CP32" s="66"/>
    </row>
    <row r="33" spans="1:94" s="71" customFormat="1" x14ac:dyDescent="0.25">
      <c r="A33" s="66" t="s">
        <v>317</v>
      </c>
      <c r="B33" s="66" t="s">
        <v>784</v>
      </c>
      <c r="C33" s="66" t="s">
        <v>231</v>
      </c>
      <c r="D33" s="66">
        <v>3</v>
      </c>
      <c r="E33" s="67">
        <v>43269</v>
      </c>
      <c r="F33" s="68">
        <v>0.53541666666666665</v>
      </c>
      <c r="G33" s="68">
        <v>0.54166666666666663</v>
      </c>
      <c r="H33" s="68"/>
      <c r="I33" s="68"/>
      <c r="J33" s="69">
        <f>(G33-F33)+(I33-H33)</f>
        <v>6.2499999999999778E-3</v>
      </c>
      <c r="K33" s="70">
        <f t="shared" si="0"/>
        <v>1.8749999999999933E-2</v>
      </c>
      <c r="L33" s="71">
        <v>28.8</v>
      </c>
      <c r="M33" s="71">
        <v>28.8</v>
      </c>
      <c r="N33" s="71">
        <f t="shared" si="1"/>
        <v>28.8</v>
      </c>
      <c r="O33" s="71">
        <v>80</v>
      </c>
      <c r="P33" s="71">
        <v>80</v>
      </c>
      <c r="Q33" s="72">
        <v>0</v>
      </c>
      <c r="R33" s="72">
        <v>2</v>
      </c>
      <c r="S33" s="72">
        <f t="shared" si="2"/>
        <v>1</v>
      </c>
      <c r="T33" s="72">
        <v>0</v>
      </c>
      <c r="U33" s="72">
        <v>4</v>
      </c>
      <c r="V33" s="72">
        <f t="shared" si="3"/>
        <v>2</v>
      </c>
      <c r="X33" s="66">
        <v>6.66</v>
      </c>
      <c r="Y33" s="66">
        <v>25.5</v>
      </c>
      <c r="Z33" s="66">
        <v>0.13</v>
      </c>
      <c r="AA33" s="66">
        <v>90.3</v>
      </c>
      <c r="AB33" s="136"/>
      <c r="AC33" s="136"/>
      <c r="AD33" s="122">
        <v>39.479222</v>
      </c>
      <c r="AE33" s="122">
        <v>-79.363303000000002</v>
      </c>
      <c r="AF33" s="71">
        <v>774</v>
      </c>
      <c r="AG33" s="66" t="s">
        <v>522</v>
      </c>
      <c r="AH33" s="66" t="s">
        <v>191</v>
      </c>
      <c r="AI33" s="66" t="s">
        <v>521</v>
      </c>
      <c r="AJ33" s="72"/>
      <c r="AK33" s="72"/>
      <c r="AL33" s="66" t="s">
        <v>318</v>
      </c>
      <c r="AM33" s="66"/>
      <c r="AN33" s="66"/>
      <c r="AO33" s="66"/>
      <c r="AP33" s="66"/>
      <c r="AQ33" s="66"/>
      <c r="AR33" s="66"/>
      <c r="AS33" s="66"/>
      <c r="AT33" s="66">
        <v>3</v>
      </c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G33" s="66"/>
      <c r="BH33" s="66"/>
      <c r="BJ33" s="66"/>
      <c r="BK33" s="66"/>
      <c r="BM33" s="66"/>
      <c r="BN33" s="66"/>
      <c r="BO33" s="66"/>
      <c r="BP33" s="66"/>
      <c r="BQ33" s="66"/>
      <c r="BR33" s="66"/>
      <c r="BS33" s="66"/>
      <c r="BT33" s="66"/>
      <c r="BV33" s="66"/>
      <c r="BW33" s="66"/>
      <c r="BX33" s="66"/>
      <c r="BY33" s="66"/>
      <c r="CA33" s="66">
        <v>5</v>
      </c>
      <c r="CB33" s="66"/>
      <c r="CC33" s="66"/>
      <c r="CD33" s="66"/>
      <c r="CE33" s="66"/>
      <c r="CF33" s="66"/>
      <c r="CG33" s="66"/>
      <c r="CH33" s="66"/>
      <c r="CI33" s="66"/>
      <c r="CJ33" s="66"/>
      <c r="CL33" s="66"/>
      <c r="CM33" s="66"/>
      <c r="CN33" s="66"/>
      <c r="CP33" s="66"/>
    </row>
    <row r="34" spans="1:94" s="71" customFormat="1" x14ac:dyDescent="0.25">
      <c r="A34" s="66" t="s">
        <v>317</v>
      </c>
      <c r="B34" s="66" t="s">
        <v>784</v>
      </c>
      <c r="C34" s="66" t="s">
        <v>234</v>
      </c>
      <c r="D34" s="66">
        <v>2</v>
      </c>
      <c r="E34" s="67">
        <v>43309</v>
      </c>
      <c r="F34" s="68">
        <v>0.5625</v>
      </c>
      <c r="G34" s="68">
        <v>0.56597222222222221</v>
      </c>
      <c r="H34" s="68"/>
      <c r="I34" s="68"/>
      <c r="J34" s="69">
        <f>(G34-F34)+(I34-H34)</f>
        <v>3.4722222222222099E-3</v>
      </c>
      <c r="K34" s="70">
        <f t="shared" si="0"/>
        <v>6.9444444444444198E-3</v>
      </c>
      <c r="L34" s="71">
        <v>26.7</v>
      </c>
      <c r="M34" s="71">
        <v>26.7</v>
      </c>
      <c r="N34" s="71">
        <f t="shared" si="1"/>
        <v>26.7</v>
      </c>
      <c r="O34" s="71">
        <v>80</v>
      </c>
      <c r="P34" s="71">
        <v>80</v>
      </c>
      <c r="Q34" s="72">
        <v>0</v>
      </c>
      <c r="R34" s="72">
        <v>2</v>
      </c>
      <c r="S34" s="72">
        <f t="shared" si="2"/>
        <v>1</v>
      </c>
      <c r="T34" s="72">
        <v>0</v>
      </c>
      <c r="U34" s="72">
        <v>2</v>
      </c>
      <c r="V34" s="72">
        <f t="shared" si="3"/>
        <v>1</v>
      </c>
      <c r="X34" s="66"/>
      <c r="Y34" s="66"/>
      <c r="Z34" s="66"/>
      <c r="AA34" s="66"/>
      <c r="AB34" s="136"/>
      <c r="AC34" s="136"/>
      <c r="AD34" s="66"/>
      <c r="AE34" s="66"/>
      <c r="AG34" s="66" t="s">
        <v>522</v>
      </c>
      <c r="AH34" s="66" t="s">
        <v>191</v>
      </c>
      <c r="AI34" s="66" t="s">
        <v>521</v>
      </c>
      <c r="AJ34" s="72"/>
      <c r="AK34" s="72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G34" s="66"/>
      <c r="BH34" s="66"/>
      <c r="BJ34" s="66"/>
      <c r="BK34" s="66"/>
      <c r="BM34" s="66"/>
      <c r="BN34" s="66"/>
      <c r="BO34" s="66"/>
      <c r="BP34" s="66"/>
      <c r="BQ34" s="66"/>
      <c r="BR34" s="66"/>
      <c r="BS34" s="66"/>
      <c r="BT34" s="66"/>
      <c r="BV34" s="66"/>
      <c r="BW34" s="66"/>
      <c r="BX34" s="66">
        <v>1</v>
      </c>
      <c r="BY34" s="66"/>
      <c r="CA34" s="66">
        <v>2</v>
      </c>
      <c r="CB34" s="66"/>
      <c r="CC34" s="66"/>
      <c r="CD34" s="66"/>
      <c r="CE34" s="66"/>
      <c r="CF34" s="66"/>
      <c r="CG34" s="66"/>
      <c r="CH34" s="66"/>
      <c r="CI34" s="66"/>
      <c r="CJ34" s="66"/>
      <c r="CL34" s="66"/>
      <c r="CM34" s="66"/>
      <c r="CN34" s="66"/>
      <c r="CP34" s="66"/>
    </row>
    <row r="35" spans="1:94" s="71" customFormat="1" x14ac:dyDescent="0.25">
      <c r="A35" s="66" t="s">
        <v>197</v>
      </c>
      <c r="B35" s="66" t="s">
        <v>207</v>
      </c>
      <c r="C35" s="66" t="s">
        <v>198</v>
      </c>
      <c r="D35" s="66">
        <v>7</v>
      </c>
      <c r="E35" s="67">
        <v>43232</v>
      </c>
      <c r="F35" s="68">
        <v>0.48888888888888887</v>
      </c>
      <c r="G35" s="68">
        <v>0.58333333333333337</v>
      </c>
      <c r="H35" s="68"/>
      <c r="I35" s="68"/>
      <c r="J35" s="69">
        <f>G35-F35</f>
        <v>9.4444444444444497E-2</v>
      </c>
      <c r="K35" s="70">
        <f t="shared" si="0"/>
        <v>0.66111111111111143</v>
      </c>
      <c r="L35" s="71">
        <v>24.9</v>
      </c>
      <c r="M35" s="71">
        <v>24.9</v>
      </c>
      <c r="N35" s="71">
        <f t="shared" si="1"/>
        <v>24.9</v>
      </c>
      <c r="O35" s="71">
        <v>0</v>
      </c>
      <c r="P35" s="71">
        <v>0</v>
      </c>
      <c r="Q35" s="72">
        <v>0</v>
      </c>
      <c r="R35" s="72">
        <v>3</v>
      </c>
      <c r="S35" s="72">
        <f t="shared" si="2"/>
        <v>1.5</v>
      </c>
      <c r="T35" s="72">
        <v>0</v>
      </c>
      <c r="U35" s="72">
        <v>3</v>
      </c>
      <c r="V35" s="72">
        <f t="shared" si="3"/>
        <v>1.5</v>
      </c>
      <c r="X35" s="66"/>
      <c r="Y35" s="66"/>
      <c r="Z35" s="66"/>
      <c r="AA35" s="66"/>
      <c r="AB35" s="136"/>
      <c r="AC35" s="136"/>
      <c r="AD35" s="122">
        <v>39.543933000000003</v>
      </c>
      <c r="AE35" s="122">
        <v>-79.253247000000002</v>
      </c>
      <c r="AF35" s="71">
        <v>851</v>
      </c>
      <c r="AG35" s="66" t="s">
        <v>522</v>
      </c>
      <c r="AH35" s="66" t="s">
        <v>191</v>
      </c>
      <c r="AI35" s="66" t="s">
        <v>519</v>
      </c>
      <c r="AJ35" s="72"/>
      <c r="AK35" s="72"/>
      <c r="AL35" s="66"/>
      <c r="AM35" s="66"/>
      <c r="AN35" s="66"/>
      <c r="AO35" s="66"/>
      <c r="AP35" s="66"/>
      <c r="AQ35" s="66"/>
      <c r="AR35" s="66">
        <v>1</v>
      </c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G35" s="66"/>
      <c r="BH35" s="66"/>
      <c r="BJ35" s="66"/>
      <c r="BK35" s="66"/>
      <c r="BM35" s="66"/>
      <c r="BN35" s="66"/>
      <c r="BO35" s="66"/>
      <c r="BP35" s="66"/>
      <c r="BQ35" s="66"/>
      <c r="BR35" s="66"/>
      <c r="BS35" s="66"/>
      <c r="BT35" s="66"/>
      <c r="BU35" s="71">
        <v>17</v>
      </c>
      <c r="BV35" s="66"/>
      <c r="BW35" s="66"/>
      <c r="BX35" s="66"/>
      <c r="BY35" s="66"/>
      <c r="CA35" s="66"/>
      <c r="CB35" s="66"/>
      <c r="CC35" s="66"/>
      <c r="CD35" s="66"/>
      <c r="CE35" s="66"/>
      <c r="CF35" s="66"/>
      <c r="CG35" s="66"/>
      <c r="CH35" s="66"/>
      <c r="CI35" s="66"/>
      <c r="CJ35" s="66"/>
      <c r="CL35" s="66"/>
      <c r="CM35" s="66"/>
      <c r="CN35" s="66">
        <v>11</v>
      </c>
      <c r="CP35" s="66"/>
    </row>
    <row r="36" spans="1:94" s="71" customFormat="1" x14ac:dyDescent="0.25">
      <c r="A36" s="66" t="s">
        <v>197</v>
      </c>
      <c r="B36" s="66" t="s">
        <v>207</v>
      </c>
      <c r="C36" s="66" t="s">
        <v>194</v>
      </c>
      <c r="D36" s="66">
        <v>3</v>
      </c>
      <c r="E36" s="67">
        <v>43244</v>
      </c>
      <c r="F36" s="68">
        <v>0.43055555555555558</v>
      </c>
      <c r="G36" s="68">
        <v>0.58958333333333335</v>
      </c>
      <c r="H36" s="68"/>
      <c r="I36" s="68"/>
      <c r="J36" s="69">
        <f>G36-F36</f>
        <v>0.15902777777777777</v>
      </c>
      <c r="K36" s="70">
        <f t="shared" si="0"/>
        <v>0.4770833333333333</v>
      </c>
      <c r="L36" s="71">
        <v>23.5</v>
      </c>
      <c r="M36" s="71">
        <v>26</v>
      </c>
      <c r="N36" s="71">
        <f t="shared" si="1"/>
        <v>24.75</v>
      </c>
      <c r="O36" s="71">
        <v>0</v>
      </c>
      <c r="P36" s="71">
        <v>0</v>
      </c>
      <c r="Q36" s="72">
        <v>0</v>
      </c>
      <c r="R36" s="72">
        <v>2</v>
      </c>
      <c r="S36" s="72">
        <f t="shared" si="2"/>
        <v>1</v>
      </c>
      <c r="T36" s="72">
        <v>0</v>
      </c>
      <c r="U36" s="72">
        <v>2</v>
      </c>
      <c r="V36" s="72">
        <f t="shared" si="3"/>
        <v>1</v>
      </c>
      <c r="X36" s="66"/>
      <c r="Y36" s="66"/>
      <c r="Z36" s="66"/>
      <c r="AA36" s="66"/>
      <c r="AB36" s="136" t="s">
        <v>220</v>
      </c>
      <c r="AC36" s="136" t="s">
        <v>221</v>
      </c>
      <c r="AD36" s="66"/>
      <c r="AE36" s="66"/>
      <c r="AG36" s="66" t="s">
        <v>522</v>
      </c>
      <c r="AH36" s="66" t="s">
        <v>191</v>
      </c>
      <c r="AI36" s="66" t="s">
        <v>519</v>
      </c>
      <c r="AJ36" s="72"/>
      <c r="AK36" s="72"/>
      <c r="AL36" s="66" t="s">
        <v>216</v>
      </c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>
        <v>1</v>
      </c>
      <c r="BC36" s="66"/>
      <c r="BD36" s="66"/>
      <c r="BE36" s="66"/>
      <c r="BG36" s="66"/>
      <c r="BH36" s="66">
        <v>2</v>
      </c>
      <c r="BJ36" s="66"/>
      <c r="BK36" s="66">
        <v>6</v>
      </c>
      <c r="BM36" s="66"/>
      <c r="BN36" s="66">
        <v>4</v>
      </c>
      <c r="BO36" s="66"/>
      <c r="BP36" s="66"/>
      <c r="BQ36" s="66"/>
      <c r="BR36" s="66"/>
      <c r="BS36" s="66"/>
      <c r="BT36" s="66"/>
      <c r="BU36" s="71">
        <v>6</v>
      </c>
      <c r="BV36" s="66"/>
      <c r="BW36" s="66"/>
      <c r="BX36" s="66"/>
      <c r="BY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L36" s="66"/>
      <c r="CM36" s="66">
        <v>10</v>
      </c>
      <c r="CN36" s="66"/>
      <c r="CP36" s="66"/>
    </row>
    <row r="37" spans="1:94" s="71" customFormat="1" x14ac:dyDescent="0.25">
      <c r="A37" s="66" t="s">
        <v>197</v>
      </c>
      <c r="B37" s="66" t="s">
        <v>207</v>
      </c>
      <c r="C37" s="66" t="s">
        <v>204</v>
      </c>
      <c r="D37" s="66">
        <v>2</v>
      </c>
      <c r="E37" s="67">
        <v>43248</v>
      </c>
      <c r="F37" s="68">
        <v>0.66736111111111107</v>
      </c>
      <c r="G37" s="68">
        <v>0.75069444444444444</v>
      </c>
      <c r="H37" s="68"/>
      <c r="I37" s="68"/>
      <c r="J37" s="69">
        <f>G37-F37</f>
        <v>8.333333333333337E-2</v>
      </c>
      <c r="K37" s="70">
        <f t="shared" ref="K37:K68" si="5">J37*D37</f>
        <v>0.16666666666666674</v>
      </c>
      <c r="L37" s="71">
        <v>27.2</v>
      </c>
      <c r="M37" s="71">
        <v>26.8</v>
      </c>
      <c r="N37" s="71">
        <f t="shared" ref="N37:N68" si="6">AVERAGE(L37:M37)</f>
        <v>27</v>
      </c>
      <c r="O37" s="71">
        <v>90</v>
      </c>
      <c r="P37" s="71">
        <v>90</v>
      </c>
      <c r="Q37" s="72">
        <v>0</v>
      </c>
      <c r="R37" s="72">
        <v>2</v>
      </c>
      <c r="S37" s="72">
        <f t="shared" ref="S37:S68" si="7">AVERAGE(Q37:R37)</f>
        <v>1</v>
      </c>
      <c r="T37" s="72">
        <v>0</v>
      </c>
      <c r="U37" s="72">
        <v>2</v>
      </c>
      <c r="V37" s="72">
        <f t="shared" ref="V37:V68" si="8">AVERAGE(T37:U37)</f>
        <v>1</v>
      </c>
      <c r="X37" s="66"/>
      <c r="Y37" s="66"/>
      <c r="Z37" s="66"/>
      <c r="AA37" s="66"/>
      <c r="AB37" s="136"/>
      <c r="AC37" s="136"/>
      <c r="AD37" s="66"/>
      <c r="AE37" s="66"/>
      <c r="AG37" s="66" t="s">
        <v>522</v>
      </c>
      <c r="AH37" s="66" t="s">
        <v>191</v>
      </c>
      <c r="AI37" s="66" t="s">
        <v>519</v>
      </c>
      <c r="AJ37" s="72"/>
      <c r="AK37" s="72"/>
      <c r="AL37" s="66"/>
      <c r="AM37" s="66"/>
      <c r="AN37" s="66"/>
      <c r="AO37" s="66"/>
      <c r="AP37" s="66"/>
      <c r="AQ37" s="66"/>
      <c r="AR37" s="66">
        <v>1</v>
      </c>
      <c r="AS37" s="66"/>
      <c r="AT37" s="66"/>
      <c r="AU37" s="66"/>
      <c r="AV37" s="66"/>
      <c r="AW37" s="66"/>
      <c r="AX37" s="66"/>
      <c r="AY37" s="66"/>
      <c r="AZ37" s="66"/>
      <c r="BA37" s="66"/>
      <c r="BB37" s="66">
        <v>1</v>
      </c>
      <c r="BC37" s="66"/>
      <c r="BD37" s="66"/>
      <c r="BE37" s="66"/>
      <c r="BG37" s="66"/>
      <c r="BH37" s="66">
        <v>1</v>
      </c>
      <c r="BJ37" s="66"/>
      <c r="BK37" s="66">
        <v>48</v>
      </c>
      <c r="BM37" s="66"/>
      <c r="BN37" s="66"/>
      <c r="BO37" s="66"/>
      <c r="BP37" s="66"/>
      <c r="BQ37" s="66"/>
      <c r="BR37" s="66"/>
      <c r="BS37" s="66"/>
      <c r="BT37" s="66"/>
      <c r="BU37" s="71">
        <v>6</v>
      </c>
      <c r="BV37" s="66"/>
      <c r="BW37" s="66"/>
      <c r="BX37" s="66"/>
      <c r="BY37" s="66"/>
      <c r="CA37" s="66">
        <v>3</v>
      </c>
      <c r="CB37" s="66"/>
      <c r="CC37" s="66"/>
      <c r="CD37" s="66"/>
      <c r="CE37" s="66"/>
      <c r="CF37" s="66"/>
      <c r="CG37" s="66"/>
      <c r="CH37" s="66"/>
      <c r="CI37" s="66"/>
      <c r="CJ37" s="66"/>
      <c r="CL37" s="66"/>
      <c r="CM37" s="66">
        <v>10</v>
      </c>
      <c r="CN37" s="66"/>
      <c r="CP37" s="66"/>
    </row>
    <row r="38" spans="1:94" s="71" customFormat="1" x14ac:dyDescent="0.25">
      <c r="A38" s="66" t="s">
        <v>197</v>
      </c>
      <c r="B38" s="66" t="s">
        <v>207</v>
      </c>
      <c r="C38" s="66" t="s">
        <v>193</v>
      </c>
      <c r="D38" s="66">
        <v>2</v>
      </c>
      <c r="E38" s="67">
        <v>43258</v>
      </c>
      <c r="F38" s="68">
        <v>0.47013888888888888</v>
      </c>
      <c r="G38" s="68">
        <v>0.57638888888888895</v>
      </c>
      <c r="H38" s="68"/>
      <c r="I38" s="68"/>
      <c r="J38" s="69">
        <f>G38-F38</f>
        <v>0.10625000000000007</v>
      </c>
      <c r="K38" s="70">
        <f t="shared" si="5"/>
        <v>0.21250000000000013</v>
      </c>
      <c r="L38" s="71">
        <v>20.9</v>
      </c>
      <c r="M38" s="71">
        <v>24.9</v>
      </c>
      <c r="N38" s="71">
        <f t="shared" si="6"/>
        <v>22.9</v>
      </c>
      <c r="O38" s="71">
        <v>10</v>
      </c>
      <c r="P38" s="71">
        <v>0</v>
      </c>
      <c r="Q38" s="72">
        <v>0</v>
      </c>
      <c r="R38" s="72">
        <v>2</v>
      </c>
      <c r="S38" s="72">
        <f t="shared" si="7"/>
        <v>1</v>
      </c>
      <c r="T38" s="72">
        <v>0</v>
      </c>
      <c r="U38" s="72">
        <v>2</v>
      </c>
      <c r="V38" s="72">
        <f t="shared" si="8"/>
        <v>1</v>
      </c>
      <c r="X38" s="66"/>
      <c r="Y38" s="66"/>
      <c r="Z38" s="66"/>
      <c r="AA38" s="66"/>
      <c r="AB38" s="136"/>
      <c r="AC38" s="136"/>
      <c r="AD38" s="66"/>
      <c r="AE38" s="66"/>
      <c r="AG38" s="66" t="s">
        <v>522</v>
      </c>
      <c r="AH38" s="66" t="s">
        <v>191</v>
      </c>
      <c r="AI38" s="66" t="s">
        <v>519</v>
      </c>
      <c r="AJ38" s="72"/>
      <c r="AK38" s="72"/>
      <c r="AL38" s="66" t="s">
        <v>800</v>
      </c>
      <c r="AM38" s="66"/>
      <c r="AN38" s="66"/>
      <c r="AO38" s="66"/>
      <c r="AP38" s="66"/>
      <c r="AQ38" s="66"/>
      <c r="AR38" s="66">
        <v>4</v>
      </c>
      <c r="AS38" s="66"/>
      <c r="AT38" s="66"/>
      <c r="AU38" s="66"/>
      <c r="AV38" s="66"/>
      <c r="AW38" s="66"/>
      <c r="AX38" s="66"/>
      <c r="AY38" s="66"/>
      <c r="AZ38" s="66"/>
      <c r="BA38" s="66"/>
      <c r="BB38" s="66">
        <v>24</v>
      </c>
      <c r="BC38" s="66"/>
      <c r="BD38" s="66"/>
      <c r="BE38" s="66"/>
      <c r="BG38" s="66"/>
      <c r="BH38" s="66"/>
      <c r="BJ38" s="66"/>
      <c r="BK38" s="66">
        <v>2000</v>
      </c>
      <c r="BM38" s="66"/>
      <c r="BP38" s="66"/>
      <c r="BQ38" s="66"/>
      <c r="BR38" s="66"/>
      <c r="BS38" s="66"/>
      <c r="BT38" s="66"/>
      <c r="BU38" s="71">
        <v>4</v>
      </c>
      <c r="BV38" s="66"/>
      <c r="BW38" s="66"/>
      <c r="BX38" s="66"/>
      <c r="BY38" s="66"/>
      <c r="CA38" s="66">
        <v>2</v>
      </c>
      <c r="CB38" s="66"/>
      <c r="CC38" s="66"/>
      <c r="CD38" s="66"/>
      <c r="CE38" s="66"/>
      <c r="CF38" s="66"/>
      <c r="CG38" s="66"/>
      <c r="CH38" s="66"/>
      <c r="CI38" s="66"/>
      <c r="CJ38" s="66"/>
      <c r="CL38" s="66"/>
      <c r="CM38" s="66">
        <v>4</v>
      </c>
      <c r="CN38" s="66">
        <v>1</v>
      </c>
      <c r="CP38" s="66"/>
    </row>
    <row r="39" spans="1:94" s="71" customFormat="1" x14ac:dyDescent="0.25">
      <c r="A39" s="66" t="s">
        <v>197</v>
      </c>
      <c r="B39" s="66" t="s">
        <v>207</v>
      </c>
      <c r="C39" s="66" t="s">
        <v>269</v>
      </c>
      <c r="D39" s="66">
        <v>3</v>
      </c>
      <c r="E39" s="67">
        <v>43267</v>
      </c>
      <c r="F39" s="68">
        <v>0.47013888888888888</v>
      </c>
      <c r="G39" s="68">
        <v>0.5625</v>
      </c>
      <c r="H39" s="68"/>
      <c r="I39" s="68"/>
      <c r="J39" s="69">
        <f t="shared" ref="J39:J50" si="9">(G39-F39)+(I39-H39)</f>
        <v>9.2361111111111116E-2</v>
      </c>
      <c r="K39" s="70">
        <f t="shared" si="5"/>
        <v>0.27708333333333335</v>
      </c>
      <c r="L39" s="71">
        <v>23.4</v>
      </c>
      <c r="M39" s="71">
        <v>27.5</v>
      </c>
      <c r="N39" s="71">
        <f t="shared" si="6"/>
        <v>25.45</v>
      </c>
      <c r="O39" s="71">
        <v>90</v>
      </c>
      <c r="P39" s="71">
        <v>15</v>
      </c>
      <c r="Q39" s="72">
        <v>0</v>
      </c>
      <c r="R39" s="72">
        <v>3</v>
      </c>
      <c r="S39" s="72">
        <f t="shared" si="7"/>
        <v>1.5</v>
      </c>
      <c r="T39" s="72">
        <v>0</v>
      </c>
      <c r="U39" s="72">
        <v>2</v>
      </c>
      <c r="V39" s="72">
        <f t="shared" si="8"/>
        <v>1</v>
      </c>
      <c r="X39" s="66"/>
      <c r="Y39" s="66"/>
      <c r="Z39" s="66"/>
      <c r="AA39" s="66"/>
      <c r="AB39" s="136"/>
      <c r="AC39" s="136"/>
      <c r="AD39" s="66"/>
      <c r="AE39" s="66"/>
      <c r="AG39" s="66" t="s">
        <v>522</v>
      </c>
      <c r="AH39" s="66" t="s">
        <v>191</v>
      </c>
      <c r="AI39" s="66" t="s">
        <v>519</v>
      </c>
      <c r="AJ39" s="72"/>
      <c r="AK39" s="72"/>
      <c r="AL39" s="66" t="s">
        <v>272</v>
      </c>
      <c r="AM39" s="66"/>
      <c r="AN39" s="66"/>
      <c r="AO39" s="66"/>
      <c r="AP39" s="66"/>
      <c r="AQ39" s="66"/>
      <c r="AR39" s="66">
        <v>3</v>
      </c>
      <c r="AS39" s="66"/>
      <c r="AT39" s="66"/>
      <c r="AU39" s="66"/>
      <c r="AV39" s="66"/>
      <c r="AW39" s="66"/>
      <c r="AX39" s="66"/>
      <c r="AY39" s="66"/>
      <c r="AZ39" s="66"/>
      <c r="BA39" s="66"/>
      <c r="BB39" s="66">
        <v>200</v>
      </c>
      <c r="BC39" s="66"/>
      <c r="BD39" s="66"/>
      <c r="BE39" s="66"/>
      <c r="BG39" s="66"/>
      <c r="BH39" s="66">
        <v>200</v>
      </c>
      <c r="BJ39" s="66"/>
      <c r="BK39" s="66">
        <v>2000</v>
      </c>
      <c r="BM39" s="66"/>
      <c r="BN39" s="66"/>
      <c r="BO39" s="66"/>
      <c r="BP39" s="66"/>
      <c r="BQ39" s="66"/>
      <c r="BR39" s="66"/>
      <c r="BS39" s="66"/>
      <c r="BT39" s="66"/>
      <c r="BU39" s="71">
        <v>2</v>
      </c>
      <c r="BV39" s="66"/>
      <c r="BW39" s="66"/>
      <c r="BX39" s="66"/>
      <c r="BY39" s="66"/>
      <c r="CA39" s="66">
        <v>2</v>
      </c>
      <c r="CB39" s="66"/>
      <c r="CC39" s="66"/>
      <c r="CD39" s="66"/>
      <c r="CE39" s="66"/>
      <c r="CF39" s="66"/>
      <c r="CG39" s="66"/>
      <c r="CH39" s="66"/>
      <c r="CI39" s="66"/>
      <c r="CJ39" s="66"/>
      <c r="CL39" s="66"/>
      <c r="CM39" s="66">
        <v>7</v>
      </c>
      <c r="CN39" s="66">
        <v>2</v>
      </c>
      <c r="CP39" s="66"/>
    </row>
    <row r="40" spans="1:94" s="71" customFormat="1" x14ac:dyDescent="0.25">
      <c r="A40" s="66" t="s">
        <v>197</v>
      </c>
      <c r="B40" s="66" t="s">
        <v>207</v>
      </c>
      <c r="C40" s="66" t="s">
        <v>234</v>
      </c>
      <c r="D40" s="66">
        <v>2</v>
      </c>
      <c r="E40" s="67">
        <v>43288</v>
      </c>
      <c r="F40" s="68">
        <v>0.50069444444444444</v>
      </c>
      <c r="G40" s="68">
        <v>0.55972222222222223</v>
      </c>
      <c r="H40" s="68"/>
      <c r="I40" s="68"/>
      <c r="J40" s="69">
        <f t="shared" si="9"/>
        <v>5.902777777777779E-2</v>
      </c>
      <c r="K40" s="70">
        <f t="shared" si="5"/>
        <v>0.11805555555555558</v>
      </c>
      <c r="L40" s="71">
        <v>22.5</v>
      </c>
      <c r="M40" s="71">
        <v>22.3</v>
      </c>
      <c r="N40" s="71">
        <f t="shared" si="6"/>
        <v>22.4</v>
      </c>
      <c r="O40" s="71">
        <v>0</v>
      </c>
      <c r="P40" s="71">
        <v>0</v>
      </c>
      <c r="Q40" s="72">
        <v>0</v>
      </c>
      <c r="R40" s="72">
        <v>2</v>
      </c>
      <c r="S40" s="72">
        <f t="shared" si="7"/>
        <v>1</v>
      </c>
      <c r="T40" s="72">
        <v>0</v>
      </c>
      <c r="U40" s="72">
        <v>5</v>
      </c>
      <c r="V40" s="72">
        <f t="shared" si="8"/>
        <v>2.5</v>
      </c>
      <c r="X40" s="66"/>
      <c r="Y40" s="66"/>
      <c r="Z40" s="66"/>
      <c r="AA40" s="66"/>
      <c r="AB40" s="136"/>
      <c r="AC40" s="136"/>
      <c r="AD40" s="66"/>
      <c r="AE40" s="66"/>
      <c r="AG40" s="66" t="s">
        <v>522</v>
      </c>
      <c r="AH40" s="66" t="s">
        <v>191</v>
      </c>
      <c r="AI40" s="66" t="s">
        <v>519</v>
      </c>
      <c r="AJ40" s="72"/>
      <c r="AK40" s="72"/>
      <c r="AL40" s="66" t="s">
        <v>271</v>
      </c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>
        <v>10</v>
      </c>
      <c r="BC40" s="66"/>
      <c r="BD40" s="66"/>
      <c r="BE40" s="66"/>
      <c r="BG40" s="66"/>
      <c r="BH40" s="66">
        <v>8</v>
      </c>
      <c r="BJ40" s="66"/>
      <c r="BK40" s="66">
        <v>10</v>
      </c>
      <c r="BM40" s="66"/>
      <c r="BN40" s="66"/>
      <c r="BO40" s="66"/>
      <c r="BP40" s="66">
        <v>1</v>
      </c>
      <c r="BQ40" s="66"/>
      <c r="BR40" s="66"/>
      <c r="BS40" s="66">
        <v>1</v>
      </c>
      <c r="BT40" s="66"/>
      <c r="BV40" s="66"/>
      <c r="BW40" s="66"/>
      <c r="BX40" s="66"/>
      <c r="BY40" s="66"/>
      <c r="CA40" s="66">
        <v>2</v>
      </c>
      <c r="CB40" s="66"/>
      <c r="CC40" s="66"/>
      <c r="CD40" s="66"/>
      <c r="CE40" s="66"/>
      <c r="CF40" s="66"/>
      <c r="CG40" s="66"/>
      <c r="CH40" s="66"/>
      <c r="CI40" s="66"/>
      <c r="CJ40" s="66"/>
      <c r="CK40" s="71">
        <v>1</v>
      </c>
      <c r="CL40" s="66"/>
      <c r="CM40" s="66">
        <v>1</v>
      </c>
      <c r="CN40" s="66"/>
      <c r="CP40" s="66"/>
    </row>
    <row r="41" spans="1:94" s="71" customFormat="1" x14ac:dyDescent="0.25">
      <c r="A41" s="66" t="s">
        <v>197</v>
      </c>
      <c r="B41" s="66" t="s">
        <v>207</v>
      </c>
      <c r="C41" s="66" t="s">
        <v>269</v>
      </c>
      <c r="D41" s="66">
        <v>3</v>
      </c>
      <c r="E41" s="67">
        <v>43292</v>
      </c>
      <c r="F41" s="68">
        <v>0.4284722222222222</v>
      </c>
      <c r="G41" s="68">
        <v>0.47222222222222227</v>
      </c>
      <c r="H41" s="68"/>
      <c r="I41" s="68"/>
      <c r="J41" s="69">
        <f t="shared" si="9"/>
        <v>4.3750000000000067E-2</v>
      </c>
      <c r="K41" s="70">
        <f t="shared" si="5"/>
        <v>0.1312500000000002</v>
      </c>
      <c r="L41" s="71">
        <v>25.4</v>
      </c>
      <c r="M41" s="71">
        <v>27.5</v>
      </c>
      <c r="N41" s="71">
        <f t="shared" si="6"/>
        <v>26.45</v>
      </c>
      <c r="O41" s="71">
        <v>10</v>
      </c>
      <c r="P41" s="71">
        <v>30</v>
      </c>
      <c r="Q41" s="72">
        <v>0</v>
      </c>
      <c r="R41" s="72">
        <v>1</v>
      </c>
      <c r="S41" s="72">
        <f t="shared" si="7"/>
        <v>0.5</v>
      </c>
      <c r="T41" s="72">
        <v>0</v>
      </c>
      <c r="U41" s="72">
        <v>2</v>
      </c>
      <c r="V41" s="72">
        <f t="shared" si="8"/>
        <v>1</v>
      </c>
      <c r="X41" s="66"/>
      <c r="Y41" s="66"/>
      <c r="Z41" s="66"/>
      <c r="AA41" s="66"/>
      <c r="AB41" s="136" t="s">
        <v>632</v>
      </c>
      <c r="AC41" s="136" t="s">
        <v>218</v>
      </c>
      <c r="AD41" s="66"/>
      <c r="AE41" s="66"/>
      <c r="AG41" s="66" t="s">
        <v>522</v>
      </c>
      <c r="AH41" s="66" t="s">
        <v>191</v>
      </c>
      <c r="AI41" s="66" t="s">
        <v>519</v>
      </c>
      <c r="AJ41" s="72"/>
      <c r="AK41" s="72"/>
      <c r="AL41" s="66" t="s">
        <v>274</v>
      </c>
      <c r="AM41" s="66"/>
      <c r="AN41" s="66"/>
      <c r="AO41" s="66"/>
      <c r="AP41" s="66"/>
      <c r="AQ41" s="66"/>
      <c r="AR41" s="66"/>
      <c r="AS41" s="66">
        <v>1</v>
      </c>
      <c r="AT41" s="66"/>
      <c r="AU41" s="66"/>
      <c r="AV41" s="66"/>
      <c r="AW41" s="66">
        <v>2</v>
      </c>
      <c r="AX41" s="66"/>
      <c r="AY41" s="66"/>
      <c r="AZ41" s="66"/>
      <c r="BA41" s="66"/>
      <c r="BB41" s="66">
        <v>12</v>
      </c>
      <c r="BC41" s="66"/>
      <c r="BD41" s="66"/>
      <c r="BE41" s="66"/>
      <c r="BG41" s="66"/>
      <c r="BH41" s="66">
        <v>4</v>
      </c>
      <c r="BJ41" s="66"/>
      <c r="BK41" s="66">
        <v>30</v>
      </c>
      <c r="BM41" s="66"/>
      <c r="BN41" s="66"/>
      <c r="BO41" s="66">
        <v>1</v>
      </c>
      <c r="BP41" s="66">
        <v>2</v>
      </c>
      <c r="BQ41" s="66"/>
      <c r="BR41" s="66"/>
      <c r="BS41" s="66"/>
      <c r="BT41" s="66">
        <v>1</v>
      </c>
      <c r="BU41" s="71">
        <v>1</v>
      </c>
      <c r="BV41" s="66"/>
      <c r="BW41" s="66">
        <v>4</v>
      </c>
      <c r="BX41" s="66"/>
      <c r="BY41" s="66"/>
      <c r="CA41" s="66">
        <v>6</v>
      </c>
      <c r="CB41" s="66"/>
      <c r="CC41" s="66"/>
      <c r="CD41" s="66"/>
      <c r="CE41" s="66">
        <v>1</v>
      </c>
      <c r="CF41" s="66"/>
      <c r="CG41" s="66"/>
      <c r="CH41" s="66"/>
      <c r="CI41" s="66"/>
      <c r="CJ41" s="66"/>
      <c r="CL41" s="66"/>
      <c r="CM41" s="66"/>
      <c r="CN41" s="66"/>
      <c r="CP41" s="66"/>
    </row>
    <row r="42" spans="1:94" s="71" customFormat="1" x14ac:dyDescent="0.25">
      <c r="A42" s="66" t="s">
        <v>197</v>
      </c>
      <c r="B42" s="66" t="s">
        <v>207</v>
      </c>
      <c r="C42" s="66" t="s">
        <v>255</v>
      </c>
      <c r="D42" s="66">
        <v>2</v>
      </c>
      <c r="E42" s="67">
        <v>43301</v>
      </c>
      <c r="F42" s="68">
        <v>0.53541666666666665</v>
      </c>
      <c r="G42" s="68">
        <v>0.55625000000000002</v>
      </c>
      <c r="H42" s="68"/>
      <c r="I42" s="68"/>
      <c r="J42" s="69">
        <f t="shared" si="9"/>
        <v>2.083333333333337E-2</v>
      </c>
      <c r="K42" s="70">
        <f t="shared" si="5"/>
        <v>4.1666666666666741E-2</v>
      </c>
      <c r="L42" s="71">
        <v>26.3</v>
      </c>
      <c r="M42" s="71">
        <v>27.2</v>
      </c>
      <c r="N42" s="71">
        <f t="shared" si="6"/>
        <v>26.75</v>
      </c>
      <c r="O42" s="71">
        <v>75</v>
      </c>
      <c r="P42" s="71">
        <v>80</v>
      </c>
      <c r="Q42" s="72">
        <v>0</v>
      </c>
      <c r="R42" s="72">
        <v>4</v>
      </c>
      <c r="S42" s="72">
        <f t="shared" si="7"/>
        <v>2</v>
      </c>
      <c r="T42" s="72">
        <v>0</v>
      </c>
      <c r="U42" s="72">
        <v>4</v>
      </c>
      <c r="V42" s="72">
        <f t="shared" si="8"/>
        <v>2</v>
      </c>
      <c r="X42" s="66"/>
      <c r="Y42" s="66"/>
      <c r="Z42" s="66"/>
      <c r="AA42" s="66"/>
      <c r="AB42" s="136"/>
      <c r="AC42" s="136"/>
      <c r="AD42" s="66"/>
      <c r="AE42" s="66"/>
      <c r="AG42" s="66" t="s">
        <v>522</v>
      </c>
      <c r="AH42" s="66" t="s">
        <v>191</v>
      </c>
      <c r="AI42" s="66" t="s">
        <v>519</v>
      </c>
      <c r="AJ42" s="72"/>
      <c r="AK42" s="72"/>
      <c r="AL42" s="66"/>
      <c r="AM42" s="66"/>
      <c r="AN42" s="66"/>
      <c r="AO42" s="66"/>
      <c r="AP42" s="66"/>
      <c r="AQ42" s="66"/>
      <c r="AR42" s="66">
        <v>2</v>
      </c>
      <c r="AS42" s="66">
        <v>1</v>
      </c>
      <c r="AT42" s="66"/>
      <c r="AU42" s="66"/>
      <c r="AV42" s="66"/>
      <c r="AW42" s="66"/>
      <c r="AX42" s="66"/>
      <c r="AY42" s="66"/>
      <c r="AZ42" s="66"/>
      <c r="BA42" s="66"/>
      <c r="BB42" s="66">
        <v>5</v>
      </c>
      <c r="BC42" s="66"/>
      <c r="BD42" s="66"/>
      <c r="BE42" s="66"/>
      <c r="BG42" s="66"/>
      <c r="BH42" s="66"/>
      <c r="BJ42" s="66"/>
      <c r="BK42" s="66">
        <v>1</v>
      </c>
      <c r="BM42" s="66"/>
      <c r="BN42" s="66"/>
      <c r="BO42" s="66">
        <v>1</v>
      </c>
      <c r="BP42" s="66">
        <v>2</v>
      </c>
      <c r="BQ42" s="66">
        <v>1</v>
      </c>
      <c r="BR42" s="66"/>
      <c r="BS42" s="66"/>
      <c r="BT42" s="66">
        <v>3</v>
      </c>
      <c r="BV42" s="66"/>
      <c r="BW42" s="66">
        <v>1</v>
      </c>
      <c r="BX42" s="66"/>
      <c r="BY42" s="66"/>
      <c r="CA42" s="66">
        <v>4</v>
      </c>
      <c r="CB42" s="66"/>
      <c r="CC42" s="66"/>
      <c r="CD42" s="66"/>
      <c r="CE42" s="66"/>
      <c r="CF42" s="66"/>
      <c r="CG42" s="66"/>
      <c r="CH42" s="66">
        <v>50</v>
      </c>
      <c r="CI42" s="66"/>
      <c r="CJ42" s="66"/>
      <c r="CL42" s="66"/>
      <c r="CM42" s="66">
        <v>1</v>
      </c>
      <c r="CN42" s="66"/>
      <c r="CP42" s="66"/>
    </row>
    <row r="43" spans="1:94" s="71" customFormat="1" x14ac:dyDescent="0.25">
      <c r="A43" s="66" t="s">
        <v>197</v>
      </c>
      <c r="B43" s="66" t="s">
        <v>207</v>
      </c>
      <c r="C43" s="66" t="s">
        <v>233</v>
      </c>
      <c r="D43" s="66">
        <v>1</v>
      </c>
      <c r="E43" s="67">
        <v>43307</v>
      </c>
      <c r="F43" s="68">
        <v>0.42222222222222222</v>
      </c>
      <c r="G43" s="68">
        <v>0.4513888888888889</v>
      </c>
      <c r="H43" s="68"/>
      <c r="I43" s="68"/>
      <c r="J43" s="69">
        <f t="shared" si="9"/>
        <v>2.9166666666666674E-2</v>
      </c>
      <c r="K43" s="70">
        <f t="shared" si="5"/>
        <v>2.9166666666666674E-2</v>
      </c>
      <c r="L43" s="71">
        <v>24.4</v>
      </c>
      <c r="M43" s="71">
        <v>26.7</v>
      </c>
      <c r="N43" s="71">
        <f t="shared" si="6"/>
        <v>25.549999999999997</v>
      </c>
      <c r="O43" s="71">
        <v>15</v>
      </c>
      <c r="P43" s="71">
        <v>25</v>
      </c>
      <c r="Q43" s="72">
        <v>0</v>
      </c>
      <c r="R43" s="72">
        <v>2</v>
      </c>
      <c r="S43" s="72">
        <f t="shared" si="7"/>
        <v>1</v>
      </c>
      <c r="T43" s="72">
        <v>0</v>
      </c>
      <c r="U43" s="72">
        <v>3</v>
      </c>
      <c r="V43" s="72">
        <f t="shared" si="8"/>
        <v>1.5</v>
      </c>
      <c r="X43" s="66"/>
      <c r="Y43" s="66"/>
      <c r="Z43" s="66"/>
      <c r="AA43" s="66"/>
      <c r="AB43" s="136"/>
      <c r="AC43" s="136"/>
      <c r="AD43" s="66"/>
      <c r="AE43" s="66"/>
      <c r="AG43" s="66" t="s">
        <v>522</v>
      </c>
      <c r="AH43" s="66" t="s">
        <v>191</v>
      </c>
      <c r="AI43" s="66" t="s">
        <v>519</v>
      </c>
      <c r="AJ43" s="72"/>
      <c r="AK43" s="72"/>
      <c r="AL43" s="66" t="s">
        <v>273</v>
      </c>
      <c r="AM43" s="66"/>
      <c r="AN43" s="66"/>
      <c r="AO43" s="66"/>
      <c r="AP43" s="66"/>
      <c r="AQ43" s="66"/>
      <c r="AR43" s="66">
        <v>1</v>
      </c>
      <c r="AS43" s="66"/>
      <c r="AT43" s="66"/>
      <c r="AU43" s="66"/>
      <c r="AV43" s="66"/>
      <c r="AW43" s="66"/>
      <c r="AX43" s="66"/>
      <c r="AY43" s="66"/>
      <c r="AZ43" s="66"/>
      <c r="BA43" s="66"/>
      <c r="BB43" s="66">
        <v>2</v>
      </c>
      <c r="BC43" s="66"/>
      <c r="BD43" s="66"/>
      <c r="BE43" s="66"/>
      <c r="BG43" s="66"/>
      <c r="BH43" s="66"/>
      <c r="BJ43" s="66"/>
      <c r="BK43" s="66"/>
      <c r="BM43" s="66"/>
      <c r="BN43" s="66"/>
      <c r="BO43" s="66">
        <v>1</v>
      </c>
      <c r="BP43" s="66">
        <v>2</v>
      </c>
      <c r="BQ43" s="66"/>
      <c r="BR43" s="66"/>
      <c r="BS43" s="66"/>
      <c r="BT43" s="66">
        <v>3</v>
      </c>
      <c r="BV43" s="66"/>
      <c r="BW43" s="66"/>
      <c r="BX43" s="66">
        <v>1</v>
      </c>
      <c r="BY43" s="66"/>
      <c r="CA43" s="66">
        <v>1</v>
      </c>
      <c r="CB43" s="66"/>
      <c r="CC43" s="66"/>
      <c r="CD43" s="66"/>
      <c r="CE43" s="66"/>
      <c r="CF43" s="66"/>
      <c r="CG43" s="66"/>
      <c r="CH43" s="66">
        <v>20</v>
      </c>
      <c r="CI43" s="66"/>
      <c r="CJ43" s="66"/>
      <c r="CL43" s="66"/>
      <c r="CM43" s="66"/>
      <c r="CN43" s="66"/>
      <c r="CP43" s="66"/>
    </row>
    <row r="44" spans="1:94" s="71" customFormat="1" x14ac:dyDescent="0.25">
      <c r="A44" s="66" t="s">
        <v>287</v>
      </c>
      <c r="B44" s="66" t="s">
        <v>785</v>
      </c>
      <c r="C44" s="66" t="s">
        <v>193</v>
      </c>
      <c r="D44" s="66">
        <v>2</v>
      </c>
      <c r="E44" s="67">
        <v>43248</v>
      </c>
      <c r="F44" s="68">
        <v>0.4152777777777778</v>
      </c>
      <c r="G44" s="68">
        <v>0.4236111111111111</v>
      </c>
      <c r="H44" s="68"/>
      <c r="I44" s="68"/>
      <c r="J44" s="69">
        <f t="shared" si="9"/>
        <v>8.3333333333333037E-3</v>
      </c>
      <c r="K44" s="70">
        <f t="shared" si="5"/>
        <v>1.6666666666666607E-2</v>
      </c>
      <c r="N44" s="71" t="e">
        <f t="shared" si="6"/>
        <v>#DIV/0!</v>
      </c>
      <c r="O44" s="71">
        <v>100</v>
      </c>
      <c r="P44" s="71">
        <v>100</v>
      </c>
      <c r="Q44" s="72">
        <v>0</v>
      </c>
      <c r="R44" s="72"/>
      <c r="S44" s="72">
        <f t="shared" si="7"/>
        <v>0</v>
      </c>
      <c r="T44" s="72">
        <v>0</v>
      </c>
      <c r="U44" s="72"/>
      <c r="V44" s="72">
        <f t="shared" si="8"/>
        <v>0</v>
      </c>
      <c r="X44" s="66">
        <v>5.0199999999999996</v>
      </c>
      <c r="Y44" s="66">
        <v>12.7</v>
      </c>
      <c r="Z44" s="66">
        <v>10.119999999999999</v>
      </c>
      <c r="AA44" s="66">
        <v>20.2</v>
      </c>
      <c r="AB44" s="136"/>
      <c r="AC44" s="136"/>
      <c r="AD44" s="122">
        <v>39.489739</v>
      </c>
      <c r="AE44" s="122">
        <v>-79.458267000000006</v>
      </c>
      <c r="AF44" s="71">
        <v>748</v>
      </c>
      <c r="AG44" s="66" t="s">
        <v>524</v>
      </c>
      <c r="AH44" s="66" t="s">
        <v>191</v>
      </c>
      <c r="AI44" s="66" t="s">
        <v>292</v>
      </c>
      <c r="AJ44" s="72"/>
      <c r="AK44" s="72"/>
      <c r="AL44" s="66" t="s">
        <v>288</v>
      </c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G44" s="66"/>
      <c r="BH44" s="66"/>
      <c r="BJ44" s="66"/>
      <c r="BK44" s="66"/>
      <c r="BM44" s="66"/>
      <c r="BN44" s="66"/>
      <c r="BO44" s="66"/>
      <c r="BP44" s="66"/>
      <c r="BQ44" s="66"/>
      <c r="BR44" s="66"/>
      <c r="BS44" s="66"/>
      <c r="BT44" s="66"/>
      <c r="BV44" s="66"/>
      <c r="BW44" s="66"/>
      <c r="BX44" s="66"/>
      <c r="BY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  <c r="CL44" s="66"/>
      <c r="CM44" s="66"/>
      <c r="CN44" s="66"/>
      <c r="CP44" s="66"/>
    </row>
    <row r="45" spans="1:94" s="71" customFormat="1" x14ac:dyDescent="0.25">
      <c r="A45" s="66" t="s">
        <v>275</v>
      </c>
      <c r="B45" s="66" t="s">
        <v>278</v>
      </c>
      <c r="C45" s="66" t="s">
        <v>194</v>
      </c>
      <c r="D45" s="66">
        <v>3</v>
      </c>
      <c r="E45" s="67">
        <v>43245</v>
      </c>
      <c r="F45" s="68">
        <v>0.59166666666666667</v>
      </c>
      <c r="G45" s="68">
        <v>0.63611111111111118</v>
      </c>
      <c r="H45" s="68"/>
      <c r="I45" s="68"/>
      <c r="J45" s="69">
        <f t="shared" si="9"/>
        <v>4.4444444444444509E-2</v>
      </c>
      <c r="K45" s="70">
        <f t="shared" si="5"/>
        <v>0.13333333333333353</v>
      </c>
      <c r="L45" s="71">
        <v>28.2</v>
      </c>
      <c r="M45" s="71">
        <v>32.4</v>
      </c>
      <c r="N45" s="71">
        <f t="shared" si="6"/>
        <v>30.299999999999997</v>
      </c>
      <c r="O45" s="71">
        <v>60</v>
      </c>
      <c r="P45" s="71">
        <v>5</v>
      </c>
      <c r="Q45" s="72">
        <v>0</v>
      </c>
      <c r="R45" s="72">
        <v>3</v>
      </c>
      <c r="S45" s="72">
        <f t="shared" si="7"/>
        <v>1.5</v>
      </c>
      <c r="T45" s="72">
        <v>0</v>
      </c>
      <c r="U45" s="72">
        <v>4</v>
      </c>
      <c r="V45" s="72">
        <f t="shared" si="8"/>
        <v>2</v>
      </c>
      <c r="X45" s="66"/>
      <c r="Y45" s="66"/>
      <c r="Z45" s="66"/>
      <c r="AA45" s="66"/>
      <c r="AB45" s="136"/>
      <c r="AC45" s="136"/>
      <c r="AD45" s="66"/>
      <c r="AE45" s="66"/>
      <c r="AG45" s="66" t="s">
        <v>522</v>
      </c>
      <c r="AH45" s="66" t="s">
        <v>292</v>
      </c>
      <c r="AI45" s="66"/>
      <c r="AJ45" s="72"/>
      <c r="AK45" s="72"/>
      <c r="AL45" s="66"/>
      <c r="AM45" s="66"/>
      <c r="AN45" s="66"/>
      <c r="AO45" s="66"/>
      <c r="AP45" s="66"/>
      <c r="AQ45" s="66"/>
      <c r="AR45" s="66">
        <v>2</v>
      </c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>
        <v>7</v>
      </c>
      <c r="BE45" s="66"/>
      <c r="BG45" s="66"/>
      <c r="BH45" s="66">
        <v>2</v>
      </c>
      <c r="BJ45" s="66"/>
      <c r="BK45" s="66"/>
      <c r="BM45" s="66">
        <v>1</v>
      </c>
      <c r="BN45" s="66"/>
      <c r="BO45" s="66"/>
      <c r="BP45" s="66"/>
      <c r="BQ45" s="66"/>
      <c r="BR45" s="66"/>
      <c r="BS45" s="66"/>
      <c r="BT45" s="66"/>
      <c r="BU45" s="71">
        <v>15</v>
      </c>
      <c r="BV45" s="66"/>
      <c r="BW45" s="66"/>
      <c r="BX45" s="66"/>
      <c r="BY45" s="66"/>
      <c r="CA45" s="66">
        <v>12</v>
      </c>
      <c r="CB45" s="66"/>
      <c r="CC45" s="66"/>
      <c r="CD45" s="66"/>
      <c r="CE45" s="66"/>
      <c r="CF45" s="66"/>
      <c r="CG45" s="66"/>
      <c r="CH45" s="66"/>
      <c r="CI45" s="66"/>
      <c r="CJ45" s="66"/>
      <c r="CL45" s="66"/>
      <c r="CM45" s="66"/>
      <c r="CN45" s="66"/>
      <c r="CP45" s="66"/>
    </row>
    <row r="46" spans="1:94" s="71" customFormat="1" x14ac:dyDescent="0.25">
      <c r="A46" s="66" t="s">
        <v>275</v>
      </c>
      <c r="B46" s="66" t="s">
        <v>278</v>
      </c>
      <c r="C46" s="66" t="s">
        <v>204</v>
      </c>
      <c r="D46" s="66">
        <v>2</v>
      </c>
      <c r="E46" s="67">
        <v>43255</v>
      </c>
      <c r="F46" s="68">
        <v>0.67291666666666661</v>
      </c>
      <c r="G46" s="68">
        <v>0.68055555555555547</v>
      </c>
      <c r="H46" s="68"/>
      <c r="I46" s="68"/>
      <c r="J46" s="69">
        <f t="shared" si="9"/>
        <v>7.6388888888888618E-3</v>
      </c>
      <c r="K46" s="70">
        <f t="shared" si="5"/>
        <v>1.5277777777777724E-2</v>
      </c>
      <c r="L46" s="71">
        <v>19.7</v>
      </c>
      <c r="M46" s="71">
        <v>19.399999999999999</v>
      </c>
      <c r="N46" s="71">
        <f t="shared" si="6"/>
        <v>19.549999999999997</v>
      </c>
      <c r="O46" s="71">
        <v>50</v>
      </c>
      <c r="P46" s="71">
        <v>40</v>
      </c>
      <c r="Q46" s="72">
        <v>1</v>
      </c>
      <c r="R46" s="72">
        <v>4</v>
      </c>
      <c r="S46" s="72">
        <f t="shared" si="7"/>
        <v>2.5</v>
      </c>
      <c r="T46" s="72">
        <v>1</v>
      </c>
      <c r="U46" s="72">
        <v>4</v>
      </c>
      <c r="V46" s="72">
        <f t="shared" si="8"/>
        <v>2.5</v>
      </c>
      <c r="X46" s="66"/>
      <c r="Y46" s="66"/>
      <c r="Z46" s="66"/>
      <c r="AA46" s="66"/>
      <c r="AB46" s="136"/>
      <c r="AC46" s="136"/>
      <c r="AD46" s="74">
        <v>39.602291700000002</v>
      </c>
      <c r="AE46" s="74">
        <v>-79.273094444444396</v>
      </c>
      <c r="AF46" s="71">
        <v>821</v>
      </c>
      <c r="AG46" s="66" t="s">
        <v>522</v>
      </c>
      <c r="AH46" s="66" t="s">
        <v>292</v>
      </c>
      <c r="AI46" s="66"/>
      <c r="AJ46" s="72"/>
      <c r="AK46" s="72"/>
      <c r="AL46" s="66" t="s">
        <v>276</v>
      </c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G46" s="66"/>
      <c r="BH46" s="66">
        <v>10</v>
      </c>
      <c r="BJ46" s="66"/>
      <c r="BK46" s="66"/>
      <c r="BM46" s="66">
        <v>6</v>
      </c>
      <c r="BN46" s="66"/>
      <c r="BO46" s="66"/>
      <c r="BP46" s="66"/>
      <c r="BQ46" s="66"/>
      <c r="BR46" s="66"/>
      <c r="BS46" s="66"/>
      <c r="BT46" s="66"/>
      <c r="BV46" s="66"/>
      <c r="BW46" s="66"/>
      <c r="BX46" s="66"/>
      <c r="BY46" s="66"/>
      <c r="CA46" s="66">
        <v>2</v>
      </c>
      <c r="CB46" s="66"/>
      <c r="CC46" s="66"/>
      <c r="CD46" s="66"/>
      <c r="CE46" s="66"/>
      <c r="CF46" s="66"/>
      <c r="CG46" s="66"/>
      <c r="CH46" s="66"/>
      <c r="CI46" s="66"/>
      <c r="CJ46" s="66"/>
      <c r="CL46" s="66"/>
      <c r="CM46" s="66"/>
      <c r="CN46" s="66"/>
      <c r="CP46" s="66"/>
    </row>
    <row r="47" spans="1:94" s="71" customFormat="1" x14ac:dyDescent="0.25">
      <c r="A47" s="66" t="s">
        <v>275</v>
      </c>
      <c r="B47" s="66" t="s">
        <v>278</v>
      </c>
      <c r="C47" s="66" t="s">
        <v>193</v>
      </c>
      <c r="D47" s="66">
        <v>2</v>
      </c>
      <c r="E47" s="67">
        <v>43265</v>
      </c>
      <c r="F47" s="68">
        <v>0.46875</v>
      </c>
      <c r="G47" s="68">
        <v>0.48472222222222222</v>
      </c>
      <c r="H47" s="68"/>
      <c r="I47" s="68"/>
      <c r="J47" s="69">
        <f t="shared" si="9"/>
        <v>1.5972222222222221E-2</v>
      </c>
      <c r="K47" s="70">
        <f t="shared" si="5"/>
        <v>3.1944444444444442E-2</v>
      </c>
      <c r="L47" s="71">
        <v>21.5</v>
      </c>
      <c r="M47" s="71">
        <v>21.5</v>
      </c>
      <c r="N47" s="71">
        <f t="shared" si="6"/>
        <v>21.5</v>
      </c>
      <c r="O47" s="71">
        <v>15</v>
      </c>
      <c r="P47" s="71">
        <v>15</v>
      </c>
      <c r="Q47" s="72">
        <v>0</v>
      </c>
      <c r="R47" s="72">
        <v>3</v>
      </c>
      <c r="S47" s="72">
        <f t="shared" si="7"/>
        <v>1.5</v>
      </c>
      <c r="T47" s="72">
        <v>0</v>
      </c>
      <c r="U47" s="72">
        <v>2</v>
      </c>
      <c r="V47" s="72">
        <f t="shared" si="8"/>
        <v>1</v>
      </c>
      <c r="X47" s="66"/>
      <c r="Y47" s="66"/>
      <c r="Z47" s="66"/>
      <c r="AA47" s="66"/>
      <c r="AB47" s="136"/>
      <c r="AC47" s="136"/>
      <c r="AD47" s="66"/>
      <c r="AE47" s="66"/>
      <c r="AG47" s="66" t="s">
        <v>522</v>
      </c>
      <c r="AH47" s="66" t="s">
        <v>292</v>
      </c>
      <c r="AI47" s="66"/>
      <c r="AJ47" s="72"/>
      <c r="AK47" s="72"/>
      <c r="AL47" s="66"/>
      <c r="AM47" s="66"/>
      <c r="AN47" s="66"/>
      <c r="AO47" s="66"/>
      <c r="AP47" s="66"/>
      <c r="AQ47" s="66"/>
      <c r="AR47" s="66"/>
      <c r="AS47" s="66"/>
      <c r="AT47" s="66">
        <v>2</v>
      </c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G47" s="66"/>
      <c r="BH47" s="66">
        <v>31</v>
      </c>
      <c r="BJ47" s="66"/>
      <c r="BK47" s="66"/>
      <c r="BM47" s="66">
        <v>39</v>
      </c>
      <c r="BN47" s="66"/>
      <c r="BO47" s="66"/>
      <c r="BP47" s="66"/>
      <c r="BQ47" s="66"/>
      <c r="BR47" s="66"/>
      <c r="BS47" s="66"/>
      <c r="BT47" s="66">
        <v>4</v>
      </c>
      <c r="BU47" s="71">
        <v>8</v>
      </c>
      <c r="BV47" s="66"/>
      <c r="BW47" s="66"/>
      <c r="BX47" s="66"/>
      <c r="BY47" s="66"/>
      <c r="CA47" s="66">
        <v>30</v>
      </c>
      <c r="CB47" s="66"/>
      <c r="CC47" s="66"/>
      <c r="CD47" s="66"/>
      <c r="CE47" s="66"/>
      <c r="CF47" s="66"/>
      <c r="CG47" s="66"/>
      <c r="CH47" s="66"/>
      <c r="CI47" s="66"/>
      <c r="CJ47" s="66"/>
      <c r="CL47" s="66"/>
      <c r="CM47" s="66"/>
      <c r="CN47" s="66"/>
      <c r="CP47" s="66"/>
    </row>
    <row r="48" spans="1:94" s="71" customFormat="1" x14ac:dyDescent="0.25">
      <c r="A48" s="66" t="s">
        <v>275</v>
      </c>
      <c r="B48" s="66" t="s">
        <v>278</v>
      </c>
      <c r="C48" s="66" t="s">
        <v>255</v>
      </c>
      <c r="D48" s="66">
        <v>2</v>
      </c>
      <c r="E48" s="67">
        <v>43284</v>
      </c>
      <c r="F48" s="68">
        <v>0.49652777777777773</v>
      </c>
      <c r="G48" s="68">
        <v>0.54305555555555551</v>
      </c>
      <c r="H48" s="68"/>
      <c r="I48" s="68"/>
      <c r="J48" s="69">
        <f t="shared" si="9"/>
        <v>4.6527777777777779E-2</v>
      </c>
      <c r="K48" s="70">
        <f t="shared" si="5"/>
        <v>9.3055555555555558E-2</v>
      </c>
      <c r="L48" s="71">
        <v>31.8</v>
      </c>
      <c r="M48" s="71">
        <v>34.1</v>
      </c>
      <c r="N48" s="71">
        <f t="shared" si="6"/>
        <v>32.950000000000003</v>
      </c>
      <c r="O48" s="71">
        <v>75</v>
      </c>
      <c r="P48" s="71">
        <v>60</v>
      </c>
      <c r="Q48" s="72">
        <v>0</v>
      </c>
      <c r="R48" s="72">
        <v>1</v>
      </c>
      <c r="S48" s="72">
        <f t="shared" si="7"/>
        <v>0.5</v>
      </c>
      <c r="T48" s="72">
        <v>0</v>
      </c>
      <c r="U48" s="72">
        <v>1</v>
      </c>
      <c r="V48" s="72">
        <f t="shared" si="8"/>
        <v>0.5</v>
      </c>
      <c r="X48" s="66"/>
      <c r="Y48" s="66"/>
      <c r="Z48" s="66"/>
      <c r="AA48" s="66"/>
      <c r="AB48" s="136"/>
      <c r="AC48" s="136"/>
      <c r="AD48" s="66"/>
      <c r="AE48" s="66"/>
      <c r="AG48" s="66" t="s">
        <v>522</v>
      </c>
      <c r="AH48" s="66" t="s">
        <v>292</v>
      </c>
      <c r="AI48" s="66"/>
      <c r="AJ48" s="72"/>
      <c r="AK48" s="72"/>
      <c r="AL48" s="66" t="s">
        <v>280</v>
      </c>
      <c r="AM48" s="66"/>
      <c r="AN48" s="66"/>
      <c r="AO48" s="66"/>
      <c r="AP48" s="66"/>
      <c r="AQ48" s="66"/>
      <c r="AR48" s="66">
        <v>2</v>
      </c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G48" s="66"/>
      <c r="BH48" s="66">
        <v>11</v>
      </c>
      <c r="BJ48" s="66"/>
      <c r="BK48" s="66"/>
      <c r="BM48" s="66">
        <v>8</v>
      </c>
      <c r="BN48" s="66"/>
      <c r="BO48" s="66"/>
      <c r="BP48" s="66"/>
      <c r="BQ48" s="66">
        <v>1</v>
      </c>
      <c r="BR48" s="66">
        <v>1</v>
      </c>
      <c r="BS48" s="66"/>
      <c r="BT48" s="66">
        <v>13</v>
      </c>
      <c r="BV48" s="66"/>
      <c r="BW48" s="66">
        <v>29</v>
      </c>
      <c r="BX48" s="66"/>
      <c r="BY48" s="66"/>
      <c r="CA48" s="66">
        <v>4</v>
      </c>
      <c r="CB48" s="66"/>
      <c r="CC48" s="66"/>
      <c r="CD48" s="66"/>
      <c r="CE48" s="66"/>
      <c r="CF48" s="66"/>
      <c r="CG48" s="66"/>
      <c r="CH48" s="66">
        <v>2</v>
      </c>
      <c r="CI48" s="66"/>
      <c r="CJ48" s="66"/>
      <c r="CL48" s="66"/>
      <c r="CM48" s="66"/>
      <c r="CN48" s="66"/>
      <c r="CP48" s="66"/>
    </row>
    <row r="49" spans="1:94" s="71" customFormat="1" x14ac:dyDescent="0.25">
      <c r="A49" s="66" t="s">
        <v>275</v>
      </c>
      <c r="B49" s="66" t="s">
        <v>278</v>
      </c>
      <c r="C49" s="66" t="s">
        <v>269</v>
      </c>
      <c r="D49" s="66">
        <v>3</v>
      </c>
      <c r="E49" s="67">
        <v>43293</v>
      </c>
      <c r="F49" s="68">
        <v>0.41875000000000001</v>
      </c>
      <c r="G49" s="68">
        <v>0.4381944444444445</v>
      </c>
      <c r="H49" s="68"/>
      <c r="I49" s="68"/>
      <c r="J49" s="69">
        <f t="shared" si="9"/>
        <v>1.9444444444444486E-2</v>
      </c>
      <c r="K49" s="70">
        <f t="shared" si="5"/>
        <v>5.8333333333333459E-2</v>
      </c>
      <c r="L49" s="71">
        <v>23.6</v>
      </c>
      <c r="M49" s="71">
        <v>23.6</v>
      </c>
      <c r="N49" s="71">
        <f t="shared" si="6"/>
        <v>23.6</v>
      </c>
      <c r="O49" s="71">
        <v>40</v>
      </c>
      <c r="P49" s="71">
        <v>40</v>
      </c>
      <c r="Q49" s="72">
        <v>0</v>
      </c>
      <c r="R49" s="72">
        <v>4</v>
      </c>
      <c r="S49" s="72">
        <f t="shared" si="7"/>
        <v>2</v>
      </c>
      <c r="T49" s="72">
        <v>0</v>
      </c>
      <c r="U49" s="72">
        <v>2</v>
      </c>
      <c r="V49" s="72">
        <f t="shared" si="8"/>
        <v>1</v>
      </c>
      <c r="X49" s="66"/>
      <c r="Y49" s="66"/>
      <c r="Z49" s="66"/>
      <c r="AA49" s="66"/>
      <c r="AB49" s="136"/>
      <c r="AC49" s="136"/>
      <c r="AD49" s="66"/>
      <c r="AE49" s="66"/>
      <c r="AG49" s="66" t="s">
        <v>522</v>
      </c>
      <c r="AH49" s="66" t="s">
        <v>292</v>
      </c>
      <c r="AI49" s="66"/>
      <c r="AJ49" s="72"/>
      <c r="AK49" s="72"/>
      <c r="AL49" s="66" t="s">
        <v>282</v>
      </c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G49" s="66"/>
      <c r="BH49" s="66"/>
      <c r="BJ49" s="66"/>
      <c r="BK49" s="66"/>
      <c r="BM49" s="66">
        <v>19</v>
      </c>
      <c r="BN49" s="66"/>
      <c r="BO49" s="66"/>
      <c r="BP49" s="66"/>
      <c r="BQ49" s="66"/>
      <c r="BR49" s="66"/>
      <c r="BS49" s="66"/>
      <c r="BT49" s="66">
        <v>2</v>
      </c>
      <c r="BV49" s="66"/>
      <c r="BW49" s="66">
        <v>5</v>
      </c>
      <c r="BX49" s="66"/>
      <c r="BY49" s="66"/>
      <c r="CA49" s="66">
        <v>12</v>
      </c>
      <c r="CB49" s="66"/>
      <c r="CC49" s="66"/>
      <c r="CD49" s="66"/>
      <c r="CE49" s="66"/>
      <c r="CF49" s="66"/>
      <c r="CG49" s="66"/>
      <c r="CH49" s="66">
        <v>8</v>
      </c>
      <c r="CI49" s="66"/>
      <c r="CJ49" s="66"/>
      <c r="CL49" s="66"/>
      <c r="CM49" s="66"/>
      <c r="CN49" s="66"/>
      <c r="CP49" s="66"/>
    </row>
    <row r="50" spans="1:94" s="71" customFormat="1" x14ac:dyDescent="0.25">
      <c r="A50" s="66" t="s">
        <v>275</v>
      </c>
      <c r="B50" s="66" t="s">
        <v>278</v>
      </c>
      <c r="C50" s="66" t="s">
        <v>255</v>
      </c>
      <c r="D50" s="66">
        <v>2</v>
      </c>
      <c r="E50" s="67">
        <v>43300</v>
      </c>
      <c r="F50" s="68">
        <v>0.40833333333333338</v>
      </c>
      <c r="G50" s="68">
        <v>0.42222222222222222</v>
      </c>
      <c r="H50" s="68"/>
      <c r="I50" s="68"/>
      <c r="J50" s="69">
        <f t="shared" si="9"/>
        <v>1.388888888888884E-2</v>
      </c>
      <c r="K50" s="70">
        <f t="shared" si="5"/>
        <v>2.7777777777777679E-2</v>
      </c>
      <c r="L50" s="71">
        <v>21.8</v>
      </c>
      <c r="M50" s="71">
        <v>21.8</v>
      </c>
      <c r="N50" s="71">
        <f t="shared" si="6"/>
        <v>21.8</v>
      </c>
      <c r="O50" s="71">
        <v>5</v>
      </c>
      <c r="P50" s="71">
        <v>5</v>
      </c>
      <c r="Q50" s="72">
        <v>0</v>
      </c>
      <c r="R50" s="72">
        <v>2</v>
      </c>
      <c r="S50" s="72">
        <f t="shared" si="7"/>
        <v>1</v>
      </c>
      <c r="T50" s="72">
        <v>0</v>
      </c>
      <c r="U50" s="72">
        <v>3</v>
      </c>
      <c r="V50" s="72">
        <f t="shared" si="8"/>
        <v>1.5</v>
      </c>
      <c r="X50" s="66"/>
      <c r="Y50" s="66"/>
      <c r="Z50" s="66"/>
      <c r="AA50" s="66"/>
      <c r="AB50" s="136"/>
      <c r="AC50" s="136"/>
      <c r="AD50" s="66"/>
      <c r="AE50" s="66"/>
      <c r="AG50" s="66" t="s">
        <v>522</v>
      </c>
      <c r="AH50" s="66" t="s">
        <v>292</v>
      </c>
      <c r="AI50" s="66"/>
      <c r="AJ50" s="72"/>
      <c r="AK50" s="72"/>
      <c r="AL50" s="66" t="s">
        <v>281</v>
      </c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G50" s="66"/>
      <c r="BH50" s="66"/>
      <c r="BJ50" s="66"/>
      <c r="BK50" s="66"/>
      <c r="BM50" s="66"/>
      <c r="BN50" s="66"/>
      <c r="BO50" s="66"/>
      <c r="BP50" s="66"/>
      <c r="BQ50" s="66"/>
      <c r="BR50" s="66"/>
      <c r="BS50" s="66"/>
      <c r="BT50" s="66">
        <v>3</v>
      </c>
      <c r="BV50" s="66"/>
      <c r="BW50" s="66">
        <v>1</v>
      </c>
      <c r="BX50" s="66"/>
      <c r="BY50" s="66"/>
      <c r="CA50" s="66">
        <v>5</v>
      </c>
      <c r="CB50" s="66"/>
      <c r="CC50" s="66"/>
      <c r="CD50" s="66"/>
      <c r="CE50" s="66"/>
      <c r="CF50" s="66"/>
      <c r="CG50" s="66"/>
      <c r="CH50" s="66">
        <v>10</v>
      </c>
      <c r="CI50" s="66"/>
      <c r="CJ50" s="66"/>
      <c r="CL50" s="66"/>
      <c r="CM50" s="66"/>
      <c r="CN50" s="66"/>
      <c r="CP50" s="66"/>
    </row>
    <row r="51" spans="1:94" s="71" customFormat="1" x14ac:dyDescent="0.25">
      <c r="A51" s="66" t="s">
        <v>236</v>
      </c>
      <c r="B51" s="66" t="s">
        <v>237</v>
      </c>
      <c r="C51" s="66" t="s">
        <v>193</v>
      </c>
      <c r="D51" s="66">
        <v>2</v>
      </c>
      <c r="E51" s="67">
        <v>43243</v>
      </c>
      <c r="F51" s="68">
        <v>0.50347222222222221</v>
      </c>
      <c r="G51" s="68">
        <v>0.51111111111111118</v>
      </c>
      <c r="H51" s="68"/>
      <c r="I51" s="68"/>
      <c r="J51" s="69">
        <f t="shared" ref="J51:J67" si="10">G51-F51</f>
        <v>7.6388888888889728E-3</v>
      </c>
      <c r="K51" s="70">
        <f t="shared" si="5"/>
        <v>1.5277777777777946E-2</v>
      </c>
      <c r="L51" s="71">
        <v>22.5</v>
      </c>
      <c r="M51" s="71">
        <v>22.5</v>
      </c>
      <c r="N51" s="71">
        <f t="shared" si="6"/>
        <v>22.5</v>
      </c>
      <c r="O51" s="71">
        <v>80</v>
      </c>
      <c r="P51" s="71">
        <v>85</v>
      </c>
      <c r="Q51" s="72">
        <v>2</v>
      </c>
      <c r="R51" s="72">
        <v>4</v>
      </c>
      <c r="S51" s="72">
        <f t="shared" si="7"/>
        <v>3</v>
      </c>
      <c r="T51" s="72">
        <v>2</v>
      </c>
      <c r="U51" s="72">
        <v>4</v>
      </c>
      <c r="V51" s="72">
        <f t="shared" si="8"/>
        <v>3</v>
      </c>
      <c r="X51" s="66"/>
      <c r="Y51" s="66"/>
      <c r="Z51" s="66"/>
      <c r="AA51" s="66"/>
      <c r="AB51" s="136"/>
      <c r="AC51" s="136"/>
      <c r="AD51" s="66"/>
      <c r="AE51" s="66"/>
      <c r="AG51" s="66" t="s">
        <v>523</v>
      </c>
      <c r="AH51" s="66" t="s">
        <v>191</v>
      </c>
      <c r="AI51" s="66" t="s">
        <v>191</v>
      </c>
      <c r="AJ51" s="72"/>
      <c r="AK51" s="72"/>
      <c r="AL51" s="66" t="s">
        <v>240</v>
      </c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G51" s="66"/>
      <c r="BH51" s="66"/>
      <c r="BJ51" s="66"/>
      <c r="BK51" s="66"/>
      <c r="BM51" s="66"/>
      <c r="BN51" s="66"/>
      <c r="BO51" s="66"/>
      <c r="BP51" s="66"/>
      <c r="BQ51" s="66"/>
      <c r="BR51" s="66"/>
      <c r="BS51" s="66"/>
      <c r="BT51" s="66"/>
      <c r="BV51" s="66"/>
      <c r="BW51" s="66"/>
      <c r="BX51" s="66"/>
      <c r="BY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  <c r="CL51" s="66"/>
      <c r="CM51" s="66"/>
      <c r="CN51" s="66"/>
      <c r="CP51" s="66"/>
    </row>
    <row r="52" spans="1:94" s="71" customFormat="1" x14ac:dyDescent="0.25">
      <c r="A52" s="66" t="s">
        <v>236</v>
      </c>
      <c r="B52" s="66" t="s">
        <v>237</v>
      </c>
      <c r="C52" s="66" t="s">
        <v>193</v>
      </c>
      <c r="D52" s="66">
        <v>2</v>
      </c>
      <c r="E52" s="67">
        <v>43255</v>
      </c>
      <c r="F52" s="68">
        <v>0.54166666666666663</v>
      </c>
      <c r="G52" s="68">
        <v>0.55555555555555558</v>
      </c>
      <c r="H52" s="68"/>
      <c r="I52" s="68"/>
      <c r="J52" s="69">
        <f t="shared" si="10"/>
        <v>1.3888888888888951E-2</v>
      </c>
      <c r="K52" s="70">
        <f t="shared" si="5"/>
        <v>2.7777777777777901E-2</v>
      </c>
      <c r="L52" s="71">
        <v>19.399999999999999</v>
      </c>
      <c r="M52" s="71">
        <v>19.399999999999999</v>
      </c>
      <c r="N52" s="71">
        <f t="shared" si="6"/>
        <v>19.399999999999999</v>
      </c>
      <c r="O52" s="71">
        <v>85</v>
      </c>
      <c r="P52" s="71">
        <v>80</v>
      </c>
      <c r="Q52" s="72">
        <v>1</v>
      </c>
      <c r="R52" s="72">
        <v>4</v>
      </c>
      <c r="S52" s="72">
        <f t="shared" si="7"/>
        <v>2.5</v>
      </c>
      <c r="T52" s="72">
        <v>1</v>
      </c>
      <c r="U52" s="72">
        <v>4</v>
      </c>
      <c r="V52" s="72">
        <f t="shared" si="8"/>
        <v>2.5</v>
      </c>
      <c r="X52" s="66"/>
      <c r="Y52" s="66"/>
      <c r="Z52" s="66"/>
      <c r="AA52" s="66"/>
      <c r="AB52" s="136" t="s">
        <v>630</v>
      </c>
      <c r="AC52" s="136" t="s">
        <v>218</v>
      </c>
      <c r="AD52" s="66"/>
      <c r="AE52" s="66"/>
      <c r="AG52" s="66" t="s">
        <v>523</v>
      </c>
      <c r="AH52" s="66" t="s">
        <v>191</v>
      </c>
      <c r="AI52" s="66" t="s">
        <v>191</v>
      </c>
      <c r="AJ52" s="72"/>
      <c r="AK52" s="72"/>
      <c r="AL52" s="66" t="s">
        <v>239</v>
      </c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G52" s="66"/>
      <c r="BH52" s="66"/>
      <c r="BJ52" s="66"/>
      <c r="BK52" s="66"/>
      <c r="BM52" s="66"/>
      <c r="BN52" s="66"/>
      <c r="BO52" s="66"/>
      <c r="BP52" s="66"/>
      <c r="BQ52" s="66"/>
      <c r="BR52" s="66"/>
      <c r="BS52" s="66"/>
      <c r="BT52" s="66"/>
      <c r="BV52" s="66"/>
      <c r="BW52" s="66"/>
      <c r="BX52" s="66"/>
      <c r="BY52" s="66"/>
      <c r="CA52" s="66"/>
      <c r="CB52" s="66"/>
      <c r="CC52" s="66"/>
      <c r="CD52" s="66"/>
      <c r="CE52" s="66"/>
      <c r="CF52" s="66"/>
      <c r="CG52" s="66"/>
      <c r="CH52" s="66"/>
      <c r="CI52" s="66"/>
      <c r="CJ52" s="66"/>
      <c r="CL52" s="66"/>
      <c r="CM52" s="66"/>
      <c r="CN52" s="66"/>
      <c r="CP52" s="66"/>
    </row>
    <row r="53" spans="1:94" s="71" customFormat="1" x14ac:dyDescent="0.25">
      <c r="A53" s="66" t="s">
        <v>236</v>
      </c>
      <c r="B53" s="66" t="s">
        <v>237</v>
      </c>
      <c r="C53" s="66" t="s">
        <v>193</v>
      </c>
      <c r="D53" s="66">
        <v>2</v>
      </c>
      <c r="E53" s="67">
        <v>43265</v>
      </c>
      <c r="F53" s="68">
        <v>0.56319444444444444</v>
      </c>
      <c r="G53" s="68">
        <v>0.57500000000000007</v>
      </c>
      <c r="H53" s="68"/>
      <c r="I53" s="68"/>
      <c r="J53" s="69">
        <f t="shared" si="10"/>
        <v>1.1805555555555625E-2</v>
      </c>
      <c r="K53" s="70">
        <f t="shared" si="5"/>
        <v>2.3611111111111249E-2</v>
      </c>
      <c r="L53" s="71">
        <v>24.5</v>
      </c>
      <c r="M53" s="71">
        <v>25.5</v>
      </c>
      <c r="N53" s="71">
        <f t="shared" si="6"/>
        <v>25</v>
      </c>
      <c r="O53" s="71">
        <v>0</v>
      </c>
      <c r="P53" s="71">
        <v>0</v>
      </c>
      <c r="Q53" s="72">
        <v>0</v>
      </c>
      <c r="R53" s="72">
        <v>3</v>
      </c>
      <c r="S53" s="72">
        <f t="shared" si="7"/>
        <v>1.5</v>
      </c>
      <c r="T53" s="72">
        <v>0</v>
      </c>
      <c r="U53" s="72">
        <v>4</v>
      </c>
      <c r="V53" s="72">
        <f t="shared" si="8"/>
        <v>2</v>
      </c>
      <c r="X53" s="66"/>
      <c r="Y53" s="66"/>
      <c r="Z53" s="66"/>
      <c r="AA53" s="66"/>
      <c r="AB53" s="136"/>
      <c r="AC53" s="136"/>
      <c r="AD53" s="66"/>
      <c r="AE53" s="66"/>
      <c r="AG53" s="66" t="s">
        <v>523</v>
      </c>
      <c r="AH53" s="66" t="s">
        <v>191</v>
      </c>
      <c r="AI53" s="66" t="s">
        <v>191</v>
      </c>
      <c r="AJ53" s="72"/>
      <c r="AK53" s="72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>
        <v>1</v>
      </c>
      <c r="BC53" s="66"/>
      <c r="BD53" s="66"/>
      <c r="BE53" s="66">
        <v>1</v>
      </c>
      <c r="BG53" s="66"/>
      <c r="BH53" s="66">
        <v>7</v>
      </c>
      <c r="BJ53" s="66"/>
      <c r="BK53" s="66"/>
      <c r="BL53" s="71">
        <v>1</v>
      </c>
      <c r="BM53" s="66"/>
      <c r="BN53" s="66"/>
      <c r="BO53" s="66"/>
      <c r="BP53" s="66"/>
      <c r="BQ53" s="66"/>
      <c r="BR53" s="66"/>
      <c r="BS53" s="66"/>
      <c r="BT53" s="66"/>
      <c r="BU53" s="71">
        <v>15</v>
      </c>
      <c r="BV53" s="66"/>
      <c r="BW53" s="66"/>
      <c r="BX53" s="66"/>
      <c r="BY53" s="66"/>
      <c r="CA53" s="66">
        <v>4</v>
      </c>
      <c r="CB53" s="66"/>
      <c r="CC53" s="66"/>
      <c r="CD53" s="66"/>
      <c r="CE53" s="66"/>
      <c r="CF53" s="66"/>
      <c r="CG53" s="66"/>
      <c r="CH53" s="66"/>
      <c r="CI53" s="66"/>
      <c r="CJ53" s="66"/>
      <c r="CL53" s="66"/>
      <c r="CM53" s="66"/>
      <c r="CN53" s="66"/>
      <c r="CP53" s="66"/>
    </row>
    <row r="54" spans="1:94" s="71" customFormat="1" x14ac:dyDescent="0.25">
      <c r="A54" s="66" t="s">
        <v>236</v>
      </c>
      <c r="B54" s="66" t="s">
        <v>237</v>
      </c>
      <c r="C54" s="66" t="s">
        <v>233</v>
      </c>
      <c r="D54" s="66">
        <v>1</v>
      </c>
      <c r="E54" s="67">
        <v>43280</v>
      </c>
      <c r="F54" s="68">
        <v>0.59027777777777779</v>
      </c>
      <c r="G54" s="68">
        <v>0.60416666666666663</v>
      </c>
      <c r="H54" s="68"/>
      <c r="I54" s="68"/>
      <c r="J54" s="69">
        <f t="shared" si="10"/>
        <v>1.388888888888884E-2</v>
      </c>
      <c r="K54" s="70">
        <f t="shared" si="5"/>
        <v>1.388888888888884E-2</v>
      </c>
      <c r="L54" s="71">
        <v>32.5</v>
      </c>
      <c r="M54" s="71">
        <v>32.5</v>
      </c>
      <c r="N54" s="71">
        <f t="shared" si="6"/>
        <v>32.5</v>
      </c>
      <c r="O54" s="71">
        <v>25</v>
      </c>
      <c r="P54" s="71">
        <v>25</v>
      </c>
      <c r="Q54" s="72">
        <v>0</v>
      </c>
      <c r="R54" s="72">
        <v>2</v>
      </c>
      <c r="S54" s="72">
        <f t="shared" si="7"/>
        <v>1</v>
      </c>
      <c r="T54" s="72">
        <v>0</v>
      </c>
      <c r="U54" s="72">
        <v>2</v>
      </c>
      <c r="V54" s="72">
        <f t="shared" si="8"/>
        <v>1</v>
      </c>
      <c r="X54" s="66"/>
      <c r="Y54" s="66"/>
      <c r="Z54" s="66"/>
      <c r="AA54" s="66"/>
      <c r="AB54" s="136"/>
      <c r="AC54" s="136"/>
      <c r="AD54" s="74">
        <v>39.626727799999998</v>
      </c>
      <c r="AE54" s="74">
        <v>-79.257752777777497</v>
      </c>
      <c r="AF54" s="71">
        <v>832</v>
      </c>
      <c r="AG54" s="66" t="s">
        <v>523</v>
      </c>
      <c r="AH54" s="66" t="s">
        <v>191</v>
      </c>
      <c r="AI54" s="66" t="s">
        <v>191</v>
      </c>
      <c r="AJ54" s="72"/>
      <c r="AK54" s="72"/>
      <c r="AL54" s="66" t="s">
        <v>241</v>
      </c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G54" s="66"/>
      <c r="BH54" s="66"/>
      <c r="BJ54" s="66"/>
      <c r="BK54" s="66"/>
      <c r="BM54" s="66"/>
      <c r="BN54" s="66"/>
      <c r="BO54" s="66"/>
      <c r="BP54" s="66"/>
      <c r="BQ54" s="66"/>
      <c r="BR54" s="66"/>
      <c r="BS54" s="66"/>
      <c r="BT54" s="66">
        <v>2</v>
      </c>
      <c r="BV54" s="66"/>
      <c r="BW54" s="66"/>
      <c r="BX54" s="66"/>
      <c r="BY54" s="66"/>
      <c r="CA54" s="66">
        <v>1</v>
      </c>
      <c r="CB54" s="66"/>
      <c r="CC54" s="66"/>
      <c r="CD54" s="66"/>
      <c r="CE54" s="66"/>
      <c r="CF54" s="66"/>
      <c r="CG54" s="66"/>
      <c r="CH54" s="66"/>
      <c r="CI54" s="66"/>
      <c r="CJ54" s="66"/>
      <c r="CL54" s="66"/>
      <c r="CM54" s="66"/>
      <c r="CN54" s="66"/>
      <c r="CP54" s="66"/>
    </row>
    <row r="55" spans="1:94" s="71" customFormat="1" x14ac:dyDescent="0.25">
      <c r="A55" s="66" t="s">
        <v>236</v>
      </c>
      <c r="B55" s="66" t="s">
        <v>237</v>
      </c>
      <c r="C55" s="66" t="s">
        <v>269</v>
      </c>
      <c r="D55" s="66">
        <v>3</v>
      </c>
      <c r="E55" s="67">
        <v>43290</v>
      </c>
      <c r="F55" s="68">
        <v>0.61249999999999993</v>
      </c>
      <c r="G55" s="68">
        <v>0.625</v>
      </c>
      <c r="J55" s="69">
        <f t="shared" si="10"/>
        <v>1.2500000000000067E-2</v>
      </c>
      <c r="K55" s="70">
        <f t="shared" si="5"/>
        <v>3.75000000000002E-2</v>
      </c>
      <c r="L55" s="71">
        <v>27.7</v>
      </c>
      <c r="M55" s="71">
        <v>27.7</v>
      </c>
      <c r="N55" s="71">
        <f t="shared" si="6"/>
        <v>27.7</v>
      </c>
      <c r="O55" s="71">
        <v>10</v>
      </c>
      <c r="P55" s="71">
        <v>10</v>
      </c>
      <c r="Q55" s="72">
        <v>0</v>
      </c>
      <c r="R55" s="72">
        <v>2</v>
      </c>
      <c r="S55" s="72">
        <f t="shared" si="7"/>
        <v>1</v>
      </c>
      <c r="T55" s="72">
        <v>0</v>
      </c>
      <c r="U55" s="72">
        <v>2</v>
      </c>
      <c r="V55" s="72">
        <f t="shared" si="8"/>
        <v>1</v>
      </c>
      <c r="X55" s="66"/>
      <c r="Y55" s="66"/>
      <c r="Z55" s="66"/>
      <c r="AA55" s="66"/>
      <c r="AB55" s="136"/>
      <c r="AC55" s="136"/>
      <c r="AD55" s="66"/>
      <c r="AE55" s="66"/>
      <c r="AG55" s="66" t="s">
        <v>522</v>
      </c>
      <c r="AH55" s="66" t="s">
        <v>191</v>
      </c>
      <c r="AI55" s="66" t="s">
        <v>191</v>
      </c>
      <c r="AJ55" s="72"/>
      <c r="AK55" s="72"/>
      <c r="AL55" s="66" t="s">
        <v>338</v>
      </c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G55" s="66"/>
      <c r="BH55" s="66"/>
      <c r="BJ55" s="66"/>
      <c r="BK55" s="66"/>
      <c r="BM55" s="66"/>
      <c r="BN55" s="66"/>
      <c r="BO55" s="66"/>
      <c r="BP55" s="66"/>
      <c r="BQ55" s="66"/>
      <c r="BR55" s="66"/>
      <c r="BS55" s="66"/>
      <c r="BT55" s="66">
        <v>1</v>
      </c>
      <c r="BU55" s="71">
        <v>1</v>
      </c>
      <c r="BV55" s="66"/>
      <c r="BW55" s="66"/>
      <c r="BX55" s="66"/>
      <c r="BY55" s="66"/>
      <c r="CA55" s="66"/>
      <c r="CB55" s="66"/>
      <c r="CC55" s="66"/>
      <c r="CD55" s="66"/>
      <c r="CE55" s="66"/>
      <c r="CF55" s="66"/>
      <c r="CG55" s="66"/>
      <c r="CH55" s="66">
        <v>1</v>
      </c>
      <c r="CI55" s="66"/>
      <c r="CJ55" s="66"/>
      <c r="CL55" s="66"/>
      <c r="CM55" s="66"/>
      <c r="CN55" s="66">
        <v>1</v>
      </c>
      <c r="CP55" s="66"/>
    </row>
    <row r="56" spans="1:94" s="71" customFormat="1" x14ac:dyDescent="0.25">
      <c r="A56" s="66" t="s">
        <v>236</v>
      </c>
      <c r="B56" s="66" t="s">
        <v>237</v>
      </c>
      <c r="C56" s="66" t="s">
        <v>255</v>
      </c>
      <c r="D56" s="66">
        <v>2</v>
      </c>
      <c r="E56" s="67">
        <v>43301</v>
      </c>
      <c r="F56" s="68">
        <v>0.40277777777777773</v>
      </c>
      <c r="G56" s="68">
        <v>0.41319444444444442</v>
      </c>
      <c r="J56" s="69">
        <f t="shared" si="10"/>
        <v>1.0416666666666685E-2</v>
      </c>
      <c r="K56" s="70">
        <f t="shared" si="5"/>
        <v>2.083333333333337E-2</v>
      </c>
      <c r="L56" s="71">
        <v>24.3</v>
      </c>
      <c r="M56" s="71">
        <v>24.3</v>
      </c>
      <c r="N56" s="71">
        <f t="shared" si="6"/>
        <v>24.3</v>
      </c>
      <c r="O56" s="71">
        <v>10</v>
      </c>
      <c r="P56" s="71">
        <v>10</v>
      </c>
      <c r="Q56" s="72">
        <v>0</v>
      </c>
      <c r="R56" s="72">
        <v>3</v>
      </c>
      <c r="S56" s="72">
        <f t="shared" si="7"/>
        <v>1.5</v>
      </c>
      <c r="T56" s="72">
        <v>0</v>
      </c>
      <c r="U56" s="72">
        <v>3</v>
      </c>
      <c r="V56" s="72">
        <f t="shared" si="8"/>
        <v>1.5</v>
      </c>
      <c r="X56" s="66"/>
      <c r="Y56" s="66"/>
      <c r="Z56" s="66"/>
      <c r="AA56" s="66"/>
      <c r="AB56" s="136"/>
      <c r="AC56" s="136"/>
      <c r="AD56" s="66"/>
      <c r="AE56" s="66"/>
      <c r="AG56" s="66" t="s">
        <v>522</v>
      </c>
      <c r="AH56" s="66" t="s">
        <v>191</v>
      </c>
      <c r="AI56" s="66" t="s">
        <v>191</v>
      </c>
      <c r="AJ56" s="72"/>
      <c r="AK56" s="72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G56" s="66"/>
      <c r="BH56" s="66"/>
      <c r="BJ56" s="66"/>
      <c r="BK56" s="66"/>
      <c r="BM56" s="66"/>
      <c r="BN56" s="66"/>
      <c r="BO56" s="66"/>
      <c r="BP56" s="66"/>
      <c r="BQ56" s="66"/>
      <c r="BR56" s="66"/>
      <c r="BS56" s="66"/>
      <c r="BT56" s="66"/>
      <c r="BV56" s="66"/>
      <c r="BW56" s="66"/>
      <c r="BX56" s="66"/>
      <c r="BY56" s="66"/>
      <c r="CA56" s="66">
        <v>1</v>
      </c>
      <c r="CB56" s="66"/>
      <c r="CC56" s="66"/>
      <c r="CD56" s="66"/>
      <c r="CE56" s="66"/>
      <c r="CF56" s="66"/>
      <c r="CG56" s="66"/>
      <c r="CH56" s="66"/>
      <c r="CI56" s="66"/>
      <c r="CJ56" s="66"/>
      <c r="CL56" s="66"/>
      <c r="CM56" s="66"/>
      <c r="CN56" s="66"/>
      <c r="CP56" s="66"/>
    </row>
    <row r="57" spans="1:94" s="71" customFormat="1" x14ac:dyDescent="0.25">
      <c r="A57" s="92" t="s">
        <v>208</v>
      </c>
      <c r="B57" s="92" t="s">
        <v>210</v>
      </c>
      <c r="C57" s="92" t="s">
        <v>194</v>
      </c>
      <c r="D57" s="92">
        <v>3</v>
      </c>
      <c r="E57" s="138">
        <v>43245</v>
      </c>
      <c r="F57" s="139">
        <v>0.4375</v>
      </c>
      <c r="G57" s="139">
        <v>0.5</v>
      </c>
      <c r="H57" s="139"/>
      <c r="I57" s="139"/>
      <c r="J57" s="140">
        <f t="shared" si="10"/>
        <v>6.25E-2</v>
      </c>
      <c r="K57" s="141">
        <f t="shared" si="5"/>
        <v>0.1875</v>
      </c>
      <c r="L57" s="92">
        <v>24.5</v>
      </c>
      <c r="M57" s="92">
        <v>27.8</v>
      </c>
      <c r="N57" s="92">
        <f t="shared" si="6"/>
        <v>26.15</v>
      </c>
      <c r="O57" s="92">
        <v>10</v>
      </c>
      <c r="P57" s="92">
        <v>25</v>
      </c>
      <c r="Q57" s="142">
        <v>0</v>
      </c>
      <c r="R57" s="142">
        <v>2</v>
      </c>
      <c r="S57" s="142">
        <f t="shared" si="7"/>
        <v>1</v>
      </c>
      <c r="T57" s="142">
        <v>0</v>
      </c>
      <c r="U57" s="142">
        <v>1</v>
      </c>
      <c r="V57" s="142">
        <f t="shared" si="8"/>
        <v>0.5</v>
      </c>
      <c r="W57" s="142"/>
      <c r="X57" s="142"/>
      <c r="Y57" s="142"/>
      <c r="Z57" s="142"/>
      <c r="AA57" s="142"/>
      <c r="AB57" s="142"/>
      <c r="AC57" s="142"/>
      <c r="AD57" s="122">
        <v>39.621420000000001</v>
      </c>
      <c r="AE57" s="122">
        <v>-79.263350000000003</v>
      </c>
      <c r="AF57" s="142" t="s">
        <v>799</v>
      </c>
      <c r="AG57" s="92" t="s">
        <v>523</v>
      </c>
      <c r="AH57" s="92" t="s">
        <v>191</v>
      </c>
      <c r="AI57" s="92" t="s">
        <v>519</v>
      </c>
      <c r="AJ57" s="142"/>
      <c r="AK57" s="142"/>
      <c r="AL57" s="92" t="s">
        <v>217</v>
      </c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>
        <v>4</v>
      </c>
      <c r="BE57" s="92"/>
      <c r="BF57" s="92"/>
      <c r="BG57" s="92"/>
      <c r="BH57" s="92"/>
      <c r="BI57" s="92"/>
      <c r="BJ57" s="92"/>
      <c r="BK57" s="92">
        <v>2</v>
      </c>
      <c r="BL57" s="92"/>
      <c r="BM57" s="92"/>
      <c r="BN57" s="92"/>
      <c r="BO57" s="92"/>
      <c r="BP57" s="92"/>
      <c r="BQ57" s="92"/>
      <c r="BR57" s="92"/>
      <c r="BS57" s="92"/>
      <c r="BT57" s="92"/>
      <c r="BU57" s="92">
        <v>48</v>
      </c>
      <c r="BV57" s="92"/>
      <c r="BW57" s="92"/>
      <c r="BX57" s="92"/>
      <c r="BY57" s="92"/>
      <c r="BZ57" s="92"/>
      <c r="CA57" s="92">
        <v>1</v>
      </c>
      <c r="CB57" s="92"/>
      <c r="CC57" s="92"/>
      <c r="CD57" s="92"/>
      <c r="CE57" s="92"/>
      <c r="CF57" s="92"/>
      <c r="CG57" s="92"/>
      <c r="CH57" s="92"/>
      <c r="CI57" s="92"/>
      <c r="CJ57" s="92"/>
      <c r="CK57" s="92"/>
      <c r="CL57" s="92"/>
      <c r="CM57" s="92">
        <v>12</v>
      </c>
      <c r="CN57" s="92"/>
      <c r="CO57" s="92"/>
      <c r="CP57" s="92"/>
    </row>
    <row r="58" spans="1:94" s="71" customFormat="1" x14ac:dyDescent="0.25">
      <c r="A58" s="92" t="s">
        <v>208</v>
      </c>
      <c r="B58" s="92" t="s">
        <v>210</v>
      </c>
      <c r="C58" s="92" t="s">
        <v>193</v>
      </c>
      <c r="D58" s="92">
        <v>2</v>
      </c>
      <c r="E58" s="138">
        <v>43249</v>
      </c>
      <c r="F58" s="139">
        <v>0.51874999999999993</v>
      </c>
      <c r="G58" s="139">
        <v>0.60555555555555551</v>
      </c>
      <c r="H58" s="139"/>
      <c r="I58" s="139"/>
      <c r="J58" s="140">
        <f t="shared" si="10"/>
        <v>8.680555555555558E-2</v>
      </c>
      <c r="K58" s="141">
        <f t="shared" si="5"/>
        <v>0.17361111111111116</v>
      </c>
      <c r="L58" s="92">
        <v>29.4</v>
      </c>
      <c r="M58" s="92">
        <v>29.2</v>
      </c>
      <c r="N58" s="92">
        <f t="shared" si="6"/>
        <v>29.299999999999997</v>
      </c>
      <c r="O58" s="92">
        <v>95</v>
      </c>
      <c r="P58" s="92">
        <v>75</v>
      </c>
      <c r="Q58" s="142">
        <v>0</v>
      </c>
      <c r="R58" s="142">
        <v>2</v>
      </c>
      <c r="S58" s="142">
        <f t="shared" si="7"/>
        <v>1</v>
      </c>
      <c r="T58" s="142">
        <v>0</v>
      </c>
      <c r="U58" s="142">
        <v>2</v>
      </c>
      <c r="V58" s="142">
        <f t="shared" si="8"/>
        <v>1</v>
      </c>
      <c r="W58" s="142"/>
      <c r="X58" s="142"/>
      <c r="Y58" s="142"/>
      <c r="Z58" s="142"/>
      <c r="AA58" s="66"/>
      <c r="AB58" s="136" t="s">
        <v>222</v>
      </c>
      <c r="AC58" s="136" t="s">
        <v>223</v>
      </c>
      <c r="AD58" s="142"/>
      <c r="AE58" s="142"/>
      <c r="AF58" s="142"/>
      <c r="AG58" s="92" t="s">
        <v>523</v>
      </c>
      <c r="AH58" s="92" t="s">
        <v>191</v>
      </c>
      <c r="AI58" s="92" t="s">
        <v>519</v>
      </c>
      <c r="AJ58" s="142"/>
      <c r="AK58" s="142"/>
      <c r="AL58" s="92" t="s">
        <v>218</v>
      </c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>
        <v>1</v>
      </c>
      <c r="BC58" s="92"/>
      <c r="BD58" s="92">
        <v>1</v>
      </c>
      <c r="BE58" s="92"/>
      <c r="BF58" s="92"/>
      <c r="BG58" s="92"/>
      <c r="BH58" s="92">
        <v>16</v>
      </c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>
        <v>29</v>
      </c>
      <c r="BV58" s="92"/>
      <c r="BW58" s="92"/>
      <c r="BX58" s="92"/>
      <c r="BY58" s="92"/>
      <c r="BZ58" s="92"/>
      <c r="CA58" s="92">
        <v>4</v>
      </c>
      <c r="CB58" s="92"/>
      <c r="CC58" s="92"/>
      <c r="CD58" s="92"/>
      <c r="CE58" s="92"/>
      <c r="CF58" s="92"/>
      <c r="CG58" s="92"/>
      <c r="CH58" s="92"/>
      <c r="CI58" s="92"/>
      <c r="CJ58" s="92"/>
      <c r="CK58" s="92"/>
      <c r="CL58" s="92"/>
      <c r="CM58" s="92">
        <v>20</v>
      </c>
      <c r="CN58" s="92">
        <v>1</v>
      </c>
      <c r="CO58" s="92"/>
      <c r="CP58" s="92"/>
    </row>
    <row r="59" spans="1:94" s="71" customFormat="1" x14ac:dyDescent="0.25">
      <c r="A59" s="92" t="s">
        <v>208</v>
      </c>
      <c r="B59" s="92" t="s">
        <v>210</v>
      </c>
      <c r="C59" s="92" t="s">
        <v>193</v>
      </c>
      <c r="D59" s="92">
        <v>2</v>
      </c>
      <c r="E59" s="138">
        <v>43258</v>
      </c>
      <c r="F59" s="139">
        <v>0.72916666666666663</v>
      </c>
      <c r="G59" s="139">
        <v>0.77083333333333337</v>
      </c>
      <c r="H59" s="139"/>
      <c r="I59" s="139"/>
      <c r="J59" s="140">
        <f t="shared" si="10"/>
        <v>4.1666666666666741E-2</v>
      </c>
      <c r="K59" s="141">
        <f t="shared" si="5"/>
        <v>8.3333333333333481E-2</v>
      </c>
      <c r="L59" s="92">
        <v>24.5</v>
      </c>
      <c r="M59" s="92">
        <v>24.3</v>
      </c>
      <c r="N59" s="92">
        <f t="shared" si="6"/>
        <v>24.4</v>
      </c>
      <c r="O59" s="92">
        <v>0</v>
      </c>
      <c r="P59" s="92">
        <v>0</v>
      </c>
      <c r="Q59" s="142">
        <v>0</v>
      </c>
      <c r="R59" s="142">
        <v>2</v>
      </c>
      <c r="S59" s="142">
        <f t="shared" si="7"/>
        <v>1</v>
      </c>
      <c r="T59" s="142">
        <v>0</v>
      </c>
      <c r="U59" s="142">
        <v>2</v>
      </c>
      <c r="V59" s="142">
        <f t="shared" si="8"/>
        <v>1</v>
      </c>
      <c r="W59" s="142"/>
      <c r="X59" s="142"/>
      <c r="Y59" s="142"/>
      <c r="Z59" s="142"/>
      <c r="AA59" s="142"/>
      <c r="AB59" s="142"/>
      <c r="AC59" s="142"/>
      <c r="AD59" s="142"/>
      <c r="AE59" s="142"/>
      <c r="AF59" s="142"/>
      <c r="AG59" s="92" t="s">
        <v>523</v>
      </c>
      <c r="AH59" s="92" t="s">
        <v>191</v>
      </c>
      <c r="AI59" s="92" t="s">
        <v>519</v>
      </c>
      <c r="AJ59" s="142"/>
      <c r="AK59" s="142"/>
      <c r="AL59" s="92"/>
      <c r="AM59" s="92"/>
      <c r="AN59" s="92"/>
      <c r="AO59" s="92"/>
      <c r="AP59" s="92"/>
      <c r="AQ59" s="92"/>
      <c r="AR59" s="92">
        <v>1</v>
      </c>
      <c r="AS59" s="92"/>
      <c r="AT59" s="92"/>
      <c r="AU59" s="92"/>
      <c r="AV59" s="92"/>
      <c r="AW59" s="92"/>
      <c r="AX59" s="92"/>
      <c r="AY59" s="92"/>
      <c r="AZ59" s="92"/>
      <c r="BA59" s="92"/>
      <c r="BB59" s="92">
        <v>2</v>
      </c>
      <c r="BC59" s="92"/>
      <c r="BD59" s="92">
        <v>1</v>
      </c>
      <c r="BE59" s="92"/>
      <c r="BF59" s="92"/>
      <c r="BG59" s="92"/>
      <c r="BH59" s="92">
        <v>6</v>
      </c>
      <c r="BI59" s="92"/>
      <c r="BJ59" s="92"/>
      <c r="BK59" s="92">
        <v>2</v>
      </c>
      <c r="BL59" s="92"/>
      <c r="BM59" s="92">
        <v>1</v>
      </c>
      <c r="BN59" s="92"/>
      <c r="BO59" s="92"/>
      <c r="BP59" s="92"/>
      <c r="BQ59" s="92"/>
      <c r="BR59" s="92"/>
      <c r="BS59" s="92"/>
      <c r="BT59" s="92"/>
      <c r="BU59" s="92"/>
      <c r="BV59" s="92"/>
      <c r="BW59" s="92"/>
      <c r="BX59" s="92"/>
      <c r="BY59" s="92"/>
      <c r="BZ59" s="92"/>
      <c r="CA59" s="92">
        <v>20</v>
      </c>
      <c r="CB59" s="92"/>
      <c r="CC59" s="92"/>
      <c r="CD59" s="92"/>
      <c r="CE59" s="92"/>
      <c r="CF59" s="92"/>
      <c r="CG59" s="92"/>
      <c r="CH59" s="92"/>
      <c r="CI59" s="92"/>
      <c r="CJ59" s="92"/>
      <c r="CK59" s="92"/>
      <c r="CL59" s="92"/>
      <c r="CM59" s="92">
        <v>3</v>
      </c>
      <c r="CN59" s="92"/>
      <c r="CO59" s="92"/>
      <c r="CP59" s="92"/>
    </row>
    <row r="60" spans="1:94" s="71" customFormat="1" x14ac:dyDescent="0.25">
      <c r="A60" s="92" t="s">
        <v>208</v>
      </c>
      <c r="B60" s="92" t="s">
        <v>210</v>
      </c>
      <c r="C60" s="92" t="s">
        <v>192</v>
      </c>
      <c r="D60" s="92">
        <v>1</v>
      </c>
      <c r="E60" s="138">
        <v>43260</v>
      </c>
      <c r="F60" s="139">
        <v>0.59027777777777779</v>
      </c>
      <c r="G60" s="139">
        <v>0.75</v>
      </c>
      <c r="H60" s="139"/>
      <c r="I60" s="139"/>
      <c r="J60" s="140">
        <f t="shared" si="10"/>
        <v>0.15972222222222221</v>
      </c>
      <c r="K60" s="141">
        <f t="shared" si="5"/>
        <v>0.15972222222222221</v>
      </c>
      <c r="L60" s="92">
        <f>CONVERT(79,"F","C")</f>
        <v>26.111111111111111</v>
      </c>
      <c r="M60" s="92">
        <f>CONVERT(75,"F","C")</f>
        <v>23.888888888888889</v>
      </c>
      <c r="N60" s="92">
        <f t="shared" si="6"/>
        <v>25</v>
      </c>
      <c r="O60" s="92">
        <v>60</v>
      </c>
      <c r="P60" s="92">
        <v>40</v>
      </c>
      <c r="Q60" s="142">
        <v>0</v>
      </c>
      <c r="R60" s="142">
        <v>2</v>
      </c>
      <c r="S60" s="142">
        <f t="shared" si="7"/>
        <v>1</v>
      </c>
      <c r="T60" s="142">
        <v>0</v>
      </c>
      <c r="U60" s="142">
        <v>2</v>
      </c>
      <c r="V60" s="142">
        <f t="shared" si="8"/>
        <v>1</v>
      </c>
      <c r="W60" s="142"/>
      <c r="X60" s="142"/>
      <c r="Y60" s="142"/>
      <c r="Z60" s="142"/>
      <c r="AA60" s="142"/>
      <c r="AB60" s="136" t="s">
        <v>224</v>
      </c>
      <c r="AC60" s="136" t="s">
        <v>218</v>
      </c>
      <c r="AD60" s="142"/>
      <c r="AE60" s="142"/>
      <c r="AF60" s="142"/>
      <c r="AG60" s="92" t="s">
        <v>523</v>
      </c>
      <c r="AH60" s="92" t="s">
        <v>191</v>
      </c>
      <c r="AI60" s="92" t="s">
        <v>519</v>
      </c>
      <c r="AJ60" s="142"/>
      <c r="AK60" s="142"/>
      <c r="AL60" s="92"/>
      <c r="AM60" s="92"/>
      <c r="AN60" s="92"/>
      <c r="AO60" s="92"/>
      <c r="AP60" s="92"/>
      <c r="AQ60" s="92"/>
      <c r="AR60" s="92">
        <v>4</v>
      </c>
      <c r="AS60" s="92">
        <v>1</v>
      </c>
      <c r="AT60" s="92">
        <v>1</v>
      </c>
      <c r="AU60" s="92"/>
      <c r="AV60" s="92"/>
      <c r="AW60" s="92">
        <v>1</v>
      </c>
      <c r="AX60" s="92">
        <v>7</v>
      </c>
      <c r="AY60" s="92"/>
      <c r="AZ60" s="92"/>
      <c r="BA60" s="92"/>
      <c r="BB60" s="92">
        <v>53</v>
      </c>
      <c r="BC60" s="92"/>
      <c r="BD60" s="92"/>
      <c r="BE60" s="92">
        <v>1</v>
      </c>
      <c r="BF60" s="92"/>
      <c r="BG60" s="92"/>
      <c r="BH60" s="92">
        <v>94</v>
      </c>
      <c r="BI60" s="92"/>
      <c r="BJ60" s="92"/>
      <c r="BK60" s="92">
        <v>31</v>
      </c>
      <c r="BL60" s="92">
        <v>3</v>
      </c>
      <c r="BM60" s="92">
        <v>2</v>
      </c>
      <c r="BN60" s="92"/>
      <c r="BO60" s="92"/>
      <c r="BP60" s="92"/>
      <c r="BQ60" s="92"/>
      <c r="BR60" s="92"/>
      <c r="BS60" s="92"/>
      <c r="BT60" s="92">
        <v>2</v>
      </c>
      <c r="BU60" s="92">
        <v>4</v>
      </c>
      <c r="BV60" s="92"/>
      <c r="BW60" s="92">
        <v>18</v>
      </c>
      <c r="BX60" s="92"/>
      <c r="BY60" s="92"/>
      <c r="BZ60" s="92">
        <v>2</v>
      </c>
      <c r="CA60" s="92">
        <v>48</v>
      </c>
      <c r="CB60" s="92"/>
      <c r="CC60" s="92"/>
      <c r="CD60" s="92"/>
      <c r="CE60" s="92"/>
      <c r="CF60" s="92"/>
      <c r="CG60" s="92"/>
      <c r="CH60" s="92"/>
      <c r="CI60" s="92"/>
      <c r="CJ60" s="92"/>
      <c r="CK60" s="92"/>
      <c r="CL60" s="92"/>
      <c r="CM60" s="92">
        <v>10</v>
      </c>
      <c r="CN60" s="92">
        <v>2</v>
      </c>
      <c r="CO60" s="92"/>
      <c r="CP60" s="92"/>
    </row>
    <row r="61" spans="1:94" s="71" customFormat="1" x14ac:dyDescent="0.25">
      <c r="A61" s="92" t="s">
        <v>208</v>
      </c>
      <c r="B61" s="92" t="s">
        <v>582</v>
      </c>
      <c r="C61" s="92" t="s">
        <v>194</v>
      </c>
      <c r="D61" s="92">
        <v>3</v>
      </c>
      <c r="E61" s="138">
        <v>43266</v>
      </c>
      <c r="F61" s="139">
        <v>0.43402777777777773</v>
      </c>
      <c r="G61" s="139">
        <v>0.53194444444444444</v>
      </c>
      <c r="H61" s="139"/>
      <c r="I61" s="139"/>
      <c r="J61" s="140">
        <f t="shared" si="10"/>
        <v>9.7916666666666707E-2</v>
      </c>
      <c r="K61" s="141">
        <f t="shared" si="5"/>
        <v>0.29375000000000012</v>
      </c>
      <c r="L61" s="92">
        <v>20.7</v>
      </c>
      <c r="M61" s="92">
        <v>27.6</v>
      </c>
      <c r="N61" s="92">
        <f t="shared" si="6"/>
        <v>24.15</v>
      </c>
      <c r="O61" s="92">
        <v>0</v>
      </c>
      <c r="P61" s="92">
        <v>0</v>
      </c>
      <c r="Q61" s="142">
        <v>0</v>
      </c>
      <c r="R61" s="142">
        <v>2</v>
      </c>
      <c r="S61" s="142">
        <f t="shared" si="7"/>
        <v>1</v>
      </c>
      <c r="T61" s="142">
        <v>0</v>
      </c>
      <c r="U61" s="142">
        <v>4</v>
      </c>
      <c r="V61" s="142">
        <f t="shared" si="8"/>
        <v>2</v>
      </c>
      <c r="W61" s="142"/>
      <c r="X61" s="142"/>
      <c r="Y61" s="142"/>
      <c r="Z61" s="142"/>
      <c r="AA61" s="142"/>
      <c r="AB61" s="142"/>
      <c r="AC61" s="142"/>
      <c r="AD61" s="142"/>
      <c r="AE61" s="142"/>
      <c r="AF61" s="142"/>
      <c r="AG61" s="92" t="s">
        <v>523</v>
      </c>
      <c r="AH61" s="92" t="s">
        <v>191</v>
      </c>
      <c r="AI61" s="92" t="s">
        <v>519</v>
      </c>
      <c r="AJ61" s="142"/>
      <c r="AK61" s="142"/>
      <c r="AL61" s="92" t="s">
        <v>219</v>
      </c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>
        <v>3</v>
      </c>
      <c r="BC61" s="92"/>
      <c r="BD61" s="92"/>
      <c r="BE61" s="92"/>
      <c r="BF61" s="92"/>
      <c r="BG61" s="92"/>
      <c r="BH61" s="92">
        <v>31</v>
      </c>
      <c r="BI61" s="92"/>
      <c r="BJ61" s="92"/>
      <c r="BK61" s="92">
        <v>15</v>
      </c>
      <c r="BL61" s="92"/>
      <c r="BM61" s="92"/>
      <c r="BN61" s="92"/>
      <c r="BO61" s="92"/>
      <c r="BP61" s="92"/>
      <c r="BQ61" s="92"/>
      <c r="BR61" s="92"/>
      <c r="BS61" s="92"/>
      <c r="BT61" s="92"/>
      <c r="BU61" s="92">
        <v>2</v>
      </c>
      <c r="BV61" s="92"/>
      <c r="BW61" s="92"/>
      <c r="BX61" s="92"/>
      <c r="BY61" s="92"/>
      <c r="BZ61" s="92"/>
      <c r="CA61" s="92">
        <v>13</v>
      </c>
      <c r="CB61" s="92"/>
      <c r="CC61" s="92"/>
      <c r="CD61" s="92"/>
      <c r="CE61" s="92"/>
      <c r="CF61" s="92"/>
      <c r="CG61" s="92"/>
      <c r="CH61" s="92"/>
      <c r="CI61" s="92"/>
      <c r="CJ61" s="92"/>
      <c r="CK61" s="92"/>
      <c r="CL61" s="92"/>
      <c r="CM61" s="92"/>
      <c r="CN61" s="92"/>
      <c r="CO61" s="92"/>
      <c r="CP61" s="92"/>
    </row>
    <row r="62" spans="1:94" s="71" customFormat="1" x14ac:dyDescent="0.25">
      <c r="A62" s="92" t="s">
        <v>208</v>
      </c>
      <c r="B62" s="92" t="s">
        <v>584</v>
      </c>
      <c r="C62" s="92" t="s">
        <v>194</v>
      </c>
      <c r="D62" s="92">
        <v>3</v>
      </c>
      <c r="E62" s="138">
        <v>43266</v>
      </c>
      <c r="F62" s="139">
        <v>0.43402777777777773</v>
      </c>
      <c r="G62" s="139">
        <v>0.53194444444444444</v>
      </c>
      <c r="H62" s="139"/>
      <c r="I62" s="139"/>
      <c r="J62" s="140">
        <f t="shared" si="10"/>
        <v>9.7916666666666707E-2</v>
      </c>
      <c r="K62" s="141">
        <f t="shared" si="5"/>
        <v>0.29375000000000012</v>
      </c>
      <c r="L62" s="92">
        <v>20.7</v>
      </c>
      <c r="M62" s="92">
        <v>27.6</v>
      </c>
      <c r="N62" s="92">
        <f t="shared" si="6"/>
        <v>24.15</v>
      </c>
      <c r="O62" s="92">
        <v>0</v>
      </c>
      <c r="P62" s="92">
        <v>0</v>
      </c>
      <c r="Q62" s="142">
        <v>0</v>
      </c>
      <c r="R62" s="142">
        <v>2</v>
      </c>
      <c r="S62" s="142">
        <f t="shared" si="7"/>
        <v>1</v>
      </c>
      <c r="T62" s="142">
        <v>0</v>
      </c>
      <c r="U62" s="142">
        <v>4</v>
      </c>
      <c r="V62" s="142">
        <f t="shared" si="8"/>
        <v>2</v>
      </c>
      <c r="W62" s="142"/>
      <c r="X62" s="142"/>
      <c r="Y62" s="142"/>
      <c r="Z62" s="142"/>
      <c r="AA62" s="142"/>
      <c r="AB62" s="142"/>
      <c r="AC62" s="142"/>
      <c r="AD62" s="142"/>
      <c r="AE62" s="142"/>
      <c r="AF62" s="142"/>
      <c r="AG62" s="92" t="s">
        <v>523</v>
      </c>
      <c r="AH62" s="92" t="s">
        <v>191</v>
      </c>
      <c r="AI62" s="92" t="s">
        <v>519</v>
      </c>
      <c r="AJ62" s="142"/>
      <c r="AK62" s="142"/>
      <c r="AL62" s="92" t="s">
        <v>219</v>
      </c>
      <c r="AM62" s="92"/>
      <c r="AN62" s="92"/>
      <c r="AO62" s="92"/>
      <c r="AP62" s="92"/>
      <c r="AQ62" s="92"/>
      <c r="AR62" s="92">
        <v>1</v>
      </c>
      <c r="AS62" s="92"/>
      <c r="AT62" s="92"/>
      <c r="AU62" s="92"/>
      <c r="AV62" s="92"/>
      <c r="AW62" s="92"/>
      <c r="AX62" s="92"/>
      <c r="AY62" s="92"/>
      <c r="AZ62" s="92"/>
      <c r="BA62" s="92"/>
      <c r="BB62" s="92">
        <v>26</v>
      </c>
      <c r="BC62" s="92"/>
      <c r="BD62" s="92"/>
      <c r="BE62" s="92"/>
      <c r="BF62" s="92"/>
      <c r="BG62" s="92"/>
      <c r="BH62" s="92">
        <v>28</v>
      </c>
      <c r="BI62" s="92"/>
      <c r="BJ62" s="92"/>
      <c r="BK62" s="92">
        <v>21</v>
      </c>
      <c r="BL62" s="92"/>
      <c r="BM62" s="92"/>
      <c r="BN62" s="92"/>
      <c r="BO62" s="92"/>
      <c r="BP62" s="92"/>
      <c r="BQ62" s="92"/>
      <c r="BR62" s="92"/>
      <c r="BS62" s="92"/>
      <c r="BT62" s="92">
        <v>1</v>
      </c>
      <c r="BU62" s="92">
        <v>5</v>
      </c>
      <c r="BV62" s="92"/>
      <c r="BW62" s="92"/>
      <c r="BX62" s="92"/>
      <c r="BY62" s="92"/>
      <c r="BZ62" s="92"/>
      <c r="CA62" s="92">
        <v>15</v>
      </c>
      <c r="CB62" s="92"/>
      <c r="CC62" s="92"/>
      <c r="CD62" s="92"/>
      <c r="CE62" s="92"/>
      <c r="CF62" s="92"/>
      <c r="CG62" s="92"/>
      <c r="CH62" s="92"/>
      <c r="CI62" s="92"/>
      <c r="CJ62" s="92"/>
      <c r="CK62" s="92"/>
      <c r="CL62" s="92"/>
      <c r="CM62" s="92"/>
      <c r="CN62" s="92"/>
      <c r="CO62" s="92"/>
      <c r="CP62" s="92"/>
    </row>
    <row r="63" spans="1:94" s="71" customFormat="1" x14ac:dyDescent="0.25">
      <c r="A63" s="92" t="s">
        <v>208</v>
      </c>
      <c r="B63" s="92" t="s">
        <v>585</v>
      </c>
      <c r="C63" s="92" t="s">
        <v>194</v>
      </c>
      <c r="D63" s="92">
        <v>3</v>
      </c>
      <c r="E63" s="138">
        <v>43266</v>
      </c>
      <c r="F63" s="139">
        <v>0.43402777777777773</v>
      </c>
      <c r="G63" s="139">
        <v>0.53194444444444444</v>
      </c>
      <c r="H63" s="139"/>
      <c r="I63" s="139"/>
      <c r="J63" s="140">
        <f t="shared" si="10"/>
        <v>9.7916666666666707E-2</v>
      </c>
      <c r="K63" s="141">
        <f t="shared" si="5"/>
        <v>0.29375000000000012</v>
      </c>
      <c r="L63" s="92">
        <v>20.7</v>
      </c>
      <c r="M63" s="92">
        <v>27.6</v>
      </c>
      <c r="N63" s="92">
        <f t="shared" si="6"/>
        <v>24.15</v>
      </c>
      <c r="O63" s="92">
        <v>0</v>
      </c>
      <c r="P63" s="92">
        <v>0</v>
      </c>
      <c r="Q63" s="142">
        <v>0</v>
      </c>
      <c r="R63" s="142">
        <v>2</v>
      </c>
      <c r="S63" s="142">
        <f t="shared" si="7"/>
        <v>1</v>
      </c>
      <c r="T63" s="142">
        <v>0</v>
      </c>
      <c r="U63" s="142">
        <v>4</v>
      </c>
      <c r="V63" s="142">
        <f t="shared" si="8"/>
        <v>2</v>
      </c>
      <c r="W63" s="142"/>
      <c r="X63" s="142"/>
      <c r="Y63" s="142"/>
      <c r="Z63" s="142"/>
      <c r="AA63" s="142"/>
      <c r="AB63" s="142"/>
      <c r="AC63" s="142"/>
      <c r="AD63" s="142"/>
      <c r="AE63" s="142"/>
      <c r="AF63" s="142"/>
      <c r="AG63" s="92" t="s">
        <v>523</v>
      </c>
      <c r="AH63" s="92" t="s">
        <v>191</v>
      </c>
      <c r="AI63" s="92" t="s">
        <v>519</v>
      </c>
      <c r="AJ63" s="142"/>
      <c r="AK63" s="142"/>
      <c r="AL63" s="92" t="s">
        <v>219</v>
      </c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>
        <v>1</v>
      </c>
      <c r="AX63" s="92">
        <v>1</v>
      </c>
      <c r="AY63" s="92"/>
      <c r="AZ63" s="92"/>
      <c r="BA63" s="92"/>
      <c r="BB63" s="92">
        <v>10</v>
      </c>
      <c r="BC63" s="92"/>
      <c r="BD63" s="92"/>
      <c r="BE63" s="92"/>
      <c r="BF63" s="92"/>
      <c r="BG63" s="92"/>
      <c r="BH63" s="92">
        <v>20</v>
      </c>
      <c r="BI63" s="92"/>
      <c r="BJ63" s="92"/>
      <c r="BK63" s="92">
        <v>14</v>
      </c>
      <c r="BL63" s="92">
        <v>1</v>
      </c>
      <c r="BM63" s="92"/>
      <c r="BN63" s="92"/>
      <c r="BO63" s="92"/>
      <c r="BP63" s="92"/>
      <c r="BQ63" s="92"/>
      <c r="BR63" s="92"/>
      <c r="BS63" s="92"/>
      <c r="BT63" s="92"/>
      <c r="BU63" s="92">
        <v>5</v>
      </c>
      <c r="BV63" s="92"/>
      <c r="BW63" s="92"/>
      <c r="BX63" s="92"/>
      <c r="BY63" s="92"/>
      <c r="BZ63" s="92"/>
      <c r="CA63" s="92">
        <v>2</v>
      </c>
      <c r="CB63" s="92"/>
      <c r="CC63" s="92"/>
      <c r="CD63" s="92"/>
      <c r="CE63" s="92"/>
      <c r="CF63" s="92"/>
      <c r="CG63" s="92"/>
      <c r="CH63" s="92"/>
      <c r="CI63" s="92"/>
      <c r="CJ63" s="92"/>
      <c r="CK63" s="92"/>
      <c r="CL63" s="92"/>
      <c r="CM63" s="92"/>
      <c r="CN63" s="92"/>
      <c r="CO63" s="92"/>
      <c r="CP63" s="92"/>
    </row>
    <row r="64" spans="1:94" s="71" customFormat="1" x14ac:dyDescent="0.25">
      <c r="A64" s="92" t="s">
        <v>208</v>
      </c>
      <c r="B64" s="92" t="s">
        <v>586</v>
      </c>
      <c r="C64" s="92" t="s">
        <v>194</v>
      </c>
      <c r="D64" s="92">
        <v>3</v>
      </c>
      <c r="E64" s="138">
        <v>43266</v>
      </c>
      <c r="F64" s="139">
        <v>0.43402777777777773</v>
      </c>
      <c r="G64" s="139">
        <v>0.53194444444444444</v>
      </c>
      <c r="H64" s="139"/>
      <c r="I64" s="139"/>
      <c r="J64" s="140">
        <f t="shared" si="10"/>
        <v>9.7916666666666707E-2</v>
      </c>
      <c r="K64" s="141">
        <f t="shared" si="5"/>
        <v>0.29375000000000012</v>
      </c>
      <c r="L64" s="92">
        <v>20.7</v>
      </c>
      <c r="M64" s="92">
        <v>27.6</v>
      </c>
      <c r="N64" s="92">
        <f t="shared" si="6"/>
        <v>24.15</v>
      </c>
      <c r="O64" s="92">
        <v>0</v>
      </c>
      <c r="P64" s="92">
        <v>0</v>
      </c>
      <c r="Q64" s="142">
        <v>0</v>
      </c>
      <c r="R64" s="142">
        <v>2</v>
      </c>
      <c r="S64" s="142">
        <f t="shared" si="7"/>
        <v>1</v>
      </c>
      <c r="T64" s="142">
        <v>0</v>
      </c>
      <c r="U64" s="142">
        <v>4</v>
      </c>
      <c r="V64" s="142">
        <f t="shared" si="8"/>
        <v>2</v>
      </c>
      <c r="W64" s="142"/>
      <c r="X64" s="142"/>
      <c r="Y64" s="142"/>
      <c r="Z64" s="142"/>
      <c r="AA64" s="142"/>
      <c r="AB64" s="142"/>
      <c r="AC64" s="142"/>
      <c r="AD64" s="142"/>
      <c r="AE64" s="142"/>
      <c r="AF64" s="142"/>
      <c r="AG64" s="92" t="s">
        <v>523</v>
      </c>
      <c r="AH64" s="92" t="s">
        <v>191</v>
      </c>
      <c r="AI64" s="92" t="s">
        <v>519</v>
      </c>
      <c r="AJ64" s="142"/>
      <c r="AK64" s="142"/>
      <c r="AL64" s="92" t="s">
        <v>219</v>
      </c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>
        <v>1</v>
      </c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>
        <v>1</v>
      </c>
      <c r="BV64" s="92"/>
      <c r="BW64" s="92"/>
      <c r="BX64" s="92"/>
      <c r="BY64" s="92"/>
      <c r="BZ64" s="92"/>
      <c r="CA64" s="92">
        <v>1</v>
      </c>
      <c r="CB64" s="92"/>
      <c r="CC64" s="92"/>
      <c r="CD64" s="92"/>
      <c r="CE64" s="92"/>
      <c r="CF64" s="92"/>
      <c r="CG64" s="92"/>
      <c r="CH64" s="92"/>
      <c r="CI64" s="92"/>
      <c r="CJ64" s="92"/>
      <c r="CK64" s="92"/>
      <c r="CL64" s="92"/>
      <c r="CM64" s="92"/>
      <c r="CN64" s="92"/>
      <c r="CO64" s="92"/>
      <c r="CP64" s="92"/>
    </row>
    <row r="65" spans="1:86" s="92" customFormat="1" x14ac:dyDescent="0.25">
      <c r="A65" s="92" t="s">
        <v>208</v>
      </c>
      <c r="B65" s="92" t="s">
        <v>582</v>
      </c>
      <c r="C65" s="92" t="s">
        <v>234</v>
      </c>
      <c r="D65" s="92">
        <v>2</v>
      </c>
      <c r="E65" s="138">
        <v>43281</v>
      </c>
      <c r="F65" s="139">
        <v>0.43402777777777773</v>
      </c>
      <c r="G65" s="139">
        <v>0.58472222222222225</v>
      </c>
      <c r="H65" s="139"/>
      <c r="I65" s="139"/>
      <c r="J65" s="140">
        <f t="shared" si="10"/>
        <v>0.15069444444444452</v>
      </c>
      <c r="K65" s="141">
        <f t="shared" si="5"/>
        <v>0.30138888888888904</v>
      </c>
      <c r="L65" s="92">
        <v>30.5</v>
      </c>
      <c r="M65" s="92">
        <v>32.1</v>
      </c>
      <c r="N65" s="92">
        <f t="shared" si="6"/>
        <v>31.3</v>
      </c>
      <c r="O65" s="92">
        <v>5</v>
      </c>
      <c r="P65" s="92">
        <v>5</v>
      </c>
      <c r="Q65" s="142">
        <v>0</v>
      </c>
      <c r="R65" s="142">
        <v>2</v>
      </c>
      <c r="S65" s="142">
        <f t="shared" si="7"/>
        <v>1</v>
      </c>
      <c r="T65" s="142">
        <v>0</v>
      </c>
      <c r="U65" s="142">
        <v>2</v>
      </c>
      <c r="V65" s="142">
        <f t="shared" si="8"/>
        <v>1</v>
      </c>
      <c r="W65" s="142"/>
      <c r="X65" s="142"/>
      <c r="Y65" s="142"/>
      <c r="Z65" s="142"/>
      <c r="AA65" s="142"/>
      <c r="AB65" s="142"/>
      <c r="AC65" s="142"/>
      <c r="AD65" s="142"/>
      <c r="AE65" s="142"/>
      <c r="AF65" s="142"/>
      <c r="AG65" s="92" t="s">
        <v>523</v>
      </c>
      <c r="AH65" s="92" t="s">
        <v>191</v>
      </c>
      <c r="AI65" s="92" t="s">
        <v>519</v>
      </c>
      <c r="AJ65" s="142"/>
      <c r="AK65" s="142"/>
      <c r="AR65" s="92">
        <v>1</v>
      </c>
      <c r="AT65" s="92">
        <v>3</v>
      </c>
      <c r="AW65" s="92">
        <v>1</v>
      </c>
      <c r="BH65" s="92">
        <v>22</v>
      </c>
      <c r="BK65" s="92">
        <v>11</v>
      </c>
      <c r="BT65" s="92">
        <v>1</v>
      </c>
      <c r="CA65" s="92">
        <v>21</v>
      </c>
    </row>
    <row r="66" spans="1:86" s="92" customFormat="1" x14ac:dyDescent="0.25">
      <c r="A66" s="92" t="s">
        <v>208</v>
      </c>
      <c r="B66" s="92" t="s">
        <v>584</v>
      </c>
      <c r="C66" s="92" t="s">
        <v>234</v>
      </c>
      <c r="D66" s="92">
        <v>2</v>
      </c>
      <c r="E66" s="138">
        <v>43281</v>
      </c>
      <c r="F66" s="139">
        <v>0.43402777777777773</v>
      </c>
      <c r="G66" s="139">
        <v>0.58472222222222225</v>
      </c>
      <c r="H66" s="139"/>
      <c r="I66" s="139"/>
      <c r="J66" s="140">
        <f t="shared" si="10"/>
        <v>0.15069444444444452</v>
      </c>
      <c r="K66" s="141">
        <f t="shared" si="5"/>
        <v>0.30138888888888904</v>
      </c>
      <c r="L66" s="92">
        <v>30.5</v>
      </c>
      <c r="M66" s="92">
        <v>32.1</v>
      </c>
      <c r="N66" s="92">
        <f t="shared" si="6"/>
        <v>31.3</v>
      </c>
      <c r="O66" s="92">
        <v>5</v>
      </c>
      <c r="P66" s="92">
        <v>5</v>
      </c>
      <c r="Q66" s="142">
        <v>0</v>
      </c>
      <c r="R66" s="142">
        <v>2</v>
      </c>
      <c r="S66" s="142">
        <f t="shared" si="7"/>
        <v>1</v>
      </c>
      <c r="T66" s="142">
        <v>0</v>
      </c>
      <c r="U66" s="142">
        <v>2</v>
      </c>
      <c r="V66" s="142">
        <f t="shared" si="8"/>
        <v>1</v>
      </c>
      <c r="W66" s="142"/>
      <c r="X66" s="142"/>
      <c r="Y66" s="142"/>
      <c r="Z66" s="142"/>
      <c r="AA66" s="142"/>
      <c r="AB66" s="142"/>
      <c r="AC66" s="142"/>
      <c r="AD66" s="142"/>
      <c r="AE66" s="142"/>
      <c r="AF66" s="142"/>
      <c r="AG66" s="92" t="s">
        <v>523</v>
      </c>
      <c r="AH66" s="92" t="s">
        <v>191</v>
      </c>
      <c r="AI66" s="92" t="s">
        <v>519</v>
      </c>
      <c r="AJ66" s="142"/>
      <c r="AK66" s="142"/>
      <c r="AR66" s="92">
        <v>2</v>
      </c>
      <c r="AW66" s="92">
        <v>1</v>
      </c>
      <c r="BB66" s="92">
        <v>13</v>
      </c>
      <c r="BH66" s="92">
        <v>1</v>
      </c>
      <c r="BK66" s="92">
        <v>25</v>
      </c>
      <c r="BU66" s="92">
        <v>2</v>
      </c>
      <c r="CA66" s="92">
        <v>8</v>
      </c>
    </row>
    <row r="67" spans="1:86" s="92" customFormat="1" x14ac:dyDescent="0.25">
      <c r="A67" s="92" t="s">
        <v>208</v>
      </c>
      <c r="B67" s="92" t="s">
        <v>585</v>
      </c>
      <c r="C67" s="92" t="s">
        <v>234</v>
      </c>
      <c r="D67" s="92">
        <v>2</v>
      </c>
      <c r="E67" s="138">
        <v>43281</v>
      </c>
      <c r="F67" s="139">
        <v>0.43402777777777773</v>
      </c>
      <c r="G67" s="139">
        <v>0.58472222222222225</v>
      </c>
      <c r="H67" s="139"/>
      <c r="I67" s="139"/>
      <c r="J67" s="140">
        <f t="shared" si="10"/>
        <v>0.15069444444444452</v>
      </c>
      <c r="K67" s="141">
        <f t="shared" si="5"/>
        <v>0.30138888888888904</v>
      </c>
      <c r="L67" s="92">
        <v>30.5</v>
      </c>
      <c r="M67" s="92">
        <v>32.1</v>
      </c>
      <c r="N67" s="92">
        <f t="shared" si="6"/>
        <v>31.3</v>
      </c>
      <c r="O67" s="92">
        <v>5</v>
      </c>
      <c r="P67" s="92">
        <v>5</v>
      </c>
      <c r="Q67" s="142">
        <v>0</v>
      </c>
      <c r="R67" s="142">
        <v>2</v>
      </c>
      <c r="S67" s="142">
        <f t="shared" si="7"/>
        <v>1</v>
      </c>
      <c r="T67" s="142">
        <v>0</v>
      </c>
      <c r="U67" s="142">
        <v>2</v>
      </c>
      <c r="V67" s="142">
        <f t="shared" si="8"/>
        <v>1</v>
      </c>
      <c r="W67" s="142"/>
      <c r="X67" s="142"/>
      <c r="Y67" s="142"/>
      <c r="Z67" s="142"/>
      <c r="AA67" s="142"/>
      <c r="AB67" s="142"/>
      <c r="AC67" s="142"/>
      <c r="AD67" s="142"/>
      <c r="AE67" s="142"/>
      <c r="AF67" s="142"/>
      <c r="AG67" s="92" t="s">
        <v>523</v>
      </c>
      <c r="AH67" s="92" t="s">
        <v>191</v>
      </c>
      <c r="AI67" s="92" t="s">
        <v>519</v>
      </c>
      <c r="AJ67" s="142"/>
      <c r="AK67" s="142"/>
      <c r="AR67" s="92">
        <v>1</v>
      </c>
      <c r="BH67" s="92">
        <v>8</v>
      </c>
      <c r="BK67" s="92">
        <v>12</v>
      </c>
      <c r="BU67" s="92">
        <v>2</v>
      </c>
    </row>
    <row r="68" spans="1:86" s="92" customFormat="1" x14ac:dyDescent="0.25">
      <c r="A68" s="92" t="s">
        <v>208</v>
      </c>
      <c r="B68" s="92" t="s">
        <v>582</v>
      </c>
      <c r="C68" s="92" t="s">
        <v>269</v>
      </c>
      <c r="D68" s="92">
        <v>3</v>
      </c>
      <c r="E68" s="138">
        <v>43290</v>
      </c>
      <c r="F68" s="139">
        <v>0.43333333333333335</v>
      </c>
      <c r="G68" s="139">
        <v>0.53333333333333333</v>
      </c>
      <c r="H68" s="139"/>
      <c r="I68" s="139"/>
      <c r="J68" s="140">
        <f t="shared" ref="J68:J88" si="11">(G68-F68)+(I68-H68)</f>
        <v>9.9999999999999978E-2</v>
      </c>
      <c r="K68" s="141">
        <f t="shared" si="5"/>
        <v>0.29999999999999993</v>
      </c>
      <c r="L68" s="92">
        <v>24.4</v>
      </c>
      <c r="M68" s="92">
        <v>31.2</v>
      </c>
      <c r="N68" s="92">
        <f t="shared" si="6"/>
        <v>27.799999999999997</v>
      </c>
      <c r="O68" s="92">
        <v>0</v>
      </c>
      <c r="P68" s="92">
        <v>15</v>
      </c>
      <c r="Q68" s="142">
        <v>0</v>
      </c>
      <c r="R68" s="142">
        <v>4</v>
      </c>
      <c r="S68" s="142">
        <f t="shared" si="7"/>
        <v>2</v>
      </c>
      <c r="T68" s="142">
        <v>0</v>
      </c>
      <c r="U68" s="142">
        <v>3</v>
      </c>
      <c r="V68" s="142">
        <f t="shared" si="8"/>
        <v>1.5</v>
      </c>
      <c r="AG68" s="92" t="s">
        <v>523</v>
      </c>
      <c r="AH68" s="92" t="s">
        <v>191</v>
      </c>
      <c r="AI68" s="92" t="s">
        <v>519</v>
      </c>
      <c r="AJ68" s="142"/>
      <c r="AK68" s="142"/>
      <c r="AL68" s="92" t="s">
        <v>294</v>
      </c>
      <c r="AW68" s="92">
        <v>1</v>
      </c>
      <c r="BB68" s="92">
        <v>1</v>
      </c>
      <c r="BH68" s="92">
        <v>6</v>
      </c>
      <c r="BK68" s="92">
        <v>1</v>
      </c>
      <c r="BS68" s="92">
        <v>2</v>
      </c>
      <c r="BU68" s="92">
        <v>1</v>
      </c>
      <c r="BZ68" s="92">
        <v>2</v>
      </c>
      <c r="CA68" s="92">
        <v>17</v>
      </c>
    </row>
    <row r="69" spans="1:86" s="92" customFormat="1" x14ac:dyDescent="0.25">
      <c r="A69" s="92" t="s">
        <v>208</v>
      </c>
      <c r="B69" s="92" t="s">
        <v>584</v>
      </c>
      <c r="C69" s="92" t="s">
        <v>269</v>
      </c>
      <c r="D69" s="92">
        <v>3</v>
      </c>
      <c r="E69" s="138">
        <v>43290</v>
      </c>
      <c r="F69" s="139">
        <v>0.43333333333333335</v>
      </c>
      <c r="G69" s="139">
        <v>0.53333333333333333</v>
      </c>
      <c r="H69" s="139"/>
      <c r="I69" s="139"/>
      <c r="J69" s="140">
        <f t="shared" si="11"/>
        <v>9.9999999999999978E-2</v>
      </c>
      <c r="K69" s="141">
        <f t="shared" ref="K69:K100" si="12">J69*D69</f>
        <v>0.29999999999999993</v>
      </c>
      <c r="L69" s="92">
        <v>24.4</v>
      </c>
      <c r="M69" s="92">
        <v>31.2</v>
      </c>
      <c r="N69" s="92">
        <f t="shared" ref="N69:N100" si="13">AVERAGE(L69:M69)</f>
        <v>27.799999999999997</v>
      </c>
      <c r="O69" s="92">
        <v>0</v>
      </c>
      <c r="P69" s="92">
        <v>15</v>
      </c>
      <c r="Q69" s="142">
        <v>0</v>
      </c>
      <c r="R69" s="142">
        <v>4</v>
      </c>
      <c r="S69" s="142">
        <f t="shared" ref="S69:S100" si="14">AVERAGE(Q69:R69)</f>
        <v>2</v>
      </c>
      <c r="T69" s="142">
        <v>0</v>
      </c>
      <c r="U69" s="142">
        <v>3</v>
      </c>
      <c r="V69" s="142">
        <f t="shared" ref="V69:V100" si="15">AVERAGE(T69:U69)</f>
        <v>1.5</v>
      </c>
      <c r="AG69" s="92" t="s">
        <v>523</v>
      </c>
      <c r="AH69" s="92" t="s">
        <v>191</v>
      </c>
      <c r="AI69" s="92" t="s">
        <v>519</v>
      </c>
      <c r="AJ69" s="142"/>
      <c r="AK69" s="142"/>
      <c r="AL69" s="92" t="s">
        <v>294</v>
      </c>
      <c r="AR69" s="92">
        <v>1</v>
      </c>
      <c r="BB69" s="92">
        <v>4</v>
      </c>
      <c r="BH69" s="92">
        <v>12</v>
      </c>
      <c r="BK69" s="92">
        <v>32</v>
      </c>
      <c r="BR69" s="92">
        <v>1</v>
      </c>
      <c r="BS69" s="92">
        <v>2</v>
      </c>
      <c r="BT69" s="92">
        <v>1</v>
      </c>
      <c r="BW69" s="92">
        <v>4</v>
      </c>
      <c r="CA69" s="92">
        <v>5</v>
      </c>
    </row>
    <row r="70" spans="1:86" s="92" customFormat="1" x14ac:dyDescent="0.25">
      <c r="A70" s="92" t="s">
        <v>208</v>
      </c>
      <c r="B70" s="92" t="s">
        <v>585</v>
      </c>
      <c r="C70" s="92" t="s">
        <v>269</v>
      </c>
      <c r="D70" s="92">
        <v>3</v>
      </c>
      <c r="E70" s="138">
        <v>43290</v>
      </c>
      <c r="F70" s="139">
        <v>0.43333333333333335</v>
      </c>
      <c r="G70" s="139">
        <v>0.53333333333333333</v>
      </c>
      <c r="H70" s="139"/>
      <c r="I70" s="139"/>
      <c r="J70" s="140">
        <f t="shared" si="11"/>
        <v>9.9999999999999978E-2</v>
      </c>
      <c r="K70" s="141">
        <f t="shared" si="12"/>
        <v>0.29999999999999993</v>
      </c>
      <c r="L70" s="92">
        <v>24.4</v>
      </c>
      <c r="M70" s="92">
        <v>31.2</v>
      </c>
      <c r="N70" s="92">
        <f t="shared" si="13"/>
        <v>27.799999999999997</v>
      </c>
      <c r="O70" s="92">
        <v>0</v>
      </c>
      <c r="P70" s="92">
        <v>15</v>
      </c>
      <c r="Q70" s="142">
        <v>0</v>
      </c>
      <c r="R70" s="142">
        <v>4</v>
      </c>
      <c r="S70" s="142">
        <f t="shared" si="14"/>
        <v>2</v>
      </c>
      <c r="T70" s="142">
        <v>0</v>
      </c>
      <c r="U70" s="142">
        <v>3</v>
      </c>
      <c r="V70" s="142">
        <f t="shared" si="15"/>
        <v>1.5</v>
      </c>
      <c r="AG70" s="92" t="s">
        <v>523</v>
      </c>
      <c r="AH70" s="92" t="s">
        <v>191</v>
      </c>
      <c r="AI70" s="92" t="s">
        <v>519</v>
      </c>
      <c r="AJ70" s="142"/>
      <c r="AK70" s="142"/>
      <c r="AL70" s="92" t="s">
        <v>294</v>
      </c>
      <c r="BH70" s="92">
        <v>6</v>
      </c>
      <c r="BK70" s="92">
        <v>25</v>
      </c>
      <c r="BQ70" s="92">
        <v>1</v>
      </c>
      <c r="BU70" s="92">
        <v>3</v>
      </c>
    </row>
    <row r="71" spans="1:86" s="92" customFormat="1" x14ac:dyDescent="0.25">
      <c r="A71" s="92" t="s">
        <v>208</v>
      </c>
      <c r="B71" s="92" t="s">
        <v>582</v>
      </c>
      <c r="C71" s="92" t="s">
        <v>262</v>
      </c>
      <c r="D71" s="92">
        <v>5</v>
      </c>
      <c r="E71" s="138">
        <v>43291</v>
      </c>
      <c r="F71" s="139">
        <v>0.52361111111111114</v>
      </c>
      <c r="G71" s="139">
        <v>0.5625</v>
      </c>
      <c r="H71" s="139"/>
      <c r="I71" s="139"/>
      <c r="J71" s="140">
        <f t="shared" si="11"/>
        <v>3.8888888888888862E-2</v>
      </c>
      <c r="K71" s="141">
        <f t="shared" si="12"/>
        <v>0.19444444444444431</v>
      </c>
      <c r="L71" s="92">
        <v>26.1</v>
      </c>
      <c r="M71" s="92">
        <v>27.8</v>
      </c>
      <c r="N71" s="92">
        <f t="shared" si="13"/>
        <v>26.950000000000003</v>
      </c>
      <c r="O71" s="92">
        <v>0</v>
      </c>
      <c r="P71" s="92">
        <v>0</v>
      </c>
      <c r="Q71" s="142">
        <v>0</v>
      </c>
      <c r="R71" s="142">
        <v>2</v>
      </c>
      <c r="S71" s="142">
        <f t="shared" si="14"/>
        <v>1</v>
      </c>
      <c r="T71" s="142">
        <v>0</v>
      </c>
      <c r="U71" s="142">
        <v>2</v>
      </c>
      <c r="V71" s="142">
        <f t="shared" si="15"/>
        <v>1</v>
      </c>
      <c r="W71" s="142"/>
      <c r="X71" s="142"/>
      <c r="Y71" s="142"/>
      <c r="Z71" s="142"/>
      <c r="AA71" s="142"/>
      <c r="AB71" s="142"/>
      <c r="AC71" s="142"/>
      <c r="AD71" s="142"/>
      <c r="AE71" s="142"/>
      <c r="AF71" s="142"/>
      <c r="AG71" s="92" t="s">
        <v>523</v>
      </c>
      <c r="AH71" s="92" t="s">
        <v>191</v>
      </c>
      <c r="AI71" s="92" t="s">
        <v>519</v>
      </c>
      <c r="AJ71" s="142"/>
      <c r="AK71" s="142"/>
      <c r="AL71" s="92" t="s">
        <v>295</v>
      </c>
      <c r="BH71" s="92">
        <v>5</v>
      </c>
      <c r="BK71" s="92">
        <v>3</v>
      </c>
      <c r="BU71" s="92">
        <v>2</v>
      </c>
      <c r="CA71" s="92">
        <v>11</v>
      </c>
    </row>
    <row r="72" spans="1:86" s="92" customFormat="1" x14ac:dyDescent="0.25">
      <c r="A72" s="92" t="s">
        <v>208</v>
      </c>
      <c r="B72" s="92" t="s">
        <v>584</v>
      </c>
      <c r="C72" s="92" t="s">
        <v>262</v>
      </c>
      <c r="D72" s="92">
        <v>5</v>
      </c>
      <c r="E72" s="138">
        <v>43291</v>
      </c>
      <c r="F72" s="139">
        <v>0.52361111111111114</v>
      </c>
      <c r="G72" s="139">
        <v>0.5625</v>
      </c>
      <c r="H72" s="139"/>
      <c r="I72" s="139"/>
      <c r="J72" s="140">
        <f t="shared" si="11"/>
        <v>3.8888888888888862E-2</v>
      </c>
      <c r="K72" s="141">
        <f t="shared" si="12"/>
        <v>0.19444444444444431</v>
      </c>
      <c r="L72" s="92">
        <v>26.1</v>
      </c>
      <c r="M72" s="92">
        <v>27.8</v>
      </c>
      <c r="N72" s="92">
        <f t="shared" si="13"/>
        <v>26.950000000000003</v>
      </c>
      <c r="O72" s="92">
        <v>0</v>
      </c>
      <c r="P72" s="92">
        <v>0</v>
      </c>
      <c r="Q72" s="142">
        <v>0</v>
      </c>
      <c r="R72" s="142">
        <v>2</v>
      </c>
      <c r="S72" s="142">
        <f t="shared" si="14"/>
        <v>1</v>
      </c>
      <c r="T72" s="142">
        <v>0</v>
      </c>
      <c r="U72" s="142">
        <v>2</v>
      </c>
      <c r="V72" s="142">
        <f t="shared" si="15"/>
        <v>1</v>
      </c>
      <c r="W72" s="142"/>
      <c r="X72" s="142"/>
      <c r="Y72" s="142"/>
      <c r="Z72" s="142"/>
      <c r="AA72" s="142"/>
      <c r="AB72" s="142"/>
      <c r="AC72" s="142"/>
      <c r="AD72" s="142"/>
      <c r="AE72" s="142"/>
      <c r="AF72" s="142"/>
      <c r="AG72" s="92" t="s">
        <v>523</v>
      </c>
      <c r="AH72" s="92" t="s">
        <v>191</v>
      </c>
      <c r="AI72" s="92" t="s">
        <v>519</v>
      </c>
      <c r="AJ72" s="142"/>
      <c r="AK72" s="142"/>
      <c r="AL72" s="92" t="s">
        <v>295</v>
      </c>
      <c r="BB72" s="92">
        <v>10</v>
      </c>
      <c r="BH72" s="92">
        <v>8</v>
      </c>
      <c r="BK72" s="92">
        <v>16</v>
      </c>
      <c r="BR72" s="92">
        <v>1</v>
      </c>
      <c r="BW72" s="92">
        <v>1</v>
      </c>
      <c r="BX72" s="92">
        <v>2</v>
      </c>
      <c r="CA72" s="92">
        <v>4</v>
      </c>
    </row>
    <row r="73" spans="1:86" s="92" customFormat="1" x14ac:dyDescent="0.25">
      <c r="A73" s="92" t="s">
        <v>208</v>
      </c>
      <c r="B73" s="92" t="s">
        <v>585</v>
      </c>
      <c r="C73" s="92" t="s">
        <v>262</v>
      </c>
      <c r="D73" s="92">
        <v>5</v>
      </c>
      <c r="E73" s="138">
        <v>43291</v>
      </c>
      <c r="F73" s="139">
        <v>0.52361111111111114</v>
      </c>
      <c r="G73" s="139">
        <v>0.5625</v>
      </c>
      <c r="H73" s="139"/>
      <c r="I73" s="139"/>
      <c r="J73" s="140">
        <f t="shared" si="11"/>
        <v>3.8888888888888862E-2</v>
      </c>
      <c r="K73" s="141">
        <f t="shared" si="12"/>
        <v>0.19444444444444431</v>
      </c>
      <c r="L73" s="92">
        <v>26.1</v>
      </c>
      <c r="M73" s="92">
        <v>27.8</v>
      </c>
      <c r="N73" s="92">
        <f t="shared" si="13"/>
        <v>26.950000000000003</v>
      </c>
      <c r="O73" s="92">
        <v>0</v>
      </c>
      <c r="P73" s="92">
        <v>0</v>
      </c>
      <c r="Q73" s="142">
        <v>0</v>
      </c>
      <c r="R73" s="142">
        <v>2</v>
      </c>
      <c r="S73" s="142">
        <f t="shared" si="14"/>
        <v>1</v>
      </c>
      <c r="T73" s="142">
        <v>0</v>
      </c>
      <c r="U73" s="142">
        <v>2</v>
      </c>
      <c r="V73" s="142">
        <f t="shared" si="15"/>
        <v>1</v>
      </c>
      <c r="W73" s="142"/>
      <c r="X73" s="142"/>
      <c r="Y73" s="142"/>
      <c r="Z73" s="142"/>
      <c r="AA73" s="142"/>
      <c r="AB73" s="142"/>
      <c r="AC73" s="142"/>
      <c r="AD73" s="142"/>
      <c r="AE73" s="142"/>
      <c r="AF73" s="142"/>
      <c r="AG73" s="92" t="s">
        <v>523</v>
      </c>
      <c r="AH73" s="92" t="s">
        <v>191</v>
      </c>
      <c r="AI73" s="92" t="s">
        <v>519</v>
      </c>
      <c r="AJ73" s="142"/>
      <c r="AK73" s="142"/>
      <c r="AL73" s="92" t="s">
        <v>295</v>
      </c>
      <c r="BB73" s="92">
        <v>4</v>
      </c>
      <c r="BH73" s="92">
        <v>6</v>
      </c>
      <c r="BK73" s="92">
        <v>11</v>
      </c>
      <c r="BO73" s="92">
        <v>1</v>
      </c>
    </row>
    <row r="74" spans="1:86" s="92" customFormat="1" x14ac:dyDescent="0.25">
      <c r="A74" s="92" t="s">
        <v>208</v>
      </c>
      <c r="B74" s="92" t="s">
        <v>582</v>
      </c>
      <c r="C74" s="92" t="s">
        <v>269</v>
      </c>
      <c r="D74" s="92">
        <v>3</v>
      </c>
      <c r="E74" s="138">
        <v>43293</v>
      </c>
      <c r="F74" s="139">
        <v>0.53125</v>
      </c>
      <c r="G74" s="139">
        <v>0.59722222222222221</v>
      </c>
      <c r="H74" s="139"/>
      <c r="I74" s="139"/>
      <c r="J74" s="140">
        <f t="shared" si="11"/>
        <v>6.597222222222221E-2</v>
      </c>
      <c r="K74" s="141">
        <f t="shared" si="12"/>
        <v>0.19791666666666663</v>
      </c>
      <c r="L74" s="92">
        <v>29.9</v>
      </c>
      <c r="M74" s="92">
        <v>29.3</v>
      </c>
      <c r="N74" s="92">
        <f t="shared" si="13"/>
        <v>29.6</v>
      </c>
      <c r="O74" s="92">
        <v>75</v>
      </c>
      <c r="P74" s="92">
        <v>75</v>
      </c>
      <c r="Q74" s="142">
        <v>0</v>
      </c>
      <c r="R74" s="142">
        <v>1</v>
      </c>
      <c r="S74" s="142">
        <f t="shared" si="14"/>
        <v>0.5</v>
      </c>
      <c r="T74" s="142">
        <v>0</v>
      </c>
      <c r="U74" s="142">
        <v>1</v>
      </c>
      <c r="V74" s="142">
        <f t="shared" si="15"/>
        <v>0.5</v>
      </c>
      <c r="W74" s="142"/>
      <c r="X74" s="142"/>
      <c r="Y74" s="142"/>
      <c r="Z74" s="142"/>
      <c r="AA74" s="142"/>
      <c r="AB74" s="142"/>
      <c r="AC74" s="142"/>
      <c r="AD74" s="142"/>
      <c r="AE74" s="142"/>
      <c r="AF74" s="142"/>
      <c r="AG74" s="92" t="s">
        <v>523</v>
      </c>
      <c r="AH74" s="92" t="s">
        <v>191</v>
      </c>
      <c r="AI74" s="92" t="s">
        <v>519</v>
      </c>
      <c r="AJ74" s="142"/>
      <c r="AK74" s="142"/>
      <c r="AL74" s="92" t="s">
        <v>297</v>
      </c>
      <c r="AW74" s="92">
        <v>2</v>
      </c>
      <c r="BH74" s="92">
        <v>2</v>
      </c>
      <c r="BK74" s="92">
        <v>1</v>
      </c>
      <c r="BQ74" s="92">
        <v>1</v>
      </c>
      <c r="BT74" s="92">
        <v>1</v>
      </c>
      <c r="CA74" s="92">
        <v>15</v>
      </c>
    </row>
    <row r="75" spans="1:86" s="92" customFormat="1" x14ac:dyDescent="0.25">
      <c r="A75" s="92" t="s">
        <v>208</v>
      </c>
      <c r="B75" s="92" t="s">
        <v>584</v>
      </c>
      <c r="C75" s="92" t="s">
        <v>269</v>
      </c>
      <c r="D75" s="92">
        <v>3</v>
      </c>
      <c r="E75" s="138">
        <v>43293</v>
      </c>
      <c r="F75" s="139">
        <v>0.53125</v>
      </c>
      <c r="G75" s="139">
        <v>0.59722222222222221</v>
      </c>
      <c r="H75" s="139"/>
      <c r="I75" s="139"/>
      <c r="J75" s="140">
        <f t="shared" si="11"/>
        <v>6.597222222222221E-2</v>
      </c>
      <c r="K75" s="141">
        <f t="shared" si="12"/>
        <v>0.19791666666666663</v>
      </c>
      <c r="L75" s="92">
        <v>29.9</v>
      </c>
      <c r="M75" s="92">
        <v>29.3</v>
      </c>
      <c r="N75" s="92">
        <f t="shared" si="13"/>
        <v>29.6</v>
      </c>
      <c r="O75" s="92">
        <v>75</v>
      </c>
      <c r="P75" s="92">
        <v>75</v>
      </c>
      <c r="Q75" s="142">
        <v>0</v>
      </c>
      <c r="R75" s="142">
        <v>1</v>
      </c>
      <c r="S75" s="142">
        <f t="shared" si="14"/>
        <v>0.5</v>
      </c>
      <c r="T75" s="142">
        <v>0</v>
      </c>
      <c r="U75" s="142">
        <v>1</v>
      </c>
      <c r="V75" s="142">
        <f t="shared" si="15"/>
        <v>0.5</v>
      </c>
      <c r="W75" s="142"/>
      <c r="X75" s="142"/>
      <c r="Y75" s="142"/>
      <c r="Z75" s="142"/>
      <c r="AA75" s="142"/>
      <c r="AB75" s="142"/>
      <c r="AC75" s="142"/>
      <c r="AD75" s="142"/>
      <c r="AE75" s="142"/>
      <c r="AF75" s="142"/>
      <c r="AG75" s="92" t="s">
        <v>523</v>
      </c>
      <c r="AH75" s="92" t="s">
        <v>191</v>
      </c>
      <c r="AI75" s="92" t="s">
        <v>519</v>
      </c>
      <c r="AJ75" s="142"/>
      <c r="AK75" s="142"/>
      <c r="AL75" s="92" t="s">
        <v>297</v>
      </c>
      <c r="AR75" s="92">
        <v>2</v>
      </c>
      <c r="BB75" s="92">
        <v>6</v>
      </c>
      <c r="BH75" s="92">
        <v>1</v>
      </c>
      <c r="BK75" s="92">
        <v>5</v>
      </c>
      <c r="CA75" s="92">
        <v>1</v>
      </c>
    </row>
    <row r="76" spans="1:86" s="92" customFormat="1" x14ac:dyDescent="0.25">
      <c r="A76" s="92" t="s">
        <v>208</v>
      </c>
      <c r="B76" s="92" t="s">
        <v>585</v>
      </c>
      <c r="C76" s="92" t="s">
        <v>269</v>
      </c>
      <c r="D76" s="92">
        <v>3</v>
      </c>
      <c r="E76" s="138">
        <v>43293</v>
      </c>
      <c r="F76" s="139">
        <v>0.53125</v>
      </c>
      <c r="G76" s="139">
        <v>0.59722222222222221</v>
      </c>
      <c r="H76" s="139"/>
      <c r="I76" s="139"/>
      <c r="J76" s="140">
        <f t="shared" si="11"/>
        <v>6.597222222222221E-2</v>
      </c>
      <c r="K76" s="141">
        <f t="shared" si="12"/>
        <v>0.19791666666666663</v>
      </c>
      <c r="L76" s="92">
        <v>29.9</v>
      </c>
      <c r="M76" s="92">
        <v>29.3</v>
      </c>
      <c r="N76" s="92">
        <f t="shared" si="13"/>
        <v>29.6</v>
      </c>
      <c r="O76" s="92">
        <v>75</v>
      </c>
      <c r="P76" s="92">
        <v>75</v>
      </c>
      <c r="Q76" s="142">
        <v>0</v>
      </c>
      <c r="R76" s="142">
        <v>1</v>
      </c>
      <c r="S76" s="142">
        <f t="shared" si="14"/>
        <v>0.5</v>
      </c>
      <c r="T76" s="142">
        <v>0</v>
      </c>
      <c r="U76" s="142">
        <v>1</v>
      </c>
      <c r="V76" s="142">
        <f t="shared" si="15"/>
        <v>0.5</v>
      </c>
      <c r="W76" s="142"/>
      <c r="X76" s="142"/>
      <c r="Y76" s="142"/>
      <c r="Z76" s="142"/>
      <c r="AA76" s="142"/>
      <c r="AB76" s="142"/>
      <c r="AC76" s="142"/>
      <c r="AD76" s="142"/>
      <c r="AE76" s="142"/>
      <c r="AF76" s="142"/>
      <c r="AG76" s="92" t="s">
        <v>523</v>
      </c>
      <c r="AH76" s="92" t="s">
        <v>191</v>
      </c>
      <c r="AI76" s="92" t="s">
        <v>519</v>
      </c>
      <c r="AJ76" s="142"/>
      <c r="AK76" s="142"/>
      <c r="AL76" s="92" t="s">
        <v>297</v>
      </c>
      <c r="AP76" s="92">
        <v>1</v>
      </c>
      <c r="BH76" s="92">
        <v>3</v>
      </c>
      <c r="BK76" s="92">
        <v>5</v>
      </c>
      <c r="BM76" s="92">
        <v>1</v>
      </c>
      <c r="BO76" s="92">
        <v>1</v>
      </c>
      <c r="BP76" s="92">
        <v>1</v>
      </c>
      <c r="BQ76" s="92">
        <v>1</v>
      </c>
      <c r="BT76" s="92">
        <v>2</v>
      </c>
      <c r="BU76" s="92">
        <v>4</v>
      </c>
      <c r="CA76" s="92">
        <v>3</v>
      </c>
      <c r="CH76" s="92">
        <v>2</v>
      </c>
    </row>
    <row r="77" spans="1:86" s="92" customFormat="1" x14ac:dyDescent="0.25">
      <c r="A77" s="92" t="s">
        <v>208</v>
      </c>
      <c r="B77" s="92" t="s">
        <v>582</v>
      </c>
      <c r="C77" s="92" t="s">
        <v>255</v>
      </c>
      <c r="D77" s="92">
        <v>2</v>
      </c>
      <c r="E77" s="138">
        <v>43300</v>
      </c>
      <c r="F77" s="139">
        <v>0.5</v>
      </c>
      <c r="G77" s="139">
        <v>0.56388888888888888</v>
      </c>
      <c r="H77" s="139"/>
      <c r="I77" s="139"/>
      <c r="J77" s="140">
        <f t="shared" si="11"/>
        <v>6.3888888888888884E-2</v>
      </c>
      <c r="K77" s="141">
        <f t="shared" si="12"/>
        <v>0.12777777777777777</v>
      </c>
      <c r="L77" s="92">
        <v>28</v>
      </c>
      <c r="M77" s="92">
        <v>27.3</v>
      </c>
      <c r="N77" s="92">
        <f t="shared" si="13"/>
        <v>27.65</v>
      </c>
      <c r="O77" s="92">
        <v>10</v>
      </c>
      <c r="P77" s="92">
        <v>50</v>
      </c>
      <c r="Q77" s="142">
        <v>0</v>
      </c>
      <c r="R77" s="142">
        <v>2</v>
      </c>
      <c r="S77" s="142">
        <f t="shared" si="14"/>
        <v>1</v>
      </c>
      <c r="T77" s="142">
        <v>0</v>
      </c>
      <c r="U77" s="142">
        <v>2</v>
      </c>
      <c r="V77" s="142">
        <f t="shared" si="15"/>
        <v>1</v>
      </c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92" t="s">
        <v>523</v>
      </c>
      <c r="AH77" s="92" t="s">
        <v>191</v>
      </c>
      <c r="AI77" s="92" t="s">
        <v>519</v>
      </c>
      <c r="AJ77" s="142"/>
      <c r="AK77" s="142"/>
      <c r="AL77" s="92" t="s">
        <v>298</v>
      </c>
      <c r="BK77" s="92">
        <v>1</v>
      </c>
      <c r="CA77" s="92">
        <v>3</v>
      </c>
    </row>
    <row r="78" spans="1:86" s="92" customFormat="1" x14ac:dyDescent="0.25">
      <c r="A78" s="92" t="s">
        <v>208</v>
      </c>
      <c r="B78" s="92" t="s">
        <v>584</v>
      </c>
      <c r="C78" s="92" t="s">
        <v>255</v>
      </c>
      <c r="D78" s="92">
        <v>2</v>
      </c>
      <c r="E78" s="138">
        <v>43300</v>
      </c>
      <c r="F78" s="139">
        <v>0.5</v>
      </c>
      <c r="G78" s="139">
        <v>0.56388888888888888</v>
      </c>
      <c r="H78" s="139"/>
      <c r="I78" s="139"/>
      <c r="J78" s="140">
        <f t="shared" si="11"/>
        <v>6.3888888888888884E-2</v>
      </c>
      <c r="K78" s="141">
        <f t="shared" si="12"/>
        <v>0.12777777777777777</v>
      </c>
      <c r="L78" s="92">
        <v>28</v>
      </c>
      <c r="M78" s="92">
        <v>27.3</v>
      </c>
      <c r="N78" s="92">
        <f t="shared" si="13"/>
        <v>27.65</v>
      </c>
      <c r="O78" s="92">
        <v>10</v>
      </c>
      <c r="P78" s="92">
        <v>50</v>
      </c>
      <c r="Q78" s="142">
        <v>0</v>
      </c>
      <c r="R78" s="142">
        <v>2</v>
      </c>
      <c r="S78" s="142">
        <f t="shared" si="14"/>
        <v>1</v>
      </c>
      <c r="T78" s="142">
        <v>0</v>
      </c>
      <c r="U78" s="142">
        <v>2</v>
      </c>
      <c r="V78" s="142">
        <f t="shared" si="15"/>
        <v>1</v>
      </c>
      <c r="W78" s="142"/>
      <c r="X78" s="142"/>
      <c r="Y78" s="142"/>
      <c r="Z78" s="142"/>
      <c r="AA78" s="142"/>
      <c r="AB78" s="142"/>
      <c r="AC78" s="142"/>
      <c r="AD78" s="142"/>
      <c r="AE78" s="142"/>
      <c r="AF78" s="142"/>
      <c r="AG78" s="92" t="s">
        <v>523</v>
      </c>
      <c r="AH78" s="92" t="s">
        <v>191</v>
      </c>
      <c r="AI78" s="92" t="s">
        <v>519</v>
      </c>
      <c r="AJ78" s="142"/>
      <c r="AK78" s="142"/>
      <c r="AL78" s="92" t="s">
        <v>298</v>
      </c>
      <c r="AP78" s="92">
        <v>1</v>
      </c>
      <c r="AR78" s="92">
        <v>1</v>
      </c>
      <c r="BB78" s="92">
        <v>3</v>
      </c>
      <c r="BH78" s="92">
        <v>2</v>
      </c>
      <c r="BK78" s="92">
        <v>5</v>
      </c>
      <c r="BQ78" s="92">
        <v>2</v>
      </c>
      <c r="BS78" s="92">
        <v>1</v>
      </c>
      <c r="BT78" s="92">
        <v>1</v>
      </c>
      <c r="CA78" s="92">
        <v>12</v>
      </c>
    </row>
    <row r="79" spans="1:86" s="92" customFormat="1" x14ac:dyDescent="0.25">
      <c r="A79" s="92" t="s">
        <v>208</v>
      </c>
      <c r="B79" s="92" t="s">
        <v>585</v>
      </c>
      <c r="C79" s="92" t="s">
        <v>255</v>
      </c>
      <c r="D79" s="92">
        <v>2</v>
      </c>
      <c r="E79" s="138">
        <v>43300</v>
      </c>
      <c r="F79" s="139">
        <v>0.5</v>
      </c>
      <c r="G79" s="139">
        <v>0.56388888888888888</v>
      </c>
      <c r="H79" s="139"/>
      <c r="I79" s="139"/>
      <c r="J79" s="140">
        <f t="shared" si="11"/>
        <v>6.3888888888888884E-2</v>
      </c>
      <c r="K79" s="141">
        <f t="shared" si="12"/>
        <v>0.12777777777777777</v>
      </c>
      <c r="L79" s="92">
        <v>28</v>
      </c>
      <c r="M79" s="92">
        <v>27.3</v>
      </c>
      <c r="N79" s="92">
        <f t="shared" si="13"/>
        <v>27.65</v>
      </c>
      <c r="O79" s="92">
        <v>10</v>
      </c>
      <c r="P79" s="92">
        <v>50</v>
      </c>
      <c r="Q79" s="142">
        <v>0</v>
      </c>
      <c r="R79" s="142">
        <v>2</v>
      </c>
      <c r="S79" s="142">
        <f t="shared" si="14"/>
        <v>1</v>
      </c>
      <c r="T79" s="142">
        <v>0</v>
      </c>
      <c r="U79" s="142">
        <v>2</v>
      </c>
      <c r="V79" s="142">
        <f t="shared" si="15"/>
        <v>1</v>
      </c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92" t="s">
        <v>523</v>
      </c>
      <c r="AH79" s="92" t="s">
        <v>191</v>
      </c>
      <c r="AI79" s="92" t="s">
        <v>519</v>
      </c>
      <c r="AJ79" s="142"/>
      <c r="AK79" s="142"/>
      <c r="AL79" s="92" t="s">
        <v>298</v>
      </c>
      <c r="AQ79" s="92">
        <v>2</v>
      </c>
      <c r="BB79" s="92">
        <v>4</v>
      </c>
      <c r="BS79" s="92">
        <v>1</v>
      </c>
      <c r="BT79" s="92">
        <v>2</v>
      </c>
      <c r="BU79" s="92">
        <v>1</v>
      </c>
      <c r="BX79" s="92">
        <v>1</v>
      </c>
      <c r="CA79" s="92">
        <v>4</v>
      </c>
    </row>
    <row r="80" spans="1:86" s="92" customFormat="1" x14ac:dyDescent="0.25">
      <c r="A80" s="92" t="s">
        <v>208</v>
      </c>
      <c r="B80" s="92" t="s">
        <v>582</v>
      </c>
      <c r="C80" s="92" t="s">
        <v>234</v>
      </c>
      <c r="D80" s="92">
        <v>2</v>
      </c>
      <c r="E80" s="138">
        <v>43309</v>
      </c>
      <c r="F80" s="139">
        <v>0.42638888888888887</v>
      </c>
      <c r="G80" s="139">
        <v>0.47986111111111113</v>
      </c>
      <c r="H80" s="139"/>
      <c r="I80" s="139"/>
      <c r="J80" s="140">
        <f t="shared" si="11"/>
        <v>5.3472222222222254E-2</v>
      </c>
      <c r="K80" s="141">
        <f t="shared" si="12"/>
        <v>0.10694444444444451</v>
      </c>
      <c r="L80" s="92">
        <v>21.7</v>
      </c>
      <c r="M80" s="92">
        <v>21.7</v>
      </c>
      <c r="N80" s="92">
        <f t="shared" si="13"/>
        <v>21.7</v>
      </c>
      <c r="O80" s="92">
        <v>75</v>
      </c>
      <c r="P80" s="92">
        <v>95</v>
      </c>
      <c r="Q80" s="142">
        <v>0</v>
      </c>
      <c r="R80" s="142">
        <v>2</v>
      </c>
      <c r="S80" s="142">
        <f t="shared" si="14"/>
        <v>1</v>
      </c>
      <c r="T80" s="142">
        <v>0</v>
      </c>
      <c r="U80" s="142">
        <v>3</v>
      </c>
      <c r="V80" s="142">
        <f t="shared" si="15"/>
        <v>1.5</v>
      </c>
      <c r="W80" s="142"/>
      <c r="X80" s="142"/>
      <c r="Y80" s="142"/>
      <c r="Z80" s="142"/>
      <c r="AA80" s="142"/>
      <c r="AB80" s="142"/>
      <c r="AC80" s="142"/>
      <c r="AD80" s="142"/>
      <c r="AE80" s="142"/>
      <c r="AF80" s="142"/>
      <c r="AG80" s="92" t="s">
        <v>523</v>
      </c>
      <c r="AH80" s="92" t="s">
        <v>191</v>
      </c>
      <c r="AI80" s="92" t="s">
        <v>519</v>
      </c>
      <c r="AJ80" s="142"/>
      <c r="AK80" s="142"/>
      <c r="AL80" s="92" t="s">
        <v>293</v>
      </c>
      <c r="BT80" s="92">
        <v>1</v>
      </c>
      <c r="BX80" s="92">
        <v>2</v>
      </c>
      <c r="CA80" s="92">
        <v>4</v>
      </c>
    </row>
    <row r="81" spans="1:94" s="92" customFormat="1" x14ac:dyDescent="0.25">
      <c r="A81" s="92" t="s">
        <v>208</v>
      </c>
      <c r="B81" s="92" t="s">
        <v>584</v>
      </c>
      <c r="C81" s="92" t="s">
        <v>234</v>
      </c>
      <c r="D81" s="92">
        <v>2</v>
      </c>
      <c r="E81" s="138">
        <v>43309</v>
      </c>
      <c r="F81" s="139">
        <v>0.42638888888888887</v>
      </c>
      <c r="G81" s="139">
        <v>0.47986111111111113</v>
      </c>
      <c r="H81" s="139"/>
      <c r="I81" s="139"/>
      <c r="J81" s="140">
        <f t="shared" si="11"/>
        <v>5.3472222222222254E-2</v>
      </c>
      <c r="K81" s="141">
        <f t="shared" si="12"/>
        <v>0.10694444444444451</v>
      </c>
      <c r="L81" s="92">
        <v>21.7</v>
      </c>
      <c r="M81" s="92">
        <v>21.7</v>
      </c>
      <c r="N81" s="92">
        <f t="shared" si="13"/>
        <v>21.7</v>
      </c>
      <c r="O81" s="92">
        <v>75</v>
      </c>
      <c r="P81" s="92">
        <v>95</v>
      </c>
      <c r="Q81" s="142">
        <v>0</v>
      </c>
      <c r="R81" s="142">
        <v>2</v>
      </c>
      <c r="S81" s="142">
        <f t="shared" si="14"/>
        <v>1</v>
      </c>
      <c r="T81" s="142">
        <v>0</v>
      </c>
      <c r="U81" s="142">
        <v>3</v>
      </c>
      <c r="V81" s="142">
        <f t="shared" si="15"/>
        <v>1.5</v>
      </c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92" t="s">
        <v>523</v>
      </c>
      <c r="AH81" s="92" t="s">
        <v>191</v>
      </c>
      <c r="AI81" s="92" t="s">
        <v>519</v>
      </c>
      <c r="AJ81" s="142"/>
      <c r="AK81" s="142"/>
      <c r="AL81" s="92" t="s">
        <v>293</v>
      </c>
      <c r="BP81" s="92">
        <v>1</v>
      </c>
      <c r="BT81" s="92">
        <v>1</v>
      </c>
      <c r="BX81" s="92">
        <v>1</v>
      </c>
      <c r="CA81" s="92">
        <v>3</v>
      </c>
    </row>
    <row r="82" spans="1:94" s="92" customFormat="1" x14ac:dyDescent="0.25">
      <c r="A82" s="92" t="s">
        <v>208</v>
      </c>
      <c r="B82" s="92" t="s">
        <v>585</v>
      </c>
      <c r="C82" s="92" t="s">
        <v>234</v>
      </c>
      <c r="D82" s="92">
        <v>2</v>
      </c>
      <c r="E82" s="138">
        <v>43309</v>
      </c>
      <c r="F82" s="139">
        <v>0.42638888888888887</v>
      </c>
      <c r="G82" s="139">
        <v>0.47986111111111113</v>
      </c>
      <c r="H82" s="139"/>
      <c r="I82" s="139"/>
      <c r="J82" s="140">
        <f t="shared" si="11"/>
        <v>5.3472222222222254E-2</v>
      </c>
      <c r="K82" s="141">
        <f t="shared" si="12"/>
        <v>0.10694444444444451</v>
      </c>
      <c r="L82" s="92">
        <v>21.7</v>
      </c>
      <c r="M82" s="92">
        <v>21.7</v>
      </c>
      <c r="N82" s="92">
        <f t="shared" si="13"/>
        <v>21.7</v>
      </c>
      <c r="O82" s="92">
        <v>75</v>
      </c>
      <c r="P82" s="92">
        <v>95</v>
      </c>
      <c r="Q82" s="142">
        <v>0</v>
      </c>
      <c r="R82" s="142">
        <v>2</v>
      </c>
      <c r="S82" s="142">
        <f t="shared" si="14"/>
        <v>1</v>
      </c>
      <c r="T82" s="142">
        <v>0</v>
      </c>
      <c r="U82" s="142">
        <v>3</v>
      </c>
      <c r="V82" s="142">
        <f t="shared" si="15"/>
        <v>1.5</v>
      </c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92" t="s">
        <v>523</v>
      </c>
      <c r="AH82" s="92" t="s">
        <v>191</v>
      </c>
      <c r="AI82" s="92" t="s">
        <v>519</v>
      </c>
      <c r="AJ82" s="142"/>
      <c r="AK82" s="142"/>
      <c r="AL82" s="92" t="s">
        <v>293</v>
      </c>
      <c r="AQ82" s="92">
        <v>2</v>
      </c>
      <c r="BC82" s="92">
        <v>1</v>
      </c>
      <c r="BX82" s="92">
        <v>3</v>
      </c>
      <c r="CA82" s="92">
        <v>4</v>
      </c>
    </row>
    <row r="83" spans="1:94" s="92" customFormat="1" x14ac:dyDescent="0.25">
      <c r="A83" s="66" t="s">
        <v>301</v>
      </c>
      <c r="B83" s="66" t="s">
        <v>300</v>
      </c>
      <c r="C83" s="66" t="s">
        <v>194</v>
      </c>
      <c r="D83" s="66">
        <v>3</v>
      </c>
      <c r="E83" s="67">
        <v>43245</v>
      </c>
      <c r="F83" s="68">
        <v>0.41180555555555554</v>
      </c>
      <c r="G83" s="68">
        <v>0.43541666666666662</v>
      </c>
      <c r="H83" s="68">
        <v>0.50208333333333333</v>
      </c>
      <c r="I83" s="68">
        <v>0.53055555555555556</v>
      </c>
      <c r="J83" s="69">
        <f t="shared" si="11"/>
        <v>5.2083333333333315E-2</v>
      </c>
      <c r="K83" s="70">
        <f t="shared" si="12"/>
        <v>0.15624999999999994</v>
      </c>
      <c r="L83" s="71">
        <v>24.2</v>
      </c>
      <c r="M83" s="71">
        <v>27.8</v>
      </c>
      <c r="N83" s="71">
        <f t="shared" si="13"/>
        <v>26</v>
      </c>
      <c r="O83" s="71">
        <v>10</v>
      </c>
      <c r="P83" s="71">
        <v>80</v>
      </c>
      <c r="Q83" s="72">
        <v>0</v>
      </c>
      <c r="R83" s="72">
        <v>2</v>
      </c>
      <c r="S83" s="72">
        <f t="shared" si="14"/>
        <v>1</v>
      </c>
      <c r="T83" s="72">
        <v>0</v>
      </c>
      <c r="U83" s="72">
        <v>1</v>
      </c>
      <c r="V83" s="72">
        <f t="shared" si="15"/>
        <v>0.5</v>
      </c>
      <c r="W83" s="71"/>
      <c r="X83" s="66"/>
      <c r="Y83" s="66"/>
      <c r="Z83" s="66"/>
      <c r="AA83" s="66"/>
      <c r="AB83" s="136"/>
      <c r="AC83" s="136"/>
      <c r="AD83" s="66">
        <v>39.602290000000004</v>
      </c>
      <c r="AE83" s="66">
        <v>-79.273089999999996</v>
      </c>
      <c r="AF83" s="71">
        <v>848</v>
      </c>
      <c r="AG83" s="66"/>
      <c r="AH83" s="66" t="s">
        <v>191</v>
      </c>
      <c r="AI83" s="66" t="s">
        <v>191</v>
      </c>
      <c r="AJ83" s="72"/>
      <c r="AK83" s="72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71"/>
      <c r="BG83" s="66"/>
      <c r="BH83" s="71">
        <v>3</v>
      </c>
      <c r="BI83" s="71"/>
      <c r="BJ83" s="66"/>
      <c r="BK83" s="66"/>
      <c r="BL83" s="71"/>
      <c r="BM83" s="66"/>
      <c r="BN83" s="66"/>
      <c r="BO83" s="66"/>
      <c r="BP83" s="66"/>
      <c r="BQ83" s="66"/>
      <c r="BR83" s="66"/>
      <c r="BS83" s="66"/>
      <c r="BT83" s="66"/>
      <c r="BU83" s="71">
        <v>23</v>
      </c>
      <c r="BV83" s="71"/>
      <c r="BW83" s="71"/>
      <c r="BX83" s="71"/>
      <c r="BY83" s="71"/>
      <c r="BZ83" s="71">
        <v>1</v>
      </c>
      <c r="CA83" s="71">
        <v>3</v>
      </c>
      <c r="CB83" s="66"/>
      <c r="CC83" s="66"/>
      <c r="CD83" s="66"/>
      <c r="CE83" s="66"/>
      <c r="CF83" s="66"/>
      <c r="CG83" s="66"/>
      <c r="CH83" s="66"/>
      <c r="CI83" s="66"/>
      <c r="CJ83" s="66"/>
      <c r="CK83" s="71"/>
      <c r="CL83" s="66"/>
      <c r="CM83" s="66"/>
      <c r="CN83" s="66"/>
      <c r="CO83" s="71"/>
      <c r="CP83" s="66"/>
    </row>
    <row r="84" spans="1:94" s="71" customFormat="1" x14ac:dyDescent="0.25">
      <c r="A84" s="66" t="s">
        <v>301</v>
      </c>
      <c r="B84" s="66" t="s">
        <v>300</v>
      </c>
      <c r="C84" s="66" t="s">
        <v>193</v>
      </c>
      <c r="D84" s="66">
        <v>2</v>
      </c>
      <c r="E84" s="67">
        <v>43249</v>
      </c>
      <c r="F84" s="68">
        <v>0.48819444444444443</v>
      </c>
      <c r="G84" s="68">
        <v>0.50694444444444442</v>
      </c>
      <c r="H84" s="68">
        <v>0.61041666666666672</v>
      </c>
      <c r="I84" s="68">
        <v>0.63055555555555554</v>
      </c>
      <c r="J84" s="69">
        <f t="shared" si="11"/>
        <v>3.8888888888888806E-2</v>
      </c>
      <c r="K84" s="70">
        <f t="shared" si="12"/>
        <v>7.7777777777777612E-2</v>
      </c>
      <c r="L84" s="71">
        <v>25.4</v>
      </c>
      <c r="M84" s="71">
        <v>28.2</v>
      </c>
      <c r="N84" s="71">
        <f t="shared" si="13"/>
        <v>26.799999999999997</v>
      </c>
      <c r="O84" s="71">
        <v>65</v>
      </c>
      <c r="P84" s="71">
        <v>50</v>
      </c>
      <c r="Q84" s="72">
        <v>0</v>
      </c>
      <c r="R84" s="72">
        <v>1</v>
      </c>
      <c r="S84" s="72">
        <f t="shared" si="14"/>
        <v>0.5</v>
      </c>
      <c r="T84" s="72">
        <v>0</v>
      </c>
      <c r="U84" s="72">
        <v>2</v>
      </c>
      <c r="V84" s="72">
        <f t="shared" si="15"/>
        <v>1</v>
      </c>
      <c r="X84" s="66"/>
      <c r="Y84" s="66"/>
      <c r="Z84" s="66"/>
      <c r="AA84" s="66"/>
      <c r="AB84" s="136"/>
      <c r="AC84" s="136"/>
      <c r="AD84" s="66"/>
      <c r="AE84" s="66"/>
      <c r="AG84" s="66"/>
      <c r="AH84" s="66" t="s">
        <v>191</v>
      </c>
      <c r="AI84" s="66" t="s">
        <v>191</v>
      </c>
      <c r="AJ84" s="72"/>
      <c r="AK84" s="72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G84" s="66"/>
      <c r="BH84" s="66">
        <v>1</v>
      </c>
      <c r="BJ84" s="66"/>
      <c r="BK84" s="66"/>
      <c r="BM84" s="66"/>
      <c r="BN84" s="66"/>
      <c r="BO84" s="66"/>
      <c r="BP84" s="66"/>
      <c r="BQ84" s="66"/>
      <c r="BR84" s="66"/>
      <c r="BS84" s="66"/>
      <c r="BT84" s="66"/>
      <c r="BU84" s="71">
        <v>1</v>
      </c>
      <c r="BV84" s="66"/>
      <c r="BW84" s="66"/>
      <c r="BX84" s="66"/>
      <c r="BY84" s="66"/>
      <c r="BZ84" s="71">
        <v>1</v>
      </c>
      <c r="CA84" s="66">
        <v>1</v>
      </c>
      <c r="CB84" s="66"/>
      <c r="CC84" s="66"/>
      <c r="CD84" s="66"/>
      <c r="CE84" s="66"/>
      <c r="CF84" s="66"/>
      <c r="CG84" s="66"/>
      <c r="CH84" s="66"/>
      <c r="CI84" s="66"/>
      <c r="CJ84" s="66"/>
      <c r="CL84" s="66"/>
      <c r="CM84" s="66"/>
      <c r="CN84" s="66"/>
      <c r="CP84" s="66"/>
    </row>
    <row r="85" spans="1:94" s="71" customFormat="1" x14ac:dyDescent="0.25">
      <c r="A85" s="66" t="s">
        <v>301</v>
      </c>
      <c r="B85" s="66" t="s">
        <v>300</v>
      </c>
      <c r="C85" s="66" t="s">
        <v>193</v>
      </c>
      <c r="D85" s="66">
        <v>2</v>
      </c>
      <c r="E85" s="67">
        <v>43258</v>
      </c>
      <c r="F85" s="68">
        <v>0.70833333333333337</v>
      </c>
      <c r="G85" s="68">
        <v>0.72916666666666663</v>
      </c>
      <c r="H85" s="68">
        <v>0.77777777777777779</v>
      </c>
      <c r="I85" s="68">
        <v>0.79166666666666663</v>
      </c>
      <c r="J85" s="69">
        <f t="shared" si="11"/>
        <v>3.4722222222222099E-2</v>
      </c>
      <c r="K85" s="70">
        <f t="shared" si="12"/>
        <v>6.9444444444444198E-2</v>
      </c>
      <c r="L85" s="71">
        <v>25</v>
      </c>
      <c r="M85" s="71">
        <v>23</v>
      </c>
      <c r="N85" s="71">
        <f t="shared" si="13"/>
        <v>24</v>
      </c>
      <c r="O85" s="71">
        <v>0</v>
      </c>
      <c r="P85" s="71">
        <v>0</v>
      </c>
      <c r="Q85" s="72">
        <v>0</v>
      </c>
      <c r="R85" s="72">
        <v>2</v>
      </c>
      <c r="S85" s="72">
        <f t="shared" si="14"/>
        <v>1</v>
      </c>
      <c r="T85" s="72">
        <v>0</v>
      </c>
      <c r="U85" s="72">
        <v>2</v>
      </c>
      <c r="V85" s="72">
        <f t="shared" si="15"/>
        <v>1</v>
      </c>
      <c r="X85" s="66"/>
      <c r="Y85" s="66"/>
      <c r="Z85" s="66"/>
      <c r="AA85" s="66"/>
      <c r="AB85" s="136"/>
      <c r="AC85" s="136"/>
      <c r="AD85" s="66"/>
      <c r="AE85" s="66"/>
      <c r="AG85" s="66"/>
      <c r="AH85" s="66" t="s">
        <v>191</v>
      </c>
      <c r="AI85" s="66" t="s">
        <v>191</v>
      </c>
      <c r="AJ85" s="72"/>
      <c r="AK85" s="72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G85" s="66"/>
      <c r="BH85" s="66"/>
      <c r="BJ85" s="66"/>
      <c r="BK85" s="66"/>
      <c r="BM85" s="66"/>
      <c r="BN85" s="66"/>
      <c r="BO85" s="66"/>
      <c r="BP85" s="66"/>
      <c r="BQ85" s="66"/>
      <c r="BR85" s="66"/>
      <c r="BS85" s="66"/>
      <c r="BT85" s="66"/>
      <c r="BU85" s="71">
        <v>20</v>
      </c>
      <c r="BV85" s="66"/>
      <c r="BW85" s="66"/>
      <c r="BX85" s="66"/>
      <c r="BY85" s="66"/>
      <c r="CA85" s="66">
        <v>20</v>
      </c>
      <c r="CB85" s="66"/>
      <c r="CC85" s="66"/>
      <c r="CD85" s="66"/>
      <c r="CE85" s="66"/>
      <c r="CF85" s="66"/>
      <c r="CG85" s="66"/>
      <c r="CH85" s="66"/>
      <c r="CI85" s="66"/>
      <c r="CJ85" s="66"/>
      <c r="CL85" s="66"/>
      <c r="CM85" s="66"/>
      <c r="CN85" s="66"/>
      <c r="CP85" s="66"/>
    </row>
    <row r="86" spans="1:94" s="71" customFormat="1" x14ac:dyDescent="0.25">
      <c r="A86" s="66" t="s">
        <v>301</v>
      </c>
      <c r="B86" s="66" t="s">
        <v>300</v>
      </c>
      <c r="C86" s="66" t="s">
        <v>192</v>
      </c>
      <c r="D86" s="66">
        <v>1</v>
      </c>
      <c r="E86" s="137">
        <v>43260</v>
      </c>
      <c r="F86" s="143">
        <v>0.57291666666666663</v>
      </c>
      <c r="G86" s="68">
        <v>0.58680555555555558</v>
      </c>
      <c r="H86" s="68"/>
      <c r="I86" s="68"/>
      <c r="J86" s="69">
        <f t="shared" si="11"/>
        <v>1.3888888888888951E-2</v>
      </c>
      <c r="K86" s="70">
        <f t="shared" si="12"/>
        <v>1.3888888888888951E-2</v>
      </c>
      <c r="L86" s="71">
        <v>79</v>
      </c>
      <c r="M86" s="71">
        <v>79</v>
      </c>
      <c r="N86" s="71">
        <f t="shared" si="13"/>
        <v>79</v>
      </c>
      <c r="O86" s="71">
        <v>60</v>
      </c>
      <c r="P86" s="71">
        <v>60</v>
      </c>
      <c r="Q86" s="72">
        <v>0</v>
      </c>
      <c r="R86" s="72">
        <v>1</v>
      </c>
      <c r="S86" s="72">
        <f t="shared" si="14"/>
        <v>0.5</v>
      </c>
      <c r="T86" s="72">
        <v>0</v>
      </c>
      <c r="U86" s="72">
        <v>1</v>
      </c>
      <c r="V86" s="72">
        <f t="shared" si="15"/>
        <v>0.5</v>
      </c>
      <c r="X86" s="66"/>
      <c r="Y86" s="66"/>
      <c r="Z86" s="66"/>
      <c r="AA86" s="66"/>
      <c r="AB86" s="136"/>
      <c r="AC86" s="136"/>
      <c r="AD86" s="66"/>
      <c r="AE86" s="66"/>
      <c r="AG86" s="66"/>
      <c r="AH86" s="66" t="s">
        <v>191</v>
      </c>
      <c r="AI86" s="66" t="s">
        <v>191</v>
      </c>
      <c r="AJ86" s="72"/>
      <c r="AK86" s="72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G86" s="66"/>
      <c r="BH86" s="66">
        <v>5</v>
      </c>
      <c r="BJ86" s="66"/>
      <c r="BK86" s="66"/>
      <c r="BM86" s="66"/>
      <c r="BN86" s="66"/>
      <c r="BO86" s="66"/>
      <c r="BP86" s="66"/>
      <c r="BQ86" s="66"/>
      <c r="BR86" s="66"/>
      <c r="BS86" s="66"/>
      <c r="BT86" s="66"/>
      <c r="BU86" s="71">
        <v>18</v>
      </c>
      <c r="BV86" s="66"/>
      <c r="BW86" s="66"/>
      <c r="BX86" s="66"/>
      <c r="BY86" s="66"/>
      <c r="CA86" s="66">
        <v>7</v>
      </c>
      <c r="CB86" s="66"/>
      <c r="CC86" s="66"/>
      <c r="CD86" s="66"/>
      <c r="CE86" s="66"/>
      <c r="CF86" s="66"/>
      <c r="CG86" s="66"/>
      <c r="CH86" s="66"/>
      <c r="CI86" s="66"/>
      <c r="CJ86" s="66"/>
      <c r="CL86" s="66"/>
      <c r="CM86" s="66"/>
      <c r="CN86" s="66"/>
      <c r="CP86" s="66"/>
    </row>
    <row r="87" spans="1:94" s="71" customFormat="1" x14ac:dyDescent="0.25">
      <c r="A87" s="66" t="s">
        <v>301</v>
      </c>
      <c r="B87" s="66" t="s">
        <v>300</v>
      </c>
      <c r="C87" s="66" t="s">
        <v>234</v>
      </c>
      <c r="D87" s="66">
        <v>2</v>
      </c>
      <c r="E87" s="67">
        <v>43281</v>
      </c>
      <c r="F87" s="68">
        <v>0.59722222222222221</v>
      </c>
      <c r="G87" s="68">
        <v>0.6166666666666667</v>
      </c>
      <c r="H87" s="68"/>
      <c r="I87" s="68"/>
      <c r="J87" s="69">
        <f t="shared" si="11"/>
        <v>1.9444444444444486E-2</v>
      </c>
      <c r="K87" s="70">
        <f t="shared" si="12"/>
        <v>3.8888888888888973E-2</v>
      </c>
      <c r="L87" s="71">
        <v>32.4</v>
      </c>
      <c r="M87" s="71">
        <v>33</v>
      </c>
      <c r="N87" s="71">
        <f t="shared" si="13"/>
        <v>32.700000000000003</v>
      </c>
      <c r="O87" s="71">
        <v>30</v>
      </c>
      <c r="P87" s="71">
        <v>30</v>
      </c>
      <c r="Q87" s="72">
        <v>0</v>
      </c>
      <c r="R87" s="72">
        <v>1</v>
      </c>
      <c r="S87" s="72">
        <f t="shared" si="14"/>
        <v>0.5</v>
      </c>
      <c r="T87" s="72">
        <v>0</v>
      </c>
      <c r="U87" s="72">
        <v>1</v>
      </c>
      <c r="V87" s="72">
        <f t="shared" si="15"/>
        <v>0.5</v>
      </c>
      <c r="X87" s="66"/>
      <c r="Y87" s="66"/>
      <c r="Z87" s="66"/>
      <c r="AA87" s="66"/>
      <c r="AB87" s="136"/>
      <c r="AC87" s="136"/>
      <c r="AD87" s="66"/>
      <c r="AE87" s="66"/>
      <c r="AG87" s="66"/>
      <c r="AH87" s="66" t="s">
        <v>191</v>
      </c>
      <c r="AI87" s="66" t="s">
        <v>191</v>
      </c>
      <c r="AJ87" s="72"/>
      <c r="AK87" s="72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G87" s="66"/>
      <c r="BH87" s="66"/>
      <c r="BJ87" s="66"/>
      <c r="BK87" s="66"/>
      <c r="BM87" s="66"/>
      <c r="BN87" s="66"/>
      <c r="BO87" s="66"/>
      <c r="BP87" s="66"/>
      <c r="BQ87" s="66"/>
      <c r="BR87" s="66"/>
      <c r="BS87" s="66"/>
      <c r="BT87" s="66">
        <v>1</v>
      </c>
      <c r="BU87" s="71">
        <v>1</v>
      </c>
      <c r="BV87" s="66"/>
      <c r="BW87" s="66"/>
      <c r="BX87" s="66"/>
      <c r="BY87" s="66"/>
      <c r="CA87" s="66">
        <v>2</v>
      </c>
      <c r="CB87" s="66"/>
      <c r="CC87" s="66"/>
      <c r="CD87" s="66"/>
      <c r="CE87" s="66"/>
      <c r="CF87" s="66"/>
      <c r="CG87" s="66"/>
      <c r="CH87" s="66"/>
      <c r="CI87" s="66"/>
      <c r="CJ87" s="66"/>
      <c r="CL87" s="66"/>
      <c r="CM87" s="66"/>
      <c r="CN87" s="66"/>
      <c r="CP87" s="66"/>
    </row>
    <row r="88" spans="1:94" s="71" customFormat="1" x14ac:dyDescent="0.25">
      <c r="A88" s="66" t="s">
        <v>250</v>
      </c>
      <c r="B88" s="66" t="s">
        <v>244</v>
      </c>
      <c r="C88" s="66" t="s">
        <v>233</v>
      </c>
      <c r="D88" s="66">
        <v>1</v>
      </c>
      <c r="E88" s="67">
        <v>43280</v>
      </c>
      <c r="F88" s="68">
        <v>0.54236111111111118</v>
      </c>
      <c r="G88" s="68">
        <v>0.58194444444444449</v>
      </c>
      <c r="H88" s="68"/>
      <c r="I88" s="68"/>
      <c r="J88" s="69">
        <f t="shared" si="11"/>
        <v>3.9583333333333304E-2</v>
      </c>
      <c r="K88" s="70">
        <f t="shared" si="12"/>
        <v>3.9583333333333304E-2</v>
      </c>
      <c r="L88" s="71">
        <v>34.1</v>
      </c>
      <c r="M88" s="71">
        <v>34.1</v>
      </c>
      <c r="N88" s="71">
        <f t="shared" si="13"/>
        <v>34.1</v>
      </c>
      <c r="O88" s="71">
        <v>0</v>
      </c>
      <c r="P88" s="71">
        <v>5</v>
      </c>
      <c r="Q88" s="72">
        <v>0</v>
      </c>
      <c r="R88" s="72">
        <v>1</v>
      </c>
      <c r="S88" s="72">
        <f t="shared" si="14"/>
        <v>0.5</v>
      </c>
      <c r="T88" s="72">
        <v>0</v>
      </c>
      <c r="U88" s="72">
        <v>2</v>
      </c>
      <c r="V88" s="72">
        <f t="shared" si="15"/>
        <v>1</v>
      </c>
      <c r="X88" s="66"/>
      <c r="Y88" s="66"/>
      <c r="Z88" s="66"/>
      <c r="AA88" s="66"/>
      <c r="AB88" s="136"/>
      <c r="AC88" s="136"/>
      <c r="AD88" s="66"/>
      <c r="AE88" s="66"/>
      <c r="AG88" s="66" t="s">
        <v>522</v>
      </c>
      <c r="AH88" s="66" t="s">
        <v>191</v>
      </c>
      <c r="AI88" s="66" t="s">
        <v>520</v>
      </c>
      <c r="AJ88" s="72"/>
      <c r="AK88" s="72"/>
      <c r="AL88" s="66"/>
      <c r="AM88" s="66"/>
      <c r="AN88" s="66"/>
      <c r="AO88" s="66"/>
      <c r="AP88" s="66"/>
      <c r="AQ88" s="66"/>
      <c r="AR88" s="66"/>
      <c r="AS88" s="66"/>
      <c r="AT88" s="66">
        <v>1</v>
      </c>
      <c r="AU88" s="66"/>
      <c r="AV88" s="66"/>
      <c r="AW88" s="66"/>
      <c r="AX88" s="66"/>
      <c r="AY88" s="66"/>
      <c r="AZ88" s="66"/>
      <c r="BA88" s="66"/>
      <c r="BB88" s="66">
        <v>2</v>
      </c>
      <c r="BC88" s="66"/>
      <c r="BD88" s="66"/>
      <c r="BE88" s="66"/>
      <c r="BG88" s="66"/>
      <c r="BH88" s="66">
        <v>3</v>
      </c>
      <c r="BJ88" s="66"/>
      <c r="BK88" s="66"/>
      <c r="BM88" s="66"/>
      <c r="BN88" s="66"/>
      <c r="BO88" s="66"/>
      <c r="BP88" s="66">
        <v>1</v>
      </c>
      <c r="BQ88" s="66"/>
      <c r="BR88" s="66"/>
      <c r="BS88" s="66"/>
      <c r="BT88" s="66">
        <v>3</v>
      </c>
      <c r="BU88" s="71">
        <v>12</v>
      </c>
      <c r="BV88" s="66"/>
      <c r="BW88" s="66"/>
      <c r="BX88" s="66"/>
      <c r="BY88" s="66"/>
      <c r="CA88" s="66">
        <v>3</v>
      </c>
      <c r="CB88" s="66"/>
      <c r="CC88" s="66"/>
      <c r="CD88" s="66"/>
      <c r="CE88" s="66"/>
      <c r="CF88" s="66"/>
      <c r="CG88" s="66"/>
      <c r="CH88" s="66"/>
      <c r="CI88" s="66"/>
      <c r="CJ88" s="66"/>
      <c r="CL88" s="66"/>
      <c r="CM88" s="66"/>
      <c r="CN88" s="66"/>
      <c r="CP88" s="66"/>
    </row>
    <row r="89" spans="1:94" s="71" customFormat="1" x14ac:dyDescent="0.25">
      <c r="A89" s="66" t="s">
        <v>242</v>
      </c>
      <c r="B89" s="66" t="s">
        <v>244</v>
      </c>
      <c r="C89" s="66" t="s">
        <v>193</v>
      </c>
      <c r="D89" s="66">
        <v>2</v>
      </c>
      <c r="E89" s="67">
        <v>43243</v>
      </c>
      <c r="F89" s="68">
        <v>0.47152777777777777</v>
      </c>
      <c r="G89" s="68">
        <v>0.52083333333333337</v>
      </c>
      <c r="H89" s="68"/>
      <c r="I89" s="68"/>
      <c r="J89" s="69">
        <f>G89-F89</f>
        <v>4.9305555555555602E-2</v>
      </c>
      <c r="K89" s="70">
        <f t="shared" si="12"/>
        <v>9.8611111111111205E-2</v>
      </c>
      <c r="L89" s="71">
        <v>21.1</v>
      </c>
      <c r="M89" s="71">
        <v>22.5</v>
      </c>
      <c r="N89" s="71">
        <f t="shared" si="13"/>
        <v>21.8</v>
      </c>
      <c r="O89" s="71">
        <v>75</v>
      </c>
      <c r="P89" s="71">
        <v>100</v>
      </c>
      <c r="Q89" s="72">
        <v>2</v>
      </c>
      <c r="R89" s="72">
        <v>4</v>
      </c>
      <c r="S89" s="72">
        <f t="shared" si="14"/>
        <v>3</v>
      </c>
      <c r="T89" s="72">
        <v>2</v>
      </c>
      <c r="U89" s="72">
        <v>4</v>
      </c>
      <c r="V89" s="72">
        <f t="shared" si="15"/>
        <v>3</v>
      </c>
      <c r="X89" s="66"/>
      <c r="Y89" s="66"/>
      <c r="Z89" s="66"/>
      <c r="AA89" s="66"/>
      <c r="AB89" s="136"/>
      <c r="AC89" s="136"/>
      <c r="AD89" s="122">
        <v>39.630547</v>
      </c>
      <c r="AE89" s="122">
        <v>-79.258322000000007</v>
      </c>
      <c r="AF89" s="71">
        <v>837</v>
      </c>
      <c r="AG89" s="66" t="s">
        <v>522</v>
      </c>
      <c r="AH89" s="66" t="s">
        <v>191</v>
      </c>
      <c r="AI89" s="66" t="s">
        <v>191</v>
      </c>
      <c r="AJ89" s="72"/>
      <c r="AK89" s="72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G89" s="66"/>
      <c r="BH89" s="66"/>
      <c r="BJ89" s="66"/>
      <c r="BK89" s="66"/>
      <c r="BM89" s="66"/>
      <c r="BN89" s="66"/>
      <c r="BO89" s="66"/>
      <c r="BP89" s="66"/>
      <c r="BQ89" s="66"/>
      <c r="BR89" s="66"/>
      <c r="BS89" s="66"/>
      <c r="BT89" s="66"/>
      <c r="BU89" s="71">
        <v>13</v>
      </c>
      <c r="BV89" s="66"/>
      <c r="BW89" s="66"/>
      <c r="BX89" s="66"/>
      <c r="BY89" s="66"/>
      <c r="CA89" s="66"/>
      <c r="CB89" s="66"/>
      <c r="CC89" s="66"/>
      <c r="CD89" s="66"/>
      <c r="CE89" s="66"/>
      <c r="CF89" s="66"/>
      <c r="CG89" s="66"/>
      <c r="CH89" s="66"/>
      <c r="CI89" s="66"/>
      <c r="CJ89" s="66"/>
      <c r="CL89" s="66"/>
      <c r="CM89" s="66"/>
      <c r="CN89" s="66"/>
      <c r="CP89" s="66"/>
    </row>
    <row r="90" spans="1:94" s="71" customFormat="1" x14ac:dyDescent="0.25">
      <c r="A90" s="66" t="s">
        <v>242</v>
      </c>
      <c r="B90" s="66" t="s">
        <v>244</v>
      </c>
      <c r="C90" s="66" t="s">
        <v>193</v>
      </c>
      <c r="D90" s="66">
        <v>2</v>
      </c>
      <c r="E90" s="67">
        <v>43255</v>
      </c>
      <c r="F90" s="68">
        <v>0.51527777777777783</v>
      </c>
      <c r="G90" s="68">
        <v>0.53472222222222221</v>
      </c>
      <c r="H90" s="68">
        <v>0.5625</v>
      </c>
      <c r="I90" s="68">
        <v>0.58750000000000002</v>
      </c>
      <c r="J90" s="69">
        <f>(G90-F90)+(I90-H90)</f>
        <v>4.4444444444444398E-2</v>
      </c>
      <c r="K90" s="70">
        <f t="shared" si="12"/>
        <v>8.8888888888888795E-2</v>
      </c>
      <c r="L90" s="71">
        <v>18.8</v>
      </c>
      <c r="M90" s="71">
        <v>20.5</v>
      </c>
      <c r="N90" s="71">
        <f t="shared" si="13"/>
        <v>19.649999999999999</v>
      </c>
      <c r="O90" s="71">
        <v>70</v>
      </c>
      <c r="P90" s="71">
        <v>70</v>
      </c>
      <c r="Q90" s="72">
        <v>2</v>
      </c>
      <c r="R90" s="72">
        <v>5</v>
      </c>
      <c r="S90" s="72">
        <f t="shared" si="14"/>
        <v>3.5</v>
      </c>
      <c r="T90" s="72">
        <v>1</v>
      </c>
      <c r="U90" s="72">
        <v>4</v>
      </c>
      <c r="V90" s="72">
        <f t="shared" si="15"/>
        <v>2.5</v>
      </c>
      <c r="X90" s="66"/>
      <c r="Y90" s="66"/>
      <c r="Z90" s="66"/>
      <c r="AA90" s="66"/>
      <c r="AB90" s="136"/>
      <c r="AC90" s="136"/>
      <c r="AD90" s="66"/>
      <c r="AE90" s="66"/>
      <c r="AG90" s="66" t="s">
        <v>522</v>
      </c>
      <c r="AH90" s="66" t="s">
        <v>191</v>
      </c>
      <c r="AI90" s="66" t="s">
        <v>191</v>
      </c>
      <c r="AJ90" s="72"/>
      <c r="AK90" s="72"/>
      <c r="AL90" s="66" t="s">
        <v>249</v>
      </c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G90" s="66"/>
      <c r="BH90" s="66"/>
      <c r="BJ90" s="66"/>
      <c r="BK90" s="66">
        <v>1</v>
      </c>
      <c r="BM90" s="66"/>
      <c r="BN90" s="66"/>
      <c r="BO90" s="66"/>
      <c r="BP90" s="66"/>
      <c r="BQ90" s="66"/>
      <c r="BR90" s="66"/>
      <c r="BS90" s="66"/>
      <c r="BT90" s="66"/>
      <c r="BU90" s="71">
        <v>5</v>
      </c>
      <c r="BV90" s="66"/>
      <c r="BW90" s="66"/>
      <c r="BX90" s="66"/>
      <c r="BY90" s="66"/>
      <c r="CA90" s="66">
        <v>3</v>
      </c>
      <c r="CB90" s="66"/>
      <c r="CC90" s="66"/>
      <c r="CD90" s="66"/>
      <c r="CE90" s="66"/>
      <c r="CF90" s="66"/>
      <c r="CG90" s="66"/>
      <c r="CH90" s="66"/>
      <c r="CI90" s="66"/>
      <c r="CJ90" s="66"/>
      <c r="CL90" s="66"/>
      <c r="CM90" s="66"/>
      <c r="CN90" s="66"/>
      <c r="CP90" s="66"/>
    </row>
    <row r="91" spans="1:94" s="71" customFormat="1" x14ac:dyDescent="0.25">
      <c r="A91" s="66" t="s">
        <v>242</v>
      </c>
      <c r="B91" s="66" t="s">
        <v>244</v>
      </c>
      <c r="C91" s="66" t="s">
        <v>193</v>
      </c>
      <c r="D91" s="66">
        <v>2</v>
      </c>
      <c r="E91" s="67">
        <v>43265</v>
      </c>
      <c r="F91" s="68">
        <v>0.53333333333333333</v>
      </c>
      <c r="G91" s="68">
        <v>0.55347222222222225</v>
      </c>
      <c r="H91" s="68">
        <v>0.58333333333333337</v>
      </c>
      <c r="I91" s="68">
        <v>0.60416666666666663</v>
      </c>
      <c r="J91" s="69">
        <f>(G91-F91)+(I91-H91)</f>
        <v>4.0972222222222188E-2</v>
      </c>
      <c r="K91" s="70">
        <f t="shared" si="12"/>
        <v>8.1944444444444375E-2</v>
      </c>
      <c r="L91" s="71">
        <v>24.1</v>
      </c>
      <c r="M91" s="71">
        <v>25.4</v>
      </c>
      <c r="N91" s="71">
        <f t="shared" si="13"/>
        <v>24.75</v>
      </c>
      <c r="O91" s="71">
        <v>0</v>
      </c>
      <c r="P91" s="71">
        <v>0</v>
      </c>
      <c r="Q91" s="72">
        <v>0</v>
      </c>
      <c r="R91" s="72">
        <v>3</v>
      </c>
      <c r="S91" s="72">
        <f t="shared" si="14"/>
        <v>1.5</v>
      </c>
      <c r="T91" s="72">
        <v>0</v>
      </c>
      <c r="U91" s="72">
        <v>4</v>
      </c>
      <c r="V91" s="72">
        <f t="shared" si="15"/>
        <v>2</v>
      </c>
      <c r="X91" s="66"/>
      <c r="Y91" s="66"/>
      <c r="Z91" s="66"/>
      <c r="AA91" s="66"/>
      <c r="AB91" s="136"/>
      <c r="AC91" s="136"/>
      <c r="AD91" s="66"/>
      <c r="AE91" s="66"/>
      <c r="AG91" s="66" t="s">
        <v>522</v>
      </c>
      <c r="AH91" s="66" t="s">
        <v>191</v>
      </c>
      <c r="AI91" s="66" t="s">
        <v>191</v>
      </c>
      <c r="AJ91" s="72"/>
      <c r="AK91" s="72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G91" s="66"/>
      <c r="BH91" s="66">
        <v>20</v>
      </c>
      <c r="BJ91" s="66"/>
      <c r="BK91" s="66"/>
      <c r="BM91" s="66"/>
      <c r="BN91" s="66"/>
      <c r="BO91" s="66"/>
      <c r="BP91" s="66"/>
      <c r="BQ91" s="66"/>
      <c r="BR91" s="66">
        <v>2</v>
      </c>
      <c r="BS91" s="66"/>
      <c r="BT91" s="66"/>
      <c r="BU91" s="71">
        <v>30</v>
      </c>
      <c r="BV91" s="66"/>
      <c r="BW91" s="66"/>
      <c r="BX91" s="66"/>
      <c r="BY91" s="66"/>
      <c r="CA91" s="66">
        <v>9</v>
      </c>
      <c r="CB91" s="66" t="s">
        <v>225</v>
      </c>
      <c r="CC91" s="66"/>
      <c r="CD91" s="66"/>
      <c r="CE91" s="66"/>
      <c r="CF91" s="66"/>
      <c r="CG91" s="66"/>
      <c r="CH91" s="66"/>
      <c r="CI91" s="66"/>
      <c r="CJ91" s="66"/>
      <c r="CL91" s="66"/>
      <c r="CM91" s="66"/>
      <c r="CN91" s="66"/>
      <c r="CP91" s="66"/>
    </row>
    <row r="92" spans="1:94" s="71" customFormat="1" x14ac:dyDescent="0.25">
      <c r="A92" s="66" t="s">
        <v>242</v>
      </c>
      <c r="B92" s="66" t="s">
        <v>244</v>
      </c>
      <c r="C92" s="66" t="s">
        <v>233</v>
      </c>
      <c r="D92" s="66">
        <v>1</v>
      </c>
      <c r="E92" s="67">
        <v>43280</v>
      </c>
      <c r="F92" s="68">
        <v>0.39583333333333331</v>
      </c>
      <c r="G92" s="68">
        <v>0.43611111111111112</v>
      </c>
      <c r="H92" s="68"/>
      <c r="I92" s="68"/>
      <c r="J92" s="69">
        <f>(G92-F92)+(I92-H92)</f>
        <v>4.0277777777777801E-2</v>
      </c>
      <c r="K92" s="70">
        <f t="shared" si="12"/>
        <v>4.0277777777777801E-2</v>
      </c>
      <c r="L92" s="71">
        <v>22.6</v>
      </c>
      <c r="M92" s="71">
        <v>21.9</v>
      </c>
      <c r="N92" s="71">
        <f t="shared" si="13"/>
        <v>22.25</v>
      </c>
      <c r="O92" s="71">
        <v>95</v>
      </c>
      <c r="P92" s="71">
        <v>95</v>
      </c>
      <c r="Q92" s="72">
        <v>0</v>
      </c>
      <c r="R92" s="72">
        <v>5</v>
      </c>
      <c r="S92" s="72">
        <f t="shared" si="14"/>
        <v>2.5</v>
      </c>
      <c r="T92" s="72">
        <v>0</v>
      </c>
      <c r="U92" s="72">
        <v>5</v>
      </c>
      <c r="V92" s="72">
        <f t="shared" si="15"/>
        <v>2.5</v>
      </c>
      <c r="X92" s="66"/>
      <c r="Y92" s="66"/>
      <c r="Z92" s="66"/>
      <c r="AA92" s="66"/>
      <c r="AB92" s="136"/>
      <c r="AC92" s="136"/>
      <c r="AD92" s="66"/>
      <c r="AE92" s="66"/>
      <c r="AG92" s="66" t="s">
        <v>522</v>
      </c>
      <c r="AH92" s="66" t="s">
        <v>191</v>
      </c>
      <c r="AI92" s="66" t="s">
        <v>191</v>
      </c>
      <c r="AJ92" s="72"/>
      <c r="AK92" s="72"/>
      <c r="AL92" s="66" t="s">
        <v>251</v>
      </c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G92" s="66"/>
      <c r="BH92" s="66"/>
      <c r="BJ92" s="66"/>
      <c r="BK92" s="66"/>
      <c r="BM92" s="66"/>
      <c r="BN92" s="66"/>
      <c r="BO92" s="66"/>
      <c r="BP92" s="66"/>
      <c r="BQ92" s="66"/>
      <c r="BR92" s="66"/>
      <c r="BS92" s="66"/>
      <c r="BT92" s="66"/>
      <c r="BU92" s="71">
        <v>1</v>
      </c>
      <c r="BV92" s="66"/>
      <c r="BW92" s="66"/>
      <c r="BX92" s="66"/>
      <c r="BY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L92" s="66"/>
      <c r="CM92" s="66"/>
      <c r="CN92" s="66"/>
      <c r="CP92" s="66"/>
    </row>
    <row r="93" spans="1:94" s="71" customFormat="1" x14ac:dyDescent="0.25">
      <c r="A93" s="66" t="s">
        <v>242</v>
      </c>
      <c r="B93" s="66" t="s">
        <v>244</v>
      </c>
      <c r="C93" s="66" t="s">
        <v>269</v>
      </c>
      <c r="D93" s="66">
        <v>3</v>
      </c>
      <c r="E93" s="67">
        <v>43290</v>
      </c>
      <c r="F93" s="68">
        <v>0.59791666666666665</v>
      </c>
      <c r="G93" s="68">
        <v>0.61249999999999993</v>
      </c>
      <c r="J93" s="69">
        <f>G93-F93</f>
        <v>1.4583333333333282E-2</v>
      </c>
      <c r="K93" s="70">
        <f t="shared" si="12"/>
        <v>4.3749999999999845E-2</v>
      </c>
      <c r="L93" s="71">
        <v>27.7</v>
      </c>
      <c r="M93" s="71">
        <v>27.7</v>
      </c>
      <c r="N93" s="71">
        <f t="shared" si="13"/>
        <v>27.7</v>
      </c>
      <c r="O93" s="71">
        <v>0</v>
      </c>
      <c r="P93" s="71">
        <v>0</v>
      </c>
      <c r="Q93" s="72">
        <v>0</v>
      </c>
      <c r="R93" s="72">
        <v>2</v>
      </c>
      <c r="S93" s="72">
        <f t="shared" si="14"/>
        <v>1</v>
      </c>
      <c r="T93" s="72">
        <v>0</v>
      </c>
      <c r="U93" s="72">
        <v>2</v>
      </c>
      <c r="V93" s="72">
        <f t="shared" si="15"/>
        <v>1</v>
      </c>
      <c r="X93" s="66"/>
      <c r="Y93" s="66"/>
      <c r="Z93" s="66"/>
      <c r="AA93" s="66"/>
      <c r="AB93" s="136"/>
      <c r="AC93" s="136"/>
      <c r="AD93" s="66"/>
      <c r="AE93" s="66"/>
      <c r="AG93" s="66" t="s">
        <v>522</v>
      </c>
      <c r="AH93" s="66" t="s">
        <v>191</v>
      </c>
      <c r="AI93" s="66" t="s">
        <v>191</v>
      </c>
      <c r="AJ93" s="72"/>
      <c r="AK93" s="72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G93" s="66"/>
      <c r="BH93" s="66"/>
      <c r="BJ93" s="66"/>
      <c r="BK93" s="66"/>
      <c r="BM93" s="66"/>
      <c r="BN93" s="66"/>
      <c r="BO93" s="66"/>
      <c r="BP93" s="66">
        <v>3</v>
      </c>
      <c r="BQ93" s="66"/>
      <c r="BR93" s="66"/>
      <c r="BS93" s="66"/>
      <c r="BT93" s="66">
        <v>2</v>
      </c>
      <c r="BU93" s="71">
        <v>5</v>
      </c>
      <c r="BV93" s="66"/>
      <c r="BW93" s="66"/>
      <c r="BX93" s="66"/>
      <c r="BY93" s="66"/>
      <c r="CA93" s="66">
        <v>2</v>
      </c>
      <c r="CB93" s="66"/>
      <c r="CC93" s="66"/>
      <c r="CD93" s="66"/>
      <c r="CE93" s="66"/>
      <c r="CF93" s="66"/>
      <c r="CG93" s="66"/>
      <c r="CH93" s="66">
        <v>1</v>
      </c>
      <c r="CI93" s="66"/>
      <c r="CJ93" s="66"/>
      <c r="CL93" s="66"/>
      <c r="CM93" s="66"/>
      <c r="CN93" s="66"/>
      <c r="CP93" s="66"/>
    </row>
    <row r="94" spans="1:94" s="71" customFormat="1" x14ac:dyDescent="0.25">
      <c r="A94" s="66" t="s">
        <v>242</v>
      </c>
      <c r="B94" s="66" t="s">
        <v>244</v>
      </c>
      <c r="C94" s="66" t="s">
        <v>255</v>
      </c>
      <c r="D94" s="66">
        <v>2</v>
      </c>
      <c r="E94" s="67">
        <v>43301</v>
      </c>
      <c r="F94" s="68">
        <v>0.41666666666666669</v>
      </c>
      <c r="G94" s="68">
        <v>0.43124999999999997</v>
      </c>
      <c r="J94" s="69">
        <f>G94-F94</f>
        <v>1.4583333333333282E-2</v>
      </c>
      <c r="K94" s="70">
        <f t="shared" si="12"/>
        <v>2.9166666666666563E-2</v>
      </c>
      <c r="L94" s="71">
        <v>23.5</v>
      </c>
      <c r="M94" s="71">
        <v>23.5</v>
      </c>
      <c r="N94" s="71">
        <f t="shared" si="13"/>
        <v>23.5</v>
      </c>
      <c r="O94" s="71">
        <v>10</v>
      </c>
      <c r="P94" s="71">
        <v>10</v>
      </c>
      <c r="Q94" s="72">
        <v>0</v>
      </c>
      <c r="R94" s="72">
        <v>3</v>
      </c>
      <c r="S94" s="72">
        <f t="shared" si="14"/>
        <v>1.5</v>
      </c>
      <c r="T94" s="72">
        <v>0</v>
      </c>
      <c r="U94" s="72">
        <v>3</v>
      </c>
      <c r="V94" s="72">
        <f t="shared" si="15"/>
        <v>1.5</v>
      </c>
      <c r="X94" s="66"/>
      <c r="Y94" s="66"/>
      <c r="Z94" s="66"/>
      <c r="AA94" s="66"/>
      <c r="AB94" s="136"/>
      <c r="AC94" s="136"/>
      <c r="AD94" s="66"/>
      <c r="AE94" s="66"/>
      <c r="AG94" s="66" t="s">
        <v>522</v>
      </c>
      <c r="AH94" s="66" t="s">
        <v>191</v>
      </c>
      <c r="AI94" s="66" t="s">
        <v>191</v>
      </c>
      <c r="AJ94" s="72"/>
      <c r="AK94" s="72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G94" s="66"/>
      <c r="BH94" s="66"/>
      <c r="BJ94" s="66"/>
      <c r="BK94" s="66"/>
      <c r="BM94" s="66"/>
      <c r="BN94" s="66"/>
      <c r="BO94" s="66"/>
      <c r="BP94" s="66">
        <v>1</v>
      </c>
      <c r="BQ94" s="66"/>
      <c r="BR94" s="66"/>
      <c r="BS94" s="66"/>
      <c r="BT94" s="66">
        <v>1</v>
      </c>
      <c r="BU94" s="71">
        <v>1</v>
      </c>
      <c r="BV94" s="66"/>
      <c r="BW94" s="66">
        <v>1</v>
      </c>
      <c r="BX94" s="66"/>
      <c r="BY94" s="66"/>
      <c r="CA94" s="66">
        <v>3</v>
      </c>
      <c r="CB94" s="66"/>
      <c r="CC94" s="66"/>
      <c r="CD94" s="66"/>
      <c r="CE94" s="66"/>
      <c r="CF94" s="66"/>
      <c r="CG94" s="66"/>
      <c r="CH94" s="66"/>
      <c r="CI94" s="66"/>
      <c r="CJ94" s="66"/>
      <c r="CL94" s="66"/>
      <c r="CM94" s="66"/>
      <c r="CN94" s="66"/>
      <c r="CP94" s="66"/>
    </row>
    <row r="95" spans="1:94" s="71" customFormat="1" x14ac:dyDescent="0.25">
      <c r="A95" s="92" t="s">
        <v>252</v>
      </c>
      <c r="B95" s="92" t="s">
        <v>253</v>
      </c>
      <c r="C95" s="92" t="s">
        <v>194</v>
      </c>
      <c r="D95" s="92">
        <v>3</v>
      </c>
      <c r="E95" s="138">
        <v>43245</v>
      </c>
      <c r="F95" s="139">
        <v>0.54861111111111105</v>
      </c>
      <c r="G95" s="139">
        <v>0.59166666666666667</v>
      </c>
      <c r="H95" s="139">
        <v>0.64861111111111114</v>
      </c>
      <c r="I95" s="139">
        <v>0.6694444444444444</v>
      </c>
      <c r="J95" s="140">
        <f t="shared" ref="J95:J122" si="16">(G95-F95)+(I95-H95)</f>
        <v>6.3888888888888884E-2</v>
      </c>
      <c r="K95" s="141">
        <f t="shared" si="12"/>
        <v>0.19166666666666665</v>
      </c>
      <c r="L95" s="92">
        <v>28.4</v>
      </c>
      <c r="M95" s="92">
        <v>30.2</v>
      </c>
      <c r="N95" s="92">
        <f t="shared" si="13"/>
        <v>29.299999999999997</v>
      </c>
      <c r="O95" s="92">
        <v>75</v>
      </c>
      <c r="P95" s="92">
        <v>30</v>
      </c>
      <c r="Q95" s="142">
        <v>0</v>
      </c>
      <c r="R95" s="142">
        <v>1</v>
      </c>
      <c r="S95" s="142">
        <f t="shared" si="14"/>
        <v>0.5</v>
      </c>
      <c r="T95" s="142">
        <v>0</v>
      </c>
      <c r="U95" s="142">
        <v>3</v>
      </c>
      <c r="V95" s="142">
        <f t="shared" si="15"/>
        <v>1.5</v>
      </c>
      <c r="W95" s="142"/>
      <c r="X95" s="142"/>
      <c r="Y95" s="142"/>
      <c r="Z95" s="142"/>
      <c r="AA95" s="142"/>
      <c r="AB95" s="142"/>
      <c r="AC95" s="142"/>
      <c r="AD95" s="122">
        <v>39.605094000000001</v>
      </c>
      <c r="AE95" s="122">
        <v>-79.277050000000003</v>
      </c>
      <c r="AF95" s="142" t="s">
        <v>797</v>
      </c>
      <c r="AG95" s="92" t="s">
        <v>523</v>
      </c>
      <c r="AH95" s="92" t="s">
        <v>191</v>
      </c>
      <c r="AI95" s="92"/>
      <c r="AJ95" s="142"/>
      <c r="AK95" s="142"/>
      <c r="AL95" s="92"/>
      <c r="AM95" s="92"/>
      <c r="AN95" s="92"/>
      <c r="AO95" s="92"/>
      <c r="AP95" s="92"/>
      <c r="AQ95" s="92"/>
      <c r="AR95" s="92">
        <v>2</v>
      </c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>
        <v>7</v>
      </c>
      <c r="BE95" s="92"/>
      <c r="BF95" s="92"/>
      <c r="BG95" s="92"/>
      <c r="BH95" s="92">
        <v>1</v>
      </c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>
        <v>21</v>
      </c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</row>
    <row r="96" spans="1:94" s="71" customFormat="1" x14ac:dyDescent="0.25">
      <c r="A96" s="92" t="s">
        <v>252</v>
      </c>
      <c r="B96" s="92" t="s">
        <v>253</v>
      </c>
      <c r="C96" s="92" t="s">
        <v>193</v>
      </c>
      <c r="D96" s="92">
        <v>2</v>
      </c>
      <c r="E96" s="138">
        <v>43255</v>
      </c>
      <c r="F96" s="139">
        <v>0.61944444444444446</v>
      </c>
      <c r="G96" s="139">
        <v>0.65763888888888888</v>
      </c>
      <c r="H96" s="139"/>
      <c r="I96" s="139"/>
      <c r="J96" s="140">
        <f t="shared" si="16"/>
        <v>3.819444444444442E-2</v>
      </c>
      <c r="K96" s="141">
        <f t="shared" si="12"/>
        <v>7.638888888888884E-2</v>
      </c>
      <c r="L96" s="92">
        <v>20.100000000000001</v>
      </c>
      <c r="M96" s="92">
        <v>20.9</v>
      </c>
      <c r="N96" s="92">
        <f t="shared" si="13"/>
        <v>20.5</v>
      </c>
      <c r="O96" s="92">
        <v>65</v>
      </c>
      <c r="P96" s="92">
        <v>45</v>
      </c>
      <c r="Q96" s="142">
        <v>1</v>
      </c>
      <c r="R96" s="142">
        <v>4</v>
      </c>
      <c r="S96" s="142">
        <f t="shared" si="14"/>
        <v>2.5</v>
      </c>
      <c r="T96" s="142">
        <v>1</v>
      </c>
      <c r="U96" s="142">
        <v>3</v>
      </c>
      <c r="V96" s="142">
        <f t="shared" si="15"/>
        <v>2</v>
      </c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92" t="s">
        <v>523</v>
      </c>
      <c r="AH96" s="92" t="s">
        <v>191</v>
      </c>
      <c r="AI96" s="92"/>
      <c r="AJ96" s="142"/>
      <c r="AK96" s="142"/>
      <c r="AL96" s="92" t="s">
        <v>254</v>
      </c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>
        <v>7</v>
      </c>
      <c r="BC96" s="92"/>
      <c r="BD96" s="92"/>
      <c r="BE96" s="92">
        <v>1</v>
      </c>
      <c r="BF96" s="92"/>
      <c r="BG96" s="92"/>
      <c r="BH96" s="92">
        <v>69</v>
      </c>
      <c r="BI96" s="92"/>
      <c r="BJ96" s="92"/>
      <c r="BK96" s="92"/>
      <c r="BL96" s="92"/>
      <c r="BM96" s="92">
        <v>5</v>
      </c>
      <c r="BN96" s="92"/>
      <c r="BO96" s="92"/>
      <c r="BP96" s="92"/>
      <c r="BQ96" s="92"/>
      <c r="BR96" s="92"/>
      <c r="BS96" s="92"/>
      <c r="BT96" s="92"/>
      <c r="BU96" s="92">
        <v>3</v>
      </c>
      <c r="BV96" s="92"/>
      <c r="BW96" s="92"/>
      <c r="BX96" s="92"/>
      <c r="BY96" s="92"/>
      <c r="BZ96" s="92"/>
      <c r="CA96" s="92">
        <v>1</v>
      </c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</row>
    <row r="97" spans="1:94" s="71" customFormat="1" x14ac:dyDescent="0.25">
      <c r="A97" s="92" t="s">
        <v>252</v>
      </c>
      <c r="B97" s="92" t="s">
        <v>765</v>
      </c>
      <c r="C97" s="92" t="s">
        <v>193</v>
      </c>
      <c r="D97" s="92">
        <v>2</v>
      </c>
      <c r="E97" s="138">
        <v>43265</v>
      </c>
      <c r="F97" s="139">
        <v>0.4236111111111111</v>
      </c>
      <c r="G97" s="139">
        <v>0.4604166666666667</v>
      </c>
      <c r="H97" s="139"/>
      <c r="I97" s="139"/>
      <c r="J97" s="140">
        <f t="shared" si="16"/>
        <v>3.6805555555555591E-2</v>
      </c>
      <c r="K97" s="141">
        <f t="shared" si="12"/>
        <v>7.3611111111111183E-2</v>
      </c>
      <c r="L97" s="92">
        <v>21.4</v>
      </c>
      <c r="M97" s="92">
        <v>24.4</v>
      </c>
      <c r="N97" s="92">
        <f t="shared" si="13"/>
        <v>22.9</v>
      </c>
      <c r="O97" s="92">
        <v>15</v>
      </c>
      <c r="P97" s="92">
        <v>15</v>
      </c>
      <c r="Q97" s="142">
        <v>0</v>
      </c>
      <c r="R97" s="142">
        <v>2</v>
      </c>
      <c r="S97" s="142">
        <f t="shared" si="14"/>
        <v>1</v>
      </c>
      <c r="T97" s="142">
        <v>0</v>
      </c>
      <c r="U97" s="142">
        <v>4</v>
      </c>
      <c r="V97" s="142">
        <f t="shared" si="15"/>
        <v>2</v>
      </c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92" t="s">
        <v>523</v>
      </c>
      <c r="AH97" s="92" t="s">
        <v>191</v>
      </c>
      <c r="AI97" s="92"/>
      <c r="AJ97" s="142"/>
      <c r="AK97" s="14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>
        <v>23</v>
      </c>
      <c r="BC97" s="92"/>
      <c r="BD97" s="92"/>
      <c r="BE97" s="92"/>
      <c r="BF97" s="92"/>
      <c r="BG97" s="92"/>
      <c r="BH97" s="92">
        <v>29</v>
      </c>
      <c r="BI97" s="92"/>
      <c r="BJ97" s="92"/>
      <c r="BK97" s="92"/>
      <c r="BL97" s="92"/>
      <c r="BM97" s="92">
        <v>15</v>
      </c>
      <c r="BN97" s="92"/>
      <c r="BO97" s="92"/>
      <c r="BP97" s="92"/>
      <c r="BQ97" s="92"/>
      <c r="BR97" s="92"/>
      <c r="BS97" s="92"/>
      <c r="BT97" s="92"/>
      <c r="BU97" s="92">
        <v>1</v>
      </c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</row>
    <row r="98" spans="1:94" s="71" customFormat="1" x14ac:dyDescent="0.25">
      <c r="A98" s="92" t="s">
        <v>252</v>
      </c>
      <c r="B98" s="92" t="s">
        <v>766</v>
      </c>
      <c r="C98" s="92" t="s">
        <v>193</v>
      </c>
      <c r="D98" s="92">
        <v>2</v>
      </c>
      <c r="E98" s="138">
        <v>43265</v>
      </c>
      <c r="F98" s="139">
        <v>0.4236111111111111</v>
      </c>
      <c r="G98" s="139">
        <v>0.4604166666666667</v>
      </c>
      <c r="H98" s="139"/>
      <c r="I98" s="139"/>
      <c r="J98" s="140">
        <f t="shared" si="16"/>
        <v>3.6805555555555591E-2</v>
      </c>
      <c r="K98" s="141">
        <f t="shared" si="12"/>
        <v>7.3611111111111183E-2</v>
      </c>
      <c r="L98" s="92">
        <v>21.4</v>
      </c>
      <c r="M98" s="92">
        <v>24.4</v>
      </c>
      <c r="N98" s="92">
        <f t="shared" si="13"/>
        <v>22.9</v>
      </c>
      <c r="O98" s="92">
        <v>15</v>
      </c>
      <c r="P98" s="92">
        <v>15</v>
      </c>
      <c r="Q98" s="142">
        <v>0</v>
      </c>
      <c r="R98" s="142">
        <v>2</v>
      </c>
      <c r="S98" s="142">
        <f t="shared" si="14"/>
        <v>1</v>
      </c>
      <c r="T98" s="142">
        <v>0</v>
      </c>
      <c r="U98" s="142">
        <v>4</v>
      </c>
      <c r="V98" s="142">
        <f t="shared" si="15"/>
        <v>2</v>
      </c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92" t="s">
        <v>523</v>
      </c>
      <c r="AH98" s="92" t="s">
        <v>191</v>
      </c>
      <c r="AI98" s="92"/>
      <c r="AJ98" s="142"/>
      <c r="AK98" s="142"/>
      <c r="AL98" s="92"/>
      <c r="AM98" s="92"/>
      <c r="AN98" s="92"/>
      <c r="AO98" s="92"/>
      <c r="AP98" s="92"/>
      <c r="AQ98" s="92"/>
      <c r="AR98" s="92"/>
      <c r="AS98" s="92"/>
      <c r="AT98" s="92">
        <v>1</v>
      </c>
      <c r="AU98" s="92"/>
      <c r="AV98" s="92"/>
      <c r="AW98" s="92"/>
      <c r="AX98" s="92"/>
      <c r="AY98" s="92"/>
      <c r="AZ98" s="92"/>
      <c r="BA98" s="92"/>
      <c r="BB98" s="92">
        <v>37</v>
      </c>
      <c r="BC98" s="92"/>
      <c r="BD98" s="92"/>
      <c r="BE98" s="92"/>
      <c r="BF98" s="92"/>
      <c r="BG98" s="92"/>
      <c r="BH98" s="92">
        <v>69</v>
      </c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>
        <v>1</v>
      </c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</row>
    <row r="99" spans="1:94" s="92" customFormat="1" x14ac:dyDescent="0.25">
      <c r="A99" s="92" t="s">
        <v>252</v>
      </c>
      <c r="B99" s="92" t="s">
        <v>765</v>
      </c>
      <c r="C99" s="92" t="s">
        <v>255</v>
      </c>
      <c r="D99" s="92">
        <v>2</v>
      </c>
      <c r="E99" s="138">
        <v>43284</v>
      </c>
      <c r="F99" s="139">
        <v>0.4069444444444445</v>
      </c>
      <c r="G99" s="139">
        <v>0.48472222222222222</v>
      </c>
      <c r="H99" s="139"/>
      <c r="I99" s="139"/>
      <c r="J99" s="140">
        <f t="shared" si="16"/>
        <v>7.7777777777777724E-2</v>
      </c>
      <c r="K99" s="141">
        <f t="shared" si="12"/>
        <v>0.15555555555555545</v>
      </c>
      <c r="L99" s="92">
        <v>28.1</v>
      </c>
      <c r="M99" s="92">
        <v>31.8</v>
      </c>
      <c r="N99" s="92">
        <f t="shared" si="13"/>
        <v>29.950000000000003</v>
      </c>
      <c r="O99" s="92">
        <v>15</v>
      </c>
      <c r="P99" s="92">
        <v>85</v>
      </c>
      <c r="Q99" s="142">
        <v>0</v>
      </c>
      <c r="R99" s="142">
        <v>1</v>
      </c>
      <c r="S99" s="142">
        <f t="shared" si="14"/>
        <v>0.5</v>
      </c>
      <c r="T99" s="142">
        <v>0</v>
      </c>
      <c r="U99" s="142">
        <v>2</v>
      </c>
      <c r="V99" s="142">
        <f t="shared" si="15"/>
        <v>1</v>
      </c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92" t="s">
        <v>523</v>
      </c>
      <c r="AH99" s="92" t="s">
        <v>191</v>
      </c>
      <c r="AJ99" s="142"/>
      <c r="AK99" s="142"/>
      <c r="AL99" s="92" t="s">
        <v>256</v>
      </c>
      <c r="AR99" s="92">
        <v>3</v>
      </c>
      <c r="BB99" s="92">
        <v>2</v>
      </c>
      <c r="BH99" s="92">
        <v>14</v>
      </c>
      <c r="BT99" s="92">
        <v>1</v>
      </c>
      <c r="BU99" s="92">
        <v>2</v>
      </c>
      <c r="BW99" s="92">
        <v>1</v>
      </c>
      <c r="CA99" s="92">
        <v>1</v>
      </c>
      <c r="CN99" s="92">
        <v>1</v>
      </c>
    </row>
    <row r="100" spans="1:94" s="92" customFormat="1" x14ac:dyDescent="0.25">
      <c r="A100" s="92" t="s">
        <v>252</v>
      </c>
      <c r="B100" s="92" t="s">
        <v>766</v>
      </c>
      <c r="C100" s="92" t="s">
        <v>255</v>
      </c>
      <c r="D100" s="92">
        <v>2</v>
      </c>
      <c r="E100" s="138">
        <v>43284</v>
      </c>
      <c r="F100" s="139">
        <v>0.4069444444444445</v>
      </c>
      <c r="G100" s="139">
        <v>0.48472222222222222</v>
      </c>
      <c r="H100" s="139"/>
      <c r="I100" s="139"/>
      <c r="J100" s="140">
        <f t="shared" si="16"/>
        <v>7.7777777777777724E-2</v>
      </c>
      <c r="K100" s="141">
        <f t="shared" si="12"/>
        <v>0.15555555555555545</v>
      </c>
      <c r="L100" s="92">
        <v>28.1</v>
      </c>
      <c r="M100" s="92">
        <v>31.8</v>
      </c>
      <c r="N100" s="92">
        <f t="shared" si="13"/>
        <v>29.950000000000003</v>
      </c>
      <c r="O100" s="92">
        <v>15</v>
      </c>
      <c r="P100" s="92">
        <v>85</v>
      </c>
      <c r="Q100" s="142">
        <v>0</v>
      </c>
      <c r="R100" s="142">
        <v>1</v>
      </c>
      <c r="S100" s="142">
        <f t="shared" si="14"/>
        <v>0.5</v>
      </c>
      <c r="T100" s="142">
        <v>0</v>
      </c>
      <c r="U100" s="142">
        <v>2</v>
      </c>
      <c r="V100" s="142">
        <f t="shared" si="15"/>
        <v>1</v>
      </c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92" t="s">
        <v>523</v>
      </c>
      <c r="AH100" s="92" t="s">
        <v>191</v>
      </c>
      <c r="AJ100" s="142"/>
      <c r="AK100" s="142"/>
      <c r="AL100" s="92" t="s">
        <v>256</v>
      </c>
      <c r="AR100" s="92">
        <v>2</v>
      </c>
      <c r="AT100" s="92">
        <v>2</v>
      </c>
      <c r="BB100" s="92">
        <v>9</v>
      </c>
      <c r="BW100" s="92">
        <v>2</v>
      </c>
      <c r="BZ100" s="92">
        <v>1</v>
      </c>
      <c r="CI100" s="92">
        <v>2</v>
      </c>
    </row>
    <row r="101" spans="1:94" s="92" customFormat="1" x14ac:dyDescent="0.25">
      <c r="A101" s="92" t="s">
        <v>252</v>
      </c>
      <c r="B101" s="92" t="s">
        <v>253</v>
      </c>
      <c r="C101" s="92" t="s">
        <v>262</v>
      </c>
      <c r="D101" s="92">
        <v>5</v>
      </c>
      <c r="E101" s="138">
        <v>43291</v>
      </c>
      <c r="F101" s="139">
        <v>0.40972222222222227</v>
      </c>
      <c r="G101" s="139">
        <v>0.46666666666666662</v>
      </c>
      <c r="H101" s="139"/>
      <c r="I101" s="139"/>
      <c r="J101" s="140">
        <f t="shared" si="16"/>
        <v>5.6944444444444353E-2</v>
      </c>
      <c r="K101" s="141">
        <f t="shared" ref="K101:K122" si="17">J101*D101</f>
        <v>0.28472222222222177</v>
      </c>
      <c r="L101" s="92">
        <v>25.8</v>
      </c>
      <c r="M101" s="92">
        <v>25.8</v>
      </c>
      <c r="N101" s="92">
        <f t="shared" ref="N101:N122" si="18">AVERAGE(L101:M101)</f>
        <v>25.8</v>
      </c>
      <c r="O101" s="92">
        <v>5</v>
      </c>
      <c r="P101" s="92">
        <v>10</v>
      </c>
      <c r="Q101" s="142">
        <v>0</v>
      </c>
      <c r="R101" s="142">
        <v>4</v>
      </c>
      <c r="S101" s="142">
        <f t="shared" ref="S101:S122" si="19">AVERAGE(Q101:R101)</f>
        <v>2</v>
      </c>
      <c r="T101" s="142">
        <v>0</v>
      </c>
      <c r="U101" s="142">
        <v>3</v>
      </c>
      <c r="V101" s="142">
        <f t="shared" ref="V101:V122" si="20">AVERAGE(T101:U101)</f>
        <v>1.5</v>
      </c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92" t="s">
        <v>523</v>
      </c>
      <c r="AH101" s="92" t="s">
        <v>191</v>
      </c>
      <c r="AJ101" s="142"/>
      <c r="AK101" s="142"/>
      <c r="AL101" s="92" t="s">
        <v>263</v>
      </c>
      <c r="BB101" s="92">
        <v>20</v>
      </c>
      <c r="BH101" s="92">
        <v>29</v>
      </c>
      <c r="BM101" s="92">
        <v>3</v>
      </c>
      <c r="BS101" s="92">
        <v>1</v>
      </c>
      <c r="BT101" s="92">
        <v>7</v>
      </c>
      <c r="BU101" s="92">
        <v>1</v>
      </c>
      <c r="BW101" s="92">
        <v>2</v>
      </c>
      <c r="BZ101" s="92">
        <v>1</v>
      </c>
      <c r="CA101" s="92">
        <v>6</v>
      </c>
      <c r="CH101" s="92">
        <v>2</v>
      </c>
    </row>
    <row r="102" spans="1:94" s="92" customFormat="1" x14ac:dyDescent="0.25">
      <c r="A102" s="92" t="s">
        <v>252</v>
      </c>
      <c r="B102" s="92" t="s">
        <v>765</v>
      </c>
      <c r="C102" s="92" t="s">
        <v>265</v>
      </c>
      <c r="D102" s="92">
        <v>3</v>
      </c>
      <c r="E102" s="138">
        <v>43293</v>
      </c>
      <c r="F102" s="139">
        <v>0.44444444444444442</v>
      </c>
      <c r="G102" s="139">
        <v>0.49305555555555558</v>
      </c>
      <c r="H102" s="139"/>
      <c r="I102" s="139"/>
      <c r="J102" s="140">
        <f t="shared" si="16"/>
        <v>4.861111111111116E-2</v>
      </c>
      <c r="K102" s="141">
        <f t="shared" si="17"/>
        <v>0.14583333333333348</v>
      </c>
      <c r="L102" s="92">
        <v>23.6</v>
      </c>
      <c r="M102" s="92">
        <v>28.9</v>
      </c>
      <c r="N102" s="92">
        <f t="shared" si="18"/>
        <v>26.25</v>
      </c>
      <c r="O102" s="92">
        <v>35</v>
      </c>
      <c r="P102" s="92">
        <v>15</v>
      </c>
      <c r="Q102" s="142">
        <v>0</v>
      </c>
      <c r="R102" s="142">
        <v>2</v>
      </c>
      <c r="S102" s="142">
        <f t="shared" si="19"/>
        <v>1</v>
      </c>
      <c r="T102" s="142">
        <v>0</v>
      </c>
      <c r="U102" s="142">
        <v>2</v>
      </c>
      <c r="V102" s="142">
        <f t="shared" si="20"/>
        <v>1</v>
      </c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92" t="s">
        <v>523</v>
      </c>
      <c r="AH102" s="92" t="s">
        <v>191</v>
      </c>
      <c r="AJ102" s="142"/>
      <c r="AK102" s="142"/>
      <c r="AL102" s="92" t="s">
        <v>266</v>
      </c>
      <c r="BB102" s="92">
        <v>5</v>
      </c>
      <c r="BH102" s="92">
        <v>9</v>
      </c>
      <c r="BM102" s="92">
        <v>3</v>
      </c>
      <c r="BT102" s="92">
        <v>3</v>
      </c>
      <c r="BU102" s="92">
        <v>2</v>
      </c>
      <c r="CA102" s="92">
        <v>3</v>
      </c>
      <c r="CH102" s="92">
        <v>2</v>
      </c>
    </row>
    <row r="103" spans="1:94" s="92" customFormat="1" x14ac:dyDescent="0.25">
      <c r="A103" s="92" t="s">
        <v>252</v>
      </c>
      <c r="B103" s="92" t="s">
        <v>766</v>
      </c>
      <c r="C103" s="92" t="s">
        <v>265</v>
      </c>
      <c r="D103" s="92">
        <v>3</v>
      </c>
      <c r="E103" s="138">
        <v>43293</v>
      </c>
      <c r="F103" s="139">
        <v>0.44444444444444442</v>
      </c>
      <c r="G103" s="139">
        <v>0.49305555555555558</v>
      </c>
      <c r="H103" s="139"/>
      <c r="I103" s="139"/>
      <c r="J103" s="140">
        <f t="shared" si="16"/>
        <v>4.861111111111116E-2</v>
      </c>
      <c r="K103" s="141">
        <f t="shared" si="17"/>
        <v>0.14583333333333348</v>
      </c>
      <c r="L103" s="92">
        <v>23.6</v>
      </c>
      <c r="M103" s="92">
        <v>28.9</v>
      </c>
      <c r="N103" s="92">
        <f t="shared" si="18"/>
        <v>26.25</v>
      </c>
      <c r="O103" s="92">
        <v>35</v>
      </c>
      <c r="P103" s="92">
        <v>15</v>
      </c>
      <c r="Q103" s="142">
        <v>0</v>
      </c>
      <c r="R103" s="142">
        <v>2</v>
      </c>
      <c r="S103" s="142">
        <f t="shared" si="19"/>
        <v>1</v>
      </c>
      <c r="T103" s="142">
        <v>0</v>
      </c>
      <c r="U103" s="142">
        <v>2</v>
      </c>
      <c r="V103" s="142">
        <f t="shared" si="20"/>
        <v>1</v>
      </c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92" t="s">
        <v>523</v>
      </c>
      <c r="AH103" s="92" t="s">
        <v>191</v>
      </c>
      <c r="AJ103" s="142"/>
      <c r="AK103" s="142"/>
      <c r="AL103" s="92" t="s">
        <v>266</v>
      </c>
      <c r="AR103" s="92">
        <v>1</v>
      </c>
      <c r="AT103" s="92">
        <v>3</v>
      </c>
      <c r="BB103" s="92">
        <v>8</v>
      </c>
      <c r="BH103" s="92">
        <v>7</v>
      </c>
      <c r="BT103" s="92">
        <v>3</v>
      </c>
      <c r="BU103" s="92">
        <v>1</v>
      </c>
      <c r="BW103" s="92">
        <v>2</v>
      </c>
      <c r="CA103" s="92">
        <v>12</v>
      </c>
      <c r="CH103" s="92">
        <v>1</v>
      </c>
    </row>
    <row r="104" spans="1:94" s="92" customFormat="1" x14ac:dyDescent="0.25">
      <c r="A104" s="92" t="s">
        <v>252</v>
      </c>
      <c r="B104" s="92" t="s">
        <v>765</v>
      </c>
      <c r="C104" s="92" t="s">
        <v>255</v>
      </c>
      <c r="D104" s="92">
        <v>2</v>
      </c>
      <c r="E104" s="138">
        <v>43300</v>
      </c>
      <c r="F104" s="139">
        <v>0.42986111111111108</v>
      </c>
      <c r="G104" s="139">
        <v>0.4680555555555555</v>
      </c>
      <c r="H104" s="139"/>
      <c r="I104" s="139"/>
      <c r="J104" s="140">
        <f t="shared" si="16"/>
        <v>3.819444444444442E-2</v>
      </c>
      <c r="K104" s="141">
        <f t="shared" si="17"/>
        <v>7.638888888888884E-2</v>
      </c>
      <c r="L104" s="92">
        <v>21.9</v>
      </c>
      <c r="M104" s="92">
        <v>25.8</v>
      </c>
      <c r="N104" s="92">
        <f t="shared" si="18"/>
        <v>23.85</v>
      </c>
      <c r="O104" s="92">
        <v>5</v>
      </c>
      <c r="P104" s="92">
        <v>5</v>
      </c>
      <c r="Q104" s="142">
        <v>0</v>
      </c>
      <c r="R104" s="142">
        <v>2</v>
      </c>
      <c r="S104" s="142">
        <f t="shared" si="19"/>
        <v>1</v>
      </c>
      <c r="T104" s="142">
        <v>0</v>
      </c>
      <c r="U104" s="142">
        <v>2</v>
      </c>
      <c r="V104" s="142">
        <f t="shared" si="20"/>
        <v>1</v>
      </c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92" t="s">
        <v>523</v>
      </c>
      <c r="AH104" s="92" t="s">
        <v>191</v>
      </c>
      <c r="AJ104" s="142"/>
      <c r="AK104" s="142"/>
      <c r="AL104" s="92" t="s">
        <v>257</v>
      </c>
      <c r="BB104" s="92">
        <v>4</v>
      </c>
      <c r="BM104" s="92">
        <v>4</v>
      </c>
      <c r="BO104" s="92">
        <v>1</v>
      </c>
      <c r="BP104" s="92">
        <v>1</v>
      </c>
      <c r="BT104" s="92">
        <v>2</v>
      </c>
      <c r="BU104" s="92">
        <v>2</v>
      </c>
      <c r="BX104" s="92">
        <v>1</v>
      </c>
      <c r="CA104" s="92">
        <v>2</v>
      </c>
      <c r="CH104" s="92">
        <v>1</v>
      </c>
    </row>
    <row r="105" spans="1:94" s="92" customFormat="1" x14ac:dyDescent="0.25">
      <c r="A105" s="92" t="s">
        <v>252</v>
      </c>
      <c r="B105" s="92" t="s">
        <v>766</v>
      </c>
      <c r="C105" s="92" t="s">
        <v>255</v>
      </c>
      <c r="D105" s="92">
        <v>2</v>
      </c>
      <c r="E105" s="138">
        <v>43300</v>
      </c>
      <c r="F105" s="139">
        <v>0.42986111111111108</v>
      </c>
      <c r="G105" s="139">
        <v>0.4680555555555555</v>
      </c>
      <c r="H105" s="139"/>
      <c r="I105" s="139"/>
      <c r="J105" s="140">
        <f t="shared" si="16"/>
        <v>3.819444444444442E-2</v>
      </c>
      <c r="K105" s="141">
        <f t="shared" si="17"/>
        <v>7.638888888888884E-2</v>
      </c>
      <c r="L105" s="92">
        <v>21.9</v>
      </c>
      <c r="M105" s="92">
        <v>25.8</v>
      </c>
      <c r="N105" s="92">
        <f t="shared" si="18"/>
        <v>23.85</v>
      </c>
      <c r="O105" s="92">
        <v>5</v>
      </c>
      <c r="P105" s="92">
        <v>5</v>
      </c>
      <c r="Q105" s="142">
        <v>0</v>
      </c>
      <c r="R105" s="142">
        <v>2</v>
      </c>
      <c r="S105" s="142">
        <f t="shared" si="19"/>
        <v>1</v>
      </c>
      <c r="T105" s="142">
        <v>0</v>
      </c>
      <c r="U105" s="142">
        <v>2</v>
      </c>
      <c r="V105" s="142">
        <f t="shared" si="20"/>
        <v>1</v>
      </c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92" t="s">
        <v>523</v>
      </c>
      <c r="AH105" s="92" t="s">
        <v>191</v>
      </c>
      <c r="AJ105" s="142"/>
      <c r="AK105" s="142"/>
      <c r="AL105" s="92" t="s">
        <v>257</v>
      </c>
      <c r="BB105" s="92">
        <v>2</v>
      </c>
      <c r="BH105" s="92">
        <v>1</v>
      </c>
      <c r="BM105" s="92">
        <v>1</v>
      </c>
      <c r="BT105" s="92">
        <v>5</v>
      </c>
      <c r="BW105" s="92">
        <v>1</v>
      </c>
      <c r="CA105" s="92">
        <v>9</v>
      </c>
      <c r="CH105" s="92">
        <v>10</v>
      </c>
    </row>
    <row r="106" spans="1:94" s="71" customFormat="1" x14ac:dyDescent="0.25">
      <c r="A106" s="66" t="s">
        <v>283</v>
      </c>
      <c r="B106" s="66" t="s">
        <v>767</v>
      </c>
      <c r="C106" s="66" t="s">
        <v>269</v>
      </c>
      <c r="D106" s="66">
        <v>3</v>
      </c>
      <c r="E106" s="67">
        <v>43267</v>
      </c>
      <c r="F106" s="68">
        <v>0.42291666666666666</v>
      </c>
      <c r="G106" s="68">
        <v>0.42638888888888887</v>
      </c>
      <c r="H106" s="68"/>
      <c r="I106" s="68"/>
      <c r="J106" s="69">
        <f t="shared" si="16"/>
        <v>3.4722222222222099E-3</v>
      </c>
      <c r="K106" s="70">
        <f t="shared" si="17"/>
        <v>1.041666666666663E-2</v>
      </c>
      <c r="L106" s="71">
        <v>24.9</v>
      </c>
      <c r="M106" s="71">
        <v>24.9</v>
      </c>
      <c r="N106" s="71">
        <f t="shared" si="18"/>
        <v>24.9</v>
      </c>
      <c r="O106" s="71">
        <v>100</v>
      </c>
      <c r="P106" s="71">
        <v>100</v>
      </c>
      <c r="Q106" s="72">
        <v>0</v>
      </c>
      <c r="R106" s="72">
        <v>1</v>
      </c>
      <c r="S106" s="72">
        <f t="shared" si="19"/>
        <v>0.5</v>
      </c>
      <c r="T106" s="72">
        <v>0</v>
      </c>
      <c r="U106" s="72">
        <v>1</v>
      </c>
      <c r="V106" s="72">
        <f t="shared" si="20"/>
        <v>0.5</v>
      </c>
      <c r="X106" s="66">
        <v>7.52</v>
      </c>
      <c r="Y106" s="66">
        <v>16.7</v>
      </c>
      <c r="Z106" s="66">
        <v>8.08</v>
      </c>
      <c r="AA106" s="66">
        <v>94.8</v>
      </c>
      <c r="AB106" s="136"/>
      <c r="AC106" s="136"/>
      <c r="AD106" s="66"/>
      <c r="AE106" s="66"/>
      <c r="AG106" s="66" t="s">
        <v>522</v>
      </c>
      <c r="AH106" s="66" t="s">
        <v>292</v>
      </c>
      <c r="AI106" s="66" t="s">
        <v>191</v>
      </c>
      <c r="AJ106" s="72"/>
      <c r="AK106" s="72"/>
      <c r="AL106" s="66" t="s">
        <v>284</v>
      </c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G106" s="66"/>
      <c r="BH106" s="66">
        <v>2</v>
      </c>
      <c r="BJ106" s="66"/>
      <c r="BK106" s="66"/>
      <c r="BM106" s="66"/>
      <c r="BN106" s="66"/>
      <c r="BO106" s="66"/>
      <c r="BP106" s="66"/>
      <c r="BQ106" s="66"/>
      <c r="BR106" s="66"/>
      <c r="BS106" s="66"/>
      <c r="BT106" s="66"/>
      <c r="BV106" s="66"/>
      <c r="BW106" s="66"/>
      <c r="BX106" s="66"/>
      <c r="BY106" s="66"/>
      <c r="CA106" s="66"/>
      <c r="CB106" s="66"/>
      <c r="CC106" s="66"/>
      <c r="CD106" s="66"/>
      <c r="CE106" s="66"/>
      <c r="CF106" s="66"/>
      <c r="CG106" s="66"/>
      <c r="CH106" s="66"/>
      <c r="CI106" s="66"/>
      <c r="CJ106" s="66"/>
      <c r="CL106" s="66"/>
      <c r="CM106" s="66"/>
      <c r="CN106" s="66"/>
      <c r="CP106" s="66"/>
    </row>
    <row r="107" spans="1:94" s="71" customFormat="1" x14ac:dyDescent="0.25">
      <c r="A107" s="66" t="s">
        <v>289</v>
      </c>
      <c r="B107" s="66" t="s">
        <v>768</v>
      </c>
      <c r="C107" s="66" t="s">
        <v>193</v>
      </c>
      <c r="D107" s="66">
        <v>2</v>
      </c>
      <c r="E107" s="67">
        <v>43263</v>
      </c>
      <c r="F107" s="68">
        <v>0.42986111111111108</v>
      </c>
      <c r="G107" s="68">
        <v>0.4597222222222222</v>
      </c>
      <c r="H107" s="68"/>
      <c r="I107" s="68"/>
      <c r="J107" s="69">
        <f t="shared" si="16"/>
        <v>2.9861111111111116E-2</v>
      </c>
      <c r="K107" s="70">
        <f t="shared" si="17"/>
        <v>5.9722222222222232E-2</v>
      </c>
      <c r="L107" s="71">
        <v>22.5</v>
      </c>
      <c r="M107" s="71">
        <v>23.4</v>
      </c>
      <c r="N107" s="71">
        <f t="shared" si="18"/>
        <v>22.95</v>
      </c>
      <c r="O107" s="71">
        <v>15</v>
      </c>
      <c r="P107" s="71">
        <v>10</v>
      </c>
      <c r="Q107" s="72">
        <v>0</v>
      </c>
      <c r="R107" s="72">
        <v>1</v>
      </c>
      <c r="S107" s="72">
        <f t="shared" si="19"/>
        <v>0.5</v>
      </c>
      <c r="T107" s="72">
        <v>0</v>
      </c>
      <c r="U107" s="72">
        <v>2</v>
      </c>
      <c r="V107" s="72">
        <f t="shared" si="20"/>
        <v>1</v>
      </c>
      <c r="X107" s="66">
        <v>6.26</v>
      </c>
      <c r="Y107" s="66">
        <v>18.2</v>
      </c>
      <c r="Z107" s="66">
        <v>6.59</v>
      </c>
      <c r="AA107" s="66">
        <v>20.100000000000001</v>
      </c>
      <c r="AB107" s="136"/>
      <c r="AC107" s="136"/>
      <c r="AD107" s="66"/>
      <c r="AE107" s="66"/>
      <c r="AG107" s="66" t="s">
        <v>522</v>
      </c>
      <c r="AH107" s="66" t="s">
        <v>292</v>
      </c>
      <c r="AI107" s="66" t="s">
        <v>292</v>
      </c>
      <c r="AJ107" s="72"/>
      <c r="AK107" s="72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>
        <v>1</v>
      </c>
      <c r="AY107" s="66"/>
      <c r="AZ107" s="66"/>
      <c r="BA107" s="66"/>
      <c r="BB107" s="66"/>
      <c r="BC107" s="66"/>
      <c r="BD107" s="66">
        <v>2</v>
      </c>
      <c r="BE107" s="66"/>
      <c r="BG107" s="66"/>
      <c r="BH107" s="66">
        <v>26</v>
      </c>
      <c r="BJ107" s="66"/>
      <c r="BK107" s="66"/>
      <c r="BM107" s="66"/>
      <c r="BN107" s="66"/>
      <c r="BO107" s="66"/>
      <c r="BP107" s="66"/>
      <c r="BQ107" s="66"/>
      <c r="BR107" s="66"/>
      <c r="BS107" s="66"/>
      <c r="BT107" s="66">
        <v>3</v>
      </c>
      <c r="BU107" s="71">
        <v>2</v>
      </c>
      <c r="BV107" s="66"/>
      <c r="BW107" s="66">
        <v>1</v>
      </c>
      <c r="BX107" s="66"/>
      <c r="BY107" s="66"/>
      <c r="BZ107" s="71">
        <v>3</v>
      </c>
      <c r="CA107" s="66">
        <v>15</v>
      </c>
      <c r="CB107" s="66"/>
      <c r="CC107" s="66"/>
      <c r="CD107" s="66"/>
      <c r="CE107" s="66"/>
      <c r="CF107" s="66">
        <v>1</v>
      </c>
      <c r="CG107" s="66"/>
      <c r="CH107" s="66"/>
      <c r="CI107" s="66"/>
      <c r="CJ107" s="66"/>
      <c r="CL107" s="66"/>
      <c r="CM107" s="66"/>
      <c r="CN107" s="66"/>
      <c r="CP107" s="66"/>
    </row>
    <row r="108" spans="1:94" s="71" customFormat="1" x14ac:dyDescent="0.25">
      <c r="A108" s="66" t="s">
        <v>289</v>
      </c>
      <c r="B108" s="66" t="s">
        <v>768</v>
      </c>
      <c r="C108" s="66" t="s">
        <v>269</v>
      </c>
      <c r="D108" s="66">
        <v>3</v>
      </c>
      <c r="E108" s="67">
        <v>43294</v>
      </c>
      <c r="F108" s="68">
        <v>0.51944444444444449</v>
      </c>
      <c r="G108" s="68">
        <v>0.55625000000000002</v>
      </c>
      <c r="H108" s="68"/>
      <c r="I108" s="68"/>
      <c r="J108" s="69">
        <f t="shared" si="16"/>
        <v>3.6805555555555536E-2</v>
      </c>
      <c r="K108" s="70">
        <f t="shared" si="17"/>
        <v>0.11041666666666661</v>
      </c>
      <c r="L108" s="71">
        <v>29.7</v>
      </c>
      <c r="M108" s="71">
        <v>29.7</v>
      </c>
      <c r="N108" s="71">
        <f t="shared" si="18"/>
        <v>29.7</v>
      </c>
      <c r="O108" s="71">
        <v>75</v>
      </c>
      <c r="P108" s="71">
        <v>75</v>
      </c>
      <c r="Q108" s="72">
        <v>0</v>
      </c>
      <c r="R108" s="72">
        <v>2</v>
      </c>
      <c r="S108" s="72">
        <f t="shared" si="19"/>
        <v>1</v>
      </c>
      <c r="T108" s="72">
        <v>0</v>
      </c>
      <c r="U108" s="72">
        <v>2</v>
      </c>
      <c r="V108" s="72">
        <f t="shared" si="20"/>
        <v>1</v>
      </c>
      <c r="X108" s="66"/>
      <c r="Y108" s="66"/>
      <c r="Z108" s="66"/>
      <c r="AA108" s="66"/>
      <c r="AB108" s="136"/>
      <c r="AC108" s="136"/>
      <c r="AD108" s="122">
        <v>39.472507999999998</v>
      </c>
      <c r="AE108" s="122">
        <v>-79.433166999999997</v>
      </c>
      <c r="AF108" s="71">
        <v>730</v>
      </c>
      <c r="AG108" s="66" t="s">
        <v>522</v>
      </c>
      <c r="AH108" s="66" t="s">
        <v>292</v>
      </c>
      <c r="AI108" s="66" t="s">
        <v>292</v>
      </c>
      <c r="AJ108" s="72"/>
      <c r="AK108" s="72"/>
      <c r="AL108" s="66" t="s">
        <v>290</v>
      </c>
      <c r="AM108" s="66"/>
      <c r="AN108" s="66"/>
      <c r="AO108" s="66"/>
      <c r="AP108" s="66"/>
      <c r="AQ108" s="66"/>
      <c r="AR108" s="66"/>
      <c r="AS108" s="66"/>
      <c r="AT108" s="66">
        <v>2</v>
      </c>
      <c r="AU108" s="66"/>
      <c r="AV108" s="66"/>
      <c r="AW108" s="66"/>
      <c r="AX108" s="66">
        <v>3</v>
      </c>
      <c r="AY108" s="66"/>
      <c r="AZ108" s="66"/>
      <c r="BA108" s="66"/>
      <c r="BB108" s="66"/>
      <c r="BC108" s="66"/>
      <c r="BD108" s="66"/>
      <c r="BE108" s="66"/>
      <c r="BG108" s="66"/>
      <c r="BH108" s="66">
        <v>3</v>
      </c>
      <c r="BJ108" s="66"/>
      <c r="BK108" s="66"/>
      <c r="BM108" s="66"/>
      <c r="BN108" s="66"/>
      <c r="BO108" s="66"/>
      <c r="BP108" s="66"/>
      <c r="BQ108" s="66">
        <v>27</v>
      </c>
      <c r="BR108" s="66">
        <v>4</v>
      </c>
      <c r="BS108" s="66">
        <v>12</v>
      </c>
      <c r="BT108" s="66">
        <v>3</v>
      </c>
      <c r="BV108" s="66"/>
      <c r="BW108" s="66">
        <v>3</v>
      </c>
      <c r="BX108" s="66"/>
      <c r="BY108" s="66"/>
      <c r="CA108" s="66">
        <v>9</v>
      </c>
      <c r="CB108" s="66"/>
      <c r="CC108" s="66"/>
      <c r="CD108" s="66"/>
      <c r="CE108" s="66"/>
      <c r="CF108" s="66"/>
      <c r="CG108" s="66"/>
      <c r="CH108" s="66"/>
      <c r="CI108" s="66">
        <v>1</v>
      </c>
      <c r="CJ108" s="66"/>
      <c r="CL108" s="66"/>
      <c r="CM108" s="66"/>
      <c r="CN108" s="66"/>
      <c r="CP108" s="66"/>
    </row>
    <row r="109" spans="1:94" s="71" customFormat="1" x14ac:dyDescent="0.25">
      <c r="A109" s="66" t="s">
        <v>289</v>
      </c>
      <c r="B109" s="66" t="s">
        <v>768</v>
      </c>
      <c r="C109" s="66" t="s">
        <v>255</v>
      </c>
      <c r="D109" s="66">
        <v>2</v>
      </c>
      <c r="E109" s="67">
        <v>43299</v>
      </c>
      <c r="F109" s="68">
        <v>0.41666666666666669</v>
      </c>
      <c r="G109" s="68">
        <v>0.47361111111111115</v>
      </c>
      <c r="H109" s="68"/>
      <c r="I109" s="68"/>
      <c r="J109" s="69">
        <f t="shared" si="16"/>
        <v>5.6944444444444464E-2</v>
      </c>
      <c r="K109" s="70">
        <f t="shared" si="17"/>
        <v>0.11388888888888893</v>
      </c>
      <c r="L109" s="71">
        <v>23.2</v>
      </c>
      <c r="M109" s="71">
        <v>23.1</v>
      </c>
      <c r="N109" s="71">
        <f t="shared" si="18"/>
        <v>23.15</v>
      </c>
      <c r="O109" s="71">
        <v>10</v>
      </c>
      <c r="P109" s="71">
        <v>15</v>
      </c>
      <c r="Q109" s="72">
        <v>0</v>
      </c>
      <c r="R109" s="72">
        <v>2</v>
      </c>
      <c r="S109" s="72">
        <f t="shared" si="19"/>
        <v>1</v>
      </c>
      <c r="T109" s="72">
        <v>0</v>
      </c>
      <c r="U109" s="72">
        <v>2</v>
      </c>
      <c r="V109" s="72">
        <f t="shared" si="20"/>
        <v>1</v>
      </c>
      <c r="X109" s="66"/>
      <c r="Y109" s="66"/>
      <c r="Z109" s="66"/>
      <c r="AA109" s="66"/>
      <c r="AB109" s="136"/>
      <c r="AC109" s="136"/>
      <c r="AD109" s="66"/>
      <c r="AE109" s="66"/>
      <c r="AG109" s="66" t="s">
        <v>522</v>
      </c>
      <c r="AH109" s="66" t="s">
        <v>292</v>
      </c>
      <c r="AI109" s="66" t="s">
        <v>292</v>
      </c>
      <c r="AJ109" s="72"/>
      <c r="AK109" s="72"/>
      <c r="AL109" s="66" t="s">
        <v>291</v>
      </c>
      <c r="AM109" s="66"/>
      <c r="AN109" s="66"/>
      <c r="AO109" s="66"/>
      <c r="AP109" s="66"/>
      <c r="AQ109" s="66"/>
      <c r="AR109" s="66"/>
      <c r="AS109" s="66"/>
      <c r="AT109" s="66">
        <v>2</v>
      </c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G109" s="66"/>
      <c r="BH109" s="66">
        <v>1</v>
      </c>
      <c r="BJ109" s="66"/>
      <c r="BK109" s="66"/>
      <c r="BM109" s="66"/>
      <c r="BN109" s="66"/>
      <c r="BO109" s="66"/>
      <c r="BP109" s="66">
        <v>1</v>
      </c>
      <c r="BQ109" s="66">
        <v>5</v>
      </c>
      <c r="BR109" s="66">
        <v>2</v>
      </c>
      <c r="BS109" s="66">
        <v>3</v>
      </c>
      <c r="BT109" s="66">
        <v>3</v>
      </c>
      <c r="BV109" s="66"/>
      <c r="BW109" s="66"/>
      <c r="BX109" s="66"/>
      <c r="BY109" s="66"/>
      <c r="CA109" s="66">
        <v>7</v>
      </c>
      <c r="CB109" s="66"/>
      <c r="CC109" s="66"/>
      <c r="CD109" s="66"/>
      <c r="CE109" s="66"/>
      <c r="CF109" s="66"/>
      <c r="CG109" s="66"/>
      <c r="CH109" s="66">
        <v>1</v>
      </c>
      <c r="CI109" s="66"/>
      <c r="CJ109" s="66"/>
      <c r="CK109" s="71">
        <v>2</v>
      </c>
      <c r="CL109" s="66"/>
      <c r="CM109" s="66"/>
      <c r="CN109" s="66"/>
      <c r="CP109" s="66"/>
    </row>
    <row r="110" spans="1:94" s="71" customFormat="1" x14ac:dyDescent="0.25">
      <c r="A110" s="66" t="s">
        <v>267</v>
      </c>
      <c r="B110" s="66" t="s">
        <v>786</v>
      </c>
      <c r="C110" s="66" t="s">
        <v>193</v>
      </c>
      <c r="D110" s="66">
        <v>2</v>
      </c>
      <c r="E110" s="137">
        <v>43252</v>
      </c>
      <c r="F110" s="143">
        <v>0.5625</v>
      </c>
      <c r="G110" s="68">
        <v>0.625</v>
      </c>
      <c r="H110" s="68"/>
      <c r="I110" s="68"/>
      <c r="J110" s="69">
        <f t="shared" si="16"/>
        <v>6.25E-2</v>
      </c>
      <c r="K110" s="70">
        <f t="shared" si="17"/>
        <v>0.125</v>
      </c>
      <c r="L110" s="71">
        <v>25.4</v>
      </c>
      <c r="M110" s="71">
        <v>25.7</v>
      </c>
      <c r="N110" s="71">
        <f t="shared" si="18"/>
        <v>25.549999999999997</v>
      </c>
      <c r="O110" s="71">
        <v>30</v>
      </c>
      <c r="P110" s="71">
        <v>35</v>
      </c>
      <c r="Q110" s="72">
        <v>0</v>
      </c>
      <c r="R110" s="72">
        <v>2</v>
      </c>
      <c r="S110" s="72">
        <f t="shared" si="19"/>
        <v>1</v>
      </c>
      <c r="T110" s="72">
        <v>0</v>
      </c>
      <c r="U110" s="72">
        <v>2</v>
      </c>
      <c r="V110" s="72">
        <f t="shared" si="20"/>
        <v>1</v>
      </c>
      <c r="X110" s="66">
        <v>5.96</v>
      </c>
      <c r="Y110" s="66">
        <v>26.1</v>
      </c>
      <c r="Z110" s="66">
        <v>5.0199999999999996</v>
      </c>
      <c r="AA110" s="66">
        <v>20.100000000000001</v>
      </c>
      <c r="AB110" s="136"/>
      <c r="AC110" s="136"/>
      <c r="AD110" s="66"/>
      <c r="AE110" s="66"/>
      <c r="AG110" s="66" t="s">
        <v>522</v>
      </c>
      <c r="AH110" s="66" t="s">
        <v>292</v>
      </c>
      <c r="AI110" s="66" t="s">
        <v>191</v>
      </c>
      <c r="AJ110" s="72"/>
      <c r="AK110" s="72"/>
      <c r="AL110" s="66" t="s">
        <v>268</v>
      </c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>
        <v>1</v>
      </c>
      <c r="AY110" s="66"/>
      <c r="AZ110" s="66"/>
      <c r="BA110" s="66"/>
      <c r="BB110" s="66"/>
      <c r="BC110" s="66"/>
      <c r="BD110" s="66"/>
      <c r="BE110" s="66">
        <v>3</v>
      </c>
      <c r="BG110" s="66"/>
      <c r="BH110" s="66">
        <v>2</v>
      </c>
      <c r="BJ110" s="66"/>
      <c r="BK110" s="66"/>
      <c r="BM110" s="66"/>
      <c r="BN110" s="66"/>
      <c r="BO110" s="66"/>
      <c r="BP110" s="66"/>
      <c r="BQ110" s="66">
        <v>2</v>
      </c>
      <c r="BR110" s="66"/>
      <c r="BS110" s="66"/>
      <c r="BT110" s="66"/>
      <c r="BU110" s="71">
        <v>4</v>
      </c>
      <c r="BV110" s="66"/>
      <c r="BW110" s="66"/>
      <c r="BX110" s="66"/>
      <c r="BY110" s="66"/>
      <c r="BZ110" s="71">
        <v>1</v>
      </c>
      <c r="CA110" s="66">
        <v>2</v>
      </c>
      <c r="CB110" s="66"/>
      <c r="CC110" s="66">
        <v>1</v>
      </c>
      <c r="CD110" s="66"/>
      <c r="CE110" s="66"/>
      <c r="CF110" s="66"/>
      <c r="CG110" s="66"/>
      <c r="CH110" s="66"/>
      <c r="CI110" s="66"/>
      <c r="CJ110" s="66"/>
      <c r="CL110" s="66"/>
      <c r="CM110" s="66"/>
      <c r="CN110" s="66"/>
      <c r="CP110" s="66"/>
    </row>
    <row r="111" spans="1:94" s="71" customFormat="1" x14ac:dyDescent="0.25">
      <c r="A111" s="66" t="s">
        <v>267</v>
      </c>
      <c r="B111" s="66" t="s">
        <v>786</v>
      </c>
      <c r="C111" s="66" t="s">
        <v>269</v>
      </c>
      <c r="D111" s="66">
        <v>3</v>
      </c>
      <c r="E111" s="67">
        <v>43294</v>
      </c>
      <c r="F111" s="68">
        <v>0.44097222222222227</v>
      </c>
      <c r="G111" s="68">
        <v>0.48541666666666666</v>
      </c>
      <c r="H111" s="68"/>
      <c r="I111" s="68"/>
      <c r="J111" s="69">
        <f t="shared" si="16"/>
        <v>4.4444444444444398E-2</v>
      </c>
      <c r="K111" s="70">
        <f t="shared" si="17"/>
        <v>0.13333333333333319</v>
      </c>
      <c r="L111" s="71">
        <v>25.7</v>
      </c>
      <c r="M111" s="71">
        <v>25.7</v>
      </c>
      <c r="N111" s="71">
        <f t="shared" si="18"/>
        <v>25.7</v>
      </c>
      <c r="O111" s="71">
        <v>5</v>
      </c>
      <c r="P111" s="71">
        <v>5</v>
      </c>
      <c r="Q111" s="72">
        <v>0</v>
      </c>
      <c r="R111" s="72">
        <v>2</v>
      </c>
      <c r="S111" s="72">
        <f t="shared" si="19"/>
        <v>1</v>
      </c>
      <c r="T111" s="72">
        <v>0</v>
      </c>
      <c r="U111" s="72">
        <v>2</v>
      </c>
      <c r="V111" s="72">
        <f t="shared" si="20"/>
        <v>1</v>
      </c>
      <c r="X111" s="66"/>
      <c r="Y111" s="66"/>
      <c r="Z111" s="66"/>
      <c r="AA111" s="66"/>
      <c r="AB111" s="136"/>
      <c r="AC111" s="136"/>
      <c r="AD111" s="66"/>
      <c r="AE111" s="66"/>
      <c r="AG111" s="66" t="s">
        <v>522</v>
      </c>
      <c r="AH111" s="66" t="s">
        <v>292</v>
      </c>
      <c r="AI111" s="66" t="s">
        <v>191</v>
      </c>
      <c r="AJ111" s="72"/>
      <c r="AK111" s="72"/>
      <c r="AL111" s="66" t="s">
        <v>270</v>
      </c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>
        <v>2</v>
      </c>
      <c r="BG111" s="66"/>
      <c r="BH111" s="66"/>
      <c r="BJ111" s="66"/>
      <c r="BK111" s="66"/>
      <c r="BM111" s="66"/>
      <c r="BN111" s="66"/>
      <c r="BO111" s="66"/>
      <c r="BP111" s="66"/>
      <c r="BQ111" s="66">
        <v>5</v>
      </c>
      <c r="BR111" s="66"/>
      <c r="BS111" s="66">
        <v>1</v>
      </c>
      <c r="BT111" s="66"/>
      <c r="BV111" s="66"/>
      <c r="BW111" s="66"/>
      <c r="BX111" s="66"/>
      <c r="BY111" s="66"/>
      <c r="CA111" s="66">
        <v>1</v>
      </c>
      <c r="CB111" s="66"/>
      <c r="CC111" s="66"/>
      <c r="CD111" s="66"/>
      <c r="CE111" s="66"/>
      <c r="CF111" s="66"/>
      <c r="CG111" s="66"/>
      <c r="CH111" s="66">
        <v>24</v>
      </c>
      <c r="CI111" s="66"/>
      <c r="CJ111" s="66"/>
      <c r="CL111" s="66"/>
      <c r="CM111" s="66"/>
      <c r="CN111" s="66"/>
      <c r="CP111" s="66"/>
    </row>
    <row r="112" spans="1:94" s="71" customFormat="1" x14ac:dyDescent="0.25">
      <c r="A112" s="66" t="s">
        <v>315</v>
      </c>
      <c r="B112" s="66" t="s">
        <v>771</v>
      </c>
      <c r="C112" s="66" t="s">
        <v>193</v>
      </c>
      <c r="D112" s="66">
        <v>2</v>
      </c>
      <c r="E112" s="67">
        <v>43252</v>
      </c>
      <c r="F112" s="68">
        <v>0.64930555555555602</v>
      </c>
      <c r="G112" s="68">
        <v>0.73333333333333295</v>
      </c>
      <c r="H112" s="68"/>
      <c r="I112" s="68"/>
      <c r="J112" s="69">
        <f t="shared" si="16"/>
        <v>8.4027777777776924E-2</v>
      </c>
      <c r="K112" s="70">
        <f t="shared" si="17"/>
        <v>0.16805555555555385</v>
      </c>
      <c r="L112" s="71">
        <v>27.5</v>
      </c>
      <c r="M112" s="71">
        <v>28.2</v>
      </c>
      <c r="N112" s="71">
        <f t="shared" si="18"/>
        <v>27.85</v>
      </c>
      <c r="O112" s="71">
        <v>45</v>
      </c>
      <c r="P112" s="71">
        <v>80</v>
      </c>
      <c r="Q112" s="72">
        <v>0</v>
      </c>
      <c r="R112" s="72">
        <v>2</v>
      </c>
      <c r="S112" s="72">
        <f t="shared" si="19"/>
        <v>1</v>
      </c>
      <c r="T112" s="72">
        <v>0</v>
      </c>
      <c r="U112" s="72">
        <v>2</v>
      </c>
      <c r="V112" s="72">
        <f t="shared" si="20"/>
        <v>1</v>
      </c>
      <c r="X112" s="66">
        <v>6.4</v>
      </c>
      <c r="Y112" s="66">
        <v>24</v>
      </c>
      <c r="Z112" s="66">
        <v>4.41</v>
      </c>
      <c r="AA112" s="66">
        <v>116</v>
      </c>
      <c r="AB112" s="136"/>
      <c r="AC112" s="136"/>
      <c r="AD112" s="66"/>
      <c r="AE112" s="66"/>
      <c r="AG112" s="66"/>
      <c r="AH112" s="66" t="s">
        <v>292</v>
      </c>
      <c r="AI112" s="66" t="s">
        <v>191</v>
      </c>
      <c r="AJ112" s="72"/>
      <c r="AK112" s="72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G112" s="66"/>
      <c r="BH112" s="66"/>
      <c r="BJ112" s="66"/>
      <c r="BK112" s="66"/>
      <c r="BM112" s="66"/>
      <c r="BN112" s="66"/>
      <c r="BO112" s="66"/>
      <c r="BP112" s="66"/>
      <c r="BQ112" s="66"/>
      <c r="BR112" s="66"/>
      <c r="BS112" s="66"/>
      <c r="BT112" s="66"/>
      <c r="BV112" s="66"/>
      <c r="BW112" s="66"/>
      <c r="BX112" s="66"/>
      <c r="BY112" s="66"/>
      <c r="CA112" s="66"/>
      <c r="CB112" s="66"/>
      <c r="CC112" s="66"/>
      <c r="CD112" s="66"/>
      <c r="CE112" s="66"/>
      <c r="CF112" s="66"/>
      <c r="CG112" s="66"/>
      <c r="CH112" s="66"/>
      <c r="CI112" s="66"/>
      <c r="CJ112" s="66"/>
      <c r="CL112" s="66"/>
      <c r="CM112" s="66"/>
      <c r="CN112" s="66"/>
      <c r="CP112" s="66"/>
    </row>
    <row r="113" spans="1:98" s="71" customFormat="1" x14ac:dyDescent="0.25">
      <c r="A113" s="66" t="s">
        <v>314</v>
      </c>
      <c r="B113" s="66" t="s">
        <v>772</v>
      </c>
      <c r="C113" s="66" t="s">
        <v>193</v>
      </c>
      <c r="D113" s="66">
        <v>2</v>
      </c>
      <c r="E113" s="67">
        <v>43252</v>
      </c>
      <c r="F113" s="68">
        <v>0.64930555555555602</v>
      </c>
      <c r="G113" s="68">
        <v>0.73333333333333295</v>
      </c>
      <c r="H113" s="68"/>
      <c r="I113" s="68"/>
      <c r="J113" s="69">
        <f t="shared" si="16"/>
        <v>8.4027777777776924E-2</v>
      </c>
      <c r="K113" s="70">
        <f t="shared" si="17"/>
        <v>0.16805555555555385</v>
      </c>
      <c r="L113" s="71">
        <v>27.5</v>
      </c>
      <c r="M113" s="71">
        <v>28.2</v>
      </c>
      <c r="N113" s="71">
        <f t="shared" si="18"/>
        <v>27.85</v>
      </c>
      <c r="O113" s="71">
        <v>45</v>
      </c>
      <c r="P113" s="71">
        <v>80</v>
      </c>
      <c r="Q113" s="72">
        <v>0</v>
      </c>
      <c r="R113" s="72">
        <v>2</v>
      </c>
      <c r="S113" s="72">
        <f t="shared" si="19"/>
        <v>1</v>
      </c>
      <c r="T113" s="72">
        <v>0</v>
      </c>
      <c r="U113" s="72">
        <v>2</v>
      </c>
      <c r="V113" s="72">
        <f t="shared" si="20"/>
        <v>1</v>
      </c>
      <c r="X113" s="66">
        <v>5.36</v>
      </c>
      <c r="Y113" s="66">
        <v>23.9</v>
      </c>
      <c r="Z113" s="66">
        <v>1.9</v>
      </c>
      <c r="AA113" s="66">
        <v>65.5</v>
      </c>
      <c r="AB113" s="136"/>
      <c r="AC113" s="136"/>
      <c r="AD113" s="66"/>
      <c r="AE113" s="66"/>
      <c r="AG113" s="66"/>
      <c r="AH113" s="66" t="s">
        <v>292</v>
      </c>
      <c r="AI113" s="66"/>
      <c r="AJ113" s="72"/>
      <c r="AK113" s="72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>
        <v>2</v>
      </c>
      <c r="BC113" s="66"/>
      <c r="BD113" s="66"/>
      <c r="BE113" s="66"/>
      <c r="BG113" s="66"/>
      <c r="BH113" s="66">
        <v>1</v>
      </c>
      <c r="BJ113" s="66"/>
      <c r="BK113" s="66"/>
      <c r="BM113" s="66"/>
      <c r="BN113" s="66"/>
      <c r="BO113" s="66"/>
      <c r="BP113" s="66"/>
      <c r="BQ113" s="66"/>
      <c r="BR113" s="66"/>
      <c r="BS113" s="66"/>
      <c r="BT113" s="66"/>
      <c r="BU113" s="71">
        <v>1</v>
      </c>
      <c r="BV113" s="66"/>
      <c r="BW113" s="66"/>
      <c r="BX113" s="66"/>
      <c r="BY113" s="66"/>
      <c r="CA113" s="66"/>
      <c r="CB113" s="66"/>
      <c r="CC113" s="66"/>
      <c r="CD113" s="66"/>
      <c r="CE113" s="66"/>
      <c r="CF113" s="66"/>
      <c r="CG113" s="66"/>
      <c r="CH113" s="66"/>
      <c r="CI113" s="66"/>
      <c r="CJ113" s="66"/>
      <c r="CL113" s="66"/>
      <c r="CM113" s="66"/>
      <c r="CN113" s="66"/>
      <c r="CP113" s="66"/>
    </row>
    <row r="114" spans="1:98" s="71" customFormat="1" x14ac:dyDescent="0.25">
      <c r="A114" s="66" t="s">
        <v>314</v>
      </c>
      <c r="B114" s="66" t="s">
        <v>772</v>
      </c>
      <c r="C114" s="67" t="s">
        <v>194</v>
      </c>
      <c r="D114" s="66">
        <v>3</v>
      </c>
      <c r="E114" s="67">
        <v>43294</v>
      </c>
      <c r="F114" s="68">
        <v>0.4055555555555555</v>
      </c>
      <c r="G114" s="68">
        <v>0.40972222222222227</v>
      </c>
      <c r="H114" s="68"/>
      <c r="I114" s="68"/>
      <c r="J114" s="69">
        <f t="shared" si="16"/>
        <v>4.1666666666667629E-3</v>
      </c>
      <c r="K114" s="70">
        <f t="shared" si="17"/>
        <v>1.2500000000000289E-2</v>
      </c>
      <c r="L114" s="71">
        <v>25.7</v>
      </c>
      <c r="M114" s="71">
        <v>25.7</v>
      </c>
      <c r="N114" s="71">
        <f t="shared" si="18"/>
        <v>25.7</v>
      </c>
      <c r="O114" s="71">
        <v>75</v>
      </c>
      <c r="P114" s="71">
        <v>75</v>
      </c>
      <c r="Q114" s="72">
        <v>0</v>
      </c>
      <c r="R114" s="72">
        <v>1</v>
      </c>
      <c r="S114" s="72">
        <f t="shared" si="19"/>
        <v>0.5</v>
      </c>
      <c r="T114" s="72">
        <v>0</v>
      </c>
      <c r="U114" s="72">
        <v>1</v>
      </c>
      <c r="V114" s="72">
        <f t="shared" si="20"/>
        <v>0.5</v>
      </c>
      <c r="X114" s="66"/>
      <c r="Y114" s="66"/>
      <c r="Z114" s="66"/>
      <c r="AA114" s="66"/>
      <c r="AB114" s="136"/>
      <c r="AC114" s="136"/>
      <c r="AD114" s="66"/>
      <c r="AE114" s="66"/>
      <c r="AG114" s="66"/>
      <c r="AH114" s="66" t="s">
        <v>292</v>
      </c>
      <c r="AI114" s="66"/>
      <c r="AJ114" s="72"/>
      <c r="AK114" s="72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>
        <v>1</v>
      </c>
      <c r="BA114" s="66"/>
      <c r="BB114" s="66"/>
      <c r="BC114" s="66"/>
      <c r="BD114" s="66"/>
      <c r="BE114" s="66"/>
      <c r="BG114" s="66"/>
      <c r="BH114" s="66"/>
      <c r="BJ114" s="66"/>
      <c r="BK114" s="66"/>
      <c r="BM114" s="66"/>
      <c r="BN114" s="66"/>
      <c r="BO114" s="66"/>
      <c r="BP114" s="66"/>
      <c r="BQ114" s="66"/>
      <c r="BR114" s="66"/>
      <c r="BS114" s="66"/>
      <c r="BT114" s="66"/>
      <c r="BV114" s="66"/>
      <c r="BW114" s="66"/>
      <c r="BX114" s="66"/>
      <c r="BY114" s="66"/>
      <c r="CA114" s="66">
        <v>1</v>
      </c>
      <c r="CB114" s="66"/>
      <c r="CC114" s="66"/>
      <c r="CD114" s="66"/>
      <c r="CE114" s="66"/>
      <c r="CF114" s="66"/>
      <c r="CG114" s="66"/>
      <c r="CH114" s="66"/>
      <c r="CI114" s="66"/>
      <c r="CJ114" s="66"/>
      <c r="CL114" s="66"/>
      <c r="CM114" s="66"/>
      <c r="CN114" s="66"/>
      <c r="CP114" s="66"/>
    </row>
    <row r="115" spans="1:98" s="71" customFormat="1" x14ac:dyDescent="0.25">
      <c r="A115" s="66" t="s">
        <v>314</v>
      </c>
      <c r="B115" s="66" t="s">
        <v>772</v>
      </c>
      <c r="C115" s="66" t="s">
        <v>255</v>
      </c>
      <c r="D115" s="66">
        <v>2</v>
      </c>
      <c r="E115" s="67">
        <v>43301</v>
      </c>
      <c r="F115" s="68">
        <v>0.46527777777777773</v>
      </c>
      <c r="G115" s="68">
        <v>0.46875</v>
      </c>
      <c r="H115" s="68"/>
      <c r="I115" s="68"/>
      <c r="J115" s="69">
        <f t="shared" si="16"/>
        <v>3.4722222222222654E-3</v>
      </c>
      <c r="K115" s="70">
        <f t="shared" si="17"/>
        <v>6.9444444444445308E-3</v>
      </c>
      <c r="L115" s="71">
        <v>26.8</v>
      </c>
      <c r="M115" s="71">
        <v>26.8</v>
      </c>
      <c r="N115" s="71">
        <f t="shared" si="18"/>
        <v>26.8</v>
      </c>
      <c r="O115" s="71">
        <v>30</v>
      </c>
      <c r="P115" s="71">
        <v>30</v>
      </c>
      <c r="Q115" s="72">
        <v>0</v>
      </c>
      <c r="R115" s="72">
        <v>2</v>
      </c>
      <c r="S115" s="72">
        <f t="shared" si="19"/>
        <v>1</v>
      </c>
      <c r="T115" s="72">
        <v>0</v>
      </c>
      <c r="U115" s="72">
        <v>2</v>
      </c>
      <c r="V115" s="72">
        <f t="shared" si="20"/>
        <v>1</v>
      </c>
      <c r="X115" s="66"/>
      <c r="Y115" s="66"/>
      <c r="Z115" s="66"/>
      <c r="AA115" s="66"/>
      <c r="AB115" s="136"/>
      <c r="AC115" s="136"/>
      <c r="AD115" s="66"/>
      <c r="AE115" s="66"/>
      <c r="AG115" s="66"/>
      <c r="AH115" s="66" t="s">
        <v>292</v>
      </c>
      <c r="AI115" s="66"/>
      <c r="AJ115" s="72"/>
      <c r="AK115" s="72"/>
      <c r="AL115" s="66"/>
      <c r="AM115" s="66"/>
      <c r="AN115" s="66"/>
      <c r="AO115" s="66"/>
      <c r="AP115" s="66"/>
      <c r="AQ115" s="66">
        <v>1</v>
      </c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6"/>
      <c r="BC115" s="66"/>
      <c r="BD115" s="66"/>
      <c r="BE115" s="66"/>
      <c r="BG115" s="66"/>
      <c r="BH115" s="66">
        <v>1</v>
      </c>
      <c r="BJ115" s="66"/>
      <c r="BK115" s="66"/>
      <c r="BM115" s="66"/>
      <c r="BN115" s="66"/>
      <c r="BO115" s="66"/>
      <c r="BP115" s="66"/>
      <c r="BQ115" s="66"/>
      <c r="BR115" s="66"/>
      <c r="BS115" s="66"/>
      <c r="BT115" s="66">
        <v>4</v>
      </c>
      <c r="BV115" s="66"/>
      <c r="BW115" s="66"/>
      <c r="BX115" s="66"/>
      <c r="BY115" s="66"/>
      <c r="CA115" s="66">
        <v>8</v>
      </c>
      <c r="CB115" s="66"/>
      <c r="CC115" s="66"/>
      <c r="CD115" s="66"/>
      <c r="CE115" s="66"/>
      <c r="CF115" s="66"/>
      <c r="CG115" s="66"/>
      <c r="CH115" s="66">
        <v>30</v>
      </c>
      <c r="CI115" s="66"/>
      <c r="CJ115" s="66"/>
      <c r="CL115" s="66"/>
      <c r="CM115" s="66"/>
      <c r="CN115" s="66"/>
      <c r="CP115" s="66"/>
    </row>
    <row r="116" spans="1:98" s="71" customFormat="1" x14ac:dyDescent="0.25">
      <c r="A116" s="66" t="s">
        <v>309</v>
      </c>
      <c r="B116" s="66" t="s">
        <v>773</v>
      </c>
      <c r="C116" s="66" t="s">
        <v>193</v>
      </c>
      <c r="D116" s="66">
        <v>2</v>
      </c>
      <c r="E116" s="67">
        <v>43252</v>
      </c>
      <c r="F116" s="68">
        <v>0.64930555555555558</v>
      </c>
      <c r="G116" s="68">
        <v>0.73333333333333339</v>
      </c>
      <c r="H116" s="68"/>
      <c r="I116" s="68"/>
      <c r="J116" s="69">
        <f t="shared" si="16"/>
        <v>8.4027777777777812E-2</v>
      </c>
      <c r="K116" s="70">
        <f t="shared" si="17"/>
        <v>0.16805555555555562</v>
      </c>
      <c r="L116" s="71">
        <v>27.5</v>
      </c>
      <c r="M116" s="71">
        <v>28.2</v>
      </c>
      <c r="N116" s="71">
        <f t="shared" si="18"/>
        <v>27.85</v>
      </c>
      <c r="O116" s="71">
        <v>45</v>
      </c>
      <c r="P116" s="71">
        <v>80</v>
      </c>
      <c r="Q116" s="72">
        <v>0</v>
      </c>
      <c r="R116" s="72">
        <v>2</v>
      </c>
      <c r="S116" s="72">
        <f t="shared" si="19"/>
        <v>1</v>
      </c>
      <c r="T116" s="72">
        <v>0</v>
      </c>
      <c r="U116" s="72">
        <v>2</v>
      </c>
      <c r="V116" s="72">
        <f t="shared" si="20"/>
        <v>1</v>
      </c>
      <c r="X116" s="66">
        <v>3.21</v>
      </c>
      <c r="Y116" s="66">
        <v>24</v>
      </c>
      <c r="Z116" s="66">
        <v>6.33</v>
      </c>
      <c r="AA116" s="66">
        <v>8.99</v>
      </c>
      <c r="AB116" s="136"/>
      <c r="AC116" s="136"/>
      <c r="AD116" s="66"/>
      <c r="AE116" s="66"/>
      <c r="AG116" s="66" t="s">
        <v>522</v>
      </c>
      <c r="AH116" s="66" t="s">
        <v>191</v>
      </c>
      <c r="AI116" s="66"/>
      <c r="AJ116" s="72"/>
      <c r="AK116" s="72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6"/>
      <c r="BE116" s="66"/>
      <c r="BG116" s="66"/>
      <c r="BH116" s="66"/>
      <c r="BJ116" s="66"/>
      <c r="BK116" s="66"/>
      <c r="BM116" s="66"/>
      <c r="BN116" s="66"/>
      <c r="BO116" s="66"/>
      <c r="BP116" s="66"/>
      <c r="BQ116" s="66"/>
      <c r="BR116" s="66"/>
      <c r="BS116" s="66"/>
      <c r="BT116" s="66"/>
      <c r="BV116" s="66"/>
      <c r="BW116" s="66"/>
      <c r="BX116" s="66"/>
      <c r="BY116" s="66"/>
      <c r="CA116" s="66"/>
      <c r="CB116" s="66"/>
      <c r="CC116" s="66"/>
      <c r="CD116" s="66"/>
      <c r="CE116" s="66"/>
      <c r="CF116" s="66"/>
      <c r="CG116" s="66"/>
      <c r="CH116" s="66"/>
      <c r="CI116" s="66"/>
      <c r="CJ116" s="66"/>
      <c r="CL116" s="66"/>
      <c r="CM116" s="66"/>
      <c r="CN116" s="66"/>
      <c r="CP116" s="66"/>
    </row>
    <row r="117" spans="1:98" s="71" customFormat="1" x14ac:dyDescent="0.25">
      <c r="A117" s="66" t="s">
        <v>310</v>
      </c>
      <c r="B117" s="66" t="s">
        <v>774</v>
      </c>
      <c r="C117" s="66" t="s">
        <v>193</v>
      </c>
      <c r="D117" s="66">
        <v>2</v>
      </c>
      <c r="E117" s="67">
        <v>43252</v>
      </c>
      <c r="F117" s="68">
        <v>0.64930555555555558</v>
      </c>
      <c r="G117" s="68">
        <v>0.73333333333333339</v>
      </c>
      <c r="H117" s="68"/>
      <c r="I117" s="68"/>
      <c r="J117" s="69">
        <f t="shared" si="16"/>
        <v>8.4027777777777812E-2</v>
      </c>
      <c r="K117" s="70">
        <f t="shared" si="17"/>
        <v>0.16805555555555562</v>
      </c>
      <c r="L117" s="71">
        <v>27.5</v>
      </c>
      <c r="M117" s="71">
        <v>28.2</v>
      </c>
      <c r="N117" s="71">
        <f t="shared" si="18"/>
        <v>27.85</v>
      </c>
      <c r="O117" s="71">
        <v>45</v>
      </c>
      <c r="P117" s="71">
        <v>80</v>
      </c>
      <c r="Q117" s="72">
        <v>0</v>
      </c>
      <c r="R117" s="72">
        <v>2</v>
      </c>
      <c r="S117" s="72">
        <f t="shared" si="19"/>
        <v>1</v>
      </c>
      <c r="T117" s="72">
        <v>0</v>
      </c>
      <c r="U117" s="72">
        <v>2</v>
      </c>
      <c r="V117" s="72">
        <f t="shared" si="20"/>
        <v>1</v>
      </c>
      <c r="X117" s="66">
        <v>6.55</v>
      </c>
      <c r="Y117" s="66">
        <v>24.5</v>
      </c>
      <c r="Z117" s="66">
        <v>4.72</v>
      </c>
      <c r="AA117" s="66">
        <v>323.7</v>
      </c>
      <c r="AB117" s="136"/>
      <c r="AC117" s="136"/>
      <c r="AD117" s="66"/>
      <c r="AE117" s="66"/>
      <c r="AG117" s="66" t="s">
        <v>522</v>
      </c>
      <c r="AH117" s="66" t="s">
        <v>191</v>
      </c>
      <c r="AI117" s="66"/>
      <c r="AJ117" s="72"/>
      <c r="AK117" s="72"/>
      <c r="AL117" s="66"/>
      <c r="AM117" s="66"/>
      <c r="AN117" s="66"/>
      <c r="AO117" s="66"/>
      <c r="AP117" s="66"/>
      <c r="AQ117" s="66"/>
      <c r="AR117" s="66"/>
      <c r="AS117" s="66">
        <v>1</v>
      </c>
      <c r="AT117" s="66"/>
      <c r="AU117" s="66"/>
      <c r="AV117" s="66"/>
      <c r="AW117" s="66"/>
      <c r="AX117" s="66"/>
      <c r="AY117" s="66"/>
      <c r="AZ117" s="66"/>
      <c r="BA117" s="66"/>
      <c r="BB117" s="66">
        <v>1</v>
      </c>
      <c r="BC117" s="66"/>
      <c r="BD117" s="66">
        <v>1</v>
      </c>
      <c r="BE117" s="66"/>
      <c r="BG117" s="66"/>
      <c r="BH117" s="66">
        <v>3</v>
      </c>
      <c r="BJ117" s="66"/>
      <c r="BK117" s="66"/>
      <c r="BM117" s="66">
        <v>1</v>
      </c>
      <c r="BN117" s="66"/>
      <c r="BO117" s="66"/>
      <c r="BP117" s="66"/>
      <c r="BQ117" s="66"/>
      <c r="BR117" s="66"/>
      <c r="BS117" s="66"/>
      <c r="BT117" s="66"/>
      <c r="BU117" s="71">
        <v>1</v>
      </c>
      <c r="BV117" s="66"/>
      <c r="BW117" s="66"/>
      <c r="BX117" s="66"/>
      <c r="BY117" s="66"/>
      <c r="CA117" s="66">
        <v>1</v>
      </c>
      <c r="CB117" s="66"/>
      <c r="CC117" s="66"/>
      <c r="CD117" s="66"/>
      <c r="CE117" s="66"/>
      <c r="CF117" s="66"/>
      <c r="CG117" s="66"/>
      <c r="CH117" s="66"/>
      <c r="CI117" s="66"/>
      <c r="CJ117" s="66"/>
      <c r="CL117" s="66"/>
      <c r="CM117" s="66">
        <v>1</v>
      </c>
      <c r="CN117" s="66">
        <v>1</v>
      </c>
      <c r="CP117" s="66"/>
    </row>
    <row r="118" spans="1:98" s="71" customFormat="1" x14ac:dyDescent="0.25">
      <c r="A118" s="66" t="s">
        <v>311</v>
      </c>
      <c r="B118" s="66" t="s">
        <v>775</v>
      </c>
      <c r="C118" s="66" t="s">
        <v>193</v>
      </c>
      <c r="D118" s="66">
        <v>2</v>
      </c>
      <c r="E118" s="67">
        <v>43252</v>
      </c>
      <c r="F118" s="68">
        <v>0.64930555555555558</v>
      </c>
      <c r="G118" s="68">
        <v>0.73333333333333339</v>
      </c>
      <c r="H118" s="68"/>
      <c r="I118" s="68"/>
      <c r="J118" s="69">
        <f t="shared" si="16"/>
        <v>8.4027777777777812E-2</v>
      </c>
      <c r="K118" s="70">
        <f t="shared" si="17"/>
        <v>0.16805555555555562</v>
      </c>
      <c r="L118" s="71">
        <v>27.5</v>
      </c>
      <c r="M118" s="71">
        <v>28.2</v>
      </c>
      <c r="N118" s="71">
        <f t="shared" si="18"/>
        <v>27.85</v>
      </c>
      <c r="O118" s="71">
        <v>45</v>
      </c>
      <c r="P118" s="71">
        <v>80</v>
      </c>
      <c r="Q118" s="72">
        <v>0</v>
      </c>
      <c r="R118" s="72">
        <v>2</v>
      </c>
      <c r="S118" s="72">
        <f t="shared" si="19"/>
        <v>1</v>
      </c>
      <c r="T118" s="72">
        <v>0</v>
      </c>
      <c r="U118" s="72">
        <v>2</v>
      </c>
      <c r="V118" s="72">
        <f t="shared" si="20"/>
        <v>1</v>
      </c>
      <c r="X118" s="66">
        <v>3.12</v>
      </c>
      <c r="Y118" s="66">
        <v>23.1</v>
      </c>
      <c r="Z118" s="66">
        <v>5.33</v>
      </c>
      <c r="AA118" s="66">
        <v>9.17</v>
      </c>
      <c r="AB118" s="136"/>
      <c r="AC118" s="136"/>
      <c r="AD118" s="66"/>
      <c r="AE118" s="66"/>
      <c r="AG118" s="66" t="s">
        <v>522</v>
      </c>
      <c r="AH118" s="66" t="s">
        <v>191</v>
      </c>
      <c r="AI118" s="66"/>
      <c r="AJ118" s="72"/>
      <c r="AK118" s="72"/>
      <c r="AL118" s="66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6"/>
      <c r="BC118" s="66"/>
      <c r="BD118" s="66"/>
      <c r="BE118" s="66"/>
      <c r="BG118" s="66"/>
      <c r="BH118" s="66"/>
      <c r="BJ118" s="66"/>
      <c r="BK118" s="66"/>
      <c r="BM118" s="66"/>
      <c r="BN118" s="66"/>
      <c r="BO118" s="66"/>
      <c r="BP118" s="66"/>
      <c r="BQ118" s="66"/>
      <c r="BR118" s="66"/>
      <c r="BS118" s="66"/>
      <c r="BT118" s="66"/>
      <c r="BV118" s="66"/>
      <c r="BW118" s="66"/>
      <c r="BX118" s="66"/>
      <c r="BY118" s="66"/>
      <c r="CA118" s="66"/>
      <c r="CB118" s="66"/>
      <c r="CC118" s="66"/>
      <c r="CD118" s="66"/>
      <c r="CE118" s="66"/>
      <c r="CF118" s="66"/>
      <c r="CG118" s="66"/>
      <c r="CH118" s="66"/>
      <c r="CI118" s="66"/>
      <c r="CJ118" s="66"/>
      <c r="CL118" s="66"/>
      <c r="CM118" s="66"/>
      <c r="CN118" s="66"/>
      <c r="CP118" s="66"/>
    </row>
    <row r="119" spans="1:98" s="71" customFormat="1" x14ac:dyDescent="0.25">
      <c r="A119" s="66" t="s">
        <v>312</v>
      </c>
      <c r="B119" s="66" t="s">
        <v>776</v>
      </c>
      <c r="C119" s="66" t="s">
        <v>193</v>
      </c>
      <c r="D119" s="66">
        <v>2</v>
      </c>
      <c r="E119" s="67">
        <v>43252</v>
      </c>
      <c r="F119" s="68">
        <v>0.64930555555555558</v>
      </c>
      <c r="G119" s="68">
        <v>0.73333333333333339</v>
      </c>
      <c r="H119" s="68"/>
      <c r="I119" s="68"/>
      <c r="J119" s="69">
        <f t="shared" si="16"/>
        <v>8.4027777777777812E-2</v>
      </c>
      <c r="K119" s="70">
        <f t="shared" si="17"/>
        <v>0.16805555555555562</v>
      </c>
      <c r="L119" s="71">
        <v>27.5</v>
      </c>
      <c r="M119" s="71">
        <v>28.2</v>
      </c>
      <c r="N119" s="71">
        <f t="shared" si="18"/>
        <v>27.85</v>
      </c>
      <c r="O119" s="71">
        <v>45</v>
      </c>
      <c r="P119" s="71">
        <v>80</v>
      </c>
      <c r="Q119" s="72">
        <v>0</v>
      </c>
      <c r="R119" s="72">
        <v>2</v>
      </c>
      <c r="S119" s="72">
        <f t="shared" si="19"/>
        <v>1</v>
      </c>
      <c r="T119" s="72">
        <v>0</v>
      </c>
      <c r="U119" s="72">
        <v>2</v>
      </c>
      <c r="V119" s="72">
        <f t="shared" si="20"/>
        <v>1</v>
      </c>
      <c r="X119" s="66">
        <v>3.03</v>
      </c>
      <c r="Y119" s="66">
        <v>24.9</v>
      </c>
      <c r="Z119" s="66">
        <v>5.0199999999999996</v>
      </c>
      <c r="AA119" s="66">
        <v>9.75</v>
      </c>
      <c r="AB119" s="136"/>
      <c r="AC119" s="136"/>
      <c r="AD119" s="66"/>
      <c r="AE119" s="66"/>
      <c r="AG119" s="66" t="s">
        <v>522</v>
      </c>
      <c r="AH119" s="66" t="s">
        <v>191</v>
      </c>
      <c r="AI119" s="66"/>
      <c r="AJ119" s="72"/>
      <c r="AK119" s="72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G119" s="66"/>
      <c r="BH119" s="66"/>
      <c r="BJ119" s="66"/>
      <c r="BK119" s="66"/>
      <c r="BM119" s="66"/>
      <c r="BN119" s="66"/>
      <c r="BO119" s="66"/>
      <c r="BP119" s="66"/>
      <c r="BQ119" s="66"/>
      <c r="BR119" s="66"/>
      <c r="BS119" s="66"/>
      <c r="BT119" s="66"/>
      <c r="BV119" s="66"/>
      <c r="BW119" s="66"/>
      <c r="BX119" s="66"/>
      <c r="BY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L119" s="66"/>
      <c r="CM119" s="66"/>
      <c r="CN119" s="66"/>
      <c r="CP119" s="66"/>
    </row>
    <row r="120" spans="1:98" s="71" customFormat="1" x14ac:dyDescent="0.25">
      <c r="A120" s="66" t="s">
        <v>313</v>
      </c>
      <c r="B120" s="66" t="s">
        <v>777</v>
      </c>
      <c r="C120" s="66" t="s">
        <v>193</v>
      </c>
      <c r="D120" s="66">
        <v>2</v>
      </c>
      <c r="E120" s="67">
        <v>43252</v>
      </c>
      <c r="F120" s="68">
        <v>0.64930555555555558</v>
      </c>
      <c r="G120" s="68">
        <v>0.73333333333333339</v>
      </c>
      <c r="H120" s="68"/>
      <c r="I120" s="68"/>
      <c r="J120" s="69">
        <f t="shared" si="16"/>
        <v>8.4027777777777812E-2</v>
      </c>
      <c r="K120" s="70">
        <f t="shared" si="17"/>
        <v>0.16805555555555562</v>
      </c>
      <c r="L120" s="71">
        <v>27.5</v>
      </c>
      <c r="M120" s="71">
        <v>28.2</v>
      </c>
      <c r="N120" s="71">
        <f t="shared" si="18"/>
        <v>27.85</v>
      </c>
      <c r="O120" s="71">
        <v>45</v>
      </c>
      <c r="P120" s="71">
        <v>80</v>
      </c>
      <c r="Q120" s="72">
        <v>0</v>
      </c>
      <c r="R120" s="72">
        <v>2</v>
      </c>
      <c r="S120" s="72">
        <f t="shared" si="19"/>
        <v>1</v>
      </c>
      <c r="T120" s="72">
        <v>0</v>
      </c>
      <c r="U120" s="72">
        <v>2</v>
      </c>
      <c r="V120" s="72">
        <f t="shared" si="20"/>
        <v>1</v>
      </c>
      <c r="X120" s="66">
        <v>2.99</v>
      </c>
      <c r="Y120" s="66">
        <v>25.6</v>
      </c>
      <c r="Z120" s="66">
        <v>5.2</v>
      </c>
      <c r="AA120" s="66">
        <v>1011</v>
      </c>
      <c r="AB120" s="136"/>
      <c r="AC120" s="136"/>
      <c r="AD120" s="66"/>
      <c r="AE120" s="66"/>
      <c r="AG120" s="66" t="s">
        <v>522</v>
      </c>
      <c r="AH120" s="66" t="s">
        <v>191</v>
      </c>
      <c r="AI120" s="66"/>
      <c r="AJ120" s="72"/>
      <c r="AK120" s="72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G120" s="66"/>
      <c r="BH120" s="66"/>
      <c r="BJ120" s="66"/>
      <c r="BK120" s="66"/>
      <c r="BM120" s="66"/>
      <c r="BN120" s="66"/>
      <c r="BO120" s="66"/>
      <c r="BP120" s="66"/>
      <c r="BQ120" s="66"/>
      <c r="BR120" s="66"/>
      <c r="BS120" s="66"/>
      <c r="BT120" s="66"/>
      <c r="BV120" s="66"/>
      <c r="BW120" s="66"/>
      <c r="BX120" s="66"/>
      <c r="BY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L120" s="66"/>
      <c r="CM120" s="66"/>
      <c r="CN120" s="66"/>
      <c r="CP120" s="66"/>
    </row>
    <row r="121" spans="1:98" s="71" customFormat="1" x14ac:dyDescent="0.25">
      <c r="A121" s="66" t="s">
        <v>308</v>
      </c>
      <c r="B121" s="66" t="s">
        <v>787</v>
      </c>
      <c r="C121" s="66" t="s">
        <v>269</v>
      </c>
      <c r="D121" s="66">
        <v>3</v>
      </c>
      <c r="E121" s="67">
        <v>43294</v>
      </c>
      <c r="F121" s="68">
        <v>0.41666666666666669</v>
      </c>
      <c r="G121" s="68">
        <v>0.43124999999999997</v>
      </c>
      <c r="H121" s="68"/>
      <c r="I121" s="68"/>
      <c r="J121" s="69">
        <f t="shared" si="16"/>
        <v>1.4583333333333282E-2</v>
      </c>
      <c r="K121" s="70">
        <f t="shared" si="17"/>
        <v>4.3749999999999845E-2</v>
      </c>
      <c r="L121" s="71">
        <v>25.7</v>
      </c>
      <c r="M121" s="71">
        <v>25.7</v>
      </c>
      <c r="N121" s="71">
        <f t="shared" si="18"/>
        <v>25.7</v>
      </c>
      <c r="O121" s="71">
        <v>85</v>
      </c>
      <c r="P121" s="71">
        <v>85</v>
      </c>
      <c r="Q121" s="72">
        <v>0</v>
      </c>
      <c r="R121" s="72">
        <v>2</v>
      </c>
      <c r="S121" s="72">
        <f t="shared" si="19"/>
        <v>1</v>
      </c>
      <c r="T121" s="72">
        <v>0</v>
      </c>
      <c r="U121" s="72">
        <v>2</v>
      </c>
      <c r="V121" s="72">
        <f t="shared" si="20"/>
        <v>1</v>
      </c>
      <c r="X121" s="66"/>
      <c r="Y121" s="66"/>
      <c r="Z121" s="66"/>
      <c r="AA121" s="66"/>
      <c r="AB121" s="136"/>
      <c r="AC121" s="136"/>
      <c r="AD121" s="66"/>
      <c r="AE121" s="66"/>
      <c r="AG121" s="66" t="s">
        <v>522</v>
      </c>
      <c r="AH121" s="66" t="s">
        <v>191</v>
      </c>
      <c r="AI121" s="66"/>
      <c r="AJ121" s="72"/>
      <c r="AK121" s="72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  <c r="BG121" s="66"/>
      <c r="BH121" s="66"/>
      <c r="BJ121" s="66"/>
      <c r="BK121" s="66"/>
      <c r="BM121" s="66"/>
      <c r="BN121" s="66"/>
      <c r="BO121" s="66"/>
      <c r="BP121" s="66"/>
      <c r="BQ121" s="66"/>
      <c r="BR121" s="66"/>
      <c r="BS121" s="66">
        <v>1</v>
      </c>
      <c r="BT121" s="66"/>
      <c r="BV121" s="66"/>
      <c r="BW121" s="66"/>
      <c r="BX121" s="66"/>
      <c r="BY121" s="66"/>
      <c r="CA121" s="66"/>
      <c r="CB121" s="66"/>
      <c r="CC121" s="66"/>
      <c r="CD121" s="66"/>
      <c r="CE121" s="66"/>
      <c r="CF121" s="66"/>
      <c r="CG121" s="66"/>
      <c r="CH121" s="66">
        <v>2</v>
      </c>
      <c r="CI121" s="66"/>
      <c r="CJ121" s="66"/>
      <c r="CL121" s="66"/>
      <c r="CM121" s="66"/>
      <c r="CN121" s="66"/>
      <c r="CP121" s="66"/>
    </row>
    <row r="122" spans="1:98" s="71" customFormat="1" x14ac:dyDescent="0.25">
      <c r="A122" s="66" t="s">
        <v>308</v>
      </c>
      <c r="B122" s="66" t="s">
        <v>787</v>
      </c>
      <c r="C122" s="66" t="s">
        <v>255</v>
      </c>
      <c r="D122" s="66">
        <v>2</v>
      </c>
      <c r="E122" s="67">
        <v>43301</v>
      </c>
      <c r="F122" s="68">
        <v>0.47638888888888892</v>
      </c>
      <c r="G122" s="68">
        <v>0.48333333333333334</v>
      </c>
      <c r="H122" s="68"/>
      <c r="I122" s="68"/>
      <c r="J122" s="69">
        <f t="shared" si="16"/>
        <v>6.9444444444444198E-3</v>
      </c>
      <c r="K122" s="70">
        <f t="shared" si="17"/>
        <v>1.388888888888884E-2</v>
      </c>
      <c r="L122" s="71">
        <v>26.8</v>
      </c>
      <c r="M122" s="71">
        <v>26.8</v>
      </c>
      <c r="N122" s="71">
        <f t="shared" si="18"/>
        <v>26.8</v>
      </c>
      <c r="O122" s="71">
        <v>30</v>
      </c>
      <c r="P122" s="71">
        <v>30</v>
      </c>
      <c r="Q122" s="72">
        <v>0</v>
      </c>
      <c r="R122" s="72">
        <v>4</v>
      </c>
      <c r="S122" s="72">
        <f t="shared" si="19"/>
        <v>2</v>
      </c>
      <c r="T122" s="72">
        <v>0</v>
      </c>
      <c r="U122" s="72">
        <v>4</v>
      </c>
      <c r="V122" s="72">
        <f t="shared" si="20"/>
        <v>2</v>
      </c>
      <c r="X122" s="66"/>
      <c r="Y122" s="66"/>
      <c r="Z122" s="66"/>
      <c r="AA122" s="66"/>
      <c r="AB122" s="136"/>
      <c r="AC122" s="136"/>
      <c r="AD122" s="66"/>
      <c r="AE122" s="66"/>
      <c r="AG122" s="66" t="s">
        <v>522</v>
      </c>
      <c r="AH122" s="66" t="s">
        <v>191</v>
      </c>
      <c r="AI122" s="66"/>
      <c r="AJ122" s="72"/>
      <c r="AK122" s="72"/>
      <c r="AL122" s="66" t="s">
        <v>316</v>
      </c>
      <c r="AM122" s="66"/>
      <c r="AN122" s="66"/>
      <c r="AO122" s="66"/>
      <c r="AP122" s="66"/>
      <c r="AQ122" s="66"/>
      <c r="AR122" s="66">
        <v>3</v>
      </c>
      <c r="AS122" s="66"/>
      <c r="AT122" s="66"/>
      <c r="AU122" s="66"/>
      <c r="AV122" s="66"/>
      <c r="AW122" s="66">
        <v>1</v>
      </c>
      <c r="AX122" s="66"/>
      <c r="AY122" s="66"/>
      <c r="AZ122" s="66"/>
      <c r="BA122" s="66"/>
      <c r="BB122" s="66"/>
      <c r="BC122" s="66"/>
      <c r="BD122" s="66"/>
      <c r="BE122" s="66"/>
      <c r="BG122" s="66"/>
      <c r="BH122" s="66"/>
      <c r="BJ122" s="66"/>
      <c r="BK122" s="66"/>
      <c r="BM122" s="66"/>
      <c r="BN122" s="66"/>
      <c r="BO122" s="66"/>
      <c r="BP122" s="66"/>
      <c r="BQ122" s="66"/>
      <c r="BR122" s="66"/>
      <c r="BS122" s="66">
        <v>2</v>
      </c>
      <c r="BT122" s="66"/>
      <c r="BV122" s="66"/>
      <c r="BW122" s="66"/>
      <c r="BX122" s="66"/>
      <c r="BY122" s="66"/>
      <c r="CA122" s="66">
        <v>1</v>
      </c>
      <c r="CB122" s="66"/>
      <c r="CC122" s="66"/>
      <c r="CD122" s="66"/>
      <c r="CE122" s="66"/>
      <c r="CF122" s="66"/>
      <c r="CG122" s="66"/>
      <c r="CH122" s="66"/>
      <c r="CI122" s="66"/>
      <c r="CJ122" s="66"/>
      <c r="CL122" s="66"/>
      <c r="CM122" s="66"/>
      <c r="CN122" s="66"/>
      <c r="CP122" s="66"/>
    </row>
    <row r="123" spans="1:98" s="71" customFormat="1" x14ac:dyDescent="0.25">
      <c r="A123" s="66" t="s">
        <v>345</v>
      </c>
      <c r="B123" s="66"/>
      <c r="C123" s="66"/>
      <c r="D123" s="66"/>
      <c r="E123" s="66"/>
      <c r="L123" s="72"/>
      <c r="M123" s="72"/>
      <c r="N123" s="72"/>
      <c r="P123" s="66"/>
      <c r="Q123" s="66"/>
      <c r="R123" s="66"/>
      <c r="S123" s="66"/>
      <c r="T123" s="66"/>
      <c r="U123" s="66"/>
      <c r="V123" s="66"/>
      <c r="W123" s="66"/>
      <c r="X123" s="136"/>
      <c r="Y123" s="136"/>
      <c r="Z123" s="66"/>
      <c r="AA123" s="66"/>
      <c r="AC123" s="66"/>
      <c r="AD123" s="66"/>
      <c r="AE123" s="66"/>
      <c r="AF123" s="72"/>
      <c r="AG123" s="72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C123" s="66"/>
      <c r="BD123" s="66"/>
      <c r="BF123" s="66"/>
      <c r="BG123" s="66"/>
      <c r="BI123" s="66"/>
      <c r="BJ123" s="66"/>
      <c r="BK123" s="66"/>
      <c r="BL123" s="66"/>
      <c r="BM123" s="66"/>
      <c r="BN123" s="66"/>
      <c r="BO123" s="66"/>
      <c r="BP123" s="66"/>
      <c r="BR123" s="66"/>
      <c r="BS123" s="66"/>
      <c r="BT123" s="66"/>
      <c r="BU123" s="66"/>
      <c r="BW123" s="66"/>
      <c r="BX123" s="66"/>
      <c r="BY123" s="66"/>
      <c r="BZ123" s="66"/>
      <c r="CA123" s="66"/>
      <c r="CB123" s="66"/>
      <c r="CC123" s="66"/>
      <c r="CD123" s="66"/>
      <c r="CE123" s="66"/>
      <c r="CF123" s="66"/>
      <c r="CH123" s="66"/>
      <c r="CI123" s="66"/>
      <c r="CJ123" s="66"/>
      <c r="CL123" s="66"/>
    </row>
    <row r="124" spans="1:98" s="71" customFormat="1" x14ac:dyDescent="0.25">
      <c r="A124" s="66"/>
      <c r="B124" s="66"/>
      <c r="C124" s="66"/>
      <c r="D124" s="66"/>
      <c r="E124" s="66"/>
      <c r="L124" s="72"/>
      <c r="M124" s="72"/>
      <c r="N124" s="72"/>
      <c r="P124" s="66"/>
      <c r="Q124" s="66"/>
      <c r="R124" s="66"/>
      <c r="S124" s="66"/>
      <c r="T124" s="66"/>
      <c r="U124" s="66"/>
      <c r="V124" s="66"/>
      <c r="W124" s="66"/>
      <c r="X124" s="136"/>
      <c r="Y124" s="136"/>
      <c r="Z124" s="66"/>
      <c r="AA124" s="66"/>
      <c r="AC124" s="66"/>
      <c r="AD124" s="66"/>
      <c r="AE124" s="66"/>
      <c r="AF124" s="72"/>
      <c r="AG124" s="72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C124" s="66"/>
      <c r="BD124" s="66"/>
      <c r="BF124" s="66"/>
      <c r="BG124" s="66"/>
      <c r="BI124" s="66"/>
      <c r="BJ124" s="66"/>
      <c r="BK124" s="66"/>
      <c r="BL124" s="66"/>
      <c r="BM124" s="66"/>
      <c r="BN124" s="66"/>
      <c r="BO124" s="66"/>
      <c r="BP124" s="66"/>
      <c r="BR124" s="66"/>
      <c r="BS124" s="66"/>
      <c r="BT124" s="66"/>
      <c r="BU124" s="66"/>
      <c r="BW124" s="66"/>
      <c r="BX124" s="66"/>
      <c r="BY124" s="66"/>
      <c r="BZ124" s="66"/>
      <c r="CA124" s="66"/>
      <c r="CB124" s="66"/>
      <c r="CC124" s="66"/>
      <c r="CD124" s="66"/>
      <c r="CE124" s="66"/>
      <c r="CF124" s="66"/>
      <c r="CH124" s="66"/>
      <c r="CI124" s="66"/>
      <c r="CJ124" s="66"/>
      <c r="CL124" s="66"/>
    </row>
    <row r="125" spans="1:98" x14ac:dyDescent="0.25">
      <c r="L125" s="72"/>
      <c r="M125" s="72"/>
      <c r="N125" s="72"/>
      <c r="P125" s="144"/>
      <c r="Q125" s="66"/>
      <c r="R125" s="66"/>
      <c r="S125" s="66"/>
      <c r="T125" s="66"/>
      <c r="U125" s="66"/>
      <c r="V125" s="66"/>
      <c r="W125" s="66"/>
      <c r="X125" s="96"/>
      <c r="Y125" s="96"/>
      <c r="Z125" s="97"/>
      <c r="AB125" s="71"/>
      <c r="AC125" s="66"/>
      <c r="AF125" s="98"/>
      <c r="AG125" s="98"/>
      <c r="AH125" s="98"/>
      <c r="AI125" s="98"/>
      <c r="AL125" s="92" t="s">
        <v>196</v>
      </c>
      <c r="AM125" s="92">
        <f t="shared" ref="AM125:BR125" si="21">COUNTIF(AM5:AM124, "&gt;0")</f>
        <v>0</v>
      </c>
      <c r="AN125" s="92">
        <f t="shared" si="21"/>
        <v>0</v>
      </c>
      <c r="AO125" s="92">
        <f t="shared" si="21"/>
        <v>0</v>
      </c>
      <c r="AP125" s="92">
        <f t="shared" si="21"/>
        <v>2</v>
      </c>
      <c r="AQ125" s="92">
        <f t="shared" si="21"/>
        <v>3</v>
      </c>
      <c r="AR125" s="92">
        <f t="shared" si="21"/>
        <v>26</v>
      </c>
      <c r="AS125" s="92">
        <f t="shared" si="21"/>
        <v>5</v>
      </c>
      <c r="AT125" s="92">
        <f t="shared" si="21"/>
        <v>11</v>
      </c>
      <c r="AU125" s="92">
        <f t="shared" si="21"/>
        <v>0</v>
      </c>
      <c r="AV125" s="92">
        <f t="shared" si="21"/>
        <v>0</v>
      </c>
      <c r="AW125" s="92">
        <f t="shared" si="21"/>
        <v>12</v>
      </c>
      <c r="AX125" s="92">
        <f t="shared" si="21"/>
        <v>6</v>
      </c>
      <c r="AY125" s="92">
        <f t="shared" si="21"/>
        <v>0</v>
      </c>
      <c r="AZ125" s="92">
        <f t="shared" si="21"/>
        <v>1</v>
      </c>
      <c r="BA125" s="92">
        <f t="shared" si="21"/>
        <v>0</v>
      </c>
      <c r="BB125" s="92">
        <f t="shared" si="21"/>
        <v>47</v>
      </c>
      <c r="BC125" s="92">
        <f t="shared" si="21"/>
        <v>1</v>
      </c>
      <c r="BD125" s="92">
        <f t="shared" si="21"/>
        <v>10</v>
      </c>
      <c r="BE125" s="92">
        <f t="shared" si="21"/>
        <v>9</v>
      </c>
      <c r="BF125" s="92">
        <f t="shared" si="21"/>
        <v>0</v>
      </c>
      <c r="BG125" s="92">
        <f t="shared" si="21"/>
        <v>4</v>
      </c>
      <c r="BH125" s="92">
        <f t="shared" si="21"/>
        <v>68</v>
      </c>
      <c r="BI125" s="92">
        <f t="shared" si="21"/>
        <v>0</v>
      </c>
      <c r="BJ125" s="92">
        <f t="shared" si="21"/>
        <v>0</v>
      </c>
      <c r="BK125" s="92">
        <f t="shared" si="21"/>
        <v>29</v>
      </c>
      <c r="BL125" s="92">
        <f t="shared" si="21"/>
        <v>9</v>
      </c>
      <c r="BM125" s="92">
        <f t="shared" si="21"/>
        <v>25</v>
      </c>
      <c r="BN125" s="92">
        <f t="shared" si="21"/>
        <v>1</v>
      </c>
      <c r="BO125" s="92">
        <f t="shared" si="21"/>
        <v>7</v>
      </c>
      <c r="BP125" s="92">
        <f t="shared" si="21"/>
        <v>11</v>
      </c>
      <c r="BQ125" s="92">
        <f t="shared" si="21"/>
        <v>11</v>
      </c>
      <c r="BR125" s="92">
        <f t="shared" si="21"/>
        <v>6</v>
      </c>
      <c r="BS125" s="92">
        <f t="shared" ref="BS125:CT125" si="22">COUNTIF(BS5:BS124, "&gt;0")</f>
        <v>20</v>
      </c>
      <c r="BT125" s="92">
        <f t="shared" si="22"/>
        <v>49</v>
      </c>
      <c r="BU125" s="92">
        <f t="shared" si="22"/>
        <v>58</v>
      </c>
      <c r="BV125" s="92">
        <f t="shared" si="22"/>
        <v>0</v>
      </c>
      <c r="BW125" s="92">
        <f t="shared" si="22"/>
        <v>24</v>
      </c>
      <c r="BX125" s="92">
        <f t="shared" si="22"/>
        <v>8</v>
      </c>
      <c r="BY125" s="92">
        <f t="shared" si="22"/>
        <v>1</v>
      </c>
      <c r="BZ125" s="92">
        <f t="shared" si="22"/>
        <v>17</v>
      </c>
      <c r="CA125" s="92">
        <f t="shared" si="22"/>
        <v>87</v>
      </c>
      <c r="CB125" s="92">
        <f t="shared" si="22"/>
        <v>0</v>
      </c>
      <c r="CC125" s="92">
        <f t="shared" si="22"/>
        <v>1</v>
      </c>
      <c r="CD125" s="92">
        <f t="shared" si="22"/>
        <v>0</v>
      </c>
      <c r="CE125" s="92">
        <f t="shared" si="22"/>
        <v>2</v>
      </c>
      <c r="CF125" s="92">
        <f t="shared" si="22"/>
        <v>1</v>
      </c>
      <c r="CG125" s="92">
        <f t="shared" si="22"/>
        <v>0</v>
      </c>
      <c r="CH125" s="92">
        <f t="shared" si="22"/>
        <v>21</v>
      </c>
      <c r="CI125" s="92">
        <f t="shared" si="22"/>
        <v>2</v>
      </c>
      <c r="CJ125" s="92">
        <f t="shared" si="22"/>
        <v>0</v>
      </c>
      <c r="CK125" s="92">
        <f t="shared" si="22"/>
        <v>4</v>
      </c>
      <c r="CL125" s="92">
        <f t="shared" si="22"/>
        <v>0</v>
      </c>
      <c r="CM125" s="92">
        <f t="shared" si="22"/>
        <v>11</v>
      </c>
      <c r="CN125" s="92">
        <f t="shared" si="22"/>
        <v>10</v>
      </c>
      <c r="CO125" s="92">
        <f t="shared" si="22"/>
        <v>0</v>
      </c>
      <c r="CP125" s="92">
        <f t="shared" si="22"/>
        <v>0</v>
      </c>
      <c r="CQ125" s="92">
        <f t="shared" si="22"/>
        <v>0</v>
      </c>
      <c r="CR125" s="92">
        <f t="shared" si="22"/>
        <v>0</v>
      </c>
      <c r="CS125" s="92">
        <f t="shared" si="22"/>
        <v>0</v>
      </c>
      <c r="CT125" s="92">
        <f t="shared" si="22"/>
        <v>0</v>
      </c>
    </row>
    <row r="126" spans="1:98" x14ac:dyDescent="0.25">
      <c r="L126" s="72"/>
      <c r="M126" s="72"/>
      <c r="N126" s="72"/>
      <c r="P126" s="144"/>
      <c r="Q126" s="66"/>
      <c r="R126" s="66"/>
      <c r="S126" s="66"/>
      <c r="T126" s="66"/>
      <c r="U126" s="66"/>
      <c r="V126" s="66"/>
      <c r="W126" s="66"/>
      <c r="X126" s="96"/>
      <c r="Y126" s="96"/>
      <c r="Z126" s="97"/>
      <c r="AB126" s="71"/>
      <c r="AC126" s="66"/>
      <c r="AF126" s="98"/>
      <c r="AG126" s="98"/>
      <c r="AH126" s="98"/>
      <c r="AI126" s="98"/>
      <c r="AL126" s="92" t="s">
        <v>122</v>
      </c>
      <c r="AM126" s="92">
        <f t="shared" ref="AM126:BR126" si="23">SUM(AM5:AM124)</f>
        <v>0</v>
      </c>
      <c r="AN126" s="92">
        <f t="shared" si="23"/>
        <v>0</v>
      </c>
      <c r="AO126" s="92">
        <f t="shared" si="23"/>
        <v>0</v>
      </c>
      <c r="AP126" s="92">
        <f t="shared" si="23"/>
        <v>2</v>
      </c>
      <c r="AQ126" s="92">
        <f t="shared" si="23"/>
        <v>5</v>
      </c>
      <c r="AR126" s="92">
        <f t="shared" si="23"/>
        <v>46</v>
      </c>
      <c r="AS126" s="92">
        <f t="shared" si="23"/>
        <v>5</v>
      </c>
      <c r="AT126" s="92">
        <f t="shared" si="23"/>
        <v>24</v>
      </c>
      <c r="AU126" s="92">
        <f t="shared" si="23"/>
        <v>0</v>
      </c>
      <c r="AV126" s="92">
        <f t="shared" si="23"/>
        <v>0</v>
      </c>
      <c r="AW126" s="92">
        <f t="shared" si="23"/>
        <v>16</v>
      </c>
      <c r="AX126" s="92">
        <f t="shared" si="23"/>
        <v>14</v>
      </c>
      <c r="AY126" s="92">
        <f t="shared" si="23"/>
        <v>0</v>
      </c>
      <c r="AZ126" s="92">
        <f t="shared" si="23"/>
        <v>1</v>
      </c>
      <c r="BA126" s="92">
        <f t="shared" si="23"/>
        <v>0</v>
      </c>
      <c r="BB126" s="92">
        <f t="shared" si="23"/>
        <v>583</v>
      </c>
      <c r="BC126" s="92">
        <f t="shared" si="23"/>
        <v>1</v>
      </c>
      <c r="BD126" s="92">
        <f t="shared" si="23"/>
        <v>32</v>
      </c>
      <c r="BE126" s="92">
        <f t="shared" si="23"/>
        <v>13</v>
      </c>
      <c r="BF126" s="92">
        <f t="shared" si="23"/>
        <v>0</v>
      </c>
      <c r="BG126" s="92">
        <f t="shared" si="23"/>
        <v>11</v>
      </c>
      <c r="BH126" s="92">
        <f t="shared" si="23"/>
        <v>1040</v>
      </c>
      <c r="BI126" s="92">
        <f t="shared" si="23"/>
        <v>0</v>
      </c>
      <c r="BJ126" s="92">
        <f t="shared" si="23"/>
        <v>0</v>
      </c>
      <c r="BK126" s="92">
        <f t="shared" si="23"/>
        <v>4335</v>
      </c>
      <c r="BL126" s="92">
        <f t="shared" si="23"/>
        <v>52</v>
      </c>
      <c r="BM126" s="92">
        <f t="shared" si="23"/>
        <v>185</v>
      </c>
      <c r="BN126" s="92">
        <f t="shared" si="23"/>
        <v>4</v>
      </c>
      <c r="BO126" s="92">
        <f t="shared" si="23"/>
        <v>7</v>
      </c>
      <c r="BP126" s="92">
        <f t="shared" si="23"/>
        <v>16</v>
      </c>
      <c r="BQ126" s="92">
        <f t="shared" si="23"/>
        <v>47</v>
      </c>
      <c r="BR126" s="92">
        <f t="shared" si="23"/>
        <v>11</v>
      </c>
      <c r="BS126" s="92">
        <f t="shared" ref="BS126:CT126" si="24">SUM(BS5:BS124)</f>
        <v>67</v>
      </c>
      <c r="BT126" s="92">
        <f t="shared" si="24"/>
        <v>129</v>
      </c>
      <c r="BU126" s="92">
        <f t="shared" si="24"/>
        <v>379</v>
      </c>
      <c r="BV126" s="92">
        <f t="shared" si="24"/>
        <v>0</v>
      </c>
      <c r="BW126" s="92">
        <f t="shared" si="24"/>
        <v>133</v>
      </c>
      <c r="BX126" s="92">
        <f t="shared" si="24"/>
        <v>12</v>
      </c>
      <c r="BY126" s="92">
        <f t="shared" si="24"/>
        <v>6</v>
      </c>
      <c r="BZ126" s="92">
        <f t="shared" si="24"/>
        <v>40</v>
      </c>
      <c r="CA126" s="92">
        <f t="shared" si="24"/>
        <v>522</v>
      </c>
      <c r="CB126" s="92">
        <f t="shared" si="24"/>
        <v>0</v>
      </c>
      <c r="CC126" s="92">
        <f t="shared" si="24"/>
        <v>1</v>
      </c>
      <c r="CD126" s="92">
        <f t="shared" si="24"/>
        <v>0</v>
      </c>
      <c r="CE126" s="92">
        <f t="shared" si="24"/>
        <v>2</v>
      </c>
      <c r="CF126" s="92">
        <f t="shared" si="24"/>
        <v>1</v>
      </c>
      <c r="CG126" s="92">
        <f t="shared" si="24"/>
        <v>0</v>
      </c>
      <c r="CH126" s="92">
        <f t="shared" si="24"/>
        <v>195</v>
      </c>
      <c r="CI126" s="92">
        <f t="shared" si="24"/>
        <v>3</v>
      </c>
      <c r="CJ126" s="92">
        <f t="shared" si="24"/>
        <v>0</v>
      </c>
      <c r="CK126" s="92">
        <f t="shared" si="24"/>
        <v>5</v>
      </c>
      <c r="CL126" s="92">
        <f t="shared" si="24"/>
        <v>0</v>
      </c>
      <c r="CM126" s="92">
        <f t="shared" si="24"/>
        <v>79</v>
      </c>
      <c r="CN126" s="92">
        <f t="shared" si="24"/>
        <v>22</v>
      </c>
      <c r="CO126" s="92">
        <f t="shared" si="24"/>
        <v>0</v>
      </c>
      <c r="CP126" s="92">
        <f t="shared" si="24"/>
        <v>0</v>
      </c>
      <c r="CQ126" s="92">
        <f t="shared" si="24"/>
        <v>0</v>
      </c>
      <c r="CR126" s="92">
        <f t="shared" si="24"/>
        <v>0</v>
      </c>
      <c r="CS126" s="92">
        <f t="shared" si="24"/>
        <v>0</v>
      </c>
      <c r="CT126" s="92">
        <f t="shared" si="24"/>
        <v>0</v>
      </c>
    </row>
    <row r="127" spans="1:98" x14ac:dyDescent="0.25">
      <c r="L127" s="72"/>
      <c r="M127" s="72"/>
      <c r="N127" s="72"/>
      <c r="P127" s="144"/>
      <c r="Q127" s="66"/>
      <c r="R127" s="66"/>
      <c r="S127" s="66"/>
      <c r="T127" s="66"/>
      <c r="U127" s="66"/>
      <c r="V127" s="66"/>
      <c r="W127" s="66"/>
      <c r="X127" s="96"/>
      <c r="Y127" s="96"/>
      <c r="AB127" s="71"/>
      <c r="AC127" s="66"/>
      <c r="AF127" s="98"/>
      <c r="AG127" s="98"/>
      <c r="AH127" s="92"/>
      <c r="AI127" s="92"/>
      <c r="AJ127" s="92"/>
      <c r="AK127" s="92"/>
      <c r="AR127" s="145"/>
      <c r="AS127" s="145"/>
      <c r="AT127" s="145"/>
      <c r="AU127" s="145"/>
      <c r="CD127" s="122"/>
      <c r="CE127" s="122"/>
      <c r="CF127" s="122"/>
      <c r="CG127" s="122"/>
      <c r="CM127" s="74"/>
      <c r="CN127" s="74"/>
      <c r="CO127" s="74"/>
      <c r="CP127" s="74"/>
    </row>
  </sheetData>
  <sortState ref="A5:CT122">
    <sortCondition ref="A5:A122"/>
    <sortCondition ref="E5:E122"/>
    <sortCondition ref="B5:B122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2A9A-2215-45D8-9BAC-9B778A7948CB}">
  <dimension ref="A1:CZ148"/>
  <sheetViews>
    <sheetView zoomScale="106" zoomScaleNormal="106" workbookViewId="0">
      <selection activeCell="B15" sqref="B15"/>
    </sheetView>
  </sheetViews>
  <sheetFormatPr defaultRowHeight="15" x14ac:dyDescent="0.25"/>
  <cols>
    <col min="1" max="1" width="33.85546875" style="97" bestFit="1" customWidth="1"/>
    <col min="2" max="2" width="33.85546875" style="97" customWidth="1"/>
    <col min="3" max="3" width="10.140625" style="92" customWidth="1"/>
    <col min="4" max="4" width="11.28515625" style="92" bestFit="1" customWidth="1"/>
    <col min="5" max="5" width="12.7109375" style="92" bestFit="1" customWidth="1"/>
    <col min="6" max="6" width="9.42578125" style="92" bestFit="1" customWidth="1"/>
    <col min="7" max="7" width="13.5703125" style="92" bestFit="1" customWidth="1"/>
    <col min="8" max="8" width="9.5703125" style="92" bestFit="1" customWidth="1"/>
    <col min="9" max="9" width="12.85546875" style="92" bestFit="1" customWidth="1"/>
    <col min="10" max="10" width="12.85546875" style="92" customWidth="1"/>
    <col min="11" max="11" width="11.42578125" style="92" bestFit="1" customWidth="1"/>
    <col min="12" max="12" width="10.140625" style="92" bestFit="1" customWidth="1"/>
    <col min="13" max="13" width="8.140625" style="145" bestFit="1" customWidth="1"/>
    <col min="14" max="14" width="9.5703125" style="145" bestFit="1" customWidth="1"/>
    <col min="15" max="15" width="13.42578125" style="145" bestFit="1" customWidth="1"/>
    <col min="16" max="16" width="11.42578125" style="145" bestFit="1" customWidth="1"/>
    <col min="17" max="17" width="12.85546875" style="145" bestFit="1" customWidth="1"/>
    <col min="18" max="18" width="11.42578125" style="145" bestFit="1" customWidth="1"/>
    <col min="19" max="19" width="9.42578125" style="145" customWidth="1"/>
    <col min="20" max="20" width="10.42578125" style="145" customWidth="1"/>
    <col min="21" max="21" width="11.28515625" style="145" bestFit="1" customWidth="1"/>
    <col min="22" max="23" width="9.7109375" style="145" bestFit="1" customWidth="1"/>
    <col min="24" max="24" width="12" style="145" bestFit="1" customWidth="1"/>
    <col min="25" max="25" width="13.7109375" style="145" bestFit="1" customWidth="1"/>
    <col min="26" max="27" width="14.28515625" style="145" bestFit="1" customWidth="1"/>
    <col min="28" max="28" width="14.85546875" style="145" bestFit="1" customWidth="1"/>
    <col min="29" max="29" width="12.140625" style="145" bestFit="1" customWidth="1"/>
    <col min="30" max="30" width="10.7109375" style="145" bestFit="1" customWidth="1"/>
    <col min="31" max="31" width="9.5703125" style="145" bestFit="1" customWidth="1"/>
    <col min="32" max="32" width="9.5703125" style="145" customWidth="1"/>
    <col min="33" max="33" width="11.140625" style="145" bestFit="1" customWidth="1"/>
    <col min="34" max="34" width="9.140625" style="145" bestFit="1"/>
    <col min="35" max="35" width="8.85546875" style="145" bestFit="1" customWidth="1"/>
    <col min="36" max="36" width="9" style="145" bestFit="1" customWidth="1"/>
    <col min="37" max="37" width="15.140625" style="145" bestFit="1" customWidth="1"/>
    <col min="38" max="38" width="12.5703125" style="145" bestFit="1" customWidth="1"/>
    <col min="39" max="39" width="10.28515625" style="145" bestFit="1" customWidth="1"/>
    <col min="40" max="40" width="12.140625" style="145" bestFit="1" customWidth="1"/>
    <col min="41" max="41" width="12.140625" style="145" customWidth="1"/>
    <col min="42" max="43" width="11.28515625" style="145" bestFit="1" customWidth="1"/>
    <col min="44" max="44" width="10.140625" style="145" bestFit="1" customWidth="1"/>
    <col min="45" max="45" width="11.5703125" style="145" bestFit="1" customWidth="1"/>
    <col min="46" max="47" width="12" style="145" bestFit="1" customWidth="1"/>
    <col min="48" max="48" width="13.28515625" style="145" bestFit="1" customWidth="1"/>
    <col min="49" max="49" width="12.85546875" style="145" bestFit="1" customWidth="1"/>
    <col min="50" max="50" width="12.5703125" style="145" bestFit="1" customWidth="1"/>
    <col min="51" max="51" width="12.28515625" style="122" bestFit="1" customWidth="1"/>
    <col min="52" max="52" width="13.85546875" style="122" bestFit="1" customWidth="1"/>
    <col min="53" max="53" width="13.5703125" style="122" bestFit="1" customWidth="1"/>
    <col min="54" max="54" width="9.85546875" style="122" bestFit="1" customWidth="1"/>
    <col min="55" max="55" width="13.5703125" style="122" bestFit="1" customWidth="1"/>
    <col min="56" max="58" width="11" style="122" bestFit="1" customWidth="1"/>
    <col min="59" max="59" width="22.85546875" style="122" bestFit="1" customWidth="1"/>
    <col min="60" max="16384" width="9.140625" style="74"/>
  </cols>
  <sheetData>
    <row r="1" spans="1:104" ht="42.75" customHeight="1" x14ac:dyDescent="0.25">
      <c r="A1" s="91" t="s">
        <v>0</v>
      </c>
      <c r="B1" s="91"/>
      <c r="C1" s="99" t="s">
        <v>6</v>
      </c>
      <c r="D1" s="100" t="s">
        <v>7</v>
      </c>
      <c r="E1" s="101" t="s">
        <v>8</v>
      </c>
      <c r="F1" s="102" t="s">
        <v>9</v>
      </c>
      <c r="G1" s="100" t="s">
        <v>10</v>
      </c>
      <c r="H1" s="103" t="s">
        <v>11</v>
      </c>
      <c r="I1" s="100" t="s">
        <v>12</v>
      </c>
      <c r="J1" s="100" t="s">
        <v>214</v>
      </c>
      <c r="K1" s="101" t="s">
        <v>13</v>
      </c>
      <c r="L1" s="101" t="s">
        <v>14</v>
      </c>
      <c r="M1" s="100" t="s">
        <v>15</v>
      </c>
      <c r="N1" s="100" t="s">
        <v>16</v>
      </c>
      <c r="O1" s="102" t="s">
        <v>17</v>
      </c>
      <c r="P1" s="101" t="s">
        <v>18</v>
      </c>
      <c r="Q1" s="101" t="s">
        <v>19</v>
      </c>
      <c r="R1" s="101" t="s">
        <v>20</v>
      </c>
      <c r="S1" s="101" t="s">
        <v>21</v>
      </c>
      <c r="T1" s="103" t="s">
        <v>22</v>
      </c>
      <c r="U1" s="102" t="s">
        <v>23</v>
      </c>
      <c r="V1" s="100" t="s">
        <v>24</v>
      </c>
      <c r="W1" s="100" t="s">
        <v>25</v>
      </c>
      <c r="X1" s="100" t="s">
        <v>26</v>
      </c>
      <c r="Y1" s="100" t="s">
        <v>27</v>
      </c>
      <c r="Z1" s="102" t="s">
        <v>28</v>
      </c>
      <c r="AA1" s="100" t="s">
        <v>29</v>
      </c>
      <c r="AB1" s="100" t="s">
        <v>30</v>
      </c>
      <c r="AC1" s="100" t="s">
        <v>31</v>
      </c>
      <c r="AD1" s="100" t="s">
        <v>32</v>
      </c>
      <c r="AE1" s="100" t="s">
        <v>33</v>
      </c>
      <c r="AF1" s="100" t="s">
        <v>261</v>
      </c>
      <c r="AG1" s="101" t="s">
        <v>34</v>
      </c>
      <c r="AH1" s="100" t="s">
        <v>35</v>
      </c>
      <c r="AI1" s="100" t="s">
        <v>36</v>
      </c>
      <c r="AJ1" s="101" t="s">
        <v>37</v>
      </c>
      <c r="AK1" s="101" t="s">
        <v>38</v>
      </c>
      <c r="AL1" s="100" t="s">
        <v>39</v>
      </c>
      <c r="AM1" s="100" t="s">
        <v>40</v>
      </c>
      <c r="AN1" s="101" t="s">
        <v>41</v>
      </c>
      <c r="AO1" s="101" t="s">
        <v>259</v>
      </c>
      <c r="AP1" s="100" t="s">
        <v>42</v>
      </c>
      <c r="AQ1" s="100" t="s">
        <v>43</v>
      </c>
      <c r="AR1" s="100" t="s">
        <v>44</v>
      </c>
      <c r="AS1" s="101" t="s">
        <v>45</v>
      </c>
      <c r="AT1" s="102" t="s">
        <v>46</v>
      </c>
      <c r="AU1" s="102" t="s">
        <v>47</v>
      </c>
      <c r="AV1" s="100" t="s">
        <v>48</v>
      </c>
      <c r="AW1" s="100" t="s">
        <v>49</v>
      </c>
      <c r="AX1" s="100" t="s">
        <v>50</v>
      </c>
      <c r="AY1" s="101" t="s">
        <v>51</v>
      </c>
      <c r="AZ1" s="100" t="s">
        <v>52</v>
      </c>
      <c r="BA1" s="101" t="s">
        <v>53</v>
      </c>
      <c r="BB1" s="103" t="s">
        <v>54</v>
      </c>
      <c r="BC1" s="101" t="s">
        <v>55</v>
      </c>
      <c r="BD1" s="101" t="s">
        <v>56</v>
      </c>
      <c r="BE1" s="101" t="s">
        <v>57</v>
      </c>
      <c r="BF1" s="100" t="s">
        <v>58</v>
      </c>
      <c r="BG1" s="103" t="s">
        <v>59</v>
      </c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</row>
    <row r="2" spans="1:104" s="120" customFormat="1" ht="42.75" customHeight="1" x14ac:dyDescent="0.25">
      <c r="A2" s="104" t="s">
        <v>801</v>
      </c>
      <c r="B2" s="104"/>
      <c r="C2" s="115" t="s">
        <v>60</v>
      </c>
      <c r="D2" s="116" t="s">
        <v>61</v>
      </c>
      <c r="E2" s="117" t="s">
        <v>62</v>
      </c>
      <c r="F2" s="118" t="s">
        <v>63</v>
      </c>
      <c r="G2" s="116" t="s">
        <v>64</v>
      </c>
      <c r="H2" s="119" t="s">
        <v>788</v>
      </c>
      <c r="I2" s="116" t="s">
        <v>66</v>
      </c>
      <c r="J2" s="116" t="s">
        <v>215</v>
      </c>
      <c r="K2" s="117" t="s">
        <v>67</v>
      </c>
      <c r="L2" s="117" t="s">
        <v>68</v>
      </c>
      <c r="M2" s="116" t="s">
        <v>69</v>
      </c>
      <c r="N2" s="116" t="s">
        <v>70</v>
      </c>
      <c r="O2" s="118" t="s">
        <v>71</v>
      </c>
      <c r="P2" s="117" t="s">
        <v>72</v>
      </c>
      <c r="Q2" s="117" t="s">
        <v>73</v>
      </c>
      <c r="R2" s="117" t="s">
        <v>74</v>
      </c>
      <c r="S2" s="117" t="s">
        <v>75</v>
      </c>
      <c r="T2" s="119" t="s">
        <v>789</v>
      </c>
      <c r="U2" s="118" t="s">
        <v>77</v>
      </c>
      <c r="V2" s="116" t="s">
        <v>78</v>
      </c>
      <c r="W2" s="116" t="s">
        <v>79</v>
      </c>
      <c r="X2" s="116" t="s">
        <v>80</v>
      </c>
      <c r="Y2" s="116" t="s">
        <v>81</v>
      </c>
      <c r="Z2" s="118" t="s">
        <v>82</v>
      </c>
      <c r="AA2" s="116" t="s">
        <v>83</v>
      </c>
      <c r="AB2" s="116" t="s">
        <v>84</v>
      </c>
      <c r="AC2" s="116" t="s">
        <v>85</v>
      </c>
      <c r="AD2" s="116" t="s">
        <v>86</v>
      </c>
      <c r="AE2" s="116" t="s">
        <v>87</v>
      </c>
      <c r="AF2" s="117" t="s">
        <v>260</v>
      </c>
      <c r="AG2" s="117" t="s">
        <v>88</v>
      </c>
      <c r="AH2" s="116" t="s">
        <v>89</v>
      </c>
      <c r="AI2" s="116" t="s">
        <v>90</v>
      </c>
      <c r="AJ2" s="117" t="s">
        <v>91</v>
      </c>
      <c r="AK2" s="117" t="s">
        <v>92</v>
      </c>
      <c r="AL2" s="116" t="s">
        <v>93</v>
      </c>
      <c r="AM2" s="116" t="s">
        <v>94</v>
      </c>
      <c r="AN2" s="117" t="s">
        <v>95</v>
      </c>
      <c r="AO2" s="117" t="s">
        <v>258</v>
      </c>
      <c r="AP2" s="116" t="s">
        <v>96</v>
      </c>
      <c r="AQ2" s="116" t="s">
        <v>97</v>
      </c>
      <c r="AR2" s="116" t="s">
        <v>98</v>
      </c>
      <c r="AS2" s="117" t="s">
        <v>99</v>
      </c>
      <c r="AT2" s="118" t="s">
        <v>100</v>
      </c>
      <c r="AU2" s="118" t="s">
        <v>101</v>
      </c>
      <c r="AV2" s="116" t="s">
        <v>102</v>
      </c>
      <c r="AW2" s="116" t="s">
        <v>103</v>
      </c>
      <c r="AX2" s="116" t="s">
        <v>104</v>
      </c>
      <c r="AY2" s="117" t="s">
        <v>105</v>
      </c>
      <c r="AZ2" s="116" t="s">
        <v>106</v>
      </c>
      <c r="BA2" s="117" t="s">
        <v>107</v>
      </c>
      <c r="BB2" s="119" t="s">
        <v>108</v>
      </c>
      <c r="BC2" s="117" t="s">
        <v>109</v>
      </c>
      <c r="BD2" s="117" t="s">
        <v>110</v>
      </c>
      <c r="BE2" s="117" t="s">
        <v>111</v>
      </c>
      <c r="BF2" s="116" t="s">
        <v>112</v>
      </c>
      <c r="BG2" s="119" t="s">
        <v>113</v>
      </c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</row>
    <row r="3" spans="1:104" ht="42.75" customHeight="1" x14ac:dyDescent="0.25">
      <c r="A3" s="121"/>
      <c r="B3" s="121"/>
      <c r="C3" s="124" t="s">
        <v>114</v>
      </c>
      <c r="D3" s="100">
        <v>2</v>
      </c>
      <c r="E3" s="101">
        <v>2</v>
      </c>
      <c r="F3" s="102" t="s">
        <v>115</v>
      </c>
      <c r="G3" s="100">
        <v>2</v>
      </c>
      <c r="H3" s="102" t="s">
        <v>115</v>
      </c>
      <c r="I3" s="100" t="s">
        <v>115</v>
      </c>
      <c r="J3" s="100">
        <v>3</v>
      </c>
      <c r="K3" s="101" t="s">
        <v>115</v>
      </c>
      <c r="L3" s="101" t="s">
        <v>115</v>
      </c>
      <c r="M3" s="100" t="s">
        <v>115</v>
      </c>
      <c r="N3" s="100" t="s">
        <v>115</v>
      </c>
      <c r="O3" s="102">
        <v>3.5</v>
      </c>
      <c r="P3" s="101">
        <v>3</v>
      </c>
      <c r="Q3" s="101" t="s">
        <v>115</v>
      </c>
      <c r="R3" s="101">
        <v>2</v>
      </c>
      <c r="S3" s="101">
        <v>3</v>
      </c>
      <c r="T3" s="102" t="s">
        <v>115</v>
      </c>
      <c r="U3" s="102">
        <v>3</v>
      </c>
      <c r="V3" s="100" t="s">
        <v>115</v>
      </c>
      <c r="W3" s="102" t="s">
        <v>115</v>
      </c>
      <c r="X3" s="100" t="s">
        <v>115</v>
      </c>
      <c r="Y3" s="100">
        <v>3</v>
      </c>
      <c r="Z3" s="102">
        <v>2</v>
      </c>
      <c r="AA3" s="100">
        <v>2</v>
      </c>
      <c r="AB3" s="100">
        <v>1</v>
      </c>
      <c r="AC3" s="102">
        <v>1</v>
      </c>
      <c r="AD3" s="100">
        <v>3</v>
      </c>
      <c r="AE3" s="100" t="s">
        <v>115</v>
      </c>
      <c r="AF3" s="100">
        <v>3</v>
      </c>
      <c r="AG3" s="101">
        <v>3</v>
      </c>
      <c r="AH3" s="100" t="s">
        <v>115</v>
      </c>
      <c r="AI3" s="125" t="s">
        <v>115</v>
      </c>
      <c r="AJ3" s="125" t="s">
        <v>115</v>
      </c>
      <c r="AK3" s="125" t="s">
        <v>115</v>
      </c>
      <c r="AL3" s="102" t="s">
        <v>115</v>
      </c>
      <c r="AM3" s="100" t="s">
        <v>115</v>
      </c>
      <c r="AN3" s="101" t="s">
        <v>115</v>
      </c>
      <c r="AO3" s="101" t="s">
        <v>115</v>
      </c>
      <c r="AP3" s="100" t="s">
        <v>115</v>
      </c>
      <c r="AQ3" s="102" t="s">
        <v>115</v>
      </c>
      <c r="AR3" s="100" t="s">
        <v>115</v>
      </c>
      <c r="AS3" s="101">
        <v>1</v>
      </c>
      <c r="AT3" s="102">
        <v>2</v>
      </c>
      <c r="AU3" s="102">
        <v>3.5</v>
      </c>
      <c r="AV3" s="100" t="s">
        <v>115</v>
      </c>
      <c r="AW3" s="100">
        <v>2</v>
      </c>
      <c r="AX3" s="100" t="s">
        <v>115</v>
      </c>
      <c r="AY3" s="101" t="s">
        <v>115</v>
      </c>
      <c r="AZ3" s="100" t="s">
        <v>115</v>
      </c>
      <c r="BA3" s="101">
        <v>3</v>
      </c>
      <c r="BB3" s="102" t="s">
        <v>115</v>
      </c>
      <c r="BC3" s="101" t="s">
        <v>115</v>
      </c>
      <c r="BD3" s="101" t="s">
        <v>115</v>
      </c>
      <c r="BE3" s="101" t="s">
        <v>115</v>
      </c>
      <c r="BF3" s="102" t="s">
        <v>115</v>
      </c>
      <c r="BG3" s="102" t="s">
        <v>115</v>
      </c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</row>
    <row r="4" spans="1:104" s="71" customFormat="1" x14ac:dyDescent="0.25">
      <c r="A4" s="126" t="s">
        <v>552</v>
      </c>
      <c r="B4" s="126" t="s">
        <v>541</v>
      </c>
      <c r="C4" s="126"/>
      <c r="D4" s="126" t="s">
        <v>138</v>
      </c>
      <c r="E4" s="126" t="s">
        <v>139</v>
      </c>
      <c r="F4" s="126" t="s">
        <v>140</v>
      </c>
      <c r="G4" s="126" t="s">
        <v>141</v>
      </c>
      <c r="H4" s="126" t="s">
        <v>142</v>
      </c>
      <c r="I4" s="126" t="s">
        <v>143</v>
      </c>
      <c r="J4" s="126" t="s">
        <v>557</v>
      </c>
      <c r="K4" s="126" t="s">
        <v>144</v>
      </c>
      <c r="L4" s="126" t="s">
        <v>145</v>
      </c>
      <c r="M4" s="126" t="s">
        <v>146</v>
      </c>
      <c r="N4" s="126" t="s">
        <v>147</v>
      </c>
      <c r="O4" s="126" t="s">
        <v>148</v>
      </c>
      <c r="P4" s="126" t="s">
        <v>149</v>
      </c>
      <c r="Q4" s="126" t="s">
        <v>150</v>
      </c>
      <c r="R4" s="126" t="s">
        <v>151</v>
      </c>
      <c r="S4" s="126" t="s">
        <v>152</v>
      </c>
      <c r="T4" s="126" t="s">
        <v>153</v>
      </c>
      <c r="U4" s="126" t="s">
        <v>154</v>
      </c>
      <c r="V4" s="126" t="s">
        <v>155</v>
      </c>
      <c r="W4" s="128" t="s">
        <v>156</v>
      </c>
      <c r="X4" s="126" t="s">
        <v>157</v>
      </c>
      <c r="Y4" s="126" t="s">
        <v>158</v>
      </c>
      <c r="Z4" s="128" t="s">
        <v>159</v>
      </c>
      <c r="AA4" s="126" t="s">
        <v>160</v>
      </c>
      <c r="AB4" s="126" t="s">
        <v>161</v>
      </c>
      <c r="AC4" s="128" t="s">
        <v>162</v>
      </c>
      <c r="AD4" s="126" t="s">
        <v>163</v>
      </c>
      <c r="AE4" s="126" t="s">
        <v>164</v>
      </c>
      <c r="AF4" s="126" t="s">
        <v>555</v>
      </c>
      <c r="AG4" s="126" t="s">
        <v>165</v>
      </c>
      <c r="AH4" s="126" t="s">
        <v>166</v>
      </c>
      <c r="AI4" s="126" t="s">
        <v>167</v>
      </c>
      <c r="AJ4" s="126" t="s">
        <v>168</v>
      </c>
      <c r="AK4" s="126" t="s">
        <v>169</v>
      </c>
      <c r="AL4" s="128" t="s">
        <v>170</v>
      </c>
      <c r="AM4" s="126" t="s">
        <v>171</v>
      </c>
      <c r="AN4" s="126" t="s">
        <v>172</v>
      </c>
      <c r="AO4" s="126" t="s">
        <v>556</v>
      </c>
      <c r="AP4" s="126" t="s">
        <v>173</v>
      </c>
      <c r="AQ4" s="128" t="s">
        <v>174</v>
      </c>
      <c r="AR4" s="126" t="s">
        <v>175</v>
      </c>
      <c r="AS4" s="126" t="s">
        <v>176</v>
      </c>
      <c r="AT4" s="126" t="s">
        <v>177</v>
      </c>
      <c r="AU4" s="126" t="s">
        <v>178</v>
      </c>
      <c r="AV4" s="126" t="s">
        <v>179</v>
      </c>
      <c r="AW4" s="126" t="s">
        <v>180</v>
      </c>
      <c r="AX4" s="126" t="s">
        <v>181</v>
      </c>
      <c r="AY4" s="126" t="s">
        <v>182</v>
      </c>
      <c r="AZ4" s="126" t="s">
        <v>183</v>
      </c>
      <c r="BA4" s="126" t="s">
        <v>184</v>
      </c>
      <c r="BB4" s="128" t="s">
        <v>185</v>
      </c>
      <c r="BC4" s="126" t="s">
        <v>186</v>
      </c>
      <c r="BD4" s="126" t="s">
        <v>187</v>
      </c>
      <c r="BE4" s="126" t="s">
        <v>188</v>
      </c>
      <c r="BF4" s="128" t="s">
        <v>189</v>
      </c>
      <c r="BG4" s="126" t="s">
        <v>190</v>
      </c>
    </row>
    <row r="5" spans="1:104" s="71" customFormat="1" x14ac:dyDescent="0.25">
      <c r="A5" s="66" t="s">
        <v>305</v>
      </c>
      <c r="B5" s="66" t="s">
        <v>779</v>
      </c>
      <c r="C5" s="66"/>
      <c r="D5" s="66"/>
      <c r="E5" s="66"/>
      <c r="F5" s="66"/>
      <c r="G5" s="66"/>
      <c r="H5" s="66"/>
      <c r="I5" s="66">
        <v>2</v>
      </c>
      <c r="J5" s="66"/>
      <c r="K5" s="66"/>
      <c r="L5" s="66"/>
      <c r="M5" s="66"/>
      <c r="N5" s="66"/>
      <c r="O5" s="66"/>
      <c r="P5" s="66"/>
      <c r="Q5" s="66"/>
      <c r="R5" s="66"/>
      <c r="S5" s="66">
        <v>20</v>
      </c>
      <c r="T5" s="66"/>
      <c r="U5" s="66"/>
      <c r="V5" s="66"/>
      <c r="X5" s="66"/>
      <c r="Y5" s="66">
        <v>25</v>
      </c>
      <c r="AA5" s="66"/>
      <c r="AB5" s="66"/>
      <c r="AD5" s="66">
        <v>15</v>
      </c>
      <c r="AE5" s="66"/>
      <c r="AF5" s="66"/>
      <c r="AG5" s="66"/>
      <c r="AH5" s="66"/>
      <c r="AI5" s="66"/>
      <c r="AJ5" s="66">
        <v>2</v>
      </c>
      <c r="AK5" s="66">
        <v>1</v>
      </c>
      <c r="AM5" s="66"/>
      <c r="AN5" s="66">
        <v>1</v>
      </c>
      <c r="AO5" s="66"/>
      <c r="AP5" s="66"/>
      <c r="AR5" s="66">
        <v>10</v>
      </c>
      <c r="AS5" s="66"/>
      <c r="AT5" s="66"/>
      <c r="AU5" s="66"/>
      <c r="AV5" s="66"/>
      <c r="AW5" s="66"/>
      <c r="AX5" s="66"/>
      <c r="AY5" s="66"/>
      <c r="AZ5" s="66"/>
      <c r="BA5" s="66"/>
      <c r="BC5" s="66"/>
      <c r="BD5" s="66"/>
      <c r="BE5" s="66"/>
      <c r="BG5" s="66"/>
    </row>
    <row r="6" spans="1:104" s="71" customFormat="1" x14ac:dyDescent="0.25">
      <c r="A6" s="66" t="s">
        <v>305</v>
      </c>
      <c r="B6" s="66" t="s">
        <v>779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>
        <v>22</v>
      </c>
      <c r="T6" s="66"/>
      <c r="U6" s="66"/>
      <c r="V6" s="66"/>
      <c r="X6" s="66"/>
      <c r="Y6" s="66">
        <v>6</v>
      </c>
      <c r="AA6" s="66"/>
      <c r="AB6" s="66"/>
      <c r="AD6" s="66">
        <v>3</v>
      </c>
      <c r="AE6" s="66"/>
      <c r="AF6" s="66"/>
      <c r="AG6" s="66"/>
      <c r="AH6" s="66"/>
      <c r="AI6" s="66"/>
      <c r="AJ6" s="66">
        <v>4</v>
      </c>
      <c r="AK6" s="66">
        <v>4</v>
      </c>
      <c r="AM6" s="66"/>
      <c r="AN6" s="66"/>
      <c r="AO6" s="66"/>
      <c r="AP6" s="66"/>
      <c r="AQ6" s="71">
        <v>2</v>
      </c>
      <c r="AR6" s="66">
        <v>1</v>
      </c>
      <c r="AS6" s="66"/>
      <c r="AT6" s="66"/>
      <c r="AU6" s="66"/>
      <c r="AV6" s="66"/>
      <c r="AW6" s="66"/>
      <c r="AX6" s="66"/>
      <c r="AY6" s="66"/>
      <c r="AZ6" s="66"/>
      <c r="BA6" s="66"/>
      <c r="BC6" s="66"/>
      <c r="BD6" s="66"/>
      <c r="BE6" s="66"/>
      <c r="BG6" s="66"/>
    </row>
    <row r="7" spans="1:104" s="71" customFormat="1" x14ac:dyDescent="0.25">
      <c r="A7" s="66" t="s">
        <v>305</v>
      </c>
      <c r="B7" s="66" t="s">
        <v>779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>
        <v>1</v>
      </c>
      <c r="O7" s="66"/>
      <c r="P7" s="66"/>
      <c r="Q7" s="66"/>
      <c r="R7" s="66"/>
      <c r="S7" s="66">
        <v>2</v>
      </c>
      <c r="T7" s="66"/>
      <c r="U7" s="66"/>
      <c r="V7" s="66"/>
      <c r="X7" s="66">
        <v>8</v>
      </c>
      <c r="Y7" s="66"/>
      <c r="AA7" s="66"/>
      <c r="AB7" s="66"/>
      <c r="AD7" s="66"/>
      <c r="AE7" s="66"/>
      <c r="AF7" s="66"/>
      <c r="AG7" s="66"/>
      <c r="AH7" s="66"/>
      <c r="AI7" s="66"/>
      <c r="AJ7" s="66">
        <v>10</v>
      </c>
      <c r="AK7" s="66">
        <v>2</v>
      </c>
      <c r="AM7" s="66"/>
      <c r="AN7" s="66">
        <v>10</v>
      </c>
      <c r="AO7" s="66"/>
      <c r="AP7" s="66">
        <v>6</v>
      </c>
      <c r="AR7" s="66">
        <v>1</v>
      </c>
      <c r="AS7" s="66"/>
      <c r="AT7" s="66"/>
      <c r="AU7" s="66"/>
      <c r="AV7" s="66"/>
      <c r="AW7" s="66"/>
      <c r="AX7" s="66"/>
      <c r="AY7" s="66">
        <v>25</v>
      </c>
      <c r="AZ7" s="66"/>
      <c r="BA7" s="66"/>
      <c r="BB7" s="71">
        <v>1</v>
      </c>
      <c r="BC7" s="66"/>
      <c r="BD7" s="66"/>
      <c r="BE7" s="66"/>
      <c r="BG7" s="66"/>
    </row>
    <row r="8" spans="1:104" s="71" customFormat="1" x14ac:dyDescent="0.25">
      <c r="A8" s="66"/>
      <c r="B8" s="66"/>
      <c r="C8" s="66"/>
      <c r="D8" s="66">
        <f>SUM(D5:D7)</f>
        <v>0</v>
      </c>
      <c r="E8" s="66">
        <f t="shared" ref="E8:BG8" si="0">SUM(E5:E7)</f>
        <v>0</v>
      </c>
      <c r="F8" s="66">
        <f t="shared" si="0"/>
        <v>0</v>
      </c>
      <c r="G8" s="66">
        <f t="shared" si="0"/>
        <v>0</v>
      </c>
      <c r="H8" s="66">
        <f t="shared" si="0"/>
        <v>0</v>
      </c>
      <c r="I8" s="66">
        <f t="shared" si="0"/>
        <v>2</v>
      </c>
      <c r="J8" s="66">
        <f t="shared" si="0"/>
        <v>0</v>
      </c>
      <c r="K8" s="66">
        <f t="shared" si="0"/>
        <v>0</v>
      </c>
      <c r="L8" s="66">
        <f t="shared" si="0"/>
        <v>0</v>
      </c>
      <c r="M8" s="66">
        <f t="shared" si="0"/>
        <v>0</v>
      </c>
      <c r="N8" s="66">
        <f t="shared" si="0"/>
        <v>1</v>
      </c>
      <c r="O8" s="66">
        <f t="shared" si="0"/>
        <v>0</v>
      </c>
      <c r="P8" s="66">
        <f t="shared" si="0"/>
        <v>0</v>
      </c>
      <c r="Q8" s="66">
        <f t="shared" si="0"/>
        <v>0</v>
      </c>
      <c r="R8" s="66">
        <f t="shared" si="0"/>
        <v>0</v>
      </c>
      <c r="S8" s="66">
        <f t="shared" si="0"/>
        <v>44</v>
      </c>
      <c r="T8" s="66">
        <f t="shared" si="0"/>
        <v>0</v>
      </c>
      <c r="U8" s="66">
        <f t="shared" si="0"/>
        <v>0</v>
      </c>
      <c r="V8" s="66">
        <f t="shared" si="0"/>
        <v>0</v>
      </c>
      <c r="W8" s="66">
        <f t="shared" si="0"/>
        <v>0</v>
      </c>
      <c r="X8" s="66">
        <f t="shared" si="0"/>
        <v>8</v>
      </c>
      <c r="Y8" s="66">
        <f t="shared" si="0"/>
        <v>31</v>
      </c>
      <c r="Z8" s="66">
        <f t="shared" si="0"/>
        <v>0</v>
      </c>
      <c r="AA8" s="66">
        <f t="shared" si="0"/>
        <v>0</v>
      </c>
      <c r="AB8" s="66">
        <f t="shared" si="0"/>
        <v>0</v>
      </c>
      <c r="AC8" s="66">
        <f t="shared" si="0"/>
        <v>0</v>
      </c>
      <c r="AD8" s="66">
        <f t="shared" si="0"/>
        <v>18</v>
      </c>
      <c r="AE8" s="66">
        <f t="shared" si="0"/>
        <v>0</v>
      </c>
      <c r="AF8" s="66">
        <f t="shared" si="0"/>
        <v>0</v>
      </c>
      <c r="AG8" s="66">
        <f t="shared" si="0"/>
        <v>0</v>
      </c>
      <c r="AH8" s="66">
        <f t="shared" si="0"/>
        <v>0</v>
      </c>
      <c r="AI8" s="66">
        <f t="shared" si="0"/>
        <v>0</v>
      </c>
      <c r="AJ8" s="66">
        <f t="shared" si="0"/>
        <v>16</v>
      </c>
      <c r="AK8" s="66">
        <f t="shared" si="0"/>
        <v>7</v>
      </c>
      <c r="AL8" s="66">
        <f t="shared" si="0"/>
        <v>0</v>
      </c>
      <c r="AM8" s="66">
        <f t="shared" si="0"/>
        <v>0</v>
      </c>
      <c r="AN8" s="66">
        <f t="shared" si="0"/>
        <v>11</v>
      </c>
      <c r="AO8" s="66">
        <f t="shared" si="0"/>
        <v>0</v>
      </c>
      <c r="AP8" s="66">
        <f t="shared" si="0"/>
        <v>6</v>
      </c>
      <c r="AQ8" s="66">
        <f t="shared" si="0"/>
        <v>2</v>
      </c>
      <c r="AR8" s="66">
        <f t="shared" si="0"/>
        <v>12</v>
      </c>
      <c r="AS8" s="66">
        <f t="shared" si="0"/>
        <v>0</v>
      </c>
      <c r="AT8" s="66">
        <f t="shared" si="0"/>
        <v>0</v>
      </c>
      <c r="AU8" s="66">
        <f t="shared" si="0"/>
        <v>0</v>
      </c>
      <c r="AV8" s="66">
        <f t="shared" si="0"/>
        <v>0</v>
      </c>
      <c r="AW8" s="66">
        <f t="shared" si="0"/>
        <v>0</v>
      </c>
      <c r="AX8" s="66">
        <f t="shared" si="0"/>
        <v>0</v>
      </c>
      <c r="AY8" s="66">
        <f t="shared" si="0"/>
        <v>25</v>
      </c>
      <c r="AZ8" s="66">
        <f t="shared" si="0"/>
        <v>0</v>
      </c>
      <c r="BA8" s="66">
        <f t="shared" si="0"/>
        <v>0</v>
      </c>
      <c r="BB8" s="66">
        <f t="shared" si="0"/>
        <v>1</v>
      </c>
      <c r="BC8" s="66">
        <f t="shared" si="0"/>
        <v>0</v>
      </c>
      <c r="BD8" s="66">
        <f t="shared" si="0"/>
        <v>0</v>
      </c>
      <c r="BE8" s="66">
        <f t="shared" si="0"/>
        <v>0</v>
      </c>
      <c r="BF8" s="66">
        <f t="shared" si="0"/>
        <v>0</v>
      </c>
      <c r="BG8" s="66">
        <f t="shared" si="0"/>
        <v>0</v>
      </c>
    </row>
    <row r="9" spans="1:104" s="71" customFormat="1" x14ac:dyDescent="0.25">
      <c r="A9" s="66" t="s">
        <v>195</v>
      </c>
      <c r="B9" s="66" t="s">
        <v>230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>
        <v>5</v>
      </c>
      <c r="T9" s="66"/>
      <c r="U9" s="66">
        <v>6</v>
      </c>
      <c r="V9" s="66"/>
      <c r="X9" s="66"/>
      <c r="Y9" s="66">
        <v>6</v>
      </c>
      <c r="AA9" s="66"/>
      <c r="AB9" s="66"/>
      <c r="AC9" s="71">
        <v>29</v>
      </c>
      <c r="AD9" s="66">
        <v>5</v>
      </c>
      <c r="AE9" s="66"/>
      <c r="AF9" s="66"/>
      <c r="AG9" s="66"/>
      <c r="AH9" s="66"/>
      <c r="AI9" s="66"/>
      <c r="AJ9" s="66"/>
      <c r="AK9" s="66">
        <v>1</v>
      </c>
      <c r="AL9" s="71">
        <v>10</v>
      </c>
      <c r="AM9" s="66"/>
      <c r="AN9" s="66"/>
      <c r="AO9" s="66"/>
      <c r="AP9" s="66"/>
      <c r="AR9" s="66">
        <v>20</v>
      </c>
      <c r="AS9" s="66"/>
      <c r="AT9" s="66"/>
      <c r="AU9" s="66"/>
      <c r="AV9" s="66"/>
      <c r="AW9" s="66"/>
      <c r="AX9" s="66"/>
      <c r="AY9" s="66"/>
      <c r="AZ9" s="66"/>
      <c r="BA9" s="66"/>
      <c r="BC9" s="66"/>
      <c r="BD9" s="66"/>
      <c r="BE9" s="66"/>
      <c r="BG9" s="66"/>
    </row>
    <row r="10" spans="1:104" s="71" customFormat="1" x14ac:dyDescent="0.25">
      <c r="A10" s="66" t="s">
        <v>195</v>
      </c>
      <c r="B10" s="66" t="s">
        <v>230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X10" s="66"/>
      <c r="Y10" s="66">
        <v>4</v>
      </c>
      <c r="AA10" s="66"/>
      <c r="AB10" s="66"/>
      <c r="AC10" s="71">
        <v>3</v>
      </c>
      <c r="AD10" s="66"/>
      <c r="AE10" s="66"/>
      <c r="AF10" s="66"/>
      <c r="AG10" s="66"/>
      <c r="AH10" s="66"/>
      <c r="AI10" s="66"/>
      <c r="AJ10" s="66"/>
      <c r="AK10" s="66"/>
      <c r="AM10" s="66"/>
      <c r="AN10" s="66"/>
      <c r="AO10" s="66"/>
      <c r="AP10" s="66"/>
      <c r="AR10" s="66">
        <v>1</v>
      </c>
      <c r="AS10" s="66"/>
      <c r="AT10" s="66"/>
      <c r="AU10" s="66"/>
      <c r="AV10" s="66"/>
      <c r="AW10" s="66"/>
      <c r="AX10" s="66"/>
      <c r="AY10" s="66"/>
      <c r="AZ10" s="66"/>
      <c r="BA10" s="66"/>
      <c r="BC10" s="66"/>
      <c r="BD10" s="66"/>
      <c r="BE10" s="66"/>
      <c r="BG10" s="66"/>
    </row>
    <row r="11" spans="1:104" s="71" customFormat="1" x14ac:dyDescent="0.25">
      <c r="A11" s="66" t="s">
        <v>195</v>
      </c>
      <c r="B11" s="66" t="s">
        <v>230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>
        <v>3</v>
      </c>
      <c r="T11" s="66"/>
      <c r="U11" s="66"/>
      <c r="V11" s="66"/>
      <c r="X11" s="66"/>
      <c r="Y11" s="66">
        <v>5</v>
      </c>
      <c r="AA11" s="66"/>
      <c r="AB11" s="66"/>
      <c r="AC11" s="71">
        <v>4</v>
      </c>
      <c r="AD11" s="66">
        <v>3</v>
      </c>
      <c r="AE11" s="66"/>
      <c r="AF11" s="66"/>
      <c r="AG11" s="66"/>
      <c r="AH11" s="66">
        <v>1</v>
      </c>
      <c r="AI11" s="66"/>
      <c r="AJ11" s="66"/>
      <c r="AK11" s="66">
        <v>6</v>
      </c>
      <c r="AL11" s="71">
        <v>1</v>
      </c>
      <c r="AM11" s="66"/>
      <c r="AN11" s="66"/>
      <c r="AO11" s="66"/>
      <c r="AP11" s="66"/>
      <c r="AR11" s="66">
        <v>4</v>
      </c>
      <c r="AS11" s="66"/>
      <c r="AT11" s="66"/>
      <c r="AU11" s="66"/>
      <c r="AV11" s="66"/>
      <c r="AW11" s="66"/>
      <c r="AX11" s="66"/>
      <c r="AY11" s="66"/>
      <c r="AZ11" s="66"/>
      <c r="BA11" s="66"/>
      <c r="BC11" s="66"/>
      <c r="BD11" s="66"/>
      <c r="BE11" s="66"/>
      <c r="BG11" s="66"/>
    </row>
    <row r="12" spans="1:104" s="71" customFormat="1" x14ac:dyDescent="0.25">
      <c r="A12" s="66" t="s">
        <v>195</v>
      </c>
      <c r="B12" s="66" t="s">
        <v>230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>
        <v>1</v>
      </c>
      <c r="T12" s="66"/>
      <c r="U12" s="66"/>
      <c r="V12" s="66"/>
      <c r="X12" s="66"/>
      <c r="Y12" s="66"/>
      <c r="AA12" s="66"/>
      <c r="AB12" s="66"/>
      <c r="AC12" s="71">
        <v>5</v>
      </c>
      <c r="AD12" s="66">
        <v>7</v>
      </c>
      <c r="AE12" s="66"/>
      <c r="AF12" s="66"/>
      <c r="AG12" s="66"/>
      <c r="AH12" s="66"/>
      <c r="AI12" s="66"/>
      <c r="AJ12" s="66"/>
      <c r="AK12" s="66">
        <v>3</v>
      </c>
      <c r="AL12" s="71">
        <v>1</v>
      </c>
      <c r="AM12" s="66"/>
      <c r="AN12" s="66"/>
      <c r="AO12" s="66"/>
      <c r="AP12" s="66"/>
      <c r="AR12" s="66">
        <v>1</v>
      </c>
      <c r="AS12" s="66"/>
      <c r="AT12" s="66"/>
      <c r="AU12" s="66"/>
      <c r="AV12" s="66"/>
      <c r="AW12" s="66"/>
      <c r="AX12" s="66"/>
      <c r="AY12" s="66"/>
      <c r="AZ12" s="66"/>
      <c r="BA12" s="66"/>
      <c r="BC12" s="66"/>
      <c r="BD12" s="66"/>
      <c r="BE12" s="66"/>
      <c r="BG12" s="66"/>
    </row>
    <row r="13" spans="1:104" s="71" customFormat="1" x14ac:dyDescent="0.25">
      <c r="A13" s="71" t="s">
        <v>195</v>
      </c>
      <c r="B13" s="66" t="s">
        <v>230</v>
      </c>
      <c r="S13" s="71">
        <v>1</v>
      </c>
      <c r="AD13" s="71">
        <v>2</v>
      </c>
      <c r="AK13" s="71">
        <v>1</v>
      </c>
      <c r="AR13" s="71">
        <v>4</v>
      </c>
    </row>
    <row r="14" spans="1:104" s="71" customFormat="1" x14ac:dyDescent="0.25">
      <c r="A14" s="66" t="s">
        <v>195</v>
      </c>
      <c r="B14" s="66" t="s">
        <v>230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>
        <v>1</v>
      </c>
      <c r="T14" s="66"/>
      <c r="U14" s="66"/>
      <c r="V14" s="66"/>
      <c r="X14" s="66"/>
      <c r="Y14" s="66"/>
      <c r="AA14" s="66"/>
      <c r="AB14" s="66"/>
      <c r="AC14" s="71">
        <v>3</v>
      </c>
      <c r="AD14" s="66">
        <v>2</v>
      </c>
      <c r="AE14" s="66"/>
      <c r="AF14" s="66"/>
      <c r="AG14" s="66"/>
      <c r="AH14" s="66"/>
      <c r="AI14" s="66"/>
      <c r="AJ14" s="66"/>
      <c r="AK14" s="66">
        <v>4</v>
      </c>
      <c r="AM14" s="66"/>
      <c r="AN14" s="66">
        <v>1</v>
      </c>
      <c r="AO14" s="66"/>
      <c r="AP14" s="66"/>
      <c r="AR14" s="66">
        <v>1</v>
      </c>
      <c r="AS14" s="66"/>
      <c r="AT14" s="66"/>
      <c r="AU14" s="66"/>
      <c r="AV14" s="66"/>
      <c r="AW14" s="66"/>
      <c r="AX14" s="66"/>
      <c r="AY14" s="66"/>
      <c r="AZ14" s="66"/>
      <c r="BA14" s="66"/>
      <c r="BC14" s="66"/>
      <c r="BD14" s="66"/>
      <c r="BE14" s="66"/>
      <c r="BG14" s="66"/>
    </row>
    <row r="15" spans="1:104" s="71" customFormat="1" x14ac:dyDescent="0.25">
      <c r="A15" s="71" t="s">
        <v>195</v>
      </c>
      <c r="B15" s="66" t="s">
        <v>230</v>
      </c>
      <c r="X15" s="71">
        <v>1</v>
      </c>
      <c r="AC15" s="71">
        <v>3</v>
      </c>
      <c r="AD15" s="71">
        <v>1</v>
      </c>
      <c r="AF15" s="71">
        <v>1</v>
      </c>
      <c r="AK15" s="71">
        <v>2</v>
      </c>
      <c r="AR15" s="71">
        <v>1</v>
      </c>
    </row>
    <row r="16" spans="1:104" s="71" customFormat="1" x14ac:dyDescent="0.25">
      <c r="A16" s="66" t="s">
        <v>195</v>
      </c>
      <c r="B16" s="66" t="s">
        <v>230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X16" s="66"/>
      <c r="Y16" s="66"/>
      <c r="AA16" s="66"/>
      <c r="AB16" s="66"/>
      <c r="AD16" s="66"/>
      <c r="AE16" s="66"/>
      <c r="AF16" s="66"/>
      <c r="AG16" s="66"/>
      <c r="AH16" s="66"/>
      <c r="AI16" s="66"/>
      <c r="AJ16" s="66"/>
      <c r="AK16" s="66">
        <v>3</v>
      </c>
      <c r="AL16" s="71">
        <v>2</v>
      </c>
      <c r="AM16" s="66"/>
      <c r="AN16" s="66">
        <v>1</v>
      </c>
      <c r="AO16" s="66"/>
      <c r="AP16" s="66"/>
      <c r="AR16" s="66"/>
      <c r="AS16" s="66"/>
      <c r="AT16" s="66"/>
      <c r="AU16" s="66"/>
      <c r="AV16" s="66"/>
      <c r="AW16" s="66"/>
      <c r="AX16" s="66"/>
      <c r="AY16" s="66">
        <v>1</v>
      </c>
      <c r="AZ16" s="66"/>
      <c r="BA16" s="66"/>
      <c r="BC16" s="66"/>
      <c r="BD16" s="66"/>
      <c r="BE16" s="66"/>
      <c r="BG16" s="66"/>
    </row>
    <row r="17" spans="1:59" s="71" customFormat="1" x14ac:dyDescent="0.25">
      <c r="A17" s="66" t="s">
        <v>195</v>
      </c>
      <c r="B17" s="66" t="s">
        <v>230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X17" s="66"/>
      <c r="Y17" s="66"/>
      <c r="AA17" s="66"/>
      <c r="AB17" s="66"/>
      <c r="AD17" s="66"/>
      <c r="AE17" s="66"/>
      <c r="AF17" s="66"/>
      <c r="AG17" s="66"/>
      <c r="AH17" s="66"/>
      <c r="AI17" s="66"/>
      <c r="AJ17" s="66"/>
      <c r="AK17" s="66">
        <v>4</v>
      </c>
      <c r="AM17" s="66"/>
      <c r="AN17" s="66">
        <v>3</v>
      </c>
      <c r="AO17" s="66"/>
      <c r="AP17" s="66"/>
      <c r="AR17" s="66">
        <v>1</v>
      </c>
      <c r="AS17" s="66"/>
      <c r="AT17" s="66"/>
      <c r="AU17" s="66"/>
      <c r="AV17" s="66"/>
      <c r="AW17" s="66"/>
      <c r="AX17" s="66"/>
      <c r="AY17" s="66"/>
      <c r="AZ17" s="66"/>
      <c r="BA17" s="66"/>
      <c r="BC17" s="66"/>
      <c r="BD17" s="66"/>
      <c r="BE17" s="66"/>
      <c r="BG17" s="66"/>
    </row>
    <row r="18" spans="1:59" s="71" customFormat="1" x14ac:dyDescent="0.25">
      <c r="A18" s="66"/>
      <c r="B18" s="66"/>
      <c r="C18" s="66"/>
      <c r="D18" s="66">
        <f>SUM(D9:D17)</f>
        <v>0</v>
      </c>
      <c r="E18" s="66">
        <f t="shared" ref="E18:BG18" si="1">SUM(E9:E17)</f>
        <v>0</v>
      </c>
      <c r="F18" s="66">
        <f t="shared" si="1"/>
        <v>0</v>
      </c>
      <c r="G18" s="66">
        <f t="shared" si="1"/>
        <v>0</v>
      </c>
      <c r="H18" s="66">
        <f t="shared" si="1"/>
        <v>0</v>
      </c>
      <c r="I18" s="66">
        <f t="shared" si="1"/>
        <v>0</v>
      </c>
      <c r="J18" s="66">
        <f t="shared" si="1"/>
        <v>0</v>
      </c>
      <c r="K18" s="66">
        <f t="shared" si="1"/>
        <v>0</v>
      </c>
      <c r="L18" s="66">
        <f t="shared" si="1"/>
        <v>0</v>
      </c>
      <c r="M18" s="66">
        <f t="shared" si="1"/>
        <v>0</v>
      </c>
      <c r="N18" s="66">
        <f t="shared" si="1"/>
        <v>0</v>
      </c>
      <c r="O18" s="66">
        <f t="shared" si="1"/>
        <v>0</v>
      </c>
      <c r="P18" s="66">
        <f t="shared" si="1"/>
        <v>0</v>
      </c>
      <c r="Q18" s="66">
        <f t="shared" si="1"/>
        <v>0</v>
      </c>
      <c r="R18" s="66">
        <f t="shared" si="1"/>
        <v>0</v>
      </c>
      <c r="S18" s="66">
        <f t="shared" si="1"/>
        <v>11</v>
      </c>
      <c r="T18" s="66">
        <f t="shared" si="1"/>
        <v>0</v>
      </c>
      <c r="U18" s="66">
        <f t="shared" si="1"/>
        <v>6</v>
      </c>
      <c r="V18" s="66">
        <f t="shared" si="1"/>
        <v>0</v>
      </c>
      <c r="W18" s="66">
        <f t="shared" si="1"/>
        <v>0</v>
      </c>
      <c r="X18" s="66">
        <f t="shared" si="1"/>
        <v>1</v>
      </c>
      <c r="Y18" s="66">
        <f t="shared" si="1"/>
        <v>15</v>
      </c>
      <c r="Z18" s="66">
        <f t="shared" si="1"/>
        <v>0</v>
      </c>
      <c r="AA18" s="66">
        <f t="shared" si="1"/>
        <v>0</v>
      </c>
      <c r="AB18" s="66">
        <f t="shared" si="1"/>
        <v>0</v>
      </c>
      <c r="AC18" s="66">
        <f t="shared" si="1"/>
        <v>47</v>
      </c>
      <c r="AD18" s="66">
        <f t="shared" si="1"/>
        <v>20</v>
      </c>
      <c r="AE18" s="66">
        <f t="shared" si="1"/>
        <v>0</v>
      </c>
      <c r="AF18" s="66">
        <f t="shared" si="1"/>
        <v>1</v>
      </c>
      <c r="AG18" s="66">
        <f t="shared" si="1"/>
        <v>0</v>
      </c>
      <c r="AH18" s="66">
        <f t="shared" si="1"/>
        <v>1</v>
      </c>
      <c r="AI18" s="66">
        <f t="shared" si="1"/>
        <v>0</v>
      </c>
      <c r="AJ18" s="66">
        <f t="shared" si="1"/>
        <v>0</v>
      </c>
      <c r="AK18" s="66">
        <f t="shared" si="1"/>
        <v>24</v>
      </c>
      <c r="AL18" s="66">
        <f t="shared" si="1"/>
        <v>14</v>
      </c>
      <c r="AM18" s="66">
        <f t="shared" si="1"/>
        <v>0</v>
      </c>
      <c r="AN18" s="66">
        <f t="shared" si="1"/>
        <v>5</v>
      </c>
      <c r="AO18" s="66">
        <f t="shared" si="1"/>
        <v>0</v>
      </c>
      <c r="AP18" s="66">
        <f t="shared" si="1"/>
        <v>0</v>
      </c>
      <c r="AQ18" s="66">
        <f t="shared" si="1"/>
        <v>0</v>
      </c>
      <c r="AR18" s="66">
        <f t="shared" si="1"/>
        <v>33</v>
      </c>
      <c r="AS18" s="66">
        <f t="shared" si="1"/>
        <v>0</v>
      </c>
      <c r="AT18" s="66">
        <f t="shared" si="1"/>
        <v>0</v>
      </c>
      <c r="AU18" s="66">
        <f t="shared" si="1"/>
        <v>0</v>
      </c>
      <c r="AV18" s="66">
        <f t="shared" si="1"/>
        <v>0</v>
      </c>
      <c r="AW18" s="66">
        <f t="shared" si="1"/>
        <v>0</v>
      </c>
      <c r="AX18" s="66">
        <f t="shared" si="1"/>
        <v>0</v>
      </c>
      <c r="AY18" s="66">
        <f t="shared" si="1"/>
        <v>1</v>
      </c>
      <c r="AZ18" s="66">
        <f t="shared" si="1"/>
        <v>0</v>
      </c>
      <c r="BA18" s="66">
        <f t="shared" si="1"/>
        <v>0</v>
      </c>
      <c r="BB18" s="66">
        <f t="shared" si="1"/>
        <v>0</v>
      </c>
      <c r="BC18" s="66">
        <f t="shared" si="1"/>
        <v>0</v>
      </c>
      <c r="BD18" s="66">
        <f t="shared" si="1"/>
        <v>0</v>
      </c>
      <c r="BE18" s="66">
        <f t="shared" si="1"/>
        <v>0</v>
      </c>
      <c r="BF18" s="66">
        <f t="shared" si="1"/>
        <v>0</v>
      </c>
      <c r="BG18" s="66">
        <f t="shared" si="1"/>
        <v>0</v>
      </c>
    </row>
    <row r="19" spans="1:59" s="71" customFormat="1" x14ac:dyDescent="0.25">
      <c r="A19" s="66" t="s">
        <v>319</v>
      </c>
      <c r="B19" s="66" t="s">
        <v>780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>
        <v>1</v>
      </c>
      <c r="O19" s="66"/>
      <c r="P19" s="66"/>
      <c r="Q19" s="66"/>
      <c r="R19" s="66"/>
      <c r="S19" s="66"/>
      <c r="T19" s="66"/>
      <c r="U19" s="66"/>
      <c r="V19" s="66"/>
      <c r="X19" s="66"/>
      <c r="Y19" s="66">
        <v>20</v>
      </c>
      <c r="AA19" s="66"/>
      <c r="AB19" s="66"/>
      <c r="AD19" s="66"/>
      <c r="AE19" s="66"/>
      <c r="AF19" s="66"/>
      <c r="AG19" s="66"/>
      <c r="AH19" s="66"/>
      <c r="AI19" s="66"/>
      <c r="AJ19" s="66">
        <v>1</v>
      </c>
      <c r="AK19" s="66"/>
      <c r="AL19" s="71">
        <v>1</v>
      </c>
      <c r="AM19" s="66"/>
      <c r="AN19" s="66"/>
      <c r="AO19" s="66"/>
      <c r="AP19" s="66"/>
      <c r="AQ19" s="71">
        <v>6</v>
      </c>
      <c r="AR19" s="66">
        <v>3</v>
      </c>
      <c r="AS19" s="66"/>
      <c r="AT19" s="66"/>
      <c r="AU19" s="66"/>
      <c r="AV19" s="66"/>
      <c r="AW19" s="66"/>
      <c r="AX19" s="66"/>
      <c r="AY19" s="66"/>
      <c r="AZ19" s="66"/>
      <c r="BA19" s="66"/>
      <c r="BC19" s="66"/>
      <c r="BD19" s="66"/>
      <c r="BE19" s="66"/>
      <c r="BG19" s="66"/>
    </row>
    <row r="20" spans="1:59" s="71" customFormat="1" x14ac:dyDescent="0.25">
      <c r="A20" s="66" t="s">
        <v>319</v>
      </c>
      <c r="B20" s="66" t="s">
        <v>780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>
        <v>1</v>
      </c>
      <c r="P20" s="66"/>
      <c r="Q20" s="66"/>
      <c r="R20" s="66"/>
      <c r="S20" s="66"/>
      <c r="T20" s="66"/>
      <c r="U20" s="66"/>
      <c r="V20" s="66">
        <v>1</v>
      </c>
      <c r="X20" s="66"/>
      <c r="Y20" s="66">
        <v>30</v>
      </c>
      <c r="AA20" s="66"/>
      <c r="AB20" s="66"/>
      <c r="AD20" s="66"/>
      <c r="AE20" s="66"/>
      <c r="AF20" s="66"/>
      <c r="AG20" s="66"/>
      <c r="AH20" s="66"/>
      <c r="AI20" s="66"/>
      <c r="AJ20" s="66"/>
      <c r="AK20" s="66">
        <v>4</v>
      </c>
      <c r="AM20" s="66"/>
      <c r="AN20" s="66"/>
      <c r="AO20" s="66"/>
      <c r="AP20" s="66"/>
      <c r="AQ20" s="71">
        <v>2</v>
      </c>
      <c r="AR20" s="66">
        <v>3</v>
      </c>
      <c r="AS20" s="66"/>
      <c r="AT20" s="66"/>
      <c r="AU20" s="66"/>
      <c r="AV20" s="66"/>
      <c r="AW20" s="66"/>
      <c r="AX20" s="66"/>
      <c r="AY20" s="66"/>
      <c r="AZ20" s="66"/>
      <c r="BA20" s="66"/>
      <c r="BC20" s="66"/>
      <c r="BD20" s="66"/>
      <c r="BE20" s="66"/>
      <c r="BG20" s="66"/>
    </row>
    <row r="21" spans="1:59" s="71" customFormat="1" x14ac:dyDescent="0.25">
      <c r="A21" s="66" t="s">
        <v>319</v>
      </c>
      <c r="B21" s="66" t="s">
        <v>780</v>
      </c>
      <c r="C21" s="66"/>
      <c r="D21" s="66"/>
      <c r="E21" s="66"/>
      <c r="F21" s="66"/>
      <c r="G21" s="66"/>
      <c r="H21" s="66"/>
      <c r="I21" s="66"/>
      <c r="J21" s="66">
        <v>1</v>
      </c>
      <c r="K21" s="66"/>
      <c r="L21" s="66"/>
      <c r="M21" s="66"/>
      <c r="N21" s="66">
        <v>2</v>
      </c>
      <c r="O21" s="66"/>
      <c r="P21" s="66"/>
      <c r="Q21" s="66"/>
      <c r="R21" s="66"/>
      <c r="S21" s="66"/>
      <c r="T21" s="66"/>
      <c r="U21" s="66"/>
      <c r="V21" s="66"/>
      <c r="X21" s="66">
        <v>1</v>
      </c>
      <c r="Y21" s="66">
        <v>1</v>
      </c>
      <c r="AA21" s="66"/>
      <c r="AB21" s="66"/>
      <c r="AD21" s="66"/>
      <c r="AE21" s="66"/>
      <c r="AF21" s="66"/>
      <c r="AG21" s="66"/>
      <c r="AH21" s="66"/>
      <c r="AI21" s="66"/>
      <c r="AJ21" s="66">
        <v>4</v>
      </c>
      <c r="AK21" s="66">
        <v>1</v>
      </c>
      <c r="AM21" s="66"/>
      <c r="AN21" s="66"/>
      <c r="AO21" s="66"/>
      <c r="AP21" s="66"/>
      <c r="AR21" s="66">
        <v>1</v>
      </c>
      <c r="AS21" s="66"/>
      <c r="AT21" s="66"/>
      <c r="AU21" s="66"/>
      <c r="AV21" s="66">
        <v>1</v>
      </c>
      <c r="AW21" s="66"/>
      <c r="AX21" s="66"/>
      <c r="AY21" s="66">
        <v>1</v>
      </c>
      <c r="AZ21" s="66"/>
      <c r="BA21" s="66"/>
      <c r="BC21" s="66"/>
      <c r="BD21" s="66"/>
      <c r="BE21" s="66"/>
      <c r="BG21" s="66"/>
    </row>
    <row r="22" spans="1:59" s="71" customFormat="1" x14ac:dyDescent="0.25">
      <c r="A22" s="66"/>
      <c r="B22" s="66"/>
      <c r="C22" s="66"/>
      <c r="D22" s="66">
        <f>SUM(D19:D21)</f>
        <v>0</v>
      </c>
      <c r="E22" s="66">
        <f t="shared" ref="E22:BG22" si="2">SUM(E19:E21)</f>
        <v>0</v>
      </c>
      <c r="F22" s="66">
        <f t="shared" si="2"/>
        <v>0</v>
      </c>
      <c r="G22" s="66">
        <f t="shared" si="2"/>
        <v>0</v>
      </c>
      <c r="H22" s="66">
        <f t="shared" si="2"/>
        <v>0</v>
      </c>
      <c r="I22" s="66">
        <f t="shared" si="2"/>
        <v>0</v>
      </c>
      <c r="J22" s="66">
        <f t="shared" si="2"/>
        <v>1</v>
      </c>
      <c r="K22" s="66">
        <f t="shared" si="2"/>
        <v>0</v>
      </c>
      <c r="L22" s="66">
        <f t="shared" si="2"/>
        <v>0</v>
      </c>
      <c r="M22" s="66">
        <f t="shared" si="2"/>
        <v>0</v>
      </c>
      <c r="N22" s="66">
        <f t="shared" si="2"/>
        <v>3</v>
      </c>
      <c r="O22" s="66">
        <f t="shared" si="2"/>
        <v>1</v>
      </c>
      <c r="P22" s="66">
        <f t="shared" si="2"/>
        <v>0</v>
      </c>
      <c r="Q22" s="66">
        <f t="shared" si="2"/>
        <v>0</v>
      </c>
      <c r="R22" s="66">
        <f t="shared" si="2"/>
        <v>0</v>
      </c>
      <c r="S22" s="66">
        <f t="shared" si="2"/>
        <v>0</v>
      </c>
      <c r="T22" s="66">
        <f t="shared" si="2"/>
        <v>0</v>
      </c>
      <c r="U22" s="66">
        <f t="shared" si="2"/>
        <v>0</v>
      </c>
      <c r="V22" s="66">
        <f t="shared" si="2"/>
        <v>1</v>
      </c>
      <c r="W22" s="66">
        <f t="shared" si="2"/>
        <v>0</v>
      </c>
      <c r="X22" s="66">
        <f t="shared" si="2"/>
        <v>1</v>
      </c>
      <c r="Y22" s="66">
        <f t="shared" si="2"/>
        <v>51</v>
      </c>
      <c r="Z22" s="66">
        <f t="shared" si="2"/>
        <v>0</v>
      </c>
      <c r="AA22" s="66">
        <f t="shared" si="2"/>
        <v>0</v>
      </c>
      <c r="AB22" s="66">
        <f t="shared" si="2"/>
        <v>0</v>
      </c>
      <c r="AC22" s="66">
        <f t="shared" si="2"/>
        <v>0</v>
      </c>
      <c r="AD22" s="66">
        <f t="shared" si="2"/>
        <v>0</v>
      </c>
      <c r="AE22" s="66">
        <f t="shared" si="2"/>
        <v>0</v>
      </c>
      <c r="AF22" s="66">
        <f t="shared" si="2"/>
        <v>0</v>
      </c>
      <c r="AG22" s="66">
        <f t="shared" si="2"/>
        <v>0</v>
      </c>
      <c r="AH22" s="66">
        <f t="shared" si="2"/>
        <v>0</v>
      </c>
      <c r="AI22" s="66">
        <f t="shared" si="2"/>
        <v>0</v>
      </c>
      <c r="AJ22" s="66">
        <f t="shared" si="2"/>
        <v>5</v>
      </c>
      <c r="AK22" s="66">
        <f t="shared" si="2"/>
        <v>5</v>
      </c>
      <c r="AL22" s="66">
        <f t="shared" si="2"/>
        <v>1</v>
      </c>
      <c r="AM22" s="66">
        <f t="shared" si="2"/>
        <v>0</v>
      </c>
      <c r="AN22" s="66">
        <f t="shared" si="2"/>
        <v>0</v>
      </c>
      <c r="AO22" s="66">
        <f t="shared" si="2"/>
        <v>0</v>
      </c>
      <c r="AP22" s="66">
        <f t="shared" si="2"/>
        <v>0</v>
      </c>
      <c r="AQ22" s="66">
        <f t="shared" si="2"/>
        <v>8</v>
      </c>
      <c r="AR22" s="66">
        <f t="shared" si="2"/>
        <v>7</v>
      </c>
      <c r="AS22" s="66">
        <f t="shared" si="2"/>
        <v>0</v>
      </c>
      <c r="AT22" s="66">
        <f t="shared" si="2"/>
        <v>0</v>
      </c>
      <c r="AU22" s="66">
        <f t="shared" si="2"/>
        <v>0</v>
      </c>
      <c r="AV22" s="66">
        <f t="shared" si="2"/>
        <v>1</v>
      </c>
      <c r="AW22" s="66">
        <f t="shared" si="2"/>
        <v>0</v>
      </c>
      <c r="AX22" s="66">
        <f t="shared" si="2"/>
        <v>0</v>
      </c>
      <c r="AY22" s="66">
        <f t="shared" si="2"/>
        <v>1</v>
      </c>
      <c r="AZ22" s="66">
        <f t="shared" si="2"/>
        <v>0</v>
      </c>
      <c r="BA22" s="66">
        <f t="shared" si="2"/>
        <v>0</v>
      </c>
      <c r="BB22" s="66">
        <f t="shared" si="2"/>
        <v>0</v>
      </c>
      <c r="BC22" s="66">
        <f t="shared" si="2"/>
        <v>0</v>
      </c>
      <c r="BD22" s="66">
        <f t="shared" si="2"/>
        <v>0</v>
      </c>
      <c r="BE22" s="66">
        <f t="shared" si="2"/>
        <v>0</v>
      </c>
      <c r="BF22" s="66">
        <f t="shared" si="2"/>
        <v>0</v>
      </c>
      <c r="BG22" s="66">
        <f t="shared" si="2"/>
        <v>0</v>
      </c>
    </row>
    <row r="23" spans="1:59" s="71" customFormat="1" x14ac:dyDescent="0.25">
      <c r="A23" s="66" t="s">
        <v>340</v>
      </c>
      <c r="B23" s="66" t="s">
        <v>343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X23" s="66"/>
      <c r="Y23" s="66"/>
      <c r="AA23" s="66"/>
      <c r="AB23" s="66"/>
      <c r="AD23" s="66"/>
      <c r="AE23" s="66"/>
      <c r="AF23" s="66"/>
      <c r="AG23" s="66"/>
      <c r="AH23" s="66"/>
      <c r="AI23" s="66"/>
      <c r="AJ23" s="66"/>
      <c r="AK23" s="66"/>
      <c r="AL23" s="71">
        <v>1</v>
      </c>
      <c r="AM23" s="66"/>
      <c r="AN23" s="66"/>
      <c r="AO23" s="66"/>
      <c r="AP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C23" s="66"/>
      <c r="BD23" s="66"/>
      <c r="BE23" s="66">
        <v>1</v>
      </c>
      <c r="BG23" s="66"/>
    </row>
    <row r="24" spans="1:59" s="71" customFormat="1" x14ac:dyDescent="0.25">
      <c r="A24" s="66" t="s">
        <v>340</v>
      </c>
      <c r="B24" s="66" t="s">
        <v>343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X24" s="66"/>
      <c r="Y24" s="66">
        <v>25</v>
      </c>
      <c r="AA24" s="66"/>
      <c r="AB24" s="66">
        <v>1</v>
      </c>
      <c r="AD24" s="66"/>
      <c r="AE24" s="66"/>
      <c r="AF24" s="66"/>
      <c r="AG24" s="66"/>
      <c r="AH24" s="66"/>
      <c r="AI24" s="66"/>
      <c r="AJ24" s="66"/>
      <c r="AK24" s="66"/>
      <c r="AL24" s="71">
        <v>3</v>
      </c>
      <c r="AM24" s="66"/>
      <c r="AN24" s="66"/>
      <c r="AO24" s="66"/>
      <c r="AP24" s="66"/>
      <c r="AQ24" s="71">
        <v>1</v>
      </c>
      <c r="AR24" s="66">
        <v>4</v>
      </c>
      <c r="AS24" s="66"/>
      <c r="AT24" s="66"/>
      <c r="AU24" s="66"/>
      <c r="AV24" s="66"/>
      <c r="AW24" s="66"/>
      <c r="AX24" s="66"/>
      <c r="AY24" s="66"/>
      <c r="AZ24" s="66"/>
      <c r="BA24" s="66"/>
      <c r="BC24" s="66"/>
      <c r="BD24" s="66"/>
      <c r="BE24" s="66"/>
      <c r="BG24" s="66"/>
    </row>
    <row r="25" spans="1:59" s="71" customFormat="1" x14ac:dyDescent="0.25">
      <c r="A25" s="66" t="s">
        <v>340</v>
      </c>
      <c r="B25" s="66" t="s">
        <v>343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X25" s="66"/>
      <c r="Y25" s="66">
        <v>14</v>
      </c>
      <c r="AA25" s="66"/>
      <c r="AB25" s="66"/>
      <c r="AD25" s="66"/>
      <c r="AE25" s="66"/>
      <c r="AF25" s="66"/>
      <c r="AG25" s="66"/>
      <c r="AH25" s="66"/>
      <c r="AI25" s="66"/>
      <c r="AJ25" s="66"/>
      <c r="AK25" s="66">
        <v>1</v>
      </c>
      <c r="AL25" s="71">
        <v>1</v>
      </c>
      <c r="AM25" s="66"/>
      <c r="AN25" s="66"/>
      <c r="AO25" s="66"/>
      <c r="AP25" s="66"/>
      <c r="AQ25" s="71">
        <v>2</v>
      </c>
      <c r="AR25" s="66">
        <v>8</v>
      </c>
      <c r="AS25" s="66"/>
      <c r="AT25" s="66"/>
      <c r="AU25" s="66"/>
      <c r="AV25" s="66"/>
      <c r="AW25" s="66"/>
      <c r="AX25" s="66"/>
      <c r="AY25" s="66"/>
      <c r="AZ25" s="66"/>
      <c r="BA25" s="66"/>
      <c r="BC25" s="66"/>
      <c r="BD25" s="66"/>
      <c r="BE25" s="66"/>
      <c r="BG25" s="66"/>
    </row>
    <row r="26" spans="1:59" s="71" customFormat="1" x14ac:dyDescent="0.25">
      <c r="A26" s="66" t="s">
        <v>340</v>
      </c>
      <c r="B26" s="66" t="s">
        <v>343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>
        <v>1</v>
      </c>
      <c r="X26" s="66"/>
      <c r="Y26" s="66">
        <v>10</v>
      </c>
      <c r="AA26" s="66"/>
      <c r="AB26" s="66"/>
      <c r="AD26" s="66"/>
      <c r="AE26" s="66"/>
      <c r="AF26" s="66"/>
      <c r="AG26" s="66"/>
      <c r="AH26" s="66"/>
      <c r="AI26" s="66"/>
      <c r="AJ26" s="66"/>
      <c r="AK26" s="66"/>
      <c r="AM26" s="66"/>
      <c r="AN26" s="66"/>
      <c r="AO26" s="66"/>
      <c r="AP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C26" s="66"/>
      <c r="BD26" s="66"/>
      <c r="BE26" s="66"/>
      <c r="BG26" s="66"/>
    </row>
    <row r="27" spans="1:59" s="71" customFormat="1" x14ac:dyDescent="0.25">
      <c r="A27" s="66"/>
      <c r="B27" s="66"/>
      <c r="C27" s="66"/>
      <c r="D27" s="66">
        <f>SUM(D23:D26)</f>
        <v>0</v>
      </c>
      <c r="E27" s="66">
        <f t="shared" ref="E27:BG27" si="3">SUM(E23:E26)</f>
        <v>0</v>
      </c>
      <c r="F27" s="66">
        <f t="shared" si="3"/>
        <v>0</v>
      </c>
      <c r="G27" s="66">
        <f t="shared" si="3"/>
        <v>0</v>
      </c>
      <c r="H27" s="66">
        <f t="shared" si="3"/>
        <v>0</v>
      </c>
      <c r="I27" s="66">
        <f t="shared" si="3"/>
        <v>0</v>
      </c>
      <c r="J27" s="66">
        <f t="shared" si="3"/>
        <v>0</v>
      </c>
      <c r="K27" s="66">
        <f t="shared" si="3"/>
        <v>0</v>
      </c>
      <c r="L27" s="66">
        <f t="shared" si="3"/>
        <v>0</v>
      </c>
      <c r="M27" s="66">
        <f t="shared" si="3"/>
        <v>0</v>
      </c>
      <c r="N27" s="66">
        <f t="shared" si="3"/>
        <v>0</v>
      </c>
      <c r="O27" s="66">
        <f t="shared" si="3"/>
        <v>0</v>
      </c>
      <c r="P27" s="66">
        <f t="shared" si="3"/>
        <v>0</v>
      </c>
      <c r="Q27" s="66">
        <f t="shared" si="3"/>
        <v>0</v>
      </c>
      <c r="R27" s="66">
        <f t="shared" si="3"/>
        <v>0</v>
      </c>
      <c r="S27" s="66">
        <f t="shared" si="3"/>
        <v>0</v>
      </c>
      <c r="T27" s="66">
        <f t="shared" si="3"/>
        <v>0</v>
      </c>
      <c r="U27" s="66">
        <f t="shared" si="3"/>
        <v>0</v>
      </c>
      <c r="V27" s="66">
        <f t="shared" si="3"/>
        <v>1</v>
      </c>
      <c r="W27" s="66">
        <f t="shared" si="3"/>
        <v>0</v>
      </c>
      <c r="X27" s="66">
        <f t="shared" si="3"/>
        <v>0</v>
      </c>
      <c r="Y27" s="66">
        <f t="shared" si="3"/>
        <v>49</v>
      </c>
      <c r="Z27" s="66">
        <f t="shared" si="3"/>
        <v>0</v>
      </c>
      <c r="AA27" s="66">
        <f t="shared" si="3"/>
        <v>0</v>
      </c>
      <c r="AB27" s="66">
        <f t="shared" si="3"/>
        <v>1</v>
      </c>
      <c r="AC27" s="66">
        <f t="shared" si="3"/>
        <v>0</v>
      </c>
      <c r="AD27" s="66">
        <f t="shared" si="3"/>
        <v>0</v>
      </c>
      <c r="AE27" s="66">
        <f t="shared" si="3"/>
        <v>0</v>
      </c>
      <c r="AF27" s="66">
        <f t="shared" si="3"/>
        <v>0</v>
      </c>
      <c r="AG27" s="66">
        <f t="shared" si="3"/>
        <v>0</v>
      </c>
      <c r="AH27" s="66">
        <f t="shared" si="3"/>
        <v>0</v>
      </c>
      <c r="AI27" s="66">
        <f t="shared" si="3"/>
        <v>0</v>
      </c>
      <c r="AJ27" s="66">
        <f t="shared" si="3"/>
        <v>0</v>
      </c>
      <c r="AK27" s="66">
        <f t="shared" si="3"/>
        <v>1</v>
      </c>
      <c r="AL27" s="66">
        <f t="shared" si="3"/>
        <v>5</v>
      </c>
      <c r="AM27" s="66">
        <f t="shared" si="3"/>
        <v>0</v>
      </c>
      <c r="AN27" s="66">
        <f t="shared" si="3"/>
        <v>0</v>
      </c>
      <c r="AO27" s="66">
        <f t="shared" si="3"/>
        <v>0</v>
      </c>
      <c r="AP27" s="66">
        <f t="shared" si="3"/>
        <v>0</v>
      </c>
      <c r="AQ27" s="66">
        <f t="shared" si="3"/>
        <v>3</v>
      </c>
      <c r="AR27" s="66">
        <f t="shared" si="3"/>
        <v>12</v>
      </c>
      <c r="AS27" s="66">
        <f t="shared" si="3"/>
        <v>0</v>
      </c>
      <c r="AT27" s="66">
        <f t="shared" si="3"/>
        <v>0</v>
      </c>
      <c r="AU27" s="66">
        <f t="shared" si="3"/>
        <v>0</v>
      </c>
      <c r="AV27" s="66">
        <f t="shared" si="3"/>
        <v>0</v>
      </c>
      <c r="AW27" s="66">
        <f t="shared" si="3"/>
        <v>0</v>
      </c>
      <c r="AX27" s="66">
        <f t="shared" si="3"/>
        <v>0</v>
      </c>
      <c r="AY27" s="66">
        <f t="shared" si="3"/>
        <v>0</v>
      </c>
      <c r="AZ27" s="66">
        <f t="shared" si="3"/>
        <v>0</v>
      </c>
      <c r="BA27" s="66">
        <f t="shared" si="3"/>
        <v>0</v>
      </c>
      <c r="BB27" s="66">
        <f t="shared" si="3"/>
        <v>0</v>
      </c>
      <c r="BC27" s="66">
        <f t="shared" si="3"/>
        <v>0</v>
      </c>
      <c r="BD27" s="66">
        <f t="shared" si="3"/>
        <v>0</v>
      </c>
      <c r="BE27" s="66">
        <f t="shared" si="3"/>
        <v>1</v>
      </c>
      <c r="BF27" s="66">
        <f t="shared" si="3"/>
        <v>0</v>
      </c>
      <c r="BG27" s="66">
        <f t="shared" si="3"/>
        <v>0</v>
      </c>
    </row>
    <row r="28" spans="1:59" s="71" customFormat="1" x14ac:dyDescent="0.25">
      <c r="A28" s="66" t="s">
        <v>325</v>
      </c>
      <c r="B28" s="66" t="s">
        <v>781</v>
      </c>
      <c r="C28" s="66"/>
      <c r="D28" s="66"/>
      <c r="E28" s="66"/>
      <c r="F28" s="66"/>
      <c r="G28" s="66"/>
      <c r="H28" s="66"/>
      <c r="I28" s="66">
        <v>1</v>
      </c>
      <c r="J28" s="66"/>
      <c r="K28" s="66">
        <v>4</v>
      </c>
      <c r="L28" s="66"/>
      <c r="M28" s="66"/>
      <c r="N28" s="66"/>
      <c r="O28" s="66"/>
      <c r="P28" s="66"/>
      <c r="Q28" s="66"/>
      <c r="R28" s="66"/>
      <c r="S28" s="66">
        <v>5</v>
      </c>
      <c r="T28" s="66"/>
      <c r="U28" s="66">
        <v>2</v>
      </c>
      <c r="V28" s="66">
        <v>1</v>
      </c>
      <c r="X28" s="66"/>
      <c r="Y28" s="66">
        <v>22</v>
      </c>
      <c r="AA28" s="66"/>
      <c r="AB28" s="66"/>
      <c r="AD28" s="66">
        <v>8</v>
      </c>
      <c r="AE28" s="66"/>
      <c r="AF28" s="66"/>
      <c r="AG28" s="66"/>
      <c r="AH28" s="66"/>
      <c r="AI28" s="66"/>
      <c r="AJ28" s="66"/>
      <c r="AK28" s="66"/>
      <c r="AM28" s="66"/>
      <c r="AN28" s="66">
        <v>4</v>
      </c>
      <c r="AO28" s="66"/>
      <c r="AP28" s="66"/>
      <c r="AQ28" s="71">
        <v>10</v>
      </c>
      <c r="AR28" s="66">
        <v>2</v>
      </c>
      <c r="AS28" s="66"/>
      <c r="AT28" s="66"/>
      <c r="AU28" s="66"/>
      <c r="AV28" s="66"/>
      <c r="AW28" s="66"/>
      <c r="AX28" s="66"/>
      <c r="AY28" s="66"/>
      <c r="AZ28" s="66"/>
      <c r="BA28" s="66"/>
      <c r="BC28" s="66"/>
      <c r="BD28" s="66"/>
      <c r="BE28" s="66">
        <v>1</v>
      </c>
      <c r="BG28" s="66"/>
    </row>
    <row r="29" spans="1:59" s="71" customFormat="1" x14ac:dyDescent="0.25">
      <c r="A29" s="66" t="s">
        <v>325</v>
      </c>
      <c r="B29" s="66" t="s">
        <v>791</v>
      </c>
      <c r="C29" s="66"/>
      <c r="D29" s="66"/>
      <c r="E29" s="66"/>
      <c r="F29" s="66"/>
      <c r="G29" s="66"/>
      <c r="H29" s="66"/>
      <c r="I29" s="66">
        <v>1</v>
      </c>
      <c r="J29" s="66"/>
      <c r="K29" s="66"/>
      <c r="L29" s="66"/>
      <c r="M29" s="66"/>
      <c r="N29" s="66"/>
      <c r="O29" s="66"/>
      <c r="P29" s="66"/>
      <c r="Q29" s="66"/>
      <c r="R29" s="66"/>
      <c r="S29" s="66">
        <v>1</v>
      </c>
      <c r="T29" s="66"/>
      <c r="U29" s="66"/>
      <c r="V29" s="66"/>
      <c r="X29" s="66">
        <v>1</v>
      </c>
      <c r="Y29" s="66">
        <v>12</v>
      </c>
      <c r="AA29" s="66"/>
      <c r="AB29" s="66"/>
      <c r="AD29" s="66">
        <v>30</v>
      </c>
      <c r="AE29" s="66"/>
      <c r="AF29" s="66"/>
      <c r="AG29" s="66"/>
      <c r="AH29" s="66"/>
      <c r="AI29" s="66"/>
      <c r="AJ29" s="66">
        <v>3</v>
      </c>
      <c r="AK29" s="66">
        <v>5</v>
      </c>
      <c r="AM29" s="66"/>
      <c r="AN29" s="66">
        <v>35</v>
      </c>
      <c r="AO29" s="66"/>
      <c r="AP29" s="66"/>
      <c r="AQ29" s="71">
        <v>1</v>
      </c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71">
        <v>1</v>
      </c>
      <c r="BC29" s="66"/>
      <c r="BD29" s="66"/>
      <c r="BE29" s="66"/>
      <c r="BG29" s="66"/>
    </row>
    <row r="30" spans="1:59" s="71" customFormat="1" x14ac:dyDescent="0.25">
      <c r="A30" s="66" t="s">
        <v>325</v>
      </c>
      <c r="B30" s="66" t="s">
        <v>792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X30" s="66"/>
      <c r="Y30" s="66">
        <v>2</v>
      </c>
      <c r="AA30" s="66"/>
      <c r="AB30" s="66"/>
      <c r="AD30" s="66"/>
      <c r="AE30" s="66"/>
      <c r="AF30" s="66"/>
      <c r="AG30" s="66"/>
      <c r="AH30" s="66"/>
      <c r="AI30" s="66"/>
      <c r="AJ30" s="66"/>
      <c r="AK30" s="66"/>
      <c r="AM30" s="66"/>
      <c r="AN30" s="66"/>
      <c r="AO30" s="66"/>
      <c r="AP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C30" s="66"/>
      <c r="BD30" s="66"/>
      <c r="BE30" s="66"/>
      <c r="BG30" s="66"/>
    </row>
    <row r="31" spans="1:59" s="71" customFormat="1" x14ac:dyDescent="0.25">
      <c r="A31" s="66" t="s">
        <v>325</v>
      </c>
      <c r="B31" s="66" t="s">
        <v>791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X31" s="66"/>
      <c r="Y31" s="66"/>
      <c r="AA31" s="66"/>
      <c r="AB31" s="66"/>
      <c r="AD31" s="66"/>
      <c r="AE31" s="66"/>
      <c r="AF31" s="66"/>
      <c r="AG31" s="66"/>
      <c r="AH31" s="66"/>
      <c r="AI31" s="66"/>
      <c r="AJ31" s="66">
        <v>6</v>
      </c>
      <c r="AK31" s="66"/>
      <c r="AM31" s="66"/>
      <c r="AN31" s="66">
        <v>2</v>
      </c>
      <c r="AO31" s="66"/>
      <c r="AP31" s="66"/>
      <c r="AR31" s="66">
        <v>1</v>
      </c>
      <c r="AS31" s="66"/>
      <c r="AT31" s="66"/>
      <c r="AU31" s="66"/>
      <c r="AV31" s="66"/>
      <c r="AW31" s="66"/>
      <c r="AX31" s="66"/>
      <c r="AY31" s="66">
        <v>1</v>
      </c>
      <c r="AZ31" s="66"/>
      <c r="BA31" s="66"/>
      <c r="BC31" s="66"/>
      <c r="BD31" s="66"/>
      <c r="BE31" s="66"/>
      <c r="BG31" s="66"/>
    </row>
    <row r="32" spans="1:59" s="71" customFormat="1" x14ac:dyDescent="0.25">
      <c r="A32" s="66" t="s">
        <v>325</v>
      </c>
      <c r="B32" s="66" t="s">
        <v>792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X32" s="66"/>
      <c r="Y32" s="66"/>
      <c r="AA32" s="66"/>
      <c r="AB32" s="66"/>
      <c r="AD32" s="66"/>
      <c r="AE32" s="66"/>
      <c r="AF32" s="66"/>
      <c r="AG32" s="66"/>
      <c r="AH32" s="66"/>
      <c r="AI32" s="66"/>
      <c r="AJ32" s="66">
        <v>6</v>
      </c>
      <c r="AK32" s="66"/>
      <c r="AM32" s="66"/>
      <c r="AN32" s="66"/>
      <c r="AO32" s="66"/>
      <c r="AP32" s="66"/>
      <c r="AR32" s="66">
        <v>2</v>
      </c>
      <c r="AS32" s="66"/>
      <c r="AT32" s="66"/>
      <c r="AU32" s="66"/>
      <c r="AV32" s="66"/>
      <c r="AW32" s="66"/>
      <c r="AX32" s="66"/>
      <c r="AY32" s="66"/>
      <c r="AZ32" s="66"/>
      <c r="BA32" s="66"/>
      <c r="BC32" s="66"/>
      <c r="BD32" s="66"/>
      <c r="BE32" s="66"/>
      <c r="BG32" s="66"/>
    </row>
    <row r="33" spans="1:59" s="71" customFormat="1" x14ac:dyDescent="0.25">
      <c r="A33" s="66"/>
      <c r="B33" s="66"/>
      <c r="C33" s="66"/>
      <c r="D33" s="66">
        <f>SUM(D28:D32)</f>
        <v>0</v>
      </c>
      <c r="E33" s="66">
        <f t="shared" ref="E33:BG33" si="4">SUM(E28:E32)</f>
        <v>0</v>
      </c>
      <c r="F33" s="66">
        <f t="shared" si="4"/>
        <v>0</v>
      </c>
      <c r="G33" s="66">
        <f t="shared" si="4"/>
        <v>0</v>
      </c>
      <c r="H33" s="66">
        <f t="shared" si="4"/>
        <v>0</v>
      </c>
      <c r="I33" s="66">
        <f t="shared" si="4"/>
        <v>2</v>
      </c>
      <c r="J33" s="66">
        <f t="shared" si="4"/>
        <v>0</v>
      </c>
      <c r="K33" s="66">
        <f t="shared" si="4"/>
        <v>4</v>
      </c>
      <c r="L33" s="66">
        <f t="shared" si="4"/>
        <v>0</v>
      </c>
      <c r="M33" s="66">
        <f t="shared" si="4"/>
        <v>0</v>
      </c>
      <c r="N33" s="66">
        <f t="shared" si="4"/>
        <v>0</v>
      </c>
      <c r="O33" s="66">
        <f t="shared" si="4"/>
        <v>0</v>
      </c>
      <c r="P33" s="66">
        <f t="shared" si="4"/>
        <v>0</v>
      </c>
      <c r="Q33" s="66">
        <f t="shared" si="4"/>
        <v>0</v>
      </c>
      <c r="R33" s="66">
        <f t="shared" si="4"/>
        <v>0</v>
      </c>
      <c r="S33" s="66">
        <f t="shared" si="4"/>
        <v>6</v>
      </c>
      <c r="T33" s="66">
        <f t="shared" si="4"/>
        <v>0</v>
      </c>
      <c r="U33" s="66">
        <f t="shared" si="4"/>
        <v>2</v>
      </c>
      <c r="V33" s="66">
        <f t="shared" si="4"/>
        <v>1</v>
      </c>
      <c r="W33" s="66">
        <f t="shared" si="4"/>
        <v>0</v>
      </c>
      <c r="X33" s="66">
        <f t="shared" si="4"/>
        <v>1</v>
      </c>
      <c r="Y33" s="66">
        <f t="shared" si="4"/>
        <v>36</v>
      </c>
      <c r="Z33" s="66">
        <f t="shared" si="4"/>
        <v>0</v>
      </c>
      <c r="AA33" s="66">
        <f t="shared" si="4"/>
        <v>0</v>
      </c>
      <c r="AB33" s="66">
        <f t="shared" si="4"/>
        <v>0</v>
      </c>
      <c r="AC33" s="66">
        <f t="shared" si="4"/>
        <v>0</v>
      </c>
      <c r="AD33" s="66">
        <f t="shared" si="4"/>
        <v>38</v>
      </c>
      <c r="AE33" s="66">
        <f t="shared" si="4"/>
        <v>0</v>
      </c>
      <c r="AF33" s="66">
        <f t="shared" si="4"/>
        <v>0</v>
      </c>
      <c r="AG33" s="66">
        <f t="shared" si="4"/>
        <v>0</v>
      </c>
      <c r="AH33" s="66">
        <f t="shared" si="4"/>
        <v>0</v>
      </c>
      <c r="AI33" s="66">
        <f t="shared" si="4"/>
        <v>0</v>
      </c>
      <c r="AJ33" s="66">
        <f t="shared" si="4"/>
        <v>15</v>
      </c>
      <c r="AK33" s="66">
        <f t="shared" si="4"/>
        <v>5</v>
      </c>
      <c r="AL33" s="66">
        <f t="shared" si="4"/>
        <v>0</v>
      </c>
      <c r="AM33" s="66">
        <f t="shared" si="4"/>
        <v>0</v>
      </c>
      <c r="AN33" s="66">
        <f t="shared" si="4"/>
        <v>41</v>
      </c>
      <c r="AO33" s="66">
        <f t="shared" si="4"/>
        <v>0</v>
      </c>
      <c r="AP33" s="66">
        <f t="shared" si="4"/>
        <v>0</v>
      </c>
      <c r="AQ33" s="66">
        <f t="shared" si="4"/>
        <v>11</v>
      </c>
      <c r="AR33" s="66">
        <f t="shared" si="4"/>
        <v>5</v>
      </c>
      <c r="AS33" s="66">
        <f t="shared" si="4"/>
        <v>0</v>
      </c>
      <c r="AT33" s="66">
        <f t="shared" si="4"/>
        <v>0</v>
      </c>
      <c r="AU33" s="66">
        <f t="shared" si="4"/>
        <v>0</v>
      </c>
      <c r="AV33" s="66">
        <f t="shared" si="4"/>
        <v>0</v>
      </c>
      <c r="AW33" s="66">
        <f t="shared" si="4"/>
        <v>0</v>
      </c>
      <c r="AX33" s="66">
        <f t="shared" si="4"/>
        <v>0</v>
      </c>
      <c r="AY33" s="66">
        <f t="shared" si="4"/>
        <v>1</v>
      </c>
      <c r="AZ33" s="66">
        <f t="shared" si="4"/>
        <v>0</v>
      </c>
      <c r="BA33" s="66">
        <f t="shared" si="4"/>
        <v>0</v>
      </c>
      <c r="BB33" s="66">
        <f t="shared" si="4"/>
        <v>1</v>
      </c>
      <c r="BC33" s="66">
        <f t="shared" si="4"/>
        <v>0</v>
      </c>
      <c r="BD33" s="66">
        <f t="shared" si="4"/>
        <v>0</v>
      </c>
      <c r="BE33" s="66">
        <f t="shared" si="4"/>
        <v>1</v>
      </c>
      <c r="BF33" s="66">
        <f t="shared" si="4"/>
        <v>0</v>
      </c>
      <c r="BG33" s="66">
        <f t="shared" si="4"/>
        <v>0</v>
      </c>
    </row>
    <row r="34" spans="1:59" s="71" customFormat="1" x14ac:dyDescent="0.25">
      <c r="A34" s="66" t="s">
        <v>330</v>
      </c>
      <c r="B34" s="66" t="s">
        <v>782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>
        <v>4</v>
      </c>
      <c r="T34" s="66"/>
      <c r="U34" s="66">
        <v>1</v>
      </c>
      <c r="V34" s="66">
        <v>2</v>
      </c>
      <c r="X34" s="66"/>
      <c r="Y34" s="66">
        <v>2</v>
      </c>
      <c r="AA34" s="66"/>
      <c r="AB34" s="66"/>
      <c r="AD34" s="66"/>
      <c r="AE34" s="66"/>
      <c r="AF34" s="66"/>
      <c r="AG34" s="66"/>
      <c r="AH34" s="66"/>
      <c r="AI34" s="66"/>
      <c r="AJ34" s="66"/>
      <c r="AK34" s="66">
        <v>1</v>
      </c>
      <c r="AL34" s="71">
        <v>3</v>
      </c>
      <c r="AM34" s="66"/>
      <c r="AN34" s="66"/>
      <c r="AO34" s="66"/>
      <c r="AP34" s="66"/>
      <c r="AQ34" s="71">
        <v>2</v>
      </c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C34" s="66"/>
      <c r="BD34" s="66"/>
      <c r="BE34" s="66"/>
      <c r="BG34" s="66"/>
    </row>
    <row r="35" spans="1:59" s="71" customFormat="1" x14ac:dyDescent="0.25">
      <c r="A35" s="66" t="s">
        <v>330</v>
      </c>
      <c r="B35" s="66" t="s">
        <v>782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X35" s="66"/>
      <c r="Y35" s="66"/>
      <c r="AA35" s="66"/>
      <c r="AB35" s="66"/>
      <c r="AD35" s="66"/>
      <c r="AE35" s="66"/>
      <c r="AF35" s="66"/>
      <c r="AG35" s="66"/>
      <c r="AH35" s="66"/>
      <c r="AI35" s="66"/>
      <c r="AJ35" s="66"/>
      <c r="AK35" s="66"/>
      <c r="AM35" s="66"/>
      <c r="AN35" s="66"/>
      <c r="AO35" s="66"/>
      <c r="AP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C35" s="66"/>
      <c r="BD35" s="66"/>
      <c r="BE35" s="66"/>
      <c r="BG35" s="66"/>
    </row>
    <row r="36" spans="1:59" s="71" customFormat="1" x14ac:dyDescent="0.25">
      <c r="A36" s="66" t="s">
        <v>332</v>
      </c>
      <c r="B36" s="66" t="s">
        <v>782</v>
      </c>
      <c r="C36" s="66"/>
      <c r="D36" s="66"/>
      <c r="E36" s="66"/>
      <c r="F36" s="66"/>
      <c r="G36" s="66"/>
      <c r="H36" s="66"/>
      <c r="I36" s="66">
        <v>1</v>
      </c>
      <c r="J36" s="66"/>
      <c r="K36" s="66"/>
      <c r="L36" s="66"/>
      <c r="M36" s="66"/>
      <c r="N36" s="66">
        <v>2</v>
      </c>
      <c r="O36" s="66"/>
      <c r="P36" s="66"/>
      <c r="Q36" s="66"/>
      <c r="R36" s="66"/>
      <c r="S36" s="66"/>
      <c r="T36" s="66"/>
      <c r="U36" s="66"/>
      <c r="V36" s="66"/>
      <c r="X36" s="66"/>
      <c r="Y36" s="66">
        <v>3</v>
      </c>
      <c r="AA36" s="66"/>
      <c r="AB36" s="66"/>
      <c r="AD36" s="66"/>
      <c r="AE36" s="66"/>
      <c r="AF36" s="66"/>
      <c r="AG36" s="66"/>
      <c r="AH36" s="66"/>
      <c r="AI36" s="66"/>
      <c r="AJ36" s="66">
        <v>4</v>
      </c>
      <c r="AK36" s="66"/>
      <c r="AM36" s="66"/>
      <c r="AN36" s="66"/>
      <c r="AO36" s="66"/>
      <c r="AP36" s="66"/>
      <c r="AQ36" s="71">
        <v>2</v>
      </c>
      <c r="AR36" s="66">
        <v>4</v>
      </c>
      <c r="AS36" s="66"/>
      <c r="AT36" s="66"/>
      <c r="AU36" s="66"/>
      <c r="AV36" s="66"/>
      <c r="AW36" s="66"/>
      <c r="AX36" s="66"/>
      <c r="AY36" s="66"/>
      <c r="AZ36" s="66"/>
      <c r="BA36" s="66"/>
      <c r="BC36" s="66"/>
      <c r="BD36" s="66"/>
      <c r="BE36" s="66"/>
      <c r="BG36" s="66"/>
    </row>
    <row r="37" spans="1:59" s="71" customFormat="1" x14ac:dyDescent="0.25">
      <c r="A37" s="66"/>
      <c r="B37" s="66"/>
      <c r="C37" s="66"/>
      <c r="D37" s="66">
        <f>SUM(D34:D36)</f>
        <v>0</v>
      </c>
      <c r="E37" s="66">
        <f t="shared" ref="E37:BG37" si="5">SUM(E34:E36)</f>
        <v>0</v>
      </c>
      <c r="F37" s="66">
        <f t="shared" si="5"/>
        <v>0</v>
      </c>
      <c r="G37" s="66">
        <f t="shared" si="5"/>
        <v>0</v>
      </c>
      <c r="H37" s="66">
        <f t="shared" si="5"/>
        <v>0</v>
      </c>
      <c r="I37" s="66">
        <f t="shared" si="5"/>
        <v>1</v>
      </c>
      <c r="J37" s="66">
        <f t="shared" si="5"/>
        <v>0</v>
      </c>
      <c r="K37" s="66">
        <f t="shared" si="5"/>
        <v>0</v>
      </c>
      <c r="L37" s="66">
        <f t="shared" si="5"/>
        <v>0</v>
      </c>
      <c r="M37" s="66">
        <f t="shared" si="5"/>
        <v>0</v>
      </c>
      <c r="N37" s="66">
        <f t="shared" si="5"/>
        <v>2</v>
      </c>
      <c r="O37" s="66">
        <f t="shared" si="5"/>
        <v>0</v>
      </c>
      <c r="P37" s="66">
        <f t="shared" si="5"/>
        <v>0</v>
      </c>
      <c r="Q37" s="66">
        <f t="shared" si="5"/>
        <v>0</v>
      </c>
      <c r="R37" s="66">
        <f t="shared" si="5"/>
        <v>0</v>
      </c>
      <c r="S37" s="66">
        <f t="shared" si="5"/>
        <v>4</v>
      </c>
      <c r="T37" s="66">
        <f t="shared" si="5"/>
        <v>0</v>
      </c>
      <c r="U37" s="66">
        <f t="shared" si="5"/>
        <v>1</v>
      </c>
      <c r="V37" s="66">
        <f t="shared" si="5"/>
        <v>2</v>
      </c>
      <c r="W37" s="66">
        <f t="shared" si="5"/>
        <v>0</v>
      </c>
      <c r="X37" s="66">
        <f t="shared" si="5"/>
        <v>0</v>
      </c>
      <c r="Y37" s="66">
        <f t="shared" si="5"/>
        <v>5</v>
      </c>
      <c r="Z37" s="66">
        <f t="shared" si="5"/>
        <v>0</v>
      </c>
      <c r="AA37" s="66">
        <f t="shared" si="5"/>
        <v>0</v>
      </c>
      <c r="AB37" s="66">
        <f t="shared" si="5"/>
        <v>0</v>
      </c>
      <c r="AC37" s="66">
        <f t="shared" si="5"/>
        <v>0</v>
      </c>
      <c r="AD37" s="66">
        <f t="shared" si="5"/>
        <v>0</v>
      </c>
      <c r="AE37" s="66">
        <f t="shared" si="5"/>
        <v>0</v>
      </c>
      <c r="AF37" s="66">
        <f t="shared" si="5"/>
        <v>0</v>
      </c>
      <c r="AG37" s="66">
        <f t="shared" si="5"/>
        <v>0</v>
      </c>
      <c r="AH37" s="66">
        <f t="shared" si="5"/>
        <v>0</v>
      </c>
      <c r="AI37" s="66">
        <f t="shared" si="5"/>
        <v>0</v>
      </c>
      <c r="AJ37" s="66">
        <f t="shared" si="5"/>
        <v>4</v>
      </c>
      <c r="AK37" s="66">
        <f t="shared" si="5"/>
        <v>1</v>
      </c>
      <c r="AL37" s="66">
        <f t="shared" si="5"/>
        <v>3</v>
      </c>
      <c r="AM37" s="66">
        <f t="shared" si="5"/>
        <v>0</v>
      </c>
      <c r="AN37" s="66">
        <f t="shared" si="5"/>
        <v>0</v>
      </c>
      <c r="AO37" s="66">
        <f t="shared" si="5"/>
        <v>0</v>
      </c>
      <c r="AP37" s="66">
        <f t="shared" si="5"/>
        <v>0</v>
      </c>
      <c r="AQ37" s="66">
        <f t="shared" si="5"/>
        <v>4</v>
      </c>
      <c r="AR37" s="66">
        <f t="shared" si="5"/>
        <v>4</v>
      </c>
      <c r="AS37" s="66">
        <f t="shared" si="5"/>
        <v>0</v>
      </c>
      <c r="AT37" s="66">
        <f t="shared" si="5"/>
        <v>0</v>
      </c>
      <c r="AU37" s="66">
        <f t="shared" si="5"/>
        <v>0</v>
      </c>
      <c r="AV37" s="66">
        <f t="shared" si="5"/>
        <v>0</v>
      </c>
      <c r="AW37" s="66">
        <f t="shared" si="5"/>
        <v>0</v>
      </c>
      <c r="AX37" s="66">
        <f t="shared" si="5"/>
        <v>0</v>
      </c>
      <c r="AY37" s="66">
        <f t="shared" si="5"/>
        <v>0</v>
      </c>
      <c r="AZ37" s="66">
        <f t="shared" si="5"/>
        <v>0</v>
      </c>
      <c r="BA37" s="66">
        <f t="shared" si="5"/>
        <v>0</v>
      </c>
      <c r="BB37" s="66">
        <f t="shared" si="5"/>
        <v>0</v>
      </c>
      <c r="BC37" s="66">
        <f t="shared" si="5"/>
        <v>0</v>
      </c>
      <c r="BD37" s="66">
        <f t="shared" si="5"/>
        <v>0</v>
      </c>
      <c r="BE37" s="66">
        <f t="shared" si="5"/>
        <v>0</v>
      </c>
      <c r="BF37" s="66">
        <f t="shared" si="5"/>
        <v>0</v>
      </c>
      <c r="BG37" s="66">
        <f t="shared" si="5"/>
        <v>0</v>
      </c>
    </row>
    <row r="38" spans="1:59" s="71" customFormat="1" x14ac:dyDescent="0.25">
      <c r="A38" s="66" t="s">
        <v>285</v>
      </c>
      <c r="B38" s="66" t="s">
        <v>783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X38" s="66"/>
      <c r="Y38" s="66"/>
      <c r="AA38" s="66"/>
      <c r="AB38" s="66"/>
      <c r="AD38" s="66"/>
      <c r="AE38" s="66"/>
      <c r="AF38" s="66"/>
      <c r="AG38" s="66"/>
      <c r="AH38" s="66"/>
      <c r="AI38" s="66"/>
      <c r="AJ38" s="66"/>
      <c r="AK38" s="66"/>
      <c r="AM38" s="66"/>
      <c r="AN38" s="66"/>
      <c r="AO38" s="66"/>
      <c r="AP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C38" s="66"/>
      <c r="BD38" s="66"/>
      <c r="BE38" s="66"/>
      <c r="BG38" s="66"/>
    </row>
    <row r="39" spans="1:59" s="71" customFormat="1" x14ac:dyDescent="0.25">
      <c r="A39" s="66"/>
      <c r="B39" s="66"/>
      <c r="C39" s="66"/>
      <c r="D39" s="66">
        <f>SUM(D38)</f>
        <v>0</v>
      </c>
      <c r="E39" s="66">
        <f t="shared" ref="E39:BG39" si="6">SUM(E38)</f>
        <v>0</v>
      </c>
      <c r="F39" s="66">
        <f t="shared" si="6"/>
        <v>0</v>
      </c>
      <c r="G39" s="66">
        <f t="shared" si="6"/>
        <v>0</v>
      </c>
      <c r="H39" s="66">
        <f t="shared" si="6"/>
        <v>0</v>
      </c>
      <c r="I39" s="66">
        <f t="shared" si="6"/>
        <v>0</v>
      </c>
      <c r="J39" s="66">
        <f t="shared" si="6"/>
        <v>0</v>
      </c>
      <c r="K39" s="66">
        <f t="shared" si="6"/>
        <v>0</v>
      </c>
      <c r="L39" s="66">
        <f t="shared" si="6"/>
        <v>0</v>
      </c>
      <c r="M39" s="66">
        <f t="shared" si="6"/>
        <v>0</v>
      </c>
      <c r="N39" s="66">
        <f t="shared" si="6"/>
        <v>0</v>
      </c>
      <c r="O39" s="66">
        <f t="shared" si="6"/>
        <v>0</v>
      </c>
      <c r="P39" s="66">
        <f t="shared" si="6"/>
        <v>0</v>
      </c>
      <c r="Q39" s="66">
        <f t="shared" si="6"/>
        <v>0</v>
      </c>
      <c r="R39" s="66">
        <f t="shared" si="6"/>
        <v>0</v>
      </c>
      <c r="S39" s="66">
        <f t="shared" si="6"/>
        <v>0</v>
      </c>
      <c r="T39" s="66">
        <f t="shared" si="6"/>
        <v>0</v>
      </c>
      <c r="U39" s="66">
        <f t="shared" si="6"/>
        <v>0</v>
      </c>
      <c r="V39" s="66">
        <f t="shared" si="6"/>
        <v>0</v>
      </c>
      <c r="W39" s="66">
        <f t="shared" si="6"/>
        <v>0</v>
      </c>
      <c r="X39" s="66">
        <f t="shared" si="6"/>
        <v>0</v>
      </c>
      <c r="Y39" s="66">
        <f t="shared" si="6"/>
        <v>0</v>
      </c>
      <c r="Z39" s="66">
        <f t="shared" si="6"/>
        <v>0</v>
      </c>
      <c r="AA39" s="66">
        <f t="shared" si="6"/>
        <v>0</v>
      </c>
      <c r="AB39" s="66">
        <f t="shared" si="6"/>
        <v>0</v>
      </c>
      <c r="AC39" s="66">
        <f t="shared" si="6"/>
        <v>0</v>
      </c>
      <c r="AD39" s="66">
        <f t="shared" si="6"/>
        <v>0</v>
      </c>
      <c r="AE39" s="66">
        <f t="shared" si="6"/>
        <v>0</v>
      </c>
      <c r="AF39" s="66">
        <f t="shared" si="6"/>
        <v>0</v>
      </c>
      <c r="AG39" s="66">
        <f t="shared" si="6"/>
        <v>0</v>
      </c>
      <c r="AH39" s="66">
        <f t="shared" si="6"/>
        <v>0</v>
      </c>
      <c r="AI39" s="66">
        <f t="shared" si="6"/>
        <v>0</v>
      </c>
      <c r="AJ39" s="66">
        <f t="shared" si="6"/>
        <v>0</v>
      </c>
      <c r="AK39" s="66">
        <f t="shared" si="6"/>
        <v>0</v>
      </c>
      <c r="AL39" s="66">
        <f t="shared" si="6"/>
        <v>0</v>
      </c>
      <c r="AM39" s="66">
        <f t="shared" si="6"/>
        <v>0</v>
      </c>
      <c r="AN39" s="66">
        <f t="shared" si="6"/>
        <v>0</v>
      </c>
      <c r="AO39" s="66">
        <f t="shared" si="6"/>
        <v>0</v>
      </c>
      <c r="AP39" s="66">
        <f t="shared" si="6"/>
        <v>0</v>
      </c>
      <c r="AQ39" s="66">
        <f t="shared" si="6"/>
        <v>0</v>
      </c>
      <c r="AR39" s="66">
        <f t="shared" si="6"/>
        <v>0</v>
      </c>
      <c r="AS39" s="66">
        <f t="shared" si="6"/>
        <v>0</v>
      </c>
      <c r="AT39" s="66">
        <f t="shared" si="6"/>
        <v>0</v>
      </c>
      <c r="AU39" s="66">
        <f t="shared" si="6"/>
        <v>0</v>
      </c>
      <c r="AV39" s="66">
        <f t="shared" si="6"/>
        <v>0</v>
      </c>
      <c r="AW39" s="66">
        <f t="shared" si="6"/>
        <v>0</v>
      </c>
      <c r="AX39" s="66">
        <f t="shared" si="6"/>
        <v>0</v>
      </c>
      <c r="AY39" s="66">
        <f t="shared" si="6"/>
        <v>0</v>
      </c>
      <c r="AZ39" s="66">
        <f t="shared" si="6"/>
        <v>0</v>
      </c>
      <c r="BA39" s="66">
        <f t="shared" si="6"/>
        <v>0</v>
      </c>
      <c r="BB39" s="66">
        <f t="shared" si="6"/>
        <v>0</v>
      </c>
      <c r="BC39" s="66">
        <f t="shared" si="6"/>
        <v>0</v>
      </c>
      <c r="BD39" s="66">
        <f t="shared" si="6"/>
        <v>0</v>
      </c>
      <c r="BE39" s="66">
        <f t="shared" si="6"/>
        <v>0</v>
      </c>
      <c r="BF39" s="66">
        <f t="shared" si="6"/>
        <v>0</v>
      </c>
      <c r="BG39" s="66">
        <f t="shared" si="6"/>
        <v>0</v>
      </c>
    </row>
    <row r="40" spans="1:59" s="71" customFormat="1" x14ac:dyDescent="0.25">
      <c r="A40" s="66" t="s">
        <v>317</v>
      </c>
      <c r="B40" s="66" t="s">
        <v>784</v>
      </c>
      <c r="C40" s="66"/>
      <c r="D40" s="66"/>
      <c r="E40" s="66"/>
      <c r="F40" s="66"/>
      <c r="G40" s="66"/>
      <c r="H40" s="66"/>
      <c r="I40" s="66"/>
      <c r="J40" s="66"/>
      <c r="K40" s="66">
        <v>3</v>
      </c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X40" s="66"/>
      <c r="Y40" s="66"/>
      <c r="AA40" s="66"/>
      <c r="AB40" s="66"/>
      <c r="AD40" s="66"/>
      <c r="AE40" s="66"/>
      <c r="AF40" s="66"/>
      <c r="AG40" s="66"/>
      <c r="AH40" s="66"/>
      <c r="AI40" s="66"/>
      <c r="AJ40" s="66"/>
      <c r="AK40" s="66"/>
      <c r="AM40" s="66"/>
      <c r="AN40" s="66"/>
      <c r="AO40" s="66"/>
      <c r="AP40" s="66"/>
      <c r="AR40" s="66">
        <v>5</v>
      </c>
      <c r="AS40" s="66"/>
      <c r="AT40" s="66"/>
      <c r="AU40" s="66"/>
      <c r="AV40" s="66"/>
      <c r="AW40" s="66"/>
      <c r="AX40" s="66"/>
      <c r="AY40" s="66"/>
      <c r="AZ40" s="66"/>
      <c r="BA40" s="66"/>
      <c r="BC40" s="66"/>
      <c r="BD40" s="66"/>
      <c r="BE40" s="66"/>
      <c r="BG40" s="66"/>
    </row>
    <row r="41" spans="1:59" s="71" customFormat="1" x14ac:dyDescent="0.25">
      <c r="A41" s="66" t="s">
        <v>317</v>
      </c>
      <c r="B41" s="66" t="s">
        <v>784</v>
      </c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X41" s="66"/>
      <c r="Y41" s="66"/>
      <c r="AA41" s="66"/>
      <c r="AB41" s="66"/>
      <c r="AD41" s="66"/>
      <c r="AE41" s="66"/>
      <c r="AF41" s="66"/>
      <c r="AG41" s="66"/>
      <c r="AH41" s="66"/>
      <c r="AI41" s="66"/>
      <c r="AJ41" s="66"/>
      <c r="AK41" s="66"/>
      <c r="AM41" s="66"/>
      <c r="AN41" s="66"/>
      <c r="AO41" s="66">
        <v>1</v>
      </c>
      <c r="AP41" s="66"/>
      <c r="AR41" s="66">
        <v>2</v>
      </c>
      <c r="AS41" s="66"/>
      <c r="AT41" s="66"/>
      <c r="AU41" s="66"/>
      <c r="AV41" s="66"/>
      <c r="AW41" s="66"/>
      <c r="AX41" s="66"/>
      <c r="AY41" s="66"/>
      <c r="AZ41" s="66"/>
      <c r="BA41" s="66"/>
      <c r="BC41" s="66"/>
      <c r="BD41" s="66"/>
      <c r="BE41" s="66"/>
      <c r="BG41" s="66"/>
    </row>
    <row r="42" spans="1:59" s="71" customFormat="1" x14ac:dyDescent="0.25">
      <c r="A42" s="66"/>
      <c r="B42" s="66"/>
      <c r="C42" s="66"/>
      <c r="D42" s="66">
        <f>SUM(D40:D41)</f>
        <v>0</v>
      </c>
      <c r="E42" s="66">
        <f t="shared" ref="E42:BG42" si="7">SUM(E40:E41)</f>
        <v>0</v>
      </c>
      <c r="F42" s="66">
        <f t="shared" si="7"/>
        <v>0</v>
      </c>
      <c r="G42" s="66">
        <f t="shared" si="7"/>
        <v>0</v>
      </c>
      <c r="H42" s="66">
        <f t="shared" si="7"/>
        <v>0</v>
      </c>
      <c r="I42" s="66">
        <f t="shared" si="7"/>
        <v>0</v>
      </c>
      <c r="J42" s="66">
        <f t="shared" si="7"/>
        <v>0</v>
      </c>
      <c r="K42" s="66">
        <f t="shared" si="7"/>
        <v>3</v>
      </c>
      <c r="L42" s="66">
        <f t="shared" si="7"/>
        <v>0</v>
      </c>
      <c r="M42" s="66">
        <f t="shared" si="7"/>
        <v>0</v>
      </c>
      <c r="N42" s="66">
        <f t="shared" si="7"/>
        <v>0</v>
      </c>
      <c r="O42" s="66">
        <f t="shared" si="7"/>
        <v>0</v>
      </c>
      <c r="P42" s="66">
        <f t="shared" si="7"/>
        <v>0</v>
      </c>
      <c r="Q42" s="66">
        <f t="shared" si="7"/>
        <v>0</v>
      </c>
      <c r="R42" s="66">
        <f t="shared" si="7"/>
        <v>0</v>
      </c>
      <c r="S42" s="66">
        <f t="shared" si="7"/>
        <v>0</v>
      </c>
      <c r="T42" s="66">
        <f t="shared" si="7"/>
        <v>0</v>
      </c>
      <c r="U42" s="66">
        <f t="shared" si="7"/>
        <v>0</v>
      </c>
      <c r="V42" s="66">
        <f t="shared" si="7"/>
        <v>0</v>
      </c>
      <c r="W42" s="66">
        <f t="shared" si="7"/>
        <v>0</v>
      </c>
      <c r="X42" s="66">
        <f t="shared" si="7"/>
        <v>0</v>
      </c>
      <c r="Y42" s="66">
        <f t="shared" si="7"/>
        <v>0</v>
      </c>
      <c r="Z42" s="66">
        <f t="shared" si="7"/>
        <v>0</v>
      </c>
      <c r="AA42" s="66">
        <f t="shared" si="7"/>
        <v>0</v>
      </c>
      <c r="AB42" s="66">
        <f t="shared" si="7"/>
        <v>0</v>
      </c>
      <c r="AC42" s="66">
        <f t="shared" si="7"/>
        <v>0</v>
      </c>
      <c r="AD42" s="66">
        <f t="shared" si="7"/>
        <v>0</v>
      </c>
      <c r="AE42" s="66">
        <f t="shared" si="7"/>
        <v>0</v>
      </c>
      <c r="AF42" s="66">
        <f t="shared" si="7"/>
        <v>0</v>
      </c>
      <c r="AG42" s="66">
        <f t="shared" si="7"/>
        <v>0</v>
      </c>
      <c r="AH42" s="66">
        <f t="shared" si="7"/>
        <v>0</v>
      </c>
      <c r="AI42" s="66">
        <f t="shared" si="7"/>
        <v>0</v>
      </c>
      <c r="AJ42" s="66">
        <f t="shared" si="7"/>
        <v>0</v>
      </c>
      <c r="AK42" s="66">
        <f t="shared" si="7"/>
        <v>0</v>
      </c>
      <c r="AL42" s="66">
        <f t="shared" si="7"/>
        <v>0</v>
      </c>
      <c r="AM42" s="66">
        <f t="shared" si="7"/>
        <v>0</v>
      </c>
      <c r="AN42" s="66">
        <f t="shared" si="7"/>
        <v>0</v>
      </c>
      <c r="AO42" s="66">
        <f t="shared" si="7"/>
        <v>1</v>
      </c>
      <c r="AP42" s="66">
        <f t="shared" si="7"/>
        <v>0</v>
      </c>
      <c r="AQ42" s="66">
        <f t="shared" si="7"/>
        <v>0</v>
      </c>
      <c r="AR42" s="66">
        <f t="shared" si="7"/>
        <v>7</v>
      </c>
      <c r="AS42" s="66">
        <f t="shared" si="7"/>
        <v>0</v>
      </c>
      <c r="AT42" s="66">
        <f t="shared" si="7"/>
        <v>0</v>
      </c>
      <c r="AU42" s="66">
        <f t="shared" si="7"/>
        <v>0</v>
      </c>
      <c r="AV42" s="66">
        <f t="shared" si="7"/>
        <v>0</v>
      </c>
      <c r="AW42" s="66">
        <f t="shared" si="7"/>
        <v>0</v>
      </c>
      <c r="AX42" s="66">
        <f t="shared" si="7"/>
        <v>0</v>
      </c>
      <c r="AY42" s="66">
        <f t="shared" si="7"/>
        <v>0</v>
      </c>
      <c r="AZ42" s="66">
        <f t="shared" si="7"/>
        <v>0</v>
      </c>
      <c r="BA42" s="66">
        <f t="shared" si="7"/>
        <v>0</v>
      </c>
      <c r="BB42" s="66">
        <f t="shared" si="7"/>
        <v>0</v>
      </c>
      <c r="BC42" s="66">
        <f t="shared" si="7"/>
        <v>0</v>
      </c>
      <c r="BD42" s="66">
        <f t="shared" si="7"/>
        <v>0</v>
      </c>
      <c r="BE42" s="66">
        <f t="shared" si="7"/>
        <v>0</v>
      </c>
      <c r="BF42" s="66">
        <f t="shared" si="7"/>
        <v>0</v>
      </c>
      <c r="BG42" s="66">
        <f t="shared" si="7"/>
        <v>0</v>
      </c>
    </row>
    <row r="43" spans="1:59" s="71" customFormat="1" x14ac:dyDescent="0.25">
      <c r="A43" s="66" t="s">
        <v>197</v>
      </c>
      <c r="B43" s="66" t="s">
        <v>207</v>
      </c>
      <c r="C43" s="66"/>
      <c r="D43" s="66"/>
      <c r="E43" s="66"/>
      <c r="F43" s="66"/>
      <c r="G43" s="66"/>
      <c r="H43" s="66"/>
      <c r="I43" s="66">
        <v>1</v>
      </c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X43" s="66"/>
      <c r="Y43" s="66"/>
      <c r="AA43" s="66"/>
      <c r="AB43" s="66"/>
      <c r="AD43" s="66"/>
      <c r="AE43" s="66"/>
      <c r="AF43" s="66"/>
      <c r="AG43" s="66"/>
      <c r="AH43" s="66"/>
      <c r="AI43" s="66"/>
      <c r="AJ43" s="66"/>
      <c r="AK43" s="66"/>
      <c r="AL43" s="71">
        <v>17</v>
      </c>
      <c r="AM43" s="66"/>
      <c r="AN43" s="66"/>
      <c r="AO43" s="66"/>
      <c r="AP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C43" s="66"/>
      <c r="BD43" s="66"/>
      <c r="BE43" s="66">
        <v>11</v>
      </c>
      <c r="BG43" s="66"/>
    </row>
    <row r="44" spans="1:59" s="71" customFormat="1" x14ac:dyDescent="0.25">
      <c r="A44" s="66" t="s">
        <v>197</v>
      </c>
      <c r="B44" s="66" t="s">
        <v>207</v>
      </c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>
        <v>1</v>
      </c>
      <c r="T44" s="66"/>
      <c r="U44" s="66"/>
      <c r="V44" s="66"/>
      <c r="X44" s="66"/>
      <c r="Y44" s="66">
        <v>2</v>
      </c>
      <c r="AA44" s="66"/>
      <c r="AB44" s="66">
        <v>6</v>
      </c>
      <c r="AD44" s="66"/>
      <c r="AE44" s="66">
        <v>4</v>
      </c>
      <c r="AF44" s="66"/>
      <c r="AG44" s="66"/>
      <c r="AH44" s="66"/>
      <c r="AI44" s="66"/>
      <c r="AJ44" s="66"/>
      <c r="AK44" s="66"/>
      <c r="AL44" s="71">
        <v>6</v>
      </c>
      <c r="AM44" s="66"/>
      <c r="AN44" s="66"/>
      <c r="AO44" s="66"/>
      <c r="AP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C44" s="66"/>
      <c r="BD44" s="66">
        <v>10</v>
      </c>
      <c r="BE44" s="66"/>
      <c r="BG44" s="66"/>
    </row>
    <row r="45" spans="1:59" s="71" customFormat="1" x14ac:dyDescent="0.25">
      <c r="A45" s="66" t="s">
        <v>197</v>
      </c>
      <c r="B45" s="66" t="s">
        <v>207</v>
      </c>
      <c r="C45" s="66"/>
      <c r="D45" s="66"/>
      <c r="E45" s="66"/>
      <c r="F45" s="66"/>
      <c r="G45" s="66"/>
      <c r="H45" s="66"/>
      <c r="I45" s="66">
        <v>1</v>
      </c>
      <c r="J45" s="66"/>
      <c r="K45" s="66"/>
      <c r="L45" s="66"/>
      <c r="M45" s="66"/>
      <c r="N45" s="66"/>
      <c r="O45" s="66"/>
      <c r="P45" s="66"/>
      <c r="Q45" s="66"/>
      <c r="R45" s="66"/>
      <c r="S45" s="66">
        <v>1</v>
      </c>
      <c r="T45" s="66"/>
      <c r="U45" s="66"/>
      <c r="V45" s="66"/>
      <c r="X45" s="66"/>
      <c r="Y45" s="66">
        <v>1</v>
      </c>
      <c r="AA45" s="66"/>
      <c r="AB45" s="66">
        <v>48</v>
      </c>
      <c r="AD45" s="66"/>
      <c r="AE45" s="66"/>
      <c r="AF45" s="66"/>
      <c r="AG45" s="66"/>
      <c r="AH45" s="66"/>
      <c r="AI45" s="66"/>
      <c r="AJ45" s="66"/>
      <c r="AK45" s="66"/>
      <c r="AL45" s="71">
        <v>6</v>
      </c>
      <c r="AM45" s="66"/>
      <c r="AN45" s="66"/>
      <c r="AO45" s="66"/>
      <c r="AP45" s="66"/>
      <c r="AR45" s="66">
        <v>3</v>
      </c>
      <c r="AS45" s="66"/>
      <c r="AT45" s="66"/>
      <c r="AU45" s="66"/>
      <c r="AV45" s="66"/>
      <c r="AW45" s="66"/>
      <c r="AX45" s="66"/>
      <c r="AY45" s="66"/>
      <c r="AZ45" s="66"/>
      <c r="BA45" s="66"/>
      <c r="BC45" s="66"/>
      <c r="BD45" s="66">
        <v>10</v>
      </c>
      <c r="BE45" s="66"/>
      <c r="BG45" s="66"/>
    </row>
    <row r="46" spans="1:59" s="71" customFormat="1" x14ac:dyDescent="0.25">
      <c r="A46" s="66" t="s">
        <v>197</v>
      </c>
      <c r="B46" s="66" t="s">
        <v>207</v>
      </c>
      <c r="C46" s="66"/>
      <c r="D46" s="66"/>
      <c r="E46" s="66"/>
      <c r="F46" s="66"/>
      <c r="G46" s="66"/>
      <c r="H46" s="66"/>
      <c r="I46" s="66">
        <v>4</v>
      </c>
      <c r="J46" s="66"/>
      <c r="K46" s="66"/>
      <c r="L46" s="66"/>
      <c r="M46" s="66"/>
      <c r="N46" s="66"/>
      <c r="O46" s="66"/>
      <c r="P46" s="66"/>
      <c r="Q46" s="66"/>
      <c r="R46" s="66"/>
      <c r="S46" s="66">
        <v>24</v>
      </c>
      <c r="T46" s="66"/>
      <c r="U46" s="66"/>
      <c r="V46" s="66"/>
      <c r="X46" s="66"/>
      <c r="Y46" s="66"/>
      <c r="AA46" s="66"/>
      <c r="AB46" s="66">
        <v>2000</v>
      </c>
      <c r="AD46" s="66"/>
      <c r="AG46" s="66"/>
      <c r="AH46" s="66"/>
      <c r="AI46" s="66"/>
      <c r="AJ46" s="66"/>
      <c r="AK46" s="66"/>
      <c r="AL46" s="71">
        <v>4</v>
      </c>
      <c r="AM46" s="66"/>
      <c r="AN46" s="66"/>
      <c r="AO46" s="66"/>
      <c r="AP46" s="66"/>
      <c r="AR46" s="66">
        <v>2</v>
      </c>
      <c r="AS46" s="66"/>
      <c r="AT46" s="66"/>
      <c r="AU46" s="66"/>
      <c r="AV46" s="66"/>
      <c r="AW46" s="66"/>
      <c r="AX46" s="66"/>
      <c r="AY46" s="66"/>
      <c r="AZ46" s="66"/>
      <c r="BA46" s="66"/>
      <c r="BC46" s="66"/>
      <c r="BD46" s="66">
        <v>4</v>
      </c>
      <c r="BE46" s="66">
        <v>1</v>
      </c>
      <c r="BG46" s="66"/>
    </row>
    <row r="47" spans="1:59" s="71" customFormat="1" x14ac:dyDescent="0.25">
      <c r="A47" s="66" t="s">
        <v>197</v>
      </c>
      <c r="B47" s="66" t="s">
        <v>207</v>
      </c>
      <c r="C47" s="66"/>
      <c r="D47" s="66"/>
      <c r="E47" s="66"/>
      <c r="F47" s="66"/>
      <c r="G47" s="66"/>
      <c r="H47" s="66"/>
      <c r="I47" s="66">
        <v>3</v>
      </c>
      <c r="J47" s="66"/>
      <c r="K47" s="66"/>
      <c r="L47" s="66"/>
      <c r="M47" s="66"/>
      <c r="N47" s="66"/>
      <c r="O47" s="66"/>
      <c r="P47" s="66"/>
      <c r="Q47" s="66"/>
      <c r="R47" s="66"/>
      <c r="S47" s="66">
        <v>200</v>
      </c>
      <c r="T47" s="66"/>
      <c r="U47" s="66"/>
      <c r="V47" s="66"/>
      <c r="X47" s="66"/>
      <c r="Y47" s="66">
        <v>200</v>
      </c>
      <c r="AA47" s="66"/>
      <c r="AB47" s="66">
        <v>2000</v>
      </c>
      <c r="AD47" s="66"/>
      <c r="AE47" s="66"/>
      <c r="AF47" s="66"/>
      <c r="AG47" s="66"/>
      <c r="AH47" s="66"/>
      <c r="AI47" s="66"/>
      <c r="AJ47" s="66"/>
      <c r="AK47" s="66"/>
      <c r="AL47" s="71">
        <v>2</v>
      </c>
      <c r="AM47" s="66"/>
      <c r="AN47" s="66"/>
      <c r="AO47" s="66"/>
      <c r="AP47" s="66"/>
      <c r="AR47" s="66">
        <v>2</v>
      </c>
      <c r="AS47" s="66"/>
      <c r="AT47" s="66"/>
      <c r="AU47" s="66"/>
      <c r="AV47" s="66"/>
      <c r="AW47" s="66"/>
      <c r="AX47" s="66"/>
      <c r="AY47" s="66"/>
      <c r="AZ47" s="66"/>
      <c r="BA47" s="66"/>
      <c r="BC47" s="66"/>
      <c r="BD47" s="66">
        <v>7</v>
      </c>
      <c r="BE47" s="66">
        <v>2</v>
      </c>
      <c r="BG47" s="66"/>
    </row>
    <row r="48" spans="1:59" s="71" customFormat="1" x14ac:dyDescent="0.25">
      <c r="A48" s="66" t="s">
        <v>197</v>
      </c>
      <c r="B48" s="66" t="s">
        <v>207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>
        <v>10</v>
      </c>
      <c r="T48" s="66"/>
      <c r="U48" s="66"/>
      <c r="V48" s="66"/>
      <c r="X48" s="66"/>
      <c r="Y48" s="66">
        <v>8</v>
      </c>
      <c r="AA48" s="66"/>
      <c r="AB48" s="66">
        <v>10</v>
      </c>
      <c r="AD48" s="66"/>
      <c r="AE48" s="66"/>
      <c r="AF48" s="66"/>
      <c r="AG48" s="66">
        <v>1</v>
      </c>
      <c r="AH48" s="66"/>
      <c r="AI48" s="66"/>
      <c r="AJ48" s="66">
        <v>1</v>
      </c>
      <c r="AK48" s="66"/>
      <c r="AM48" s="66"/>
      <c r="AN48" s="66"/>
      <c r="AO48" s="66"/>
      <c r="AP48" s="66"/>
      <c r="AR48" s="66">
        <v>2</v>
      </c>
      <c r="AS48" s="66"/>
      <c r="AT48" s="66"/>
      <c r="AU48" s="66"/>
      <c r="AV48" s="66"/>
      <c r="AW48" s="66"/>
      <c r="AX48" s="66"/>
      <c r="AY48" s="66"/>
      <c r="AZ48" s="66"/>
      <c r="BA48" s="66"/>
      <c r="BB48" s="71">
        <v>1</v>
      </c>
      <c r="BC48" s="66"/>
      <c r="BD48" s="66">
        <v>1</v>
      </c>
      <c r="BE48" s="66"/>
      <c r="BG48" s="66"/>
    </row>
    <row r="49" spans="1:59" s="71" customFormat="1" x14ac:dyDescent="0.25">
      <c r="A49" s="66" t="s">
        <v>197</v>
      </c>
      <c r="B49" s="66" t="s">
        <v>207</v>
      </c>
      <c r="C49" s="66"/>
      <c r="D49" s="66"/>
      <c r="E49" s="66"/>
      <c r="F49" s="66"/>
      <c r="G49" s="66"/>
      <c r="H49" s="66"/>
      <c r="I49" s="66"/>
      <c r="J49" s="66">
        <v>1</v>
      </c>
      <c r="K49" s="66"/>
      <c r="L49" s="66"/>
      <c r="M49" s="66"/>
      <c r="N49" s="66">
        <v>2</v>
      </c>
      <c r="O49" s="66"/>
      <c r="P49" s="66"/>
      <c r="Q49" s="66"/>
      <c r="R49" s="66"/>
      <c r="S49" s="66">
        <v>12</v>
      </c>
      <c r="T49" s="66"/>
      <c r="U49" s="66"/>
      <c r="V49" s="66"/>
      <c r="X49" s="66"/>
      <c r="Y49" s="66">
        <v>4</v>
      </c>
      <c r="AA49" s="66"/>
      <c r="AB49" s="66">
        <v>30</v>
      </c>
      <c r="AD49" s="66"/>
      <c r="AE49" s="66"/>
      <c r="AF49" s="66">
        <v>1</v>
      </c>
      <c r="AG49" s="66">
        <v>2</v>
      </c>
      <c r="AH49" s="66"/>
      <c r="AI49" s="66"/>
      <c r="AJ49" s="66"/>
      <c r="AK49" s="66">
        <v>1</v>
      </c>
      <c r="AL49" s="71">
        <v>1</v>
      </c>
      <c r="AM49" s="66"/>
      <c r="AN49" s="66">
        <v>4</v>
      </c>
      <c r="AO49" s="66"/>
      <c r="AP49" s="66"/>
      <c r="AR49" s="66">
        <v>6</v>
      </c>
      <c r="AS49" s="66"/>
      <c r="AT49" s="66"/>
      <c r="AU49" s="66"/>
      <c r="AV49" s="66">
        <v>1</v>
      </c>
      <c r="AW49" s="66"/>
      <c r="AX49" s="66"/>
      <c r="AY49" s="66"/>
      <c r="AZ49" s="66"/>
      <c r="BA49" s="66"/>
      <c r="BC49" s="66"/>
      <c r="BD49" s="66"/>
      <c r="BE49" s="66"/>
      <c r="BG49" s="66"/>
    </row>
    <row r="50" spans="1:59" s="71" customFormat="1" x14ac:dyDescent="0.25">
      <c r="A50" s="66" t="s">
        <v>197</v>
      </c>
      <c r="B50" s="66" t="s">
        <v>207</v>
      </c>
      <c r="C50" s="66"/>
      <c r="D50" s="66"/>
      <c r="E50" s="66"/>
      <c r="F50" s="66"/>
      <c r="G50" s="66"/>
      <c r="H50" s="66"/>
      <c r="I50" s="66">
        <v>2</v>
      </c>
      <c r="J50" s="66">
        <v>1</v>
      </c>
      <c r="K50" s="66"/>
      <c r="L50" s="66"/>
      <c r="M50" s="66"/>
      <c r="N50" s="66"/>
      <c r="O50" s="66"/>
      <c r="P50" s="66"/>
      <c r="Q50" s="66"/>
      <c r="R50" s="66"/>
      <c r="S50" s="66">
        <v>5</v>
      </c>
      <c r="T50" s="66"/>
      <c r="U50" s="66"/>
      <c r="V50" s="66"/>
      <c r="X50" s="66"/>
      <c r="Y50" s="66"/>
      <c r="AA50" s="66"/>
      <c r="AB50" s="66">
        <v>1</v>
      </c>
      <c r="AD50" s="66"/>
      <c r="AE50" s="66"/>
      <c r="AF50" s="66">
        <v>1</v>
      </c>
      <c r="AG50" s="66">
        <v>2</v>
      </c>
      <c r="AH50" s="66">
        <v>1</v>
      </c>
      <c r="AI50" s="66"/>
      <c r="AJ50" s="66"/>
      <c r="AK50" s="66">
        <v>3</v>
      </c>
      <c r="AM50" s="66"/>
      <c r="AN50" s="66">
        <v>1</v>
      </c>
      <c r="AO50" s="66"/>
      <c r="AP50" s="66"/>
      <c r="AR50" s="66">
        <v>4</v>
      </c>
      <c r="AS50" s="66"/>
      <c r="AT50" s="66"/>
      <c r="AU50" s="66"/>
      <c r="AV50" s="66"/>
      <c r="AW50" s="66"/>
      <c r="AX50" s="66"/>
      <c r="AY50" s="66">
        <v>50</v>
      </c>
      <c r="AZ50" s="66"/>
      <c r="BA50" s="66"/>
      <c r="BC50" s="66"/>
      <c r="BD50" s="66">
        <v>1</v>
      </c>
      <c r="BE50" s="66"/>
      <c r="BG50" s="66"/>
    </row>
    <row r="51" spans="1:59" s="71" customFormat="1" x14ac:dyDescent="0.25">
      <c r="A51" s="66" t="s">
        <v>197</v>
      </c>
      <c r="B51" s="66" t="s">
        <v>207</v>
      </c>
      <c r="C51" s="66"/>
      <c r="E51" s="66"/>
      <c r="F51" s="66"/>
      <c r="G51" s="66"/>
      <c r="H51" s="66"/>
      <c r="I51" s="66">
        <v>1</v>
      </c>
      <c r="J51" s="66"/>
      <c r="K51" s="66"/>
      <c r="L51" s="66"/>
      <c r="M51" s="66"/>
      <c r="N51" s="66"/>
      <c r="O51" s="66"/>
      <c r="P51" s="66"/>
      <c r="Q51" s="66"/>
      <c r="R51" s="66"/>
      <c r="S51" s="66">
        <v>2</v>
      </c>
      <c r="T51" s="66"/>
      <c r="U51" s="66"/>
      <c r="V51" s="66"/>
      <c r="X51" s="66"/>
      <c r="Y51" s="66"/>
      <c r="AA51" s="66"/>
      <c r="AB51" s="66"/>
      <c r="AD51" s="66"/>
      <c r="AE51" s="66"/>
      <c r="AF51" s="66">
        <v>1</v>
      </c>
      <c r="AG51" s="66">
        <v>2</v>
      </c>
      <c r="AH51" s="66"/>
      <c r="AI51" s="66"/>
      <c r="AJ51" s="66"/>
      <c r="AK51" s="66">
        <v>3</v>
      </c>
      <c r="AM51" s="66"/>
      <c r="AN51" s="66"/>
      <c r="AO51" s="66">
        <v>1</v>
      </c>
      <c r="AP51" s="66"/>
      <c r="AR51" s="66">
        <v>1</v>
      </c>
      <c r="AS51" s="66"/>
      <c r="AT51" s="66"/>
      <c r="AU51" s="66"/>
      <c r="AV51" s="66"/>
      <c r="AW51" s="66"/>
      <c r="AX51" s="66"/>
      <c r="AY51" s="66">
        <v>20</v>
      </c>
      <c r="AZ51" s="66"/>
      <c r="BA51" s="66"/>
      <c r="BC51" s="66"/>
      <c r="BD51" s="66"/>
      <c r="BE51" s="66"/>
      <c r="BG51" s="66"/>
    </row>
    <row r="52" spans="1:59" s="71" customFormat="1" x14ac:dyDescent="0.25">
      <c r="A52" s="66"/>
      <c r="B52" s="66"/>
      <c r="C52" s="66"/>
      <c r="D52" s="66">
        <f>SUM(D43:D51)</f>
        <v>0</v>
      </c>
      <c r="E52" s="66">
        <f t="shared" ref="E52:BG52" si="8">SUM(E43:E51)</f>
        <v>0</v>
      </c>
      <c r="F52" s="66">
        <f t="shared" si="8"/>
        <v>0</v>
      </c>
      <c r="G52" s="66">
        <f t="shared" si="8"/>
        <v>0</v>
      </c>
      <c r="H52" s="66">
        <f t="shared" si="8"/>
        <v>0</v>
      </c>
      <c r="I52" s="66">
        <f t="shared" si="8"/>
        <v>12</v>
      </c>
      <c r="J52" s="66">
        <f t="shared" si="8"/>
        <v>2</v>
      </c>
      <c r="K52" s="66">
        <f t="shared" si="8"/>
        <v>0</v>
      </c>
      <c r="L52" s="66">
        <f t="shared" si="8"/>
        <v>0</v>
      </c>
      <c r="M52" s="66">
        <f t="shared" si="8"/>
        <v>0</v>
      </c>
      <c r="N52" s="66">
        <f t="shared" si="8"/>
        <v>2</v>
      </c>
      <c r="O52" s="66">
        <f t="shared" si="8"/>
        <v>0</v>
      </c>
      <c r="P52" s="66">
        <f t="shared" si="8"/>
        <v>0</v>
      </c>
      <c r="Q52" s="66">
        <f t="shared" si="8"/>
        <v>0</v>
      </c>
      <c r="R52" s="66">
        <f t="shared" si="8"/>
        <v>0</v>
      </c>
      <c r="S52" s="66">
        <f t="shared" si="8"/>
        <v>255</v>
      </c>
      <c r="T52" s="66">
        <f t="shared" si="8"/>
        <v>0</v>
      </c>
      <c r="U52" s="66">
        <f t="shared" si="8"/>
        <v>0</v>
      </c>
      <c r="V52" s="66">
        <f t="shared" si="8"/>
        <v>0</v>
      </c>
      <c r="W52" s="66">
        <f t="shared" si="8"/>
        <v>0</v>
      </c>
      <c r="X52" s="66">
        <f t="shared" si="8"/>
        <v>0</v>
      </c>
      <c r="Y52" s="66">
        <f t="shared" si="8"/>
        <v>215</v>
      </c>
      <c r="Z52" s="66">
        <f t="shared" si="8"/>
        <v>0</v>
      </c>
      <c r="AA52" s="66">
        <f t="shared" si="8"/>
        <v>0</v>
      </c>
      <c r="AB52" s="66">
        <f t="shared" si="8"/>
        <v>4095</v>
      </c>
      <c r="AC52" s="66">
        <f t="shared" si="8"/>
        <v>0</v>
      </c>
      <c r="AD52" s="66">
        <f t="shared" si="8"/>
        <v>0</v>
      </c>
      <c r="AE52" s="66">
        <f t="shared" si="8"/>
        <v>4</v>
      </c>
      <c r="AF52" s="66">
        <f t="shared" si="8"/>
        <v>3</v>
      </c>
      <c r="AG52" s="66">
        <f t="shared" si="8"/>
        <v>7</v>
      </c>
      <c r="AH52" s="66">
        <f t="shared" si="8"/>
        <v>1</v>
      </c>
      <c r="AI52" s="66">
        <f t="shared" si="8"/>
        <v>0</v>
      </c>
      <c r="AJ52" s="66">
        <f t="shared" si="8"/>
        <v>1</v>
      </c>
      <c r="AK52" s="66">
        <f t="shared" si="8"/>
        <v>7</v>
      </c>
      <c r="AL52" s="66">
        <f t="shared" si="8"/>
        <v>36</v>
      </c>
      <c r="AM52" s="66">
        <f t="shared" si="8"/>
        <v>0</v>
      </c>
      <c r="AN52" s="66">
        <f t="shared" si="8"/>
        <v>5</v>
      </c>
      <c r="AO52" s="66">
        <f t="shared" si="8"/>
        <v>1</v>
      </c>
      <c r="AP52" s="66">
        <f t="shared" si="8"/>
        <v>0</v>
      </c>
      <c r="AQ52" s="66">
        <f t="shared" si="8"/>
        <v>0</v>
      </c>
      <c r="AR52" s="66">
        <f t="shared" si="8"/>
        <v>20</v>
      </c>
      <c r="AS52" s="66">
        <f t="shared" si="8"/>
        <v>0</v>
      </c>
      <c r="AT52" s="66">
        <f t="shared" si="8"/>
        <v>0</v>
      </c>
      <c r="AU52" s="66">
        <f t="shared" si="8"/>
        <v>0</v>
      </c>
      <c r="AV52" s="66">
        <f t="shared" si="8"/>
        <v>1</v>
      </c>
      <c r="AW52" s="66">
        <f t="shared" si="8"/>
        <v>0</v>
      </c>
      <c r="AX52" s="66">
        <f t="shared" si="8"/>
        <v>0</v>
      </c>
      <c r="AY52" s="66">
        <f t="shared" si="8"/>
        <v>70</v>
      </c>
      <c r="AZ52" s="66">
        <f t="shared" si="8"/>
        <v>0</v>
      </c>
      <c r="BA52" s="66">
        <f t="shared" si="8"/>
        <v>0</v>
      </c>
      <c r="BB52" s="66">
        <f t="shared" si="8"/>
        <v>1</v>
      </c>
      <c r="BC52" s="66">
        <f t="shared" si="8"/>
        <v>0</v>
      </c>
      <c r="BD52" s="66">
        <f t="shared" si="8"/>
        <v>33</v>
      </c>
      <c r="BE52" s="66">
        <f t="shared" si="8"/>
        <v>14</v>
      </c>
      <c r="BF52" s="66">
        <f t="shared" si="8"/>
        <v>0</v>
      </c>
      <c r="BG52" s="66">
        <f t="shared" si="8"/>
        <v>0</v>
      </c>
    </row>
    <row r="53" spans="1:59" s="71" customFormat="1" x14ac:dyDescent="0.25">
      <c r="A53" s="66" t="s">
        <v>287</v>
      </c>
      <c r="B53" s="66" t="s">
        <v>785</v>
      </c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X53" s="66"/>
      <c r="Y53" s="66"/>
      <c r="AA53" s="66"/>
      <c r="AB53" s="66"/>
      <c r="AD53" s="66"/>
      <c r="AE53" s="66"/>
      <c r="AF53" s="66"/>
      <c r="AG53" s="66"/>
      <c r="AH53" s="66"/>
      <c r="AI53" s="66"/>
      <c r="AJ53" s="66"/>
      <c r="AK53" s="66"/>
      <c r="AM53" s="66"/>
      <c r="AN53" s="66"/>
      <c r="AO53" s="66"/>
      <c r="AP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C53" s="66"/>
      <c r="BD53" s="66"/>
      <c r="BE53" s="66"/>
      <c r="BG53" s="66"/>
    </row>
    <row r="54" spans="1:59" s="71" customFormat="1" x14ac:dyDescent="0.25">
      <c r="A54" s="66"/>
      <c r="B54" s="66"/>
      <c r="C54" s="66"/>
      <c r="D54" s="66">
        <f>SUM(D53)</f>
        <v>0</v>
      </c>
      <c r="E54" s="66">
        <f t="shared" ref="E54:BG54" si="9">SUM(E53)</f>
        <v>0</v>
      </c>
      <c r="F54" s="66">
        <f t="shared" si="9"/>
        <v>0</v>
      </c>
      <c r="G54" s="66">
        <f t="shared" si="9"/>
        <v>0</v>
      </c>
      <c r="H54" s="66">
        <f t="shared" si="9"/>
        <v>0</v>
      </c>
      <c r="I54" s="66">
        <f t="shared" si="9"/>
        <v>0</v>
      </c>
      <c r="J54" s="66">
        <f t="shared" si="9"/>
        <v>0</v>
      </c>
      <c r="K54" s="66">
        <f t="shared" si="9"/>
        <v>0</v>
      </c>
      <c r="L54" s="66">
        <f t="shared" si="9"/>
        <v>0</v>
      </c>
      <c r="M54" s="66">
        <f t="shared" si="9"/>
        <v>0</v>
      </c>
      <c r="N54" s="66">
        <f t="shared" si="9"/>
        <v>0</v>
      </c>
      <c r="O54" s="66">
        <f t="shared" si="9"/>
        <v>0</v>
      </c>
      <c r="P54" s="66">
        <f t="shared" si="9"/>
        <v>0</v>
      </c>
      <c r="Q54" s="66">
        <f t="shared" si="9"/>
        <v>0</v>
      </c>
      <c r="R54" s="66">
        <f t="shared" si="9"/>
        <v>0</v>
      </c>
      <c r="S54" s="66">
        <f t="shared" si="9"/>
        <v>0</v>
      </c>
      <c r="T54" s="66">
        <f t="shared" si="9"/>
        <v>0</v>
      </c>
      <c r="U54" s="66">
        <f t="shared" si="9"/>
        <v>0</v>
      </c>
      <c r="V54" s="66">
        <f t="shared" si="9"/>
        <v>0</v>
      </c>
      <c r="W54" s="66">
        <f t="shared" si="9"/>
        <v>0</v>
      </c>
      <c r="X54" s="66">
        <f t="shared" si="9"/>
        <v>0</v>
      </c>
      <c r="Y54" s="66">
        <f t="shared" si="9"/>
        <v>0</v>
      </c>
      <c r="Z54" s="66">
        <f t="shared" si="9"/>
        <v>0</v>
      </c>
      <c r="AA54" s="66">
        <f t="shared" si="9"/>
        <v>0</v>
      </c>
      <c r="AB54" s="66">
        <f t="shared" si="9"/>
        <v>0</v>
      </c>
      <c r="AC54" s="66">
        <f t="shared" si="9"/>
        <v>0</v>
      </c>
      <c r="AD54" s="66">
        <f t="shared" si="9"/>
        <v>0</v>
      </c>
      <c r="AE54" s="66">
        <f t="shared" si="9"/>
        <v>0</v>
      </c>
      <c r="AF54" s="66">
        <f t="shared" si="9"/>
        <v>0</v>
      </c>
      <c r="AG54" s="66">
        <f t="shared" si="9"/>
        <v>0</v>
      </c>
      <c r="AH54" s="66">
        <f t="shared" si="9"/>
        <v>0</v>
      </c>
      <c r="AI54" s="66">
        <f t="shared" si="9"/>
        <v>0</v>
      </c>
      <c r="AJ54" s="66">
        <f t="shared" si="9"/>
        <v>0</v>
      </c>
      <c r="AK54" s="66">
        <f t="shared" si="9"/>
        <v>0</v>
      </c>
      <c r="AL54" s="66">
        <f t="shared" si="9"/>
        <v>0</v>
      </c>
      <c r="AM54" s="66">
        <f t="shared" si="9"/>
        <v>0</v>
      </c>
      <c r="AN54" s="66">
        <f t="shared" si="9"/>
        <v>0</v>
      </c>
      <c r="AO54" s="66">
        <f t="shared" si="9"/>
        <v>0</v>
      </c>
      <c r="AP54" s="66">
        <f t="shared" si="9"/>
        <v>0</v>
      </c>
      <c r="AQ54" s="66">
        <f t="shared" si="9"/>
        <v>0</v>
      </c>
      <c r="AR54" s="66">
        <f t="shared" si="9"/>
        <v>0</v>
      </c>
      <c r="AS54" s="66">
        <f t="shared" si="9"/>
        <v>0</v>
      </c>
      <c r="AT54" s="66">
        <f t="shared" si="9"/>
        <v>0</v>
      </c>
      <c r="AU54" s="66">
        <f t="shared" si="9"/>
        <v>0</v>
      </c>
      <c r="AV54" s="66">
        <f t="shared" si="9"/>
        <v>0</v>
      </c>
      <c r="AW54" s="66">
        <f t="shared" si="9"/>
        <v>0</v>
      </c>
      <c r="AX54" s="66">
        <f t="shared" si="9"/>
        <v>0</v>
      </c>
      <c r="AY54" s="66">
        <f t="shared" si="9"/>
        <v>0</v>
      </c>
      <c r="AZ54" s="66">
        <f t="shared" si="9"/>
        <v>0</v>
      </c>
      <c r="BA54" s="66">
        <f t="shared" si="9"/>
        <v>0</v>
      </c>
      <c r="BB54" s="66">
        <f t="shared" si="9"/>
        <v>0</v>
      </c>
      <c r="BC54" s="66">
        <f t="shared" si="9"/>
        <v>0</v>
      </c>
      <c r="BD54" s="66">
        <f t="shared" si="9"/>
        <v>0</v>
      </c>
      <c r="BE54" s="66">
        <f t="shared" si="9"/>
        <v>0</v>
      </c>
      <c r="BF54" s="66">
        <f t="shared" si="9"/>
        <v>0</v>
      </c>
      <c r="BG54" s="66">
        <f t="shared" si="9"/>
        <v>0</v>
      </c>
    </row>
    <row r="55" spans="1:59" s="71" customFormat="1" x14ac:dyDescent="0.25">
      <c r="A55" s="66" t="s">
        <v>275</v>
      </c>
      <c r="B55" s="66" t="s">
        <v>278</v>
      </c>
      <c r="C55" s="66"/>
      <c r="D55" s="66"/>
      <c r="E55" s="66"/>
      <c r="F55" s="66"/>
      <c r="G55" s="66"/>
      <c r="H55" s="66"/>
      <c r="I55" s="66">
        <v>2</v>
      </c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>
        <v>7</v>
      </c>
      <c r="V55" s="66"/>
      <c r="X55" s="66"/>
      <c r="Y55" s="66">
        <v>2</v>
      </c>
      <c r="AA55" s="66"/>
      <c r="AB55" s="66"/>
      <c r="AD55" s="66">
        <v>1</v>
      </c>
      <c r="AE55" s="66"/>
      <c r="AF55" s="66"/>
      <c r="AG55" s="66"/>
      <c r="AH55" s="66"/>
      <c r="AI55" s="66"/>
      <c r="AJ55" s="66"/>
      <c r="AK55" s="66"/>
      <c r="AL55" s="71">
        <v>15</v>
      </c>
      <c r="AM55" s="66"/>
      <c r="AN55" s="66"/>
      <c r="AO55" s="66"/>
      <c r="AP55" s="66"/>
      <c r="AR55" s="66">
        <v>12</v>
      </c>
      <c r="AS55" s="66"/>
      <c r="AT55" s="66"/>
      <c r="AU55" s="66"/>
      <c r="AV55" s="66"/>
      <c r="AW55" s="66"/>
      <c r="AX55" s="66"/>
      <c r="AY55" s="66"/>
      <c r="AZ55" s="66"/>
      <c r="BA55" s="66"/>
      <c r="BC55" s="66"/>
      <c r="BD55" s="66"/>
      <c r="BE55" s="66"/>
      <c r="BG55" s="66"/>
    </row>
    <row r="56" spans="1:59" s="71" customFormat="1" x14ac:dyDescent="0.25">
      <c r="A56" s="66" t="s">
        <v>275</v>
      </c>
      <c r="B56" s="66" t="s">
        <v>278</v>
      </c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X56" s="66"/>
      <c r="Y56" s="66">
        <v>10</v>
      </c>
      <c r="AA56" s="66"/>
      <c r="AB56" s="66"/>
      <c r="AD56" s="66">
        <v>6</v>
      </c>
      <c r="AE56" s="66"/>
      <c r="AF56" s="66"/>
      <c r="AG56" s="66"/>
      <c r="AH56" s="66"/>
      <c r="AI56" s="66"/>
      <c r="AJ56" s="66"/>
      <c r="AK56" s="66"/>
      <c r="AM56" s="66"/>
      <c r="AN56" s="66"/>
      <c r="AO56" s="66"/>
      <c r="AP56" s="66"/>
      <c r="AR56" s="66">
        <v>2</v>
      </c>
      <c r="AS56" s="66"/>
      <c r="AT56" s="66"/>
      <c r="AU56" s="66"/>
      <c r="AV56" s="66"/>
      <c r="AW56" s="66"/>
      <c r="AX56" s="66"/>
      <c r="AY56" s="66"/>
      <c r="AZ56" s="66"/>
      <c r="BA56" s="66"/>
      <c r="BC56" s="66"/>
      <c r="BD56" s="66"/>
      <c r="BE56" s="66"/>
      <c r="BG56" s="66"/>
    </row>
    <row r="57" spans="1:59" s="71" customFormat="1" x14ac:dyDescent="0.25">
      <c r="A57" s="66" t="s">
        <v>275</v>
      </c>
      <c r="B57" s="66" t="s">
        <v>278</v>
      </c>
      <c r="C57" s="66"/>
      <c r="D57" s="66"/>
      <c r="E57" s="66"/>
      <c r="F57" s="66"/>
      <c r="G57" s="66"/>
      <c r="H57" s="66"/>
      <c r="I57" s="66"/>
      <c r="J57" s="66"/>
      <c r="K57" s="66">
        <v>2</v>
      </c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X57" s="66"/>
      <c r="Y57" s="66">
        <v>31</v>
      </c>
      <c r="AA57" s="66"/>
      <c r="AB57" s="66"/>
      <c r="AD57" s="66">
        <v>39</v>
      </c>
      <c r="AE57" s="66"/>
      <c r="AF57" s="66"/>
      <c r="AG57" s="66"/>
      <c r="AH57" s="66"/>
      <c r="AI57" s="66"/>
      <c r="AJ57" s="66"/>
      <c r="AK57" s="66">
        <v>4</v>
      </c>
      <c r="AL57" s="71">
        <v>8</v>
      </c>
      <c r="AM57" s="66"/>
      <c r="AN57" s="66"/>
      <c r="AO57" s="66"/>
      <c r="AP57" s="66"/>
      <c r="AR57" s="66">
        <v>30</v>
      </c>
      <c r="AS57" s="66"/>
      <c r="AT57" s="66"/>
      <c r="AU57" s="66"/>
      <c r="AV57" s="66"/>
      <c r="AW57" s="66"/>
      <c r="AX57" s="66"/>
      <c r="AY57" s="66"/>
      <c r="AZ57" s="66"/>
      <c r="BA57" s="66"/>
      <c r="BC57" s="66"/>
      <c r="BD57" s="66"/>
      <c r="BE57" s="66"/>
      <c r="BG57" s="66"/>
    </row>
    <row r="58" spans="1:59" s="71" customFormat="1" x14ac:dyDescent="0.25">
      <c r="A58" s="66" t="s">
        <v>275</v>
      </c>
      <c r="B58" s="66" t="s">
        <v>278</v>
      </c>
      <c r="C58" s="66"/>
      <c r="D58" s="66"/>
      <c r="E58" s="66"/>
      <c r="F58" s="66"/>
      <c r="G58" s="66"/>
      <c r="H58" s="66"/>
      <c r="I58" s="66">
        <v>2</v>
      </c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X58" s="66"/>
      <c r="Y58" s="66">
        <v>11</v>
      </c>
      <c r="AA58" s="66"/>
      <c r="AB58" s="66"/>
      <c r="AD58" s="66">
        <v>8</v>
      </c>
      <c r="AE58" s="66"/>
      <c r="AF58" s="66"/>
      <c r="AG58" s="66"/>
      <c r="AH58" s="66">
        <v>1</v>
      </c>
      <c r="AI58" s="66">
        <v>1</v>
      </c>
      <c r="AJ58" s="66"/>
      <c r="AK58" s="66">
        <v>13</v>
      </c>
      <c r="AM58" s="66"/>
      <c r="AN58" s="66">
        <v>29</v>
      </c>
      <c r="AO58" s="66"/>
      <c r="AP58" s="66"/>
      <c r="AR58" s="66">
        <v>4</v>
      </c>
      <c r="AS58" s="66"/>
      <c r="AT58" s="66"/>
      <c r="AU58" s="66"/>
      <c r="AV58" s="66"/>
      <c r="AW58" s="66"/>
      <c r="AX58" s="66"/>
      <c r="AY58" s="66">
        <v>2</v>
      </c>
      <c r="AZ58" s="66"/>
      <c r="BA58" s="66"/>
      <c r="BC58" s="66"/>
      <c r="BD58" s="66"/>
      <c r="BE58" s="66"/>
      <c r="BG58" s="66"/>
    </row>
    <row r="59" spans="1:59" s="71" customFormat="1" x14ac:dyDescent="0.25">
      <c r="A59" s="66" t="s">
        <v>275</v>
      </c>
      <c r="B59" s="66" t="s">
        <v>278</v>
      </c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X59" s="66"/>
      <c r="Y59" s="66"/>
      <c r="AA59" s="66"/>
      <c r="AB59" s="66"/>
      <c r="AD59" s="66">
        <v>19</v>
      </c>
      <c r="AE59" s="66"/>
      <c r="AF59" s="66"/>
      <c r="AG59" s="66"/>
      <c r="AH59" s="66"/>
      <c r="AI59" s="66"/>
      <c r="AJ59" s="66"/>
      <c r="AK59" s="66">
        <v>2</v>
      </c>
      <c r="AM59" s="66"/>
      <c r="AN59" s="66">
        <v>5</v>
      </c>
      <c r="AO59" s="66"/>
      <c r="AP59" s="66"/>
      <c r="AR59" s="66">
        <v>12</v>
      </c>
      <c r="AS59" s="66"/>
      <c r="AT59" s="66"/>
      <c r="AU59" s="66"/>
      <c r="AV59" s="66"/>
      <c r="AW59" s="66"/>
      <c r="AX59" s="66"/>
      <c r="AY59" s="66">
        <v>8</v>
      </c>
      <c r="AZ59" s="66"/>
      <c r="BA59" s="66"/>
      <c r="BC59" s="66"/>
      <c r="BD59" s="66"/>
      <c r="BE59" s="66"/>
      <c r="BG59" s="66"/>
    </row>
    <row r="60" spans="1:59" s="71" customFormat="1" x14ac:dyDescent="0.25">
      <c r="A60" s="66" t="s">
        <v>275</v>
      </c>
      <c r="B60" s="66" t="s">
        <v>278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X60" s="66"/>
      <c r="Y60" s="66"/>
      <c r="AA60" s="66"/>
      <c r="AB60" s="66"/>
      <c r="AD60" s="66"/>
      <c r="AE60" s="66"/>
      <c r="AF60" s="66"/>
      <c r="AG60" s="66"/>
      <c r="AH60" s="66"/>
      <c r="AI60" s="66"/>
      <c r="AJ60" s="66"/>
      <c r="AK60" s="66">
        <v>3</v>
      </c>
      <c r="AM60" s="66"/>
      <c r="AN60" s="66">
        <v>1</v>
      </c>
      <c r="AO60" s="66"/>
      <c r="AP60" s="66"/>
      <c r="AR60" s="66">
        <v>5</v>
      </c>
      <c r="AS60" s="66"/>
      <c r="AT60" s="66"/>
      <c r="AU60" s="66"/>
      <c r="AV60" s="66"/>
      <c r="AW60" s="66"/>
      <c r="AX60" s="66"/>
      <c r="AY60" s="66">
        <v>10</v>
      </c>
      <c r="AZ60" s="66"/>
      <c r="BA60" s="66"/>
      <c r="BC60" s="66"/>
      <c r="BD60" s="66"/>
      <c r="BE60" s="66"/>
      <c r="BG60" s="66"/>
    </row>
    <row r="61" spans="1:59" s="71" customFormat="1" x14ac:dyDescent="0.25">
      <c r="A61" s="66"/>
      <c r="B61" s="66"/>
      <c r="C61" s="66"/>
      <c r="D61" s="66">
        <f>SUM(D55:D60)</f>
        <v>0</v>
      </c>
      <c r="E61" s="66">
        <f t="shared" ref="E61:BG61" si="10">SUM(E55:E60)</f>
        <v>0</v>
      </c>
      <c r="F61" s="66">
        <f t="shared" si="10"/>
        <v>0</v>
      </c>
      <c r="G61" s="66">
        <f t="shared" si="10"/>
        <v>0</v>
      </c>
      <c r="H61" s="66">
        <f t="shared" si="10"/>
        <v>0</v>
      </c>
      <c r="I61" s="66">
        <f t="shared" si="10"/>
        <v>4</v>
      </c>
      <c r="J61" s="66">
        <f t="shared" si="10"/>
        <v>0</v>
      </c>
      <c r="K61" s="66">
        <f t="shared" si="10"/>
        <v>2</v>
      </c>
      <c r="L61" s="66">
        <f t="shared" si="10"/>
        <v>0</v>
      </c>
      <c r="M61" s="66">
        <f t="shared" si="10"/>
        <v>0</v>
      </c>
      <c r="N61" s="66">
        <f t="shared" si="10"/>
        <v>0</v>
      </c>
      <c r="O61" s="66">
        <f t="shared" si="10"/>
        <v>0</v>
      </c>
      <c r="P61" s="66">
        <f t="shared" si="10"/>
        <v>0</v>
      </c>
      <c r="Q61" s="66">
        <f t="shared" si="10"/>
        <v>0</v>
      </c>
      <c r="R61" s="66">
        <f t="shared" si="10"/>
        <v>0</v>
      </c>
      <c r="S61" s="66">
        <f t="shared" si="10"/>
        <v>0</v>
      </c>
      <c r="T61" s="66">
        <f t="shared" si="10"/>
        <v>0</v>
      </c>
      <c r="U61" s="66">
        <f t="shared" si="10"/>
        <v>7</v>
      </c>
      <c r="V61" s="66">
        <f t="shared" si="10"/>
        <v>0</v>
      </c>
      <c r="W61" s="66">
        <f t="shared" si="10"/>
        <v>0</v>
      </c>
      <c r="X61" s="66">
        <f t="shared" si="10"/>
        <v>0</v>
      </c>
      <c r="Y61" s="66">
        <f t="shared" si="10"/>
        <v>54</v>
      </c>
      <c r="Z61" s="66">
        <f t="shared" si="10"/>
        <v>0</v>
      </c>
      <c r="AA61" s="66">
        <f t="shared" si="10"/>
        <v>0</v>
      </c>
      <c r="AB61" s="66">
        <f t="shared" si="10"/>
        <v>0</v>
      </c>
      <c r="AC61" s="66">
        <f t="shared" si="10"/>
        <v>0</v>
      </c>
      <c r="AD61" s="66">
        <f t="shared" si="10"/>
        <v>73</v>
      </c>
      <c r="AE61" s="66">
        <f t="shared" si="10"/>
        <v>0</v>
      </c>
      <c r="AF61" s="66">
        <f t="shared" si="10"/>
        <v>0</v>
      </c>
      <c r="AG61" s="66">
        <f t="shared" si="10"/>
        <v>0</v>
      </c>
      <c r="AH61" s="66">
        <f t="shared" si="10"/>
        <v>1</v>
      </c>
      <c r="AI61" s="66">
        <f t="shared" si="10"/>
        <v>1</v>
      </c>
      <c r="AJ61" s="66">
        <f t="shared" si="10"/>
        <v>0</v>
      </c>
      <c r="AK61" s="66">
        <f t="shared" si="10"/>
        <v>22</v>
      </c>
      <c r="AL61" s="66">
        <f t="shared" si="10"/>
        <v>23</v>
      </c>
      <c r="AM61" s="66">
        <f t="shared" si="10"/>
        <v>0</v>
      </c>
      <c r="AN61" s="66">
        <f t="shared" si="10"/>
        <v>35</v>
      </c>
      <c r="AO61" s="66">
        <f t="shared" si="10"/>
        <v>0</v>
      </c>
      <c r="AP61" s="66">
        <f t="shared" si="10"/>
        <v>0</v>
      </c>
      <c r="AQ61" s="66">
        <f t="shared" si="10"/>
        <v>0</v>
      </c>
      <c r="AR61" s="66">
        <f t="shared" si="10"/>
        <v>65</v>
      </c>
      <c r="AS61" s="66">
        <f t="shared" si="10"/>
        <v>0</v>
      </c>
      <c r="AT61" s="66">
        <f t="shared" si="10"/>
        <v>0</v>
      </c>
      <c r="AU61" s="66">
        <f t="shared" si="10"/>
        <v>0</v>
      </c>
      <c r="AV61" s="66">
        <f t="shared" si="10"/>
        <v>0</v>
      </c>
      <c r="AW61" s="66">
        <f t="shared" si="10"/>
        <v>0</v>
      </c>
      <c r="AX61" s="66">
        <f t="shared" si="10"/>
        <v>0</v>
      </c>
      <c r="AY61" s="66">
        <f t="shared" si="10"/>
        <v>20</v>
      </c>
      <c r="AZ61" s="66">
        <f t="shared" si="10"/>
        <v>0</v>
      </c>
      <c r="BA61" s="66">
        <f t="shared" si="10"/>
        <v>0</v>
      </c>
      <c r="BB61" s="66">
        <f t="shared" si="10"/>
        <v>0</v>
      </c>
      <c r="BC61" s="66">
        <f t="shared" si="10"/>
        <v>0</v>
      </c>
      <c r="BD61" s="66">
        <f t="shared" si="10"/>
        <v>0</v>
      </c>
      <c r="BE61" s="66">
        <f t="shared" si="10"/>
        <v>0</v>
      </c>
      <c r="BF61" s="66">
        <f t="shared" si="10"/>
        <v>0</v>
      </c>
      <c r="BG61" s="66">
        <f t="shared" si="10"/>
        <v>0</v>
      </c>
    </row>
    <row r="62" spans="1:59" s="71" customFormat="1" x14ac:dyDescent="0.25">
      <c r="A62" s="66" t="s">
        <v>236</v>
      </c>
      <c r="B62" s="66" t="s">
        <v>237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X62" s="66"/>
      <c r="Y62" s="66"/>
      <c r="AA62" s="66"/>
      <c r="AB62" s="66"/>
      <c r="AD62" s="66"/>
      <c r="AE62" s="66"/>
      <c r="AF62" s="66"/>
      <c r="AG62" s="66"/>
      <c r="AH62" s="66"/>
      <c r="AI62" s="66"/>
      <c r="AJ62" s="66"/>
      <c r="AK62" s="66"/>
      <c r="AM62" s="66"/>
      <c r="AN62" s="66"/>
      <c r="AO62" s="66"/>
      <c r="AP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C62" s="66"/>
      <c r="BD62" s="66"/>
      <c r="BE62" s="66"/>
      <c r="BG62" s="66"/>
    </row>
    <row r="63" spans="1:59" s="71" customFormat="1" x14ac:dyDescent="0.25">
      <c r="A63" s="66" t="s">
        <v>236</v>
      </c>
      <c r="B63" s="66" t="s">
        <v>237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X63" s="66"/>
      <c r="Y63" s="66"/>
      <c r="AA63" s="66"/>
      <c r="AB63" s="66"/>
      <c r="AD63" s="66"/>
      <c r="AE63" s="66"/>
      <c r="AF63" s="66"/>
      <c r="AG63" s="66"/>
      <c r="AH63" s="66"/>
      <c r="AI63" s="66"/>
      <c r="AJ63" s="66"/>
      <c r="AK63" s="66"/>
      <c r="AM63" s="66"/>
      <c r="AN63" s="66"/>
      <c r="AO63" s="66"/>
      <c r="AP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C63" s="66"/>
      <c r="BD63" s="66"/>
      <c r="BE63" s="66"/>
      <c r="BG63" s="66"/>
    </row>
    <row r="64" spans="1:59" s="71" customFormat="1" x14ac:dyDescent="0.25">
      <c r="A64" s="66" t="s">
        <v>236</v>
      </c>
      <c r="B64" s="66" t="s">
        <v>237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>
        <v>1</v>
      </c>
      <c r="T64" s="66"/>
      <c r="U64" s="66"/>
      <c r="V64" s="66">
        <v>1</v>
      </c>
      <c r="X64" s="66"/>
      <c r="Y64" s="66">
        <v>7</v>
      </c>
      <c r="AA64" s="66"/>
      <c r="AB64" s="66"/>
      <c r="AC64" s="71">
        <v>1</v>
      </c>
      <c r="AD64" s="66"/>
      <c r="AE64" s="66"/>
      <c r="AF64" s="66"/>
      <c r="AG64" s="66"/>
      <c r="AH64" s="66"/>
      <c r="AI64" s="66"/>
      <c r="AJ64" s="66"/>
      <c r="AK64" s="66"/>
      <c r="AL64" s="71">
        <v>15</v>
      </c>
      <c r="AM64" s="66"/>
      <c r="AN64" s="66"/>
      <c r="AO64" s="66"/>
      <c r="AP64" s="66"/>
      <c r="AR64" s="66">
        <v>4</v>
      </c>
      <c r="AS64" s="66"/>
      <c r="AT64" s="66"/>
      <c r="AU64" s="66"/>
      <c r="AV64" s="66"/>
      <c r="AW64" s="66"/>
      <c r="AX64" s="66"/>
      <c r="AY64" s="66"/>
      <c r="AZ64" s="66"/>
      <c r="BA64" s="66"/>
      <c r="BC64" s="66"/>
      <c r="BD64" s="66"/>
      <c r="BE64" s="66"/>
      <c r="BG64" s="66"/>
    </row>
    <row r="65" spans="1:59" s="71" customFormat="1" x14ac:dyDescent="0.25">
      <c r="A65" s="66" t="s">
        <v>236</v>
      </c>
      <c r="B65" s="66" t="s">
        <v>237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X65" s="66"/>
      <c r="Y65" s="66"/>
      <c r="AA65" s="66"/>
      <c r="AB65" s="66"/>
      <c r="AD65" s="66"/>
      <c r="AE65" s="66"/>
      <c r="AF65" s="66"/>
      <c r="AG65" s="66"/>
      <c r="AH65" s="66"/>
      <c r="AI65" s="66"/>
      <c r="AJ65" s="66"/>
      <c r="AK65" s="66">
        <v>2</v>
      </c>
      <c r="AM65" s="66"/>
      <c r="AN65" s="66"/>
      <c r="AO65" s="66"/>
      <c r="AP65" s="66"/>
      <c r="AR65" s="66">
        <v>1</v>
      </c>
      <c r="AS65" s="66"/>
      <c r="AT65" s="66"/>
      <c r="AU65" s="66"/>
      <c r="AV65" s="66"/>
      <c r="AW65" s="66"/>
      <c r="AX65" s="66"/>
      <c r="AY65" s="66"/>
      <c r="AZ65" s="66"/>
      <c r="BA65" s="66"/>
      <c r="BC65" s="66"/>
      <c r="BD65" s="66"/>
      <c r="BE65" s="66"/>
      <c r="BG65" s="66"/>
    </row>
    <row r="66" spans="1:59" s="71" customFormat="1" x14ac:dyDescent="0.25">
      <c r="A66" s="66" t="s">
        <v>236</v>
      </c>
      <c r="B66" s="66" t="s">
        <v>237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X66" s="66"/>
      <c r="Y66" s="66"/>
      <c r="AA66" s="66"/>
      <c r="AB66" s="66"/>
      <c r="AD66" s="66"/>
      <c r="AE66" s="66"/>
      <c r="AF66" s="66"/>
      <c r="AG66" s="66"/>
      <c r="AH66" s="66"/>
      <c r="AI66" s="66"/>
      <c r="AJ66" s="66"/>
      <c r="AK66" s="66">
        <v>1</v>
      </c>
      <c r="AL66" s="71">
        <v>1</v>
      </c>
      <c r="AM66" s="66"/>
      <c r="AN66" s="66"/>
      <c r="AO66" s="66"/>
      <c r="AP66" s="66"/>
      <c r="AR66" s="66"/>
      <c r="AS66" s="66"/>
      <c r="AT66" s="66"/>
      <c r="AU66" s="66"/>
      <c r="AV66" s="66"/>
      <c r="AW66" s="66"/>
      <c r="AX66" s="66"/>
      <c r="AY66" s="66">
        <v>1</v>
      </c>
      <c r="AZ66" s="66"/>
      <c r="BA66" s="66"/>
      <c r="BC66" s="66"/>
      <c r="BD66" s="66"/>
      <c r="BE66" s="66">
        <v>1</v>
      </c>
      <c r="BG66" s="66"/>
    </row>
    <row r="67" spans="1:59" s="71" customFormat="1" x14ac:dyDescent="0.25">
      <c r="A67" s="66" t="s">
        <v>236</v>
      </c>
      <c r="B67" s="66" t="s">
        <v>237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X67" s="66"/>
      <c r="Y67" s="66"/>
      <c r="AA67" s="66"/>
      <c r="AB67" s="66"/>
      <c r="AD67" s="66"/>
      <c r="AE67" s="66"/>
      <c r="AF67" s="66"/>
      <c r="AG67" s="66"/>
      <c r="AH67" s="66"/>
      <c r="AI67" s="66"/>
      <c r="AJ67" s="66"/>
      <c r="AK67" s="66"/>
      <c r="AM67" s="66"/>
      <c r="AN67" s="66"/>
      <c r="AO67" s="66"/>
      <c r="AP67" s="66"/>
      <c r="AR67" s="66">
        <v>1</v>
      </c>
      <c r="AS67" s="66"/>
      <c r="AT67" s="66"/>
      <c r="AU67" s="66"/>
      <c r="AV67" s="66"/>
      <c r="AW67" s="66"/>
      <c r="AX67" s="66"/>
      <c r="AY67" s="66"/>
      <c r="AZ67" s="66"/>
      <c r="BA67" s="66"/>
      <c r="BC67" s="66"/>
      <c r="BD67" s="66"/>
      <c r="BE67" s="66"/>
      <c r="BG67" s="66"/>
    </row>
    <row r="68" spans="1:59" s="71" customFormat="1" x14ac:dyDescent="0.25">
      <c r="A68" s="66"/>
      <c r="B68" s="66"/>
      <c r="C68" s="66"/>
      <c r="D68" s="66">
        <f>SUM(D62:D67)</f>
        <v>0</v>
      </c>
      <c r="E68" s="66">
        <f t="shared" ref="E68:BG68" si="11">SUM(E62:E67)</f>
        <v>0</v>
      </c>
      <c r="F68" s="66">
        <f t="shared" si="11"/>
        <v>0</v>
      </c>
      <c r="G68" s="66">
        <f t="shared" si="11"/>
        <v>0</v>
      </c>
      <c r="H68" s="66">
        <f t="shared" si="11"/>
        <v>0</v>
      </c>
      <c r="I68" s="66">
        <f t="shared" si="11"/>
        <v>0</v>
      </c>
      <c r="J68" s="66">
        <f t="shared" si="11"/>
        <v>0</v>
      </c>
      <c r="K68" s="66">
        <f t="shared" si="11"/>
        <v>0</v>
      </c>
      <c r="L68" s="66">
        <f t="shared" si="11"/>
        <v>0</v>
      </c>
      <c r="M68" s="66">
        <f t="shared" si="11"/>
        <v>0</v>
      </c>
      <c r="N68" s="66">
        <f t="shared" si="11"/>
        <v>0</v>
      </c>
      <c r="O68" s="66">
        <f t="shared" si="11"/>
        <v>0</v>
      </c>
      <c r="P68" s="66">
        <f t="shared" si="11"/>
        <v>0</v>
      </c>
      <c r="Q68" s="66">
        <f t="shared" si="11"/>
        <v>0</v>
      </c>
      <c r="R68" s="66">
        <f t="shared" si="11"/>
        <v>0</v>
      </c>
      <c r="S68" s="66">
        <f t="shared" si="11"/>
        <v>1</v>
      </c>
      <c r="T68" s="66">
        <f t="shared" si="11"/>
        <v>0</v>
      </c>
      <c r="U68" s="66">
        <f t="shared" si="11"/>
        <v>0</v>
      </c>
      <c r="V68" s="66">
        <f t="shared" si="11"/>
        <v>1</v>
      </c>
      <c r="W68" s="66">
        <f t="shared" si="11"/>
        <v>0</v>
      </c>
      <c r="X68" s="66">
        <f t="shared" si="11"/>
        <v>0</v>
      </c>
      <c r="Y68" s="66">
        <f t="shared" si="11"/>
        <v>7</v>
      </c>
      <c r="Z68" s="66">
        <f t="shared" si="11"/>
        <v>0</v>
      </c>
      <c r="AA68" s="66">
        <f t="shared" si="11"/>
        <v>0</v>
      </c>
      <c r="AB68" s="66">
        <f t="shared" si="11"/>
        <v>0</v>
      </c>
      <c r="AC68" s="66">
        <f t="shared" si="11"/>
        <v>1</v>
      </c>
      <c r="AD68" s="66">
        <f t="shared" si="11"/>
        <v>0</v>
      </c>
      <c r="AE68" s="66">
        <f t="shared" si="11"/>
        <v>0</v>
      </c>
      <c r="AF68" s="66">
        <f t="shared" si="11"/>
        <v>0</v>
      </c>
      <c r="AG68" s="66">
        <f t="shared" si="11"/>
        <v>0</v>
      </c>
      <c r="AH68" s="66">
        <f t="shared" si="11"/>
        <v>0</v>
      </c>
      <c r="AI68" s="66">
        <f t="shared" si="11"/>
        <v>0</v>
      </c>
      <c r="AJ68" s="66">
        <f t="shared" si="11"/>
        <v>0</v>
      </c>
      <c r="AK68" s="66">
        <f t="shared" si="11"/>
        <v>3</v>
      </c>
      <c r="AL68" s="66">
        <f t="shared" si="11"/>
        <v>16</v>
      </c>
      <c r="AM68" s="66">
        <f t="shared" si="11"/>
        <v>0</v>
      </c>
      <c r="AN68" s="66">
        <f t="shared" si="11"/>
        <v>0</v>
      </c>
      <c r="AO68" s="66">
        <f t="shared" si="11"/>
        <v>0</v>
      </c>
      <c r="AP68" s="66">
        <f t="shared" si="11"/>
        <v>0</v>
      </c>
      <c r="AQ68" s="66">
        <f t="shared" si="11"/>
        <v>0</v>
      </c>
      <c r="AR68" s="66">
        <f t="shared" si="11"/>
        <v>6</v>
      </c>
      <c r="AS68" s="66">
        <f t="shared" si="11"/>
        <v>0</v>
      </c>
      <c r="AT68" s="66">
        <f t="shared" si="11"/>
        <v>0</v>
      </c>
      <c r="AU68" s="66">
        <f t="shared" si="11"/>
        <v>0</v>
      </c>
      <c r="AV68" s="66">
        <f t="shared" si="11"/>
        <v>0</v>
      </c>
      <c r="AW68" s="66">
        <f t="shared" si="11"/>
        <v>0</v>
      </c>
      <c r="AX68" s="66">
        <f t="shared" si="11"/>
        <v>0</v>
      </c>
      <c r="AY68" s="66">
        <f t="shared" si="11"/>
        <v>1</v>
      </c>
      <c r="AZ68" s="66">
        <f t="shared" si="11"/>
        <v>0</v>
      </c>
      <c r="BA68" s="66">
        <f t="shared" si="11"/>
        <v>0</v>
      </c>
      <c r="BB68" s="66">
        <f t="shared" si="11"/>
        <v>0</v>
      </c>
      <c r="BC68" s="66">
        <f t="shared" si="11"/>
        <v>0</v>
      </c>
      <c r="BD68" s="66">
        <f t="shared" si="11"/>
        <v>0</v>
      </c>
      <c r="BE68" s="66">
        <f t="shared" si="11"/>
        <v>1</v>
      </c>
      <c r="BF68" s="66">
        <f t="shared" si="11"/>
        <v>0</v>
      </c>
      <c r="BG68" s="66">
        <f t="shared" si="11"/>
        <v>0</v>
      </c>
    </row>
    <row r="69" spans="1:59" s="71" customFormat="1" x14ac:dyDescent="0.25">
      <c r="A69" s="92" t="s">
        <v>208</v>
      </c>
      <c r="B69" s="92" t="s">
        <v>210</v>
      </c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>
        <v>4</v>
      </c>
      <c r="V69" s="92"/>
      <c r="W69" s="92"/>
      <c r="X69" s="92"/>
      <c r="Y69" s="92"/>
      <c r="Z69" s="92"/>
      <c r="AA69" s="92"/>
      <c r="AB69" s="92">
        <v>2</v>
      </c>
      <c r="AC69" s="92"/>
      <c r="AD69" s="92"/>
      <c r="AE69" s="92"/>
      <c r="AF69" s="92"/>
      <c r="AG69" s="92"/>
      <c r="AH69" s="92"/>
      <c r="AI69" s="92"/>
      <c r="AJ69" s="92"/>
      <c r="AK69" s="92"/>
      <c r="AL69" s="92">
        <v>48</v>
      </c>
      <c r="AM69" s="92"/>
      <c r="AN69" s="92"/>
      <c r="AO69" s="92"/>
      <c r="AP69" s="92"/>
      <c r="AQ69" s="92"/>
      <c r="AR69" s="92">
        <v>1</v>
      </c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>
        <v>12</v>
      </c>
      <c r="BE69" s="92"/>
      <c r="BF69" s="92"/>
      <c r="BG69" s="92"/>
    </row>
    <row r="70" spans="1:59" s="71" customFormat="1" x14ac:dyDescent="0.25">
      <c r="A70" s="92" t="s">
        <v>208</v>
      </c>
      <c r="B70" s="92" t="s">
        <v>210</v>
      </c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>
        <v>1</v>
      </c>
      <c r="T70" s="92"/>
      <c r="U70" s="92">
        <v>1</v>
      </c>
      <c r="V70" s="92"/>
      <c r="W70" s="92"/>
      <c r="X70" s="92"/>
      <c r="Y70" s="92">
        <v>16</v>
      </c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>
        <v>29</v>
      </c>
      <c r="AM70" s="92"/>
      <c r="AN70" s="92"/>
      <c r="AO70" s="92"/>
      <c r="AP70" s="92"/>
      <c r="AQ70" s="92"/>
      <c r="AR70" s="92">
        <v>4</v>
      </c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>
        <v>20</v>
      </c>
      <c r="BE70" s="92">
        <v>1</v>
      </c>
      <c r="BF70" s="92"/>
      <c r="BG70" s="92"/>
    </row>
    <row r="71" spans="1:59" s="71" customFormat="1" x14ac:dyDescent="0.25">
      <c r="A71" s="92" t="s">
        <v>208</v>
      </c>
      <c r="B71" s="92" t="s">
        <v>210</v>
      </c>
      <c r="C71" s="92"/>
      <c r="D71" s="92"/>
      <c r="E71" s="92"/>
      <c r="F71" s="92"/>
      <c r="G71" s="92"/>
      <c r="H71" s="92"/>
      <c r="I71" s="92">
        <v>1</v>
      </c>
      <c r="J71" s="92"/>
      <c r="K71" s="92"/>
      <c r="L71" s="92"/>
      <c r="M71" s="92"/>
      <c r="N71" s="92"/>
      <c r="O71" s="92"/>
      <c r="P71" s="92"/>
      <c r="Q71" s="92"/>
      <c r="R71" s="92"/>
      <c r="S71" s="92">
        <v>2</v>
      </c>
      <c r="T71" s="92"/>
      <c r="U71" s="92">
        <v>1</v>
      </c>
      <c r="V71" s="92"/>
      <c r="W71" s="92"/>
      <c r="X71" s="92"/>
      <c r="Y71" s="92">
        <v>6</v>
      </c>
      <c r="Z71" s="92"/>
      <c r="AA71" s="92"/>
      <c r="AB71" s="92">
        <v>2</v>
      </c>
      <c r="AC71" s="92"/>
      <c r="AD71" s="92">
        <v>1</v>
      </c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>
        <v>20</v>
      </c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>
        <v>3</v>
      </c>
      <c r="BE71" s="92"/>
      <c r="BF71" s="92"/>
      <c r="BG71" s="92"/>
    </row>
    <row r="72" spans="1:59" s="71" customFormat="1" x14ac:dyDescent="0.25">
      <c r="A72" s="92" t="s">
        <v>208</v>
      </c>
      <c r="B72" s="92" t="s">
        <v>210</v>
      </c>
      <c r="C72" s="92"/>
      <c r="D72" s="92"/>
      <c r="E72" s="92"/>
      <c r="F72" s="92"/>
      <c r="G72" s="92"/>
      <c r="H72" s="92"/>
      <c r="I72" s="92">
        <v>4</v>
      </c>
      <c r="J72" s="92">
        <v>1</v>
      </c>
      <c r="K72" s="92">
        <v>1</v>
      </c>
      <c r="L72" s="92"/>
      <c r="M72" s="92"/>
      <c r="N72" s="92">
        <v>1</v>
      </c>
      <c r="O72" s="92">
        <v>7</v>
      </c>
      <c r="P72" s="92"/>
      <c r="Q72" s="92"/>
      <c r="R72" s="92"/>
      <c r="S72" s="92">
        <v>53</v>
      </c>
      <c r="T72" s="92"/>
      <c r="U72" s="92"/>
      <c r="V72" s="92">
        <v>1</v>
      </c>
      <c r="W72" s="92"/>
      <c r="X72" s="92"/>
      <c r="Y72" s="92">
        <v>94</v>
      </c>
      <c r="Z72" s="92"/>
      <c r="AA72" s="92"/>
      <c r="AB72" s="92">
        <v>31</v>
      </c>
      <c r="AC72" s="92">
        <v>3</v>
      </c>
      <c r="AD72" s="92">
        <v>2</v>
      </c>
      <c r="AE72" s="92"/>
      <c r="AF72" s="92"/>
      <c r="AG72" s="92"/>
      <c r="AH72" s="92"/>
      <c r="AI72" s="92"/>
      <c r="AJ72" s="92"/>
      <c r="AK72" s="92">
        <v>2</v>
      </c>
      <c r="AL72" s="92">
        <v>4</v>
      </c>
      <c r="AM72" s="92"/>
      <c r="AN72" s="92">
        <v>18</v>
      </c>
      <c r="AO72" s="92"/>
      <c r="AP72" s="92"/>
      <c r="AQ72" s="92">
        <v>2</v>
      </c>
      <c r="AR72" s="92">
        <v>48</v>
      </c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>
        <v>10</v>
      </c>
      <c r="BE72" s="92">
        <v>2</v>
      </c>
      <c r="BF72" s="92"/>
      <c r="BG72" s="92"/>
    </row>
    <row r="73" spans="1:59" s="71" customFormat="1" x14ac:dyDescent="0.25">
      <c r="A73" s="92" t="s">
        <v>208</v>
      </c>
      <c r="B73" s="92" t="s">
        <v>582</v>
      </c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>
        <v>3</v>
      </c>
      <c r="T73" s="92"/>
      <c r="U73" s="92"/>
      <c r="V73" s="92"/>
      <c r="W73" s="92"/>
      <c r="X73" s="92"/>
      <c r="Y73" s="92">
        <v>31</v>
      </c>
      <c r="Z73" s="92"/>
      <c r="AA73" s="92"/>
      <c r="AB73" s="92">
        <v>15</v>
      </c>
      <c r="AC73" s="92"/>
      <c r="AD73" s="92"/>
      <c r="AE73" s="92"/>
      <c r="AF73" s="92"/>
      <c r="AG73" s="92"/>
      <c r="AH73" s="92"/>
      <c r="AI73" s="92"/>
      <c r="AJ73" s="92"/>
      <c r="AK73" s="92"/>
      <c r="AL73" s="92">
        <v>2</v>
      </c>
      <c r="AM73" s="92"/>
      <c r="AN73" s="92"/>
      <c r="AO73" s="92"/>
      <c r="AP73" s="92"/>
      <c r="AQ73" s="92"/>
      <c r="AR73" s="92">
        <v>13</v>
      </c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</row>
    <row r="74" spans="1:59" s="71" customFormat="1" x14ac:dyDescent="0.25">
      <c r="A74" s="92" t="s">
        <v>208</v>
      </c>
      <c r="B74" s="92" t="s">
        <v>584</v>
      </c>
      <c r="C74" s="92"/>
      <c r="D74" s="92"/>
      <c r="E74" s="92"/>
      <c r="F74" s="92"/>
      <c r="G74" s="92"/>
      <c r="H74" s="92"/>
      <c r="I74" s="92">
        <v>1</v>
      </c>
      <c r="J74" s="92"/>
      <c r="K74" s="92"/>
      <c r="L74" s="92"/>
      <c r="M74" s="92"/>
      <c r="N74" s="92"/>
      <c r="O74" s="92"/>
      <c r="P74" s="92"/>
      <c r="Q74" s="92"/>
      <c r="R74" s="92"/>
      <c r="S74" s="92">
        <v>26</v>
      </c>
      <c r="T74" s="92"/>
      <c r="U74" s="92"/>
      <c r="V74" s="92"/>
      <c r="W74" s="92"/>
      <c r="X74" s="92"/>
      <c r="Y74" s="92">
        <v>28</v>
      </c>
      <c r="Z74" s="92"/>
      <c r="AA74" s="92"/>
      <c r="AB74" s="92">
        <v>21</v>
      </c>
      <c r="AC74" s="92"/>
      <c r="AD74" s="92"/>
      <c r="AE74" s="92"/>
      <c r="AF74" s="92"/>
      <c r="AG74" s="92"/>
      <c r="AH74" s="92"/>
      <c r="AI74" s="92"/>
      <c r="AJ74" s="92"/>
      <c r="AK74" s="92">
        <v>1</v>
      </c>
      <c r="AL74" s="92">
        <v>5</v>
      </c>
      <c r="AM74" s="92"/>
      <c r="AN74" s="92"/>
      <c r="AO74" s="92"/>
      <c r="AP74" s="92"/>
      <c r="AQ74" s="92"/>
      <c r="AR74" s="92">
        <v>15</v>
      </c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</row>
    <row r="75" spans="1:59" s="71" customFormat="1" x14ac:dyDescent="0.25">
      <c r="A75" s="92" t="s">
        <v>208</v>
      </c>
      <c r="B75" s="92" t="s">
        <v>585</v>
      </c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>
        <v>1</v>
      </c>
      <c r="O75" s="92">
        <v>1</v>
      </c>
      <c r="P75" s="92"/>
      <c r="Q75" s="92"/>
      <c r="R75" s="92"/>
      <c r="S75" s="92">
        <v>10</v>
      </c>
      <c r="T75" s="92"/>
      <c r="U75" s="92"/>
      <c r="V75" s="92"/>
      <c r="W75" s="92"/>
      <c r="X75" s="92"/>
      <c r="Y75" s="92">
        <v>20</v>
      </c>
      <c r="Z75" s="92"/>
      <c r="AA75" s="92"/>
      <c r="AB75" s="92">
        <v>14</v>
      </c>
      <c r="AC75" s="92">
        <v>1</v>
      </c>
      <c r="AD75" s="92"/>
      <c r="AE75" s="92"/>
      <c r="AF75" s="92"/>
      <c r="AG75" s="92"/>
      <c r="AH75" s="92"/>
      <c r="AI75" s="92"/>
      <c r="AJ75" s="92"/>
      <c r="AK75" s="92"/>
      <c r="AL75" s="92">
        <v>5</v>
      </c>
      <c r="AM75" s="92"/>
      <c r="AN75" s="92"/>
      <c r="AO75" s="92"/>
      <c r="AP75" s="92"/>
      <c r="AQ75" s="92"/>
      <c r="AR75" s="92">
        <v>2</v>
      </c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</row>
    <row r="76" spans="1:59" s="71" customFormat="1" x14ac:dyDescent="0.25">
      <c r="A76" s="92" t="s">
        <v>208</v>
      </c>
      <c r="B76" s="92" t="s">
        <v>586</v>
      </c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>
        <v>1</v>
      </c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>
        <v>1</v>
      </c>
      <c r="AM76" s="92"/>
      <c r="AN76" s="92"/>
      <c r="AO76" s="92"/>
      <c r="AP76" s="92"/>
      <c r="AQ76" s="92"/>
      <c r="AR76" s="92">
        <v>1</v>
      </c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</row>
    <row r="77" spans="1:59" s="92" customFormat="1" x14ac:dyDescent="0.25">
      <c r="A77" s="92" t="s">
        <v>208</v>
      </c>
      <c r="B77" s="92" t="s">
        <v>582</v>
      </c>
      <c r="I77" s="92">
        <v>1</v>
      </c>
      <c r="K77" s="92">
        <v>3</v>
      </c>
      <c r="N77" s="92">
        <v>1</v>
      </c>
      <c r="Y77" s="92">
        <v>22</v>
      </c>
      <c r="AB77" s="92">
        <v>11</v>
      </c>
      <c r="AK77" s="92">
        <v>1</v>
      </c>
      <c r="AR77" s="92">
        <v>21</v>
      </c>
    </row>
    <row r="78" spans="1:59" s="92" customFormat="1" x14ac:dyDescent="0.25">
      <c r="A78" s="92" t="s">
        <v>208</v>
      </c>
      <c r="B78" s="92" t="s">
        <v>584</v>
      </c>
      <c r="I78" s="92">
        <v>2</v>
      </c>
      <c r="N78" s="92">
        <v>1</v>
      </c>
      <c r="S78" s="92">
        <v>13</v>
      </c>
      <c r="Y78" s="92">
        <v>1</v>
      </c>
      <c r="AB78" s="92">
        <v>25</v>
      </c>
      <c r="AL78" s="92">
        <v>2</v>
      </c>
      <c r="AR78" s="92">
        <v>8</v>
      </c>
    </row>
    <row r="79" spans="1:59" s="92" customFormat="1" x14ac:dyDescent="0.25">
      <c r="A79" s="92" t="s">
        <v>208</v>
      </c>
      <c r="B79" s="92" t="s">
        <v>585</v>
      </c>
      <c r="I79" s="92">
        <v>1</v>
      </c>
      <c r="Y79" s="92">
        <v>8</v>
      </c>
      <c r="AB79" s="92">
        <v>12</v>
      </c>
      <c r="AL79" s="92">
        <v>2</v>
      </c>
    </row>
    <row r="80" spans="1:59" s="92" customFormat="1" x14ac:dyDescent="0.25">
      <c r="A80" s="92" t="s">
        <v>208</v>
      </c>
      <c r="B80" s="92" t="s">
        <v>582</v>
      </c>
      <c r="N80" s="92">
        <v>1</v>
      </c>
      <c r="S80" s="92">
        <v>1</v>
      </c>
      <c r="Y80" s="92">
        <v>6</v>
      </c>
      <c r="AB80" s="92">
        <v>1</v>
      </c>
      <c r="AJ80" s="92">
        <v>2</v>
      </c>
      <c r="AL80" s="92">
        <v>1</v>
      </c>
      <c r="AQ80" s="92">
        <v>2</v>
      </c>
      <c r="AR80" s="92">
        <v>17</v>
      </c>
    </row>
    <row r="81" spans="1:59" s="92" customFormat="1" x14ac:dyDescent="0.25">
      <c r="A81" s="92" t="s">
        <v>208</v>
      </c>
      <c r="B81" s="92" t="s">
        <v>584</v>
      </c>
      <c r="I81" s="92">
        <v>1</v>
      </c>
      <c r="S81" s="92">
        <v>4</v>
      </c>
      <c r="Y81" s="92">
        <v>12</v>
      </c>
      <c r="AB81" s="92">
        <v>32</v>
      </c>
      <c r="AI81" s="92">
        <v>1</v>
      </c>
      <c r="AJ81" s="92">
        <v>2</v>
      </c>
      <c r="AK81" s="92">
        <v>1</v>
      </c>
      <c r="AN81" s="92">
        <v>4</v>
      </c>
      <c r="AR81" s="92">
        <v>5</v>
      </c>
    </row>
    <row r="82" spans="1:59" s="92" customFormat="1" x14ac:dyDescent="0.25">
      <c r="A82" s="92" t="s">
        <v>208</v>
      </c>
      <c r="B82" s="92" t="s">
        <v>585</v>
      </c>
      <c r="Y82" s="92">
        <v>6</v>
      </c>
      <c r="AB82" s="92">
        <v>25</v>
      </c>
      <c r="AH82" s="92">
        <v>1</v>
      </c>
      <c r="AL82" s="92">
        <v>3</v>
      </c>
    </row>
    <row r="83" spans="1:59" s="92" customFormat="1" x14ac:dyDescent="0.25">
      <c r="A83" s="92" t="s">
        <v>208</v>
      </c>
      <c r="B83" s="92" t="s">
        <v>582</v>
      </c>
      <c r="Y83" s="92">
        <v>5</v>
      </c>
      <c r="AB83" s="92">
        <v>3</v>
      </c>
      <c r="AL83" s="92">
        <v>2</v>
      </c>
      <c r="AR83" s="92">
        <v>11</v>
      </c>
    </row>
    <row r="84" spans="1:59" s="92" customFormat="1" x14ac:dyDescent="0.25">
      <c r="A84" s="92" t="s">
        <v>208</v>
      </c>
      <c r="B84" s="92" t="s">
        <v>584</v>
      </c>
      <c r="S84" s="92">
        <v>10</v>
      </c>
      <c r="Y84" s="92">
        <v>8</v>
      </c>
      <c r="AB84" s="92">
        <v>16</v>
      </c>
      <c r="AI84" s="92">
        <v>1</v>
      </c>
      <c r="AN84" s="92">
        <v>1</v>
      </c>
      <c r="AO84" s="92">
        <v>2</v>
      </c>
      <c r="AR84" s="92">
        <v>4</v>
      </c>
    </row>
    <row r="85" spans="1:59" s="92" customFormat="1" x14ac:dyDescent="0.25">
      <c r="A85" s="92" t="s">
        <v>208</v>
      </c>
      <c r="B85" s="92" t="s">
        <v>585</v>
      </c>
      <c r="S85" s="92">
        <v>4</v>
      </c>
      <c r="Y85" s="92">
        <v>6</v>
      </c>
      <c r="AB85" s="92">
        <v>11</v>
      </c>
      <c r="AF85" s="92">
        <v>1</v>
      </c>
    </row>
    <row r="86" spans="1:59" s="92" customFormat="1" x14ac:dyDescent="0.25">
      <c r="A86" s="92" t="s">
        <v>208</v>
      </c>
      <c r="B86" s="92" t="s">
        <v>582</v>
      </c>
      <c r="N86" s="92">
        <v>2</v>
      </c>
      <c r="Y86" s="92">
        <v>2</v>
      </c>
      <c r="AB86" s="92">
        <v>1</v>
      </c>
      <c r="AH86" s="92">
        <v>1</v>
      </c>
      <c r="AK86" s="92">
        <v>1</v>
      </c>
      <c r="AR86" s="92">
        <v>15</v>
      </c>
    </row>
    <row r="87" spans="1:59" s="92" customFormat="1" x14ac:dyDescent="0.25">
      <c r="A87" s="92" t="s">
        <v>208</v>
      </c>
      <c r="B87" s="92" t="s">
        <v>584</v>
      </c>
      <c r="I87" s="92">
        <v>2</v>
      </c>
      <c r="S87" s="92">
        <v>6</v>
      </c>
      <c r="Y87" s="92">
        <v>1</v>
      </c>
      <c r="AB87" s="92">
        <v>5</v>
      </c>
      <c r="AR87" s="92">
        <v>1</v>
      </c>
    </row>
    <row r="88" spans="1:59" s="92" customFormat="1" x14ac:dyDescent="0.25">
      <c r="A88" s="92" t="s">
        <v>208</v>
      </c>
      <c r="B88" s="92" t="s">
        <v>585</v>
      </c>
      <c r="G88" s="92">
        <v>1</v>
      </c>
      <c r="Y88" s="92">
        <v>3</v>
      </c>
      <c r="AB88" s="92">
        <v>5</v>
      </c>
      <c r="AD88" s="92">
        <v>1</v>
      </c>
      <c r="AF88" s="92">
        <v>1</v>
      </c>
      <c r="AG88" s="92">
        <v>1</v>
      </c>
      <c r="AH88" s="92">
        <v>1</v>
      </c>
      <c r="AK88" s="92">
        <v>2</v>
      </c>
      <c r="AL88" s="92">
        <v>4</v>
      </c>
      <c r="AR88" s="92">
        <v>3</v>
      </c>
      <c r="AY88" s="92">
        <v>2</v>
      </c>
    </row>
    <row r="89" spans="1:59" s="92" customFormat="1" x14ac:dyDescent="0.25">
      <c r="A89" s="92" t="s">
        <v>208</v>
      </c>
      <c r="B89" s="92" t="s">
        <v>582</v>
      </c>
      <c r="AB89" s="92">
        <v>1</v>
      </c>
      <c r="AR89" s="92">
        <v>3</v>
      </c>
    </row>
    <row r="90" spans="1:59" s="92" customFormat="1" x14ac:dyDescent="0.25">
      <c r="A90" s="92" t="s">
        <v>208</v>
      </c>
      <c r="B90" s="92" t="s">
        <v>584</v>
      </c>
      <c r="G90" s="92">
        <v>1</v>
      </c>
      <c r="I90" s="92">
        <v>1</v>
      </c>
      <c r="S90" s="92">
        <v>3</v>
      </c>
      <c r="Y90" s="92">
        <v>2</v>
      </c>
      <c r="AB90" s="92">
        <v>5</v>
      </c>
      <c r="AH90" s="92">
        <v>2</v>
      </c>
      <c r="AJ90" s="92">
        <v>1</v>
      </c>
      <c r="AK90" s="92">
        <v>1</v>
      </c>
      <c r="AR90" s="92">
        <v>12</v>
      </c>
    </row>
    <row r="91" spans="1:59" s="92" customFormat="1" x14ac:dyDescent="0.25">
      <c r="A91" s="92" t="s">
        <v>208</v>
      </c>
      <c r="B91" s="92" t="s">
        <v>585</v>
      </c>
      <c r="H91" s="92">
        <v>2</v>
      </c>
      <c r="S91" s="92">
        <v>4</v>
      </c>
      <c r="AJ91" s="92">
        <v>1</v>
      </c>
      <c r="AK91" s="92">
        <v>2</v>
      </c>
      <c r="AL91" s="92">
        <v>1</v>
      </c>
      <c r="AO91" s="92">
        <v>1</v>
      </c>
      <c r="AR91" s="92">
        <v>4</v>
      </c>
    </row>
    <row r="92" spans="1:59" s="92" customFormat="1" x14ac:dyDescent="0.25">
      <c r="A92" s="92" t="s">
        <v>208</v>
      </c>
      <c r="B92" s="92" t="s">
        <v>582</v>
      </c>
      <c r="AK92" s="92">
        <v>1</v>
      </c>
      <c r="AO92" s="92">
        <v>2</v>
      </c>
      <c r="AR92" s="92">
        <v>4</v>
      </c>
    </row>
    <row r="93" spans="1:59" s="92" customFormat="1" x14ac:dyDescent="0.25">
      <c r="A93" s="92" t="s">
        <v>208</v>
      </c>
      <c r="B93" s="92" t="s">
        <v>584</v>
      </c>
      <c r="AG93" s="92">
        <v>1</v>
      </c>
      <c r="AK93" s="92">
        <v>1</v>
      </c>
      <c r="AO93" s="92">
        <v>1</v>
      </c>
      <c r="AR93" s="92">
        <v>3</v>
      </c>
    </row>
    <row r="94" spans="1:59" s="92" customFormat="1" x14ac:dyDescent="0.25">
      <c r="A94" s="92" t="s">
        <v>208</v>
      </c>
      <c r="B94" s="92" t="s">
        <v>585</v>
      </c>
      <c r="H94" s="92">
        <v>2</v>
      </c>
      <c r="T94" s="92">
        <v>1</v>
      </c>
      <c r="AO94" s="92">
        <v>3</v>
      </c>
      <c r="AR94" s="92">
        <v>4</v>
      </c>
    </row>
    <row r="95" spans="1:59" s="173" customFormat="1" x14ac:dyDescent="0.25">
      <c r="D95" s="173">
        <f>SUM(D69:D94)</f>
        <v>0</v>
      </c>
      <c r="E95" s="173">
        <f t="shared" ref="E95:BG95" si="12">SUM(E69:E94)</f>
        <v>0</v>
      </c>
      <c r="F95" s="173">
        <f t="shared" si="12"/>
        <v>0</v>
      </c>
      <c r="G95" s="173">
        <f t="shared" si="12"/>
        <v>2</v>
      </c>
      <c r="H95" s="173">
        <f t="shared" si="12"/>
        <v>4</v>
      </c>
      <c r="I95" s="173">
        <f t="shared" si="12"/>
        <v>14</v>
      </c>
      <c r="J95" s="173">
        <f t="shared" si="12"/>
        <v>1</v>
      </c>
      <c r="K95" s="173">
        <f t="shared" si="12"/>
        <v>4</v>
      </c>
      <c r="L95" s="173">
        <f t="shared" si="12"/>
        <v>0</v>
      </c>
      <c r="M95" s="173">
        <f t="shared" si="12"/>
        <v>0</v>
      </c>
      <c r="N95" s="173">
        <f t="shared" si="12"/>
        <v>7</v>
      </c>
      <c r="O95" s="173">
        <f t="shared" si="12"/>
        <v>8</v>
      </c>
      <c r="P95" s="173">
        <f t="shared" si="12"/>
        <v>0</v>
      </c>
      <c r="Q95" s="173">
        <f t="shared" si="12"/>
        <v>0</v>
      </c>
      <c r="R95" s="173">
        <f t="shared" si="12"/>
        <v>0</v>
      </c>
      <c r="S95" s="173">
        <f t="shared" si="12"/>
        <v>140</v>
      </c>
      <c r="T95" s="173">
        <f t="shared" si="12"/>
        <v>1</v>
      </c>
      <c r="U95" s="173">
        <f t="shared" si="12"/>
        <v>6</v>
      </c>
      <c r="V95" s="173">
        <f t="shared" si="12"/>
        <v>1</v>
      </c>
      <c r="W95" s="173">
        <f t="shared" si="12"/>
        <v>0</v>
      </c>
      <c r="X95" s="173">
        <f t="shared" si="12"/>
        <v>0</v>
      </c>
      <c r="Y95" s="173">
        <f t="shared" si="12"/>
        <v>278</v>
      </c>
      <c r="Z95" s="173">
        <f t="shared" si="12"/>
        <v>0</v>
      </c>
      <c r="AA95" s="173">
        <f t="shared" si="12"/>
        <v>0</v>
      </c>
      <c r="AB95" s="173">
        <f t="shared" si="12"/>
        <v>238</v>
      </c>
      <c r="AC95" s="173">
        <f t="shared" si="12"/>
        <v>4</v>
      </c>
      <c r="AD95" s="173">
        <f t="shared" si="12"/>
        <v>4</v>
      </c>
      <c r="AE95" s="173">
        <f t="shared" si="12"/>
        <v>0</v>
      </c>
      <c r="AF95" s="173">
        <f t="shared" si="12"/>
        <v>2</v>
      </c>
      <c r="AG95" s="173">
        <f t="shared" si="12"/>
        <v>2</v>
      </c>
      <c r="AH95" s="173">
        <f t="shared" si="12"/>
        <v>5</v>
      </c>
      <c r="AI95" s="173">
        <f t="shared" si="12"/>
        <v>2</v>
      </c>
      <c r="AJ95" s="173">
        <f t="shared" si="12"/>
        <v>6</v>
      </c>
      <c r="AK95" s="173">
        <f t="shared" si="12"/>
        <v>13</v>
      </c>
      <c r="AL95" s="173">
        <f t="shared" si="12"/>
        <v>109</v>
      </c>
      <c r="AM95" s="173">
        <f t="shared" si="12"/>
        <v>0</v>
      </c>
      <c r="AN95" s="173">
        <f t="shared" si="12"/>
        <v>23</v>
      </c>
      <c r="AO95" s="173">
        <f t="shared" si="12"/>
        <v>9</v>
      </c>
      <c r="AP95" s="173">
        <f t="shared" si="12"/>
        <v>0</v>
      </c>
      <c r="AQ95" s="173">
        <f t="shared" si="12"/>
        <v>4</v>
      </c>
      <c r="AR95" s="173">
        <f t="shared" si="12"/>
        <v>219</v>
      </c>
      <c r="AS95" s="173">
        <f t="shared" si="12"/>
        <v>0</v>
      </c>
      <c r="AT95" s="173">
        <f t="shared" si="12"/>
        <v>0</v>
      </c>
      <c r="AU95" s="173">
        <f t="shared" si="12"/>
        <v>0</v>
      </c>
      <c r="AV95" s="173">
        <f t="shared" si="12"/>
        <v>0</v>
      </c>
      <c r="AW95" s="173">
        <f t="shared" si="12"/>
        <v>0</v>
      </c>
      <c r="AX95" s="173">
        <f t="shared" si="12"/>
        <v>0</v>
      </c>
      <c r="AY95" s="173">
        <f t="shared" si="12"/>
        <v>2</v>
      </c>
      <c r="AZ95" s="173">
        <f t="shared" si="12"/>
        <v>0</v>
      </c>
      <c r="BA95" s="173">
        <f t="shared" si="12"/>
        <v>0</v>
      </c>
      <c r="BB95" s="173">
        <f t="shared" si="12"/>
        <v>0</v>
      </c>
      <c r="BC95" s="173">
        <f t="shared" si="12"/>
        <v>0</v>
      </c>
      <c r="BD95" s="173">
        <f t="shared" si="12"/>
        <v>45</v>
      </c>
      <c r="BE95" s="173">
        <f t="shared" si="12"/>
        <v>3</v>
      </c>
      <c r="BF95" s="173">
        <f t="shared" si="12"/>
        <v>0</v>
      </c>
      <c r="BG95" s="173">
        <f t="shared" si="12"/>
        <v>0</v>
      </c>
    </row>
    <row r="96" spans="1:59" s="92" customFormat="1" x14ac:dyDescent="0.25">
      <c r="A96" s="66" t="s">
        <v>301</v>
      </c>
      <c r="B96" s="66" t="s">
        <v>300</v>
      </c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71"/>
      <c r="X96" s="66"/>
      <c r="Y96" s="71">
        <v>3</v>
      </c>
      <c r="Z96" s="71"/>
      <c r="AA96" s="66"/>
      <c r="AB96" s="66"/>
      <c r="AC96" s="71"/>
      <c r="AD96" s="66"/>
      <c r="AE96" s="66"/>
      <c r="AF96" s="66"/>
      <c r="AG96" s="66"/>
      <c r="AH96" s="66"/>
      <c r="AI96" s="66"/>
      <c r="AJ96" s="66"/>
      <c r="AK96" s="66"/>
      <c r="AL96" s="71">
        <v>23</v>
      </c>
      <c r="AM96" s="71"/>
      <c r="AN96" s="71"/>
      <c r="AO96" s="71"/>
      <c r="AP96" s="71"/>
      <c r="AQ96" s="71">
        <v>1</v>
      </c>
      <c r="AR96" s="71">
        <v>3</v>
      </c>
      <c r="AS96" s="66"/>
      <c r="AT96" s="66"/>
      <c r="AU96" s="66"/>
      <c r="AV96" s="66"/>
      <c r="AW96" s="66"/>
      <c r="AX96" s="66"/>
      <c r="AY96" s="66"/>
      <c r="AZ96" s="66"/>
      <c r="BA96" s="66"/>
      <c r="BB96" s="71"/>
      <c r="BC96" s="66"/>
      <c r="BD96" s="66"/>
      <c r="BE96" s="66"/>
      <c r="BF96" s="71"/>
      <c r="BG96" s="66"/>
    </row>
    <row r="97" spans="1:59" s="71" customFormat="1" x14ac:dyDescent="0.25">
      <c r="A97" s="66" t="s">
        <v>301</v>
      </c>
      <c r="B97" s="66" t="s">
        <v>300</v>
      </c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X97" s="66"/>
      <c r="Y97" s="66">
        <v>1</v>
      </c>
      <c r="AA97" s="66"/>
      <c r="AB97" s="66"/>
      <c r="AD97" s="66"/>
      <c r="AE97" s="66"/>
      <c r="AF97" s="66"/>
      <c r="AG97" s="66"/>
      <c r="AH97" s="66"/>
      <c r="AI97" s="66"/>
      <c r="AJ97" s="66"/>
      <c r="AK97" s="66"/>
      <c r="AL97" s="71">
        <v>1</v>
      </c>
      <c r="AM97" s="66"/>
      <c r="AN97" s="66"/>
      <c r="AO97" s="66"/>
      <c r="AP97" s="66"/>
      <c r="AQ97" s="71">
        <v>1</v>
      </c>
      <c r="AR97" s="66">
        <v>1</v>
      </c>
      <c r="AS97" s="66"/>
      <c r="AT97" s="66"/>
      <c r="AU97" s="66"/>
      <c r="AV97" s="66"/>
      <c r="AW97" s="66"/>
      <c r="AX97" s="66"/>
      <c r="AY97" s="66"/>
      <c r="AZ97" s="66"/>
      <c r="BA97" s="66"/>
      <c r="BC97" s="66"/>
      <c r="BD97" s="66"/>
      <c r="BE97" s="66"/>
      <c r="BG97" s="66"/>
    </row>
    <row r="98" spans="1:59" s="71" customFormat="1" x14ac:dyDescent="0.25">
      <c r="A98" s="66" t="s">
        <v>301</v>
      </c>
      <c r="B98" s="66" t="s">
        <v>300</v>
      </c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X98" s="66"/>
      <c r="Y98" s="66"/>
      <c r="AA98" s="66"/>
      <c r="AB98" s="66"/>
      <c r="AD98" s="66"/>
      <c r="AE98" s="66"/>
      <c r="AF98" s="66"/>
      <c r="AG98" s="66"/>
      <c r="AH98" s="66"/>
      <c r="AI98" s="66"/>
      <c r="AJ98" s="66"/>
      <c r="AK98" s="66"/>
      <c r="AL98" s="71">
        <v>20</v>
      </c>
      <c r="AM98" s="66"/>
      <c r="AN98" s="66"/>
      <c r="AO98" s="66"/>
      <c r="AP98" s="66"/>
      <c r="AR98" s="66">
        <v>20</v>
      </c>
      <c r="AS98" s="66"/>
      <c r="AT98" s="66"/>
      <c r="AU98" s="66"/>
      <c r="AV98" s="66"/>
      <c r="AW98" s="66"/>
      <c r="AX98" s="66"/>
      <c r="AY98" s="66"/>
      <c r="AZ98" s="66"/>
      <c r="BA98" s="66"/>
      <c r="BC98" s="66"/>
      <c r="BD98" s="66"/>
      <c r="BE98" s="66"/>
      <c r="BG98" s="66"/>
    </row>
    <row r="99" spans="1:59" s="71" customFormat="1" x14ac:dyDescent="0.25">
      <c r="A99" s="66" t="s">
        <v>301</v>
      </c>
      <c r="B99" s="66" t="s">
        <v>300</v>
      </c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X99" s="66"/>
      <c r="Y99" s="66">
        <v>5</v>
      </c>
      <c r="AA99" s="66"/>
      <c r="AB99" s="66"/>
      <c r="AD99" s="66"/>
      <c r="AE99" s="66"/>
      <c r="AF99" s="66"/>
      <c r="AG99" s="66"/>
      <c r="AH99" s="66"/>
      <c r="AI99" s="66"/>
      <c r="AJ99" s="66"/>
      <c r="AK99" s="66"/>
      <c r="AL99" s="71">
        <v>18</v>
      </c>
      <c r="AM99" s="66"/>
      <c r="AN99" s="66"/>
      <c r="AO99" s="66"/>
      <c r="AP99" s="66"/>
      <c r="AR99" s="66">
        <v>7</v>
      </c>
      <c r="AS99" s="66"/>
      <c r="AT99" s="66"/>
      <c r="AU99" s="66"/>
      <c r="AV99" s="66"/>
      <c r="AW99" s="66"/>
      <c r="AX99" s="66"/>
      <c r="AY99" s="66"/>
      <c r="AZ99" s="66"/>
      <c r="BA99" s="66"/>
      <c r="BC99" s="66"/>
      <c r="BD99" s="66"/>
      <c r="BE99" s="66"/>
      <c r="BG99" s="66"/>
    </row>
    <row r="100" spans="1:59" s="71" customFormat="1" x14ac:dyDescent="0.25">
      <c r="A100" s="66" t="s">
        <v>301</v>
      </c>
      <c r="B100" s="66" t="s">
        <v>300</v>
      </c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X100" s="66"/>
      <c r="Y100" s="66"/>
      <c r="AA100" s="66"/>
      <c r="AB100" s="66"/>
      <c r="AD100" s="66"/>
      <c r="AE100" s="66"/>
      <c r="AF100" s="66"/>
      <c r="AG100" s="66"/>
      <c r="AH100" s="66"/>
      <c r="AI100" s="66"/>
      <c r="AJ100" s="66"/>
      <c r="AK100" s="66">
        <v>1</v>
      </c>
      <c r="AL100" s="71">
        <v>1</v>
      </c>
      <c r="AM100" s="66"/>
      <c r="AN100" s="66"/>
      <c r="AO100" s="66"/>
      <c r="AP100" s="66"/>
      <c r="AR100" s="66">
        <v>2</v>
      </c>
      <c r="AS100" s="66"/>
      <c r="AT100" s="66"/>
      <c r="AU100" s="66"/>
      <c r="AV100" s="66"/>
      <c r="AW100" s="66"/>
      <c r="AX100" s="66"/>
      <c r="AY100" s="66"/>
      <c r="AZ100" s="66"/>
      <c r="BA100" s="66"/>
      <c r="BC100" s="66"/>
      <c r="BD100" s="66"/>
      <c r="BE100" s="66"/>
      <c r="BG100" s="66"/>
    </row>
    <row r="101" spans="1:59" s="71" customFormat="1" x14ac:dyDescent="0.25">
      <c r="A101" s="66"/>
      <c r="B101" s="66"/>
      <c r="C101" s="66"/>
      <c r="D101" s="66">
        <f>SUM(D96:D100)</f>
        <v>0</v>
      </c>
      <c r="E101" s="66">
        <f t="shared" ref="E101:BG101" si="13">SUM(E96:E100)</f>
        <v>0</v>
      </c>
      <c r="F101" s="66">
        <f t="shared" si="13"/>
        <v>0</v>
      </c>
      <c r="G101" s="66">
        <f t="shared" si="13"/>
        <v>0</v>
      </c>
      <c r="H101" s="66">
        <f t="shared" si="13"/>
        <v>0</v>
      </c>
      <c r="I101" s="66">
        <f t="shared" si="13"/>
        <v>0</v>
      </c>
      <c r="J101" s="66">
        <f t="shared" si="13"/>
        <v>0</v>
      </c>
      <c r="K101" s="66">
        <f t="shared" si="13"/>
        <v>0</v>
      </c>
      <c r="L101" s="66">
        <f t="shared" si="13"/>
        <v>0</v>
      </c>
      <c r="M101" s="66">
        <f t="shared" si="13"/>
        <v>0</v>
      </c>
      <c r="N101" s="66">
        <f t="shared" si="13"/>
        <v>0</v>
      </c>
      <c r="O101" s="66">
        <f t="shared" si="13"/>
        <v>0</v>
      </c>
      <c r="P101" s="66">
        <f t="shared" si="13"/>
        <v>0</v>
      </c>
      <c r="Q101" s="66">
        <f t="shared" si="13"/>
        <v>0</v>
      </c>
      <c r="R101" s="66">
        <f t="shared" si="13"/>
        <v>0</v>
      </c>
      <c r="S101" s="66">
        <f t="shared" si="13"/>
        <v>0</v>
      </c>
      <c r="T101" s="66">
        <f t="shared" si="13"/>
        <v>0</v>
      </c>
      <c r="U101" s="66">
        <f t="shared" si="13"/>
        <v>0</v>
      </c>
      <c r="V101" s="66">
        <f t="shared" si="13"/>
        <v>0</v>
      </c>
      <c r="W101" s="66">
        <f t="shared" si="13"/>
        <v>0</v>
      </c>
      <c r="X101" s="66">
        <f t="shared" si="13"/>
        <v>0</v>
      </c>
      <c r="Y101" s="66">
        <f t="shared" si="13"/>
        <v>9</v>
      </c>
      <c r="Z101" s="66">
        <f t="shared" si="13"/>
        <v>0</v>
      </c>
      <c r="AA101" s="66">
        <f t="shared" si="13"/>
        <v>0</v>
      </c>
      <c r="AB101" s="66">
        <f t="shared" si="13"/>
        <v>0</v>
      </c>
      <c r="AC101" s="66">
        <f t="shared" si="13"/>
        <v>0</v>
      </c>
      <c r="AD101" s="66">
        <f t="shared" si="13"/>
        <v>0</v>
      </c>
      <c r="AE101" s="66">
        <f t="shared" si="13"/>
        <v>0</v>
      </c>
      <c r="AF101" s="66">
        <f t="shared" si="13"/>
        <v>0</v>
      </c>
      <c r="AG101" s="66">
        <f t="shared" si="13"/>
        <v>0</v>
      </c>
      <c r="AH101" s="66">
        <f t="shared" si="13"/>
        <v>0</v>
      </c>
      <c r="AI101" s="66">
        <f t="shared" si="13"/>
        <v>0</v>
      </c>
      <c r="AJ101" s="66">
        <f t="shared" si="13"/>
        <v>0</v>
      </c>
      <c r="AK101" s="66">
        <f t="shared" si="13"/>
        <v>1</v>
      </c>
      <c r="AL101" s="66">
        <f t="shared" si="13"/>
        <v>63</v>
      </c>
      <c r="AM101" s="66">
        <f t="shared" si="13"/>
        <v>0</v>
      </c>
      <c r="AN101" s="66">
        <f t="shared" si="13"/>
        <v>0</v>
      </c>
      <c r="AO101" s="66">
        <f t="shared" si="13"/>
        <v>0</v>
      </c>
      <c r="AP101" s="66">
        <f t="shared" si="13"/>
        <v>0</v>
      </c>
      <c r="AQ101" s="66">
        <f t="shared" si="13"/>
        <v>2</v>
      </c>
      <c r="AR101" s="66">
        <f t="shared" si="13"/>
        <v>33</v>
      </c>
      <c r="AS101" s="66">
        <f t="shared" si="13"/>
        <v>0</v>
      </c>
      <c r="AT101" s="66">
        <f t="shared" si="13"/>
        <v>0</v>
      </c>
      <c r="AU101" s="66">
        <f t="shared" si="13"/>
        <v>0</v>
      </c>
      <c r="AV101" s="66">
        <f t="shared" si="13"/>
        <v>0</v>
      </c>
      <c r="AW101" s="66">
        <f t="shared" si="13"/>
        <v>0</v>
      </c>
      <c r="AX101" s="66">
        <f t="shared" si="13"/>
        <v>0</v>
      </c>
      <c r="AY101" s="66">
        <f t="shared" si="13"/>
        <v>0</v>
      </c>
      <c r="AZ101" s="66">
        <f t="shared" si="13"/>
        <v>0</v>
      </c>
      <c r="BA101" s="66">
        <f t="shared" si="13"/>
        <v>0</v>
      </c>
      <c r="BB101" s="66">
        <f t="shared" si="13"/>
        <v>0</v>
      </c>
      <c r="BC101" s="66">
        <f t="shared" si="13"/>
        <v>0</v>
      </c>
      <c r="BD101" s="66">
        <f t="shared" si="13"/>
        <v>0</v>
      </c>
      <c r="BE101" s="66">
        <f t="shared" si="13"/>
        <v>0</v>
      </c>
      <c r="BF101" s="66">
        <f t="shared" si="13"/>
        <v>0</v>
      </c>
      <c r="BG101" s="66">
        <f t="shared" si="13"/>
        <v>0</v>
      </c>
    </row>
    <row r="102" spans="1:59" s="71" customFormat="1" x14ac:dyDescent="0.25">
      <c r="A102" s="66" t="s">
        <v>250</v>
      </c>
      <c r="B102" s="66" t="s">
        <v>244</v>
      </c>
      <c r="C102" s="66"/>
      <c r="D102" s="66"/>
      <c r="E102" s="66"/>
      <c r="F102" s="66"/>
      <c r="G102" s="66"/>
      <c r="H102" s="66"/>
      <c r="I102" s="66"/>
      <c r="J102" s="66"/>
      <c r="K102" s="66">
        <v>1</v>
      </c>
      <c r="L102" s="66"/>
      <c r="M102" s="66"/>
      <c r="N102" s="66"/>
      <c r="O102" s="66"/>
      <c r="P102" s="66"/>
      <c r="Q102" s="66"/>
      <c r="R102" s="66"/>
      <c r="S102" s="66">
        <v>2</v>
      </c>
      <c r="T102" s="66"/>
      <c r="U102" s="66"/>
      <c r="V102" s="66"/>
      <c r="X102" s="66"/>
      <c r="Y102" s="66">
        <v>3</v>
      </c>
      <c r="AA102" s="66"/>
      <c r="AB102" s="66"/>
      <c r="AD102" s="66"/>
      <c r="AE102" s="66"/>
      <c r="AF102" s="66"/>
      <c r="AG102" s="66">
        <v>1</v>
      </c>
      <c r="AH102" s="66"/>
      <c r="AI102" s="66"/>
      <c r="AJ102" s="66"/>
      <c r="AK102" s="66">
        <v>3</v>
      </c>
      <c r="AL102" s="71">
        <v>12</v>
      </c>
      <c r="AM102" s="66"/>
      <c r="AN102" s="66"/>
      <c r="AO102" s="66"/>
      <c r="AP102" s="66"/>
      <c r="AR102" s="66">
        <v>3</v>
      </c>
      <c r="AS102" s="66"/>
      <c r="AT102" s="66"/>
      <c r="AU102" s="66"/>
      <c r="AV102" s="66"/>
      <c r="AW102" s="66"/>
      <c r="AX102" s="66"/>
      <c r="AY102" s="66"/>
      <c r="AZ102" s="66"/>
      <c r="BA102" s="66"/>
      <c r="BC102" s="66"/>
      <c r="BD102" s="66"/>
      <c r="BE102" s="66"/>
      <c r="BG102" s="66"/>
    </row>
    <row r="103" spans="1:59" s="71" customFormat="1" x14ac:dyDescent="0.25">
      <c r="A103" s="66" t="s">
        <v>242</v>
      </c>
      <c r="B103" s="66" t="s">
        <v>244</v>
      </c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X103" s="66"/>
      <c r="Y103" s="66"/>
      <c r="AA103" s="66"/>
      <c r="AB103" s="66"/>
      <c r="AD103" s="66"/>
      <c r="AE103" s="66"/>
      <c r="AF103" s="66"/>
      <c r="AG103" s="66"/>
      <c r="AH103" s="66"/>
      <c r="AI103" s="66"/>
      <c r="AJ103" s="66"/>
      <c r="AK103" s="66"/>
      <c r="AL103" s="71">
        <v>13</v>
      </c>
      <c r="AM103" s="66"/>
      <c r="AN103" s="66"/>
      <c r="AO103" s="66"/>
      <c r="AP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C103" s="66"/>
      <c r="BD103" s="66"/>
      <c r="BE103" s="66"/>
      <c r="BG103" s="66"/>
    </row>
    <row r="104" spans="1:59" s="71" customFormat="1" x14ac:dyDescent="0.25">
      <c r="A104" s="66" t="s">
        <v>242</v>
      </c>
      <c r="B104" s="66" t="s">
        <v>244</v>
      </c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X104" s="66"/>
      <c r="Y104" s="66"/>
      <c r="AA104" s="66"/>
      <c r="AB104" s="66">
        <v>1</v>
      </c>
      <c r="AD104" s="66"/>
      <c r="AE104" s="66"/>
      <c r="AF104" s="66"/>
      <c r="AG104" s="66"/>
      <c r="AH104" s="66"/>
      <c r="AI104" s="66"/>
      <c r="AJ104" s="66"/>
      <c r="AK104" s="66"/>
      <c r="AL104" s="71">
        <v>5</v>
      </c>
      <c r="AM104" s="66"/>
      <c r="AN104" s="66"/>
      <c r="AO104" s="66"/>
      <c r="AP104" s="66"/>
      <c r="AR104" s="66">
        <v>3</v>
      </c>
      <c r="AS104" s="66"/>
      <c r="AT104" s="66"/>
      <c r="AU104" s="66"/>
      <c r="AV104" s="66"/>
      <c r="AW104" s="66"/>
      <c r="AX104" s="66"/>
      <c r="AY104" s="66"/>
      <c r="AZ104" s="66"/>
      <c r="BA104" s="66"/>
      <c r="BC104" s="66"/>
      <c r="BD104" s="66"/>
      <c r="BE104" s="66"/>
      <c r="BG104" s="66"/>
    </row>
    <row r="105" spans="1:59" s="71" customFormat="1" x14ac:dyDescent="0.25">
      <c r="A105" s="66" t="s">
        <v>242</v>
      </c>
      <c r="B105" s="66" t="s">
        <v>244</v>
      </c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X105" s="66"/>
      <c r="Y105" s="66">
        <v>20</v>
      </c>
      <c r="AA105" s="66"/>
      <c r="AB105" s="66"/>
      <c r="AD105" s="66"/>
      <c r="AE105" s="66"/>
      <c r="AF105" s="66"/>
      <c r="AG105" s="66"/>
      <c r="AH105" s="66"/>
      <c r="AI105" s="66">
        <v>2</v>
      </c>
      <c r="AJ105" s="66"/>
      <c r="AK105" s="66"/>
      <c r="AL105" s="71">
        <v>30</v>
      </c>
      <c r="AM105" s="66"/>
      <c r="AN105" s="66"/>
      <c r="AO105" s="66"/>
      <c r="AP105" s="66"/>
      <c r="AR105" s="66">
        <v>9</v>
      </c>
      <c r="AS105" s="66" t="s">
        <v>225</v>
      </c>
      <c r="AT105" s="66"/>
      <c r="AU105" s="66"/>
      <c r="AV105" s="66"/>
      <c r="AW105" s="66"/>
      <c r="AX105" s="66"/>
      <c r="AY105" s="66"/>
      <c r="AZ105" s="66"/>
      <c r="BA105" s="66"/>
      <c r="BC105" s="66"/>
      <c r="BD105" s="66"/>
      <c r="BE105" s="66"/>
      <c r="BG105" s="66"/>
    </row>
    <row r="106" spans="1:59" s="71" customFormat="1" x14ac:dyDescent="0.25">
      <c r="A106" s="66" t="s">
        <v>242</v>
      </c>
      <c r="B106" s="66" t="s">
        <v>244</v>
      </c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X106" s="66"/>
      <c r="Y106" s="66"/>
      <c r="AA106" s="66"/>
      <c r="AB106" s="66"/>
      <c r="AD106" s="66"/>
      <c r="AE106" s="66"/>
      <c r="AF106" s="66"/>
      <c r="AG106" s="66"/>
      <c r="AH106" s="66"/>
      <c r="AI106" s="66"/>
      <c r="AJ106" s="66"/>
      <c r="AK106" s="66"/>
      <c r="AL106" s="71">
        <v>1</v>
      </c>
      <c r="AM106" s="66"/>
      <c r="AN106" s="66"/>
      <c r="AO106" s="66"/>
      <c r="AP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C106" s="66"/>
      <c r="BD106" s="66"/>
      <c r="BE106" s="66"/>
      <c r="BG106" s="66"/>
    </row>
    <row r="107" spans="1:59" s="71" customFormat="1" x14ac:dyDescent="0.25">
      <c r="A107" s="66" t="s">
        <v>242</v>
      </c>
      <c r="B107" s="66" t="s">
        <v>244</v>
      </c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X107" s="66"/>
      <c r="Y107" s="66"/>
      <c r="AA107" s="66"/>
      <c r="AB107" s="66"/>
      <c r="AD107" s="66"/>
      <c r="AE107" s="66"/>
      <c r="AF107" s="66"/>
      <c r="AG107" s="66">
        <v>3</v>
      </c>
      <c r="AH107" s="66"/>
      <c r="AI107" s="66"/>
      <c r="AJ107" s="66"/>
      <c r="AK107" s="66">
        <v>2</v>
      </c>
      <c r="AL107" s="71">
        <v>5</v>
      </c>
      <c r="AM107" s="66"/>
      <c r="AN107" s="66"/>
      <c r="AO107" s="66"/>
      <c r="AP107" s="66"/>
      <c r="AR107" s="66">
        <v>2</v>
      </c>
      <c r="AS107" s="66"/>
      <c r="AT107" s="66"/>
      <c r="AU107" s="66"/>
      <c r="AV107" s="66"/>
      <c r="AW107" s="66"/>
      <c r="AX107" s="66"/>
      <c r="AY107" s="66">
        <v>1</v>
      </c>
      <c r="AZ107" s="66"/>
      <c r="BA107" s="66"/>
      <c r="BC107" s="66"/>
      <c r="BD107" s="66"/>
      <c r="BE107" s="66"/>
      <c r="BG107" s="66"/>
    </row>
    <row r="108" spans="1:59" s="71" customFormat="1" x14ac:dyDescent="0.25">
      <c r="A108" s="66" t="s">
        <v>242</v>
      </c>
      <c r="B108" s="66" t="s">
        <v>244</v>
      </c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X108" s="66"/>
      <c r="Y108" s="66"/>
      <c r="AA108" s="66"/>
      <c r="AB108" s="66"/>
      <c r="AD108" s="66"/>
      <c r="AE108" s="66"/>
      <c r="AF108" s="66"/>
      <c r="AG108" s="66">
        <v>1</v>
      </c>
      <c r="AH108" s="66"/>
      <c r="AI108" s="66"/>
      <c r="AJ108" s="66"/>
      <c r="AK108" s="66">
        <v>1</v>
      </c>
      <c r="AL108" s="71">
        <v>1</v>
      </c>
      <c r="AM108" s="66"/>
      <c r="AN108" s="66">
        <v>1</v>
      </c>
      <c r="AO108" s="66"/>
      <c r="AP108" s="66"/>
      <c r="AR108" s="66">
        <v>3</v>
      </c>
      <c r="AS108" s="66"/>
      <c r="AT108" s="66"/>
      <c r="AU108" s="66"/>
      <c r="AV108" s="66"/>
      <c r="AW108" s="66"/>
      <c r="AX108" s="66"/>
      <c r="AY108" s="66"/>
      <c r="AZ108" s="66"/>
      <c r="BA108" s="66"/>
      <c r="BC108" s="66"/>
      <c r="BD108" s="66"/>
      <c r="BE108" s="66"/>
      <c r="BG108" s="66"/>
    </row>
    <row r="109" spans="1:59" s="71" customFormat="1" x14ac:dyDescent="0.25">
      <c r="A109" s="66"/>
      <c r="B109" s="66"/>
      <c r="C109" s="66"/>
      <c r="D109" s="66">
        <f>SUM(D102:D108)</f>
        <v>0</v>
      </c>
      <c r="E109" s="66">
        <f t="shared" ref="E109:BG109" si="14">SUM(E102:E108)</f>
        <v>0</v>
      </c>
      <c r="F109" s="66">
        <f t="shared" si="14"/>
        <v>0</v>
      </c>
      <c r="G109" s="66">
        <f t="shared" si="14"/>
        <v>0</v>
      </c>
      <c r="H109" s="66">
        <f t="shared" si="14"/>
        <v>0</v>
      </c>
      <c r="I109" s="66">
        <f t="shared" si="14"/>
        <v>0</v>
      </c>
      <c r="J109" s="66">
        <f t="shared" si="14"/>
        <v>0</v>
      </c>
      <c r="K109" s="66">
        <f t="shared" si="14"/>
        <v>1</v>
      </c>
      <c r="L109" s="66">
        <f t="shared" si="14"/>
        <v>0</v>
      </c>
      <c r="M109" s="66">
        <f t="shared" si="14"/>
        <v>0</v>
      </c>
      <c r="N109" s="66">
        <f t="shared" si="14"/>
        <v>0</v>
      </c>
      <c r="O109" s="66">
        <f t="shared" si="14"/>
        <v>0</v>
      </c>
      <c r="P109" s="66">
        <f t="shared" si="14"/>
        <v>0</v>
      </c>
      <c r="Q109" s="66">
        <f t="shared" si="14"/>
        <v>0</v>
      </c>
      <c r="R109" s="66">
        <f t="shared" si="14"/>
        <v>0</v>
      </c>
      <c r="S109" s="66">
        <f t="shared" si="14"/>
        <v>2</v>
      </c>
      <c r="T109" s="66">
        <f t="shared" si="14"/>
        <v>0</v>
      </c>
      <c r="U109" s="66">
        <f t="shared" si="14"/>
        <v>0</v>
      </c>
      <c r="V109" s="66">
        <f t="shared" si="14"/>
        <v>0</v>
      </c>
      <c r="W109" s="66">
        <f t="shared" si="14"/>
        <v>0</v>
      </c>
      <c r="X109" s="66">
        <f t="shared" si="14"/>
        <v>0</v>
      </c>
      <c r="Y109" s="66">
        <f t="shared" si="14"/>
        <v>23</v>
      </c>
      <c r="Z109" s="66">
        <f t="shared" si="14"/>
        <v>0</v>
      </c>
      <c r="AA109" s="66">
        <f t="shared" si="14"/>
        <v>0</v>
      </c>
      <c r="AB109" s="66">
        <f t="shared" si="14"/>
        <v>1</v>
      </c>
      <c r="AC109" s="66">
        <f t="shared" si="14"/>
        <v>0</v>
      </c>
      <c r="AD109" s="66">
        <f t="shared" si="14"/>
        <v>0</v>
      </c>
      <c r="AE109" s="66">
        <f t="shared" si="14"/>
        <v>0</v>
      </c>
      <c r="AF109" s="66">
        <f t="shared" si="14"/>
        <v>0</v>
      </c>
      <c r="AG109" s="66">
        <f t="shared" si="14"/>
        <v>5</v>
      </c>
      <c r="AH109" s="66">
        <f t="shared" si="14"/>
        <v>0</v>
      </c>
      <c r="AI109" s="66">
        <f t="shared" si="14"/>
        <v>2</v>
      </c>
      <c r="AJ109" s="66">
        <f t="shared" si="14"/>
        <v>0</v>
      </c>
      <c r="AK109" s="66">
        <f t="shared" si="14"/>
        <v>6</v>
      </c>
      <c r="AL109" s="66">
        <f t="shared" si="14"/>
        <v>67</v>
      </c>
      <c r="AM109" s="66">
        <f t="shared" si="14"/>
        <v>0</v>
      </c>
      <c r="AN109" s="66">
        <f t="shared" si="14"/>
        <v>1</v>
      </c>
      <c r="AO109" s="66">
        <f t="shared" si="14"/>
        <v>0</v>
      </c>
      <c r="AP109" s="66">
        <f t="shared" si="14"/>
        <v>0</v>
      </c>
      <c r="AQ109" s="66">
        <f t="shared" si="14"/>
        <v>0</v>
      </c>
      <c r="AR109" s="66">
        <f t="shared" si="14"/>
        <v>20</v>
      </c>
      <c r="AS109" s="66">
        <f t="shared" si="14"/>
        <v>0</v>
      </c>
      <c r="AT109" s="66">
        <f t="shared" si="14"/>
        <v>0</v>
      </c>
      <c r="AU109" s="66">
        <f t="shared" si="14"/>
        <v>0</v>
      </c>
      <c r="AV109" s="66">
        <f t="shared" si="14"/>
        <v>0</v>
      </c>
      <c r="AW109" s="66">
        <f t="shared" si="14"/>
        <v>0</v>
      </c>
      <c r="AX109" s="66">
        <f t="shared" si="14"/>
        <v>0</v>
      </c>
      <c r="AY109" s="66">
        <f t="shared" si="14"/>
        <v>1</v>
      </c>
      <c r="AZ109" s="66">
        <f t="shared" si="14"/>
        <v>0</v>
      </c>
      <c r="BA109" s="66">
        <f t="shared" si="14"/>
        <v>0</v>
      </c>
      <c r="BB109" s="66">
        <f t="shared" si="14"/>
        <v>0</v>
      </c>
      <c r="BC109" s="66">
        <f t="shared" si="14"/>
        <v>0</v>
      </c>
      <c r="BD109" s="66">
        <f t="shared" si="14"/>
        <v>0</v>
      </c>
      <c r="BE109" s="66">
        <f t="shared" si="14"/>
        <v>0</v>
      </c>
      <c r="BF109" s="66">
        <f t="shared" si="14"/>
        <v>0</v>
      </c>
      <c r="BG109" s="66">
        <f t="shared" si="14"/>
        <v>0</v>
      </c>
    </row>
    <row r="110" spans="1:59" s="71" customFormat="1" x14ac:dyDescent="0.25">
      <c r="A110" s="92" t="s">
        <v>252</v>
      </c>
      <c r="B110" s="92" t="s">
        <v>253</v>
      </c>
      <c r="C110" s="92"/>
      <c r="D110" s="92"/>
      <c r="E110" s="92"/>
      <c r="F110" s="92"/>
      <c r="G110" s="92"/>
      <c r="H110" s="92"/>
      <c r="I110" s="92">
        <v>2</v>
      </c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>
        <v>7</v>
      </c>
      <c r="V110" s="92"/>
      <c r="W110" s="92"/>
      <c r="X110" s="92"/>
      <c r="Y110" s="92">
        <v>1</v>
      </c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>
        <v>21</v>
      </c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</row>
    <row r="111" spans="1:59" s="71" customFormat="1" x14ac:dyDescent="0.25">
      <c r="A111" s="92" t="s">
        <v>252</v>
      </c>
      <c r="B111" s="92" t="s">
        <v>253</v>
      </c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>
        <v>7</v>
      </c>
      <c r="T111" s="92"/>
      <c r="U111" s="92"/>
      <c r="V111" s="92">
        <v>1</v>
      </c>
      <c r="W111" s="92"/>
      <c r="X111" s="92"/>
      <c r="Y111" s="92">
        <v>69</v>
      </c>
      <c r="Z111" s="92"/>
      <c r="AA111" s="92"/>
      <c r="AB111" s="92"/>
      <c r="AC111" s="92"/>
      <c r="AD111" s="92">
        <v>5</v>
      </c>
      <c r="AE111" s="92"/>
      <c r="AF111" s="92"/>
      <c r="AG111" s="92"/>
      <c r="AH111" s="92"/>
      <c r="AI111" s="92"/>
      <c r="AJ111" s="92"/>
      <c r="AK111" s="92"/>
      <c r="AL111" s="92">
        <v>3</v>
      </c>
      <c r="AM111" s="92"/>
      <c r="AN111" s="92"/>
      <c r="AO111" s="92"/>
      <c r="AP111" s="92"/>
      <c r="AQ111" s="92"/>
      <c r="AR111" s="92">
        <v>1</v>
      </c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</row>
    <row r="112" spans="1:59" s="71" customFormat="1" x14ac:dyDescent="0.25">
      <c r="A112" s="92" t="s">
        <v>252</v>
      </c>
      <c r="B112" s="92" t="s">
        <v>765</v>
      </c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>
        <v>23</v>
      </c>
      <c r="T112" s="92"/>
      <c r="U112" s="92"/>
      <c r="V112" s="92"/>
      <c r="W112" s="92"/>
      <c r="X112" s="92"/>
      <c r="Y112" s="92">
        <v>29</v>
      </c>
      <c r="Z112" s="92"/>
      <c r="AA112" s="92"/>
      <c r="AB112" s="92"/>
      <c r="AC112" s="92"/>
      <c r="AD112" s="92">
        <v>15</v>
      </c>
      <c r="AE112" s="92"/>
      <c r="AF112" s="92"/>
      <c r="AG112" s="92"/>
      <c r="AH112" s="92"/>
      <c r="AI112" s="92"/>
      <c r="AJ112" s="92"/>
      <c r="AK112" s="92"/>
      <c r="AL112" s="92">
        <v>1</v>
      </c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</row>
    <row r="113" spans="1:59" s="71" customFormat="1" x14ac:dyDescent="0.25">
      <c r="A113" s="92" t="s">
        <v>252</v>
      </c>
      <c r="B113" s="92" t="s">
        <v>766</v>
      </c>
      <c r="C113" s="92"/>
      <c r="D113" s="92"/>
      <c r="E113" s="92"/>
      <c r="F113" s="92"/>
      <c r="G113" s="92"/>
      <c r="H113" s="92"/>
      <c r="I113" s="92"/>
      <c r="J113" s="92"/>
      <c r="K113" s="92">
        <v>1</v>
      </c>
      <c r="L113" s="92"/>
      <c r="M113" s="92"/>
      <c r="N113" s="92"/>
      <c r="O113" s="92"/>
      <c r="P113" s="92"/>
      <c r="Q113" s="92"/>
      <c r="R113" s="92"/>
      <c r="S113" s="92">
        <v>37</v>
      </c>
      <c r="T113" s="92"/>
      <c r="U113" s="92"/>
      <c r="V113" s="92"/>
      <c r="W113" s="92"/>
      <c r="X113" s="92"/>
      <c r="Y113" s="92">
        <v>69</v>
      </c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>
        <v>1</v>
      </c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</row>
    <row r="114" spans="1:59" s="92" customFormat="1" x14ac:dyDescent="0.25">
      <c r="A114" s="92" t="s">
        <v>252</v>
      </c>
      <c r="B114" s="92" t="s">
        <v>765</v>
      </c>
      <c r="I114" s="92">
        <v>3</v>
      </c>
      <c r="S114" s="92">
        <v>2</v>
      </c>
      <c r="Y114" s="92">
        <v>14</v>
      </c>
      <c r="AK114" s="92">
        <v>1</v>
      </c>
      <c r="AL114" s="92">
        <v>2</v>
      </c>
      <c r="AN114" s="92">
        <v>1</v>
      </c>
      <c r="AR114" s="92">
        <v>1</v>
      </c>
      <c r="BE114" s="92">
        <v>1</v>
      </c>
    </row>
    <row r="115" spans="1:59" s="92" customFormat="1" x14ac:dyDescent="0.25">
      <c r="A115" s="92" t="s">
        <v>252</v>
      </c>
      <c r="B115" s="92" t="s">
        <v>766</v>
      </c>
      <c r="I115" s="92">
        <v>2</v>
      </c>
      <c r="K115" s="92">
        <v>2</v>
      </c>
      <c r="S115" s="92">
        <v>9</v>
      </c>
      <c r="AN115" s="92">
        <v>2</v>
      </c>
      <c r="AQ115" s="92">
        <v>1</v>
      </c>
      <c r="AZ115" s="92">
        <v>2</v>
      </c>
    </row>
    <row r="116" spans="1:59" s="92" customFormat="1" x14ac:dyDescent="0.25">
      <c r="A116" s="92" t="s">
        <v>252</v>
      </c>
      <c r="B116" s="92" t="s">
        <v>253</v>
      </c>
      <c r="S116" s="92">
        <v>20</v>
      </c>
      <c r="Y116" s="92">
        <v>29</v>
      </c>
      <c r="AD116" s="92">
        <v>3</v>
      </c>
      <c r="AJ116" s="92">
        <v>1</v>
      </c>
      <c r="AK116" s="92">
        <v>7</v>
      </c>
      <c r="AL116" s="92">
        <v>1</v>
      </c>
      <c r="AN116" s="92">
        <v>2</v>
      </c>
      <c r="AQ116" s="92">
        <v>1</v>
      </c>
      <c r="AR116" s="92">
        <v>6</v>
      </c>
      <c r="AY116" s="92">
        <v>2</v>
      </c>
    </row>
    <row r="117" spans="1:59" s="92" customFormat="1" x14ac:dyDescent="0.25">
      <c r="A117" s="92" t="s">
        <v>252</v>
      </c>
      <c r="B117" s="92" t="s">
        <v>765</v>
      </c>
      <c r="S117" s="92">
        <v>5</v>
      </c>
      <c r="Y117" s="92">
        <v>9</v>
      </c>
      <c r="AD117" s="92">
        <v>3</v>
      </c>
      <c r="AK117" s="92">
        <v>3</v>
      </c>
      <c r="AL117" s="92">
        <v>2</v>
      </c>
      <c r="AR117" s="92">
        <v>3</v>
      </c>
      <c r="AY117" s="92">
        <v>2</v>
      </c>
    </row>
    <row r="118" spans="1:59" s="92" customFormat="1" x14ac:dyDescent="0.25">
      <c r="A118" s="92" t="s">
        <v>252</v>
      </c>
      <c r="B118" s="92" t="s">
        <v>766</v>
      </c>
      <c r="I118" s="92">
        <v>1</v>
      </c>
      <c r="K118" s="92">
        <v>3</v>
      </c>
      <c r="S118" s="92">
        <v>8</v>
      </c>
      <c r="Y118" s="92">
        <v>7</v>
      </c>
      <c r="AK118" s="92">
        <v>3</v>
      </c>
      <c r="AL118" s="92">
        <v>1</v>
      </c>
      <c r="AN118" s="92">
        <v>2</v>
      </c>
      <c r="AR118" s="92">
        <v>12</v>
      </c>
      <c r="AY118" s="92">
        <v>1</v>
      </c>
    </row>
    <row r="119" spans="1:59" s="92" customFormat="1" x14ac:dyDescent="0.25">
      <c r="A119" s="92" t="s">
        <v>252</v>
      </c>
      <c r="B119" s="92" t="s">
        <v>765</v>
      </c>
      <c r="S119" s="92">
        <v>4</v>
      </c>
      <c r="AD119" s="92">
        <v>4</v>
      </c>
      <c r="AF119" s="92">
        <v>1</v>
      </c>
      <c r="AG119" s="92">
        <v>1</v>
      </c>
      <c r="AK119" s="92">
        <v>2</v>
      </c>
      <c r="AL119" s="92">
        <v>2</v>
      </c>
      <c r="AO119" s="92">
        <v>1</v>
      </c>
      <c r="AR119" s="92">
        <v>2</v>
      </c>
      <c r="AY119" s="92">
        <v>1</v>
      </c>
    </row>
    <row r="120" spans="1:59" s="92" customFormat="1" x14ac:dyDescent="0.25">
      <c r="A120" s="92" t="s">
        <v>252</v>
      </c>
      <c r="B120" s="92" t="s">
        <v>766</v>
      </c>
      <c r="S120" s="92">
        <v>2</v>
      </c>
      <c r="Y120" s="92">
        <v>1</v>
      </c>
      <c r="AD120" s="92">
        <v>1</v>
      </c>
      <c r="AK120" s="92">
        <v>5</v>
      </c>
      <c r="AN120" s="92">
        <v>1</v>
      </c>
      <c r="AR120" s="92">
        <v>9</v>
      </c>
      <c r="AY120" s="92">
        <v>10</v>
      </c>
    </row>
    <row r="121" spans="1:59" s="173" customFormat="1" x14ac:dyDescent="0.25">
      <c r="D121" s="173">
        <f>SUM(D110:D120)</f>
        <v>0</v>
      </c>
      <c r="E121" s="173">
        <f t="shared" ref="E121:BG121" si="15">SUM(E110:E120)</f>
        <v>0</v>
      </c>
      <c r="F121" s="173">
        <f t="shared" si="15"/>
        <v>0</v>
      </c>
      <c r="G121" s="173">
        <f t="shared" si="15"/>
        <v>0</v>
      </c>
      <c r="H121" s="173">
        <f t="shared" si="15"/>
        <v>0</v>
      </c>
      <c r="I121" s="173">
        <f t="shared" si="15"/>
        <v>8</v>
      </c>
      <c r="J121" s="173">
        <f t="shared" si="15"/>
        <v>0</v>
      </c>
      <c r="K121" s="173">
        <f t="shared" si="15"/>
        <v>6</v>
      </c>
      <c r="L121" s="173">
        <f t="shared" si="15"/>
        <v>0</v>
      </c>
      <c r="M121" s="173">
        <f t="shared" si="15"/>
        <v>0</v>
      </c>
      <c r="N121" s="173">
        <f t="shared" si="15"/>
        <v>0</v>
      </c>
      <c r="O121" s="173">
        <f t="shared" si="15"/>
        <v>0</v>
      </c>
      <c r="P121" s="173">
        <f t="shared" si="15"/>
        <v>0</v>
      </c>
      <c r="Q121" s="173">
        <f t="shared" si="15"/>
        <v>0</v>
      </c>
      <c r="R121" s="173">
        <f t="shared" si="15"/>
        <v>0</v>
      </c>
      <c r="S121" s="173">
        <f t="shared" si="15"/>
        <v>117</v>
      </c>
      <c r="T121" s="173">
        <f t="shared" si="15"/>
        <v>0</v>
      </c>
      <c r="U121" s="173">
        <f t="shared" si="15"/>
        <v>7</v>
      </c>
      <c r="V121" s="173">
        <f t="shared" si="15"/>
        <v>1</v>
      </c>
      <c r="W121" s="173">
        <f t="shared" si="15"/>
        <v>0</v>
      </c>
      <c r="X121" s="173">
        <f t="shared" si="15"/>
        <v>0</v>
      </c>
      <c r="Y121" s="173">
        <f t="shared" si="15"/>
        <v>228</v>
      </c>
      <c r="Z121" s="173">
        <f t="shared" si="15"/>
        <v>0</v>
      </c>
      <c r="AA121" s="173">
        <f t="shared" si="15"/>
        <v>0</v>
      </c>
      <c r="AB121" s="173">
        <f t="shared" si="15"/>
        <v>0</v>
      </c>
      <c r="AC121" s="173">
        <f t="shared" si="15"/>
        <v>0</v>
      </c>
      <c r="AD121" s="173">
        <f t="shared" si="15"/>
        <v>31</v>
      </c>
      <c r="AE121" s="173">
        <f t="shared" si="15"/>
        <v>0</v>
      </c>
      <c r="AF121" s="173">
        <f t="shared" si="15"/>
        <v>1</v>
      </c>
      <c r="AG121" s="173">
        <f t="shared" si="15"/>
        <v>1</v>
      </c>
      <c r="AH121" s="173">
        <f t="shared" si="15"/>
        <v>0</v>
      </c>
      <c r="AI121" s="173">
        <f t="shared" si="15"/>
        <v>0</v>
      </c>
      <c r="AJ121" s="173">
        <f t="shared" si="15"/>
        <v>1</v>
      </c>
      <c r="AK121" s="173">
        <f t="shared" si="15"/>
        <v>21</v>
      </c>
      <c r="AL121" s="173">
        <f t="shared" si="15"/>
        <v>34</v>
      </c>
      <c r="AM121" s="173">
        <f t="shared" si="15"/>
        <v>0</v>
      </c>
      <c r="AN121" s="173">
        <f t="shared" si="15"/>
        <v>8</v>
      </c>
      <c r="AO121" s="173">
        <f t="shared" si="15"/>
        <v>1</v>
      </c>
      <c r="AP121" s="173">
        <f t="shared" si="15"/>
        <v>0</v>
      </c>
      <c r="AQ121" s="173">
        <f t="shared" si="15"/>
        <v>2</v>
      </c>
      <c r="AR121" s="173">
        <f t="shared" si="15"/>
        <v>34</v>
      </c>
      <c r="AS121" s="173">
        <f t="shared" si="15"/>
        <v>0</v>
      </c>
      <c r="AT121" s="173">
        <f t="shared" si="15"/>
        <v>0</v>
      </c>
      <c r="AU121" s="173">
        <f t="shared" si="15"/>
        <v>0</v>
      </c>
      <c r="AV121" s="173">
        <f t="shared" si="15"/>
        <v>0</v>
      </c>
      <c r="AW121" s="173">
        <f t="shared" si="15"/>
        <v>0</v>
      </c>
      <c r="AX121" s="173">
        <f t="shared" si="15"/>
        <v>0</v>
      </c>
      <c r="AY121" s="173">
        <f t="shared" si="15"/>
        <v>16</v>
      </c>
      <c r="AZ121" s="173">
        <f t="shared" si="15"/>
        <v>2</v>
      </c>
      <c r="BA121" s="173">
        <f t="shared" si="15"/>
        <v>0</v>
      </c>
      <c r="BB121" s="173">
        <f t="shared" si="15"/>
        <v>0</v>
      </c>
      <c r="BC121" s="173">
        <f t="shared" si="15"/>
        <v>0</v>
      </c>
      <c r="BD121" s="173">
        <f t="shared" si="15"/>
        <v>0</v>
      </c>
      <c r="BE121" s="173">
        <f t="shared" si="15"/>
        <v>1</v>
      </c>
      <c r="BF121" s="173">
        <f t="shared" si="15"/>
        <v>0</v>
      </c>
      <c r="BG121" s="173">
        <f t="shared" si="15"/>
        <v>0</v>
      </c>
    </row>
    <row r="122" spans="1:59" s="71" customFormat="1" x14ac:dyDescent="0.25">
      <c r="A122" s="66" t="s">
        <v>283</v>
      </c>
      <c r="B122" s="66" t="s">
        <v>767</v>
      </c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X122" s="66"/>
      <c r="Y122" s="66">
        <v>2</v>
      </c>
      <c r="AA122" s="66"/>
      <c r="AB122" s="66"/>
      <c r="AD122" s="66"/>
      <c r="AE122" s="66"/>
      <c r="AF122" s="66"/>
      <c r="AG122" s="66"/>
      <c r="AH122" s="66"/>
      <c r="AI122" s="66"/>
      <c r="AJ122" s="66"/>
      <c r="AK122" s="66"/>
      <c r="AM122" s="66"/>
      <c r="AN122" s="66"/>
      <c r="AO122" s="66"/>
      <c r="AP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C122" s="66"/>
      <c r="BD122" s="66"/>
      <c r="BE122" s="66"/>
      <c r="BG122" s="66"/>
    </row>
    <row r="123" spans="1:59" s="71" customFormat="1" x14ac:dyDescent="0.25">
      <c r="A123" s="66"/>
      <c r="B123" s="66"/>
      <c r="C123" s="66"/>
      <c r="D123" s="66">
        <f>SUM(D122)</f>
        <v>0</v>
      </c>
      <c r="E123" s="66">
        <f t="shared" ref="E123:BG123" si="16">SUM(E122)</f>
        <v>0</v>
      </c>
      <c r="F123" s="66">
        <f t="shared" si="16"/>
        <v>0</v>
      </c>
      <c r="G123" s="66">
        <f t="shared" si="16"/>
        <v>0</v>
      </c>
      <c r="H123" s="66">
        <f t="shared" si="16"/>
        <v>0</v>
      </c>
      <c r="I123" s="66">
        <f t="shared" si="16"/>
        <v>0</v>
      </c>
      <c r="J123" s="66">
        <f t="shared" si="16"/>
        <v>0</v>
      </c>
      <c r="K123" s="66">
        <f t="shared" si="16"/>
        <v>0</v>
      </c>
      <c r="L123" s="66">
        <f t="shared" si="16"/>
        <v>0</v>
      </c>
      <c r="M123" s="66">
        <f t="shared" si="16"/>
        <v>0</v>
      </c>
      <c r="N123" s="66">
        <f t="shared" si="16"/>
        <v>0</v>
      </c>
      <c r="O123" s="66">
        <f t="shared" si="16"/>
        <v>0</v>
      </c>
      <c r="P123" s="66">
        <f t="shared" si="16"/>
        <v>0</v>
      </c>
      <c r="Q123" s="66">
        <f t="shared" si="16"/>
        <v>0</v>
      </c>
      <c r="R123" s="66">
        <f t="shared" si="16"/>
        <v>0</v>
      </c>
      <c r="S123" s="66">
        <f t="shared" si="16"/>
        <v>0</v>
      </c>
      <c r="T123" s="66">
        <f t="shared" si="16"/>
        <v>0</v>
      </c>
      <c r="U123" s="66">
        <f t="shared" si="16"/>
        <v>0</v>
      </c>
      <c r="V123" s="66">
        <f t="shared" si="16"/>
        <v>0</v>
      </c>
      <c r="W123" s="66">
        <f t="shared" si="16"/>
        <v>0</v>
      </c>
      <c r="X123" s="66">
        <f t="shared" si="16"/>
        <v>0</v>
      </c>
      <c r="Y123" s="66">
        <f t="shared" si="16"/>
        <v>2</v>
      </c>
      <c r="Z123" s="66">
        <f t="shared" si="16"/>
        <v>0</v>
      </c>
      <c r="AA123" s="66">
        <f t="shared" si="16"/>
        <v>0</v>
      </c>
      <c r="AB123" s="66">
        <f t="shared" si="16"/>
        <v>0</v>
      </c>
      <c r="AC123" s="66">
        <f t="shared" si="16"/>
        <v>0</v>
      </c>
      <c r="AD123" s="66">
        <f t="shared" si="16"/>
        <v>0</v>
      </c>
      <c r="AE123" s="66">
        <f t="shared" si="16"/>
        <v>0</v>
      </c>
      <c r="AF123" s="66">
        <f t="shared" si="16"/>
        <v>0</v>
      </c>
      <c r="AG123" s="66">
        <f t="shared" si="16"/>
        <v>0</v>
      </c>
      <c r="AH123" s="66">
        <f t="shared" si="16"/>
        <v>0</v>
      </c>
      <c r="AI123" s="66">
        <f t="shared" si="16"/>
        <v>0</v>
      </c>
      <c r="AJ123" s="66">
        <f t="shared" si="16"/>
        <v>0</v>
      </c>
      <c r="AK123" s="66">
        <f t="shared" si="16"/>
        <v>0</v>
      </c>
      <c r="AL123" s="66">
        <f t="shared" si="16"/>
        <v>0</v>
      </c>
      <c r="AM123" s="66">
        <f t="shared" si="16"/>
        <v>0</v>
      </c>
      <c r="AN123" s="66">
        <f t="shared" si="16"/>
        <v>0</v>
      </c>
      <c r="AO123" s="66">
        <f t="shared" si="16"/>
        <v>0</v>
      </c>
      <c r="AP123" s="66">
        <f t="shared" si="16"/>
        <v>0</v>
      </c>
      <c r="AQ123" s="66">
        <f t="shared" si="16"/>
        <v>0</v>
      </c>
      <c r="AR123" s="66">
        <f t="shared" si="16"/>
        <v>0</v>
      </c>
      <c r="AS123" s="66">
        <f t="shared" si="16"/>
        <v>0</v>
      </c>
      <c r="AT123" s="66">
        <f t="shared" si="16"/>
        <v>0</v>
      </c>
      <c r="AU123" s="66">
        <f t="shared" si="16"/>
        <v>0</v>
      </c>
      <c r="AV123" s="66">
        <f t="shared" si="16"/>
        <v>0</v>
      </c>
      <c r="AW123" s="66">
        <f t="shared" si="16"/>
        <v>0</v>
      </c>
      <c r="AX123" s="66">
        <f t="shared" si="16"/>
        <v>0</v>
      </c>
      <c r="AY123" s="66">
        <f t="shared" si="16"/>
        <v>0</v>
      </c>
      <c r="AZ123" s="66">
        <f t="shared" si="16"/>
        <v>0</v>
      </c>
      <c r="BA123" s="66">
        <f t="shared" si="16"/>
        <v>0</v>
      </c>
      <c r="BB123" s="66">
        <f t="shared" si="16"/>
        <v>0</v>
      </c>
      <c r="BC123" s="66">
        <f t="shared" si="16"/>
        <v>0</v>
      </c>
      <c r="BD123" s="66">
        <f t="shared" si="16"/>
        <v>0</v>
      </c>
      <c r="BE123" s="66">
        <f t="shared" si="16"/>
        <v>0</v>
      </c>
      <c r="BF123" s="66">
        <f t="shared" si="16"/>
        <v>0</v>
      </c>
      <c r="BG123" s="66">
        <f t="shared" si="16"/>
        <v>0</v>
      </c>
    </row>
    <row r="124" spans="1:59" s="71" customFormat="1" x14ac:dyDescent="0.25">
      <c r="A124" s="66" t="s">
        <v>289</v>
      </c>
      <c r="B124" s="66" t="s">
        <v>768</v>
      </c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>
        <v>1</v>
      </c>
      <c r="P124" s="66"/>
      <c r="Q124" s="66"/>
      <c r="R124" s="66"/>
      <c r="S124" s="66"/>
      <c r="T124" s="66"/>
      <c r="U124" s="66">
        <v>2</v>
      </c>
      <c r="V124" s="66"/>
      <c r="X124" s="66"/>
      <c r="Y124" s="66">
        <v>26</v>
      </c>
      <c r="AA124" s="66"/>
      <c r="AB124" s="66"/>
      <c r="AD124" s="66"/>
      <c r="AE124" s="66"/>
      <c r="AF124" s="66"/>
      <c r="AG124" s="66"/>
      <c r="AH124" s="66"/>
      <c r="AI124" s="66"/>
      <c r="AJ124" s="66"/>
      <c r="AK124" s="66">
        <v>3</v>
      </c>
      <c r="AL124" s="71">
        <v>2</v>
      </c>
      <c r="AM124" s="66"/>
      <c r="AN124" s="66">
        <v>1</v>
      </c>
      <c r="AO124" s="66"/>
      <c r="AP124" s="66"/>
      <c r="AQ124" s="71">
        <v>3</v>
      </c>
      <c r="AR124" s="66">
        <v>15</v>
      </c>
      <c r="AS124" s="66"/>
      <c r="AT124" s="66"/>
      <c r="AU124" s="66"/>
      <c r="AV124" s="66"/>
      <c r="AW124" s="66">
        <v>1</v>
      </c>
      <c r="AX124" s="66"/>
      <c r="AY124" s="66"/>
      <c r="AZ124" s="66"/>
      <c r="BA124" s="66"/>
      <c r="BC124" s="66"/>
      <c r="BD124" s="66"/>
      <c r="BE124" s="66"/>
      <c r="BG124" s="66"/>
    </row>
    <row r="125" spans="1:59" s="71" customFormat="1" x14ac:dyDescent="0.25">
      <c r="A125" s="66" t="s">
        <v>289</v>
      </c>
      <c r="B125" s="66" t="s">
        <v>768</v>
      </c>
      <c r="C125" s="66"/>
      <c r="D125" s="66"/>
      <c r="E125" s="66"/>
      <c r="F125" s="66"/>
      <c r="G125" s="66"/>
      <c r="H125" s="66"/>
      <c r="I125" s="66"/>
      <c r="J125" s="66"/>
      <c r="K125" s="66">
        <v>2</v>
      </c>
      <c r="L125" s="66"/>
      <c r="M125" s="66"/>
      <c r="N125" s="66"/>
      <c r="O125" s="66">
        <v>3</v>
      </c>
      <c r="P125" s="66"/>
      <c r="Q125" s="66"/>
      <c r="R125" s="66"/>
      <c r="S125" s="66"/>
      <c r="T125" s="66"/>
      <c r="U125" s="66"/>
      <c r="V125" s="66"/>
      <c r="X125" s="66"/>
      <c r="Y125" s="66">
        <v>3</v>
      </c>
      <c r="AA125" s="66"/>
      <c r="AB125" s="66"/>
      <c r="AD125" s="66"/>
      <c r="AE125" s="66"/>
      <c r="AF125" s="66"/>
      <c r="AG125" s="66"/>
      <c r="AH125" s="66">
        <v>27</v>
      </c>
      <c r="AI125" s="66">
        <v>4</v>
      </c>
      <c r="AJ125" s="66">
        <v>12</v>
      </c>
      <c r="AK125" s="66">
        <v>3</v>
      </c>
      <c r="AM125" s="66"/>
      <c r="AN125" s="66">
        <v>3</v>
      </c>
      <c r="AO125" s="66"/>
      <c r="AP125" s="66"/>
      <c r="AR125" s="66">
        <v>9</v>
      </c>
      <c r="AS125" s="66"/>
      <c r="AT125" s="66"/>
      <c r="AU125" s="66"/>
      <c r="AV125" s="66"/>
      <c r="AW125" s="66"/>
      <c r="AX125" s="66"/>
      <c r="AY125" s="66"/>
      <c r="AZ125" s="66">
        <v>1</v>
      </c>
      <c r="BA125" s="66"/>
      <c r="BC125" s="66"/>
      <c r="BD125" s="66"/>
      <c r="BE125" s="66"/>
      <c r="BG125" s="66"/>
    </row>
    <row r="126" spans="1:59" s="71" customFormat="1" x14ac:dyDescent="0.25">
      <c r="A126" s="66" t="s">
        <v>289</v>
      </c>
      <c r="B126" s="66" t="s">
        <v>768</v>
      </c>
      <c r="C126" s="66"/>
      <c r="D126" s="66"/>
      <c r="E126" s="66"/>
      <c r="F126" s="66"/>
      <c r="G126" s="66"/>
      <c r="H126" s="66"/>
      <c r="I126" s="66"/>
      <c r="J126" s="66"/>
      <c r="K126" s="66">
        <v>2</v>
      </c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X126" s="66"/>
      <c r="Y126" s="66">
        <v>1</v>
      </c>
      <c r="AA126" s="66"/>
      <c r="AB126" s="66"/>
      <c r="AD126" s="66"/>
      <c r="AE126" s="66"/>
      <c r="AF126" s="66"/>
      <c r="AG126" s="66">
        <v>1</v>
      </c>
      <c r="AH126" s="66">
        <v>5</v>
      </c>
      <c r="AI126" s="66">
        <v>2</v>
      </c>
      <c r="AJ126" s="66">
        <v>3</v>
      </c>
      <c r="AK126" s="66">
        <v>3</v>
      </c>
      <c r="AM126" s="66"/>
      <c r="AN126" s="66"/>
      <c r="AO126" s="66"/>
      <c r="AP126" s="66"/>
      <c r="AR126" s="66">
        <v>7</v>
      </c>
      <c r="AS126" s="66"/>
      <c r="AT126" s="66"/>
      <c r="AU126" s="66"/>
      <c r="AV126" s="66"/>
      <c r="AW126" s="66"/>
      <c r="AX126" s="66"/>
      <c r="AY126" s="66">
        <v>1</v>
      </c>
      <c r="AZ126" s="66"/>
      <c r="BA126" s="66"/>
      <c r="BB126" s="71">
        <v>2</v>
      </c>
      <c r="BC126" s="66"/>
      <c r="BD126" s="66"/>
      <c r="BE126" s="66"/>
      <c r="BG126" s="66"/>
    </row>
    <row r="127" spans="1:59" s="71" customFormat="1" x14ac:dyDescent="0.25">
      <c r="A127" s="66"/>
      <c r="B127" s="66"/>
      <c r="C127" s="66"/>
      <c r="D127" s="66">
        <f>SUM(D124:D126)</f>
        <v>0</v>
      </c>
      <c r="E127" s="66">
        <f t="shared" ref="E127:BG127" si="17">SUM(E124:E126)</f>
        <v>0</v>
      </c>
      <c r="F127" s="66">
        <f t="shared" si="17"/>
        <v>0</v>
      </c>
      <c r="G127" s="66">
        <f t="shared" si="17"/>
        <v>0</v>
      </c>
      <c r="H127" s="66">
        <f t="shared" si="17"/>
        <v>0</v>
      </c>
      <c r="I127" s="66">
        <f t="shared" si="17"/>
        <v>0</v>
      </c>
      <c r="J127" s="66">
        <f t="shared" si="17"/>
        <v>0</v>
      </c>
      <c r="K127" s="66">
        <f t="shared" si="17"/>
        <v>4</v>
      </c>
      <c r="L127" s="66">
        <f t="shared" si="17"/>
        <v>0</v>
      </c>
      <c r="M127" s="66">
        <f t="shared" si="17"/>
        <v>0</v>
      </c>
      <c r="N127" s="66">
        <f t="shared" si="17"/>
        <v>0</v>
      </c>
      <c r="O127" s="66">
        <f t="shared" si="17"/>
        <v>4</v>
      </c>
      <c r="P127" s="66">
        <f t="shared" si="17"/>
        <v>0</v>
      </c>
      <c r="Q127" s="66">
        <f t="shared" si="17"/>
        <v>0</v>
      </c>
      <c r="R127" s="66">
        <f t="shared" si="17"/>
        <v>0</v>
      </c>
      <c r="S127" s="66">
        <f t="shared" si="17"/>
        <v>0</v>
      </c>
      <c r="T127" s="66">
        <f t="shared" si="17"/>
        <v>0</v>
      </c>
      <c r="U127" s="66">
        <f t="shared" si="17"/>
        <v>2</v>
      </c>
      <c r="V127" s="66">
        <f t="shared" si="17"/>
        <v>0</v>
      </c>
      <c r="W127" s="66">
        <f t="shared" si="17"/>
        <v>0</v>
      </c>
      <c r="X127" s="66">
        <f t="shared" si="17"/>
        <v>0</v>
      </c>
      <c r="Y127" s="66">
        <f t="shared" si="17"/>
        <v>30</v>
      </c>
      <c r="Z127" s="66">
        <f t="shared" si="17"/>
        <v>0</v>
      </c>
      <c r="AA127" s="66">
        <f t="shared" si="17"/>
        <v>0</v>
      </c>
      <c r="AB127" s="66">
        <f t="shared" si="17"/>
        <v>0</v>
      </c>
      <c r="AC127" s="66">
        <f t="shared" si="17"/>
        <v>0</v>
      </c>
      <c r="AD127" s="66">
        <f t="shared" si="17"/>
        <v>0</v>
      </c>
      <c r="AE127" s="66">
        <f t="shared" si="17"/>
        <v>0</v>
      </c>
      <c r="AF127" s="66">
        <f t="shared" si="17"/>
        <v>0</v>
      </c>
      <c r="AG127" s="66">
        <f t="shared" si="17"/>
        <v>1</v>
      </c>
      <c r="AH127" s="66">
        <f t="shared" si="17"/>
        <v>32</v>
      </c>
      <c r="AI127" s="66">
        <f t="shared" si="17"/>
        <v>6</v>
      </c>
      <c r="AJ127" s="66">
        <f t="shared" si="17"/>
        <v>15</v>
      </c>
      <c r="AK127" s="66">
        <f t="shared" si="17"/>
        <v>9</v>
      </c>
      <c r="AL127" s="66">
        <f t="shared" si="17"/>
        <v>2</v>
      </c>
      <c r="AM127" s="66">
        <f t="shared" si="17"/>
        <v>0</v>
      </c>
      <c r="AN127" s="66">
        <f t="shared" si="17"/>
        <v>4</v>
      </c>
      <c r="AO127" s="66">
        <f t="shared" si="17"/>
        <v>0</v>
      </c>
      <c r="AP127" s="66">
        <f t="shared" si="17"/>
        <v>0</v>
      </c>
      <c r="AQ127" s="66">
        <f t="shared" si="17"/>
        <v>3</v>
      </c>
      <c r="AR127" s="66">
        <f t="shared" si="17"/>
        <v>31</v>
      </c>
      <c r="AS127" s="66">
        <f t="shared" si="17"/>
        <v>0</v>
      </c>
      <c r="AT127" s="66">
        <f t="shared" si="17"/>
        <v>0</v>
      </c>
      <c r="AU127" s="66">
        <f t="shared" si="17"/>
        <v>0</v>
      </c>
      <c r="AV127" s="66">
        <f t="shared" si="17"/>
        <v>0</v>
      </c>
      <c r="AW127" s="66">
        <f t="shared" si="17"/>
        <v>1</v>
      </c>
      <c r="AX127" s="66">
        <f t="shared" si="17"/>
        <v>0</v>
      </c>
      <c r="AY127" s="66">
        <f t="shared" si="17"/>
        <v>1</v>
      </c>
      <c r="AZ127" s="66">
        <f t="shared" si="17"/>
        <v>1</v>
      </c>
      <c r="BA127" s="66">
        <f t="shared" si="17"/>
        <v>0</v>
      </c>
      <c r="BB127" s="66">
        <f t="shared" si="17"/>
        <v>2</v>
      </c>
      <c r="BC127" s="66">
        <f t="shared" si="17"/>
        <v>0</v>
      </c>
      <c r="BD127" s="66">
        <f t="shared" si="17"/>
        <v>0</v>
      </c>
      <c r="BE127" s="66">
        <f t="shared" si="17"/>
        <v>0</v>
      </c>
      <c r="BF127" s="66">
        <f t="shared" si="17"/>
        <v>0</v>
      </c>
      <c r="BG127" s="66">
        <f t="shared" si="17"/>
        <v>0</v>
      </c>
    </row>
    <row r="128" spans="1:59" s="71" customFormat="1" x14ac:dyDescent="0.25">
      <c r="A128" s="66" t="s">
        <v>267</v>
      </c>
      <c r="B128" s="66" t="s">
        <v>786</v>
      </c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>
        <v>1</v>
      </c>
      <c r="P128" s="66"/>
      <c r="Q128" s="66"/>
      <c r="R128" s="66"/>
      <c r="S128" s="66"/>
      <c r="T128" s="66"/>
      <c r="U128" s="66"/>
      <c r="V128" s="66">
        <v>3</v>
      </c>
      <c r="X128" s="66"/>
      <c r="Y128" s="66">
        <v>2</v>
      </c>
      <c r="AA128" s="66"/>
      <c r="AB128" s="66"/>
      <c r="AD128" s="66"/>
      <c r="AE128" s="66"/>
      <c r="AF128" s="66"/>
      <c r="AG128" s="66"/>
      <c r="AH128" s="66">
        <v>2</v>
      </c>
      <c r="AI128" s="66"/>
      <c r="AJ128" s="66"/>
      <c r="AK128" s="66"/>
      <c r="AL128" s="71">
        <v>4</v>
      </c>
      <c r="AM128" s="66"/>
      <c r="AN128" s="66"/>
      <c r="AO128" s="66"/>
      <c r="AP128" s="66"/>
      <c r="AQ128" s="71">
        <v>1</v>
      </c>
      <c r="AR128" s="66">
        <v>2</v>
      </c>
      <c r="AS128" s="66"/>
      <c r="AT128" s="66">
        <v>1</v>
      </c>
      <c r="AU128" s="66"/>
      <c r="AV128" s="66"/>
      <c r="AW128" s="66"/>
      <c r="AX128" s="66"/>
      <c r="AY128" s="66"/>
      <c r="AZ128" s="66"/>
      <c r="BA128" s="66"/>
      <c r="BC128" s="66"/>
      <c r="BD128" s="66"/>
      <c r="BE128" s="66"/>
      <c r="BG128" s="66"/>
    </row>
    <row r="129" spans="1:59" s="71" customFormat="1" x14ac:dyDescent="0.25">
      <c r="A129" s="66" t="s">
        <v>267</v>
      </c>
      <c r="B129" s="66" t="s">
        <v>786</v>
      </c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>
        <v>2</v>
      </c>
      <c r="X129" s="66"/>
      <c r="Y129" s="66"/>
      <c r="AA129" s="66"/>
      <c r="AB129" s="66"/>
      <c r="AD129" s="66"/>
      <c r="AE129" s="66"/>
      <c r="AF129" s="66"/>
      <c r="AG129" s="66"/>
      <c r="AH129" s="66">
        <v>5</v>
      </c>
      <c r="AI129" s="66"/>
      <c r="AJ129" s="66">
        <v>1</v>
      </c>
      <c r="AK129" s="66"/>
      <c r="AM129" s="66"/>
      <c r="AN129" s="66"/>
      <c r="AO129" s="66"/>
      <c r="AP129" s="66"/>
      <c r="AR129" s="66">
        <v>1</v>
      </c>
      <c r="AS129" s="66"/>
      <c r="AT129" s="66"/>
      <c r="AU129" s="66"/>
      <c r="AV129" s="66"/>
      <c r="AW129" s="66"/>
      <c r="AX129" s="66"/>
      <c r="AY129" s="66">
        <v>24</v>
      </c>
      <c r="AZ129" s="66"/>
      <c r="BA129" s="66"/>
      <c r="BC129" s="66"/>
      <c r="BD129" s="66"/>
      <c r="BE129" s="66"/>
      <c r="BG129" s="66"/>
    </row>
    <row r="130" spans="1:59" s="71" customFormat="1" x14ac:dyDescent="0.25">
      <c r="A130" s="66"/>
      <c r="B130" s="66"/>
      <c r="C130" s="66"/>
      <c r="D130" s="66">
        <f>SUM(D128:D129)</f>
        <v>0</v>
      </c>
      <c r="E130" s="66">
        <f t="shared" ref="E130:BG130" si="18">SUM(E128:E129)</f>
        <v>0</v>
      </c>
      <c r="F130" s="66">
        <f t="shared" si="18"/>
        <v>0</v>
      </c>
      <c r="G130" s="66">
        <f t="shared" si="18"/>
        <v>0</v>
      </c>
      <c r="H130" s="66">
        <f t="shared" si="18"/>
        <v>0</v>
      </c>
      <c r="I130" s="66">
        <f t="shared" si="18"/>
        <v>0</v>
      </c>
      <c r="J130" s="66">
        <f t="shared" si="18"/>
        <v>0</v>
      </c>
      <c r="K130" s="66">
        <f t="shared" si="18"/>
        <v>0</v>
      </c>
      <c r="L130" s="66">
        <f t="shared" si="18"/>
        <v>0</v>
      </c>
      <c r="M130" s="66">
        <f t="shared" si="18"/>
        <v>0</v>
      </c>
      <c r="N130" s="66">
        <f t="shared" si="18"/>
        <v>0</v>
      </c>
      <c r="O130" s="66">
        <f t="shared" si="18"/>
        <v>1</v>
      </c>
      <c r="P130" s="66">
        <f t="shared" si="18"/>
        <v>0</v>
      </c>
      <c r="Q130" s="66">
        <f t="shared" si="18"/>
        <v>0</v>
      </c>
      <c r="R130" s="66">
        <f t="shared" si="18"/>
        <v>0</v>
      </c>
      <c r="S130" s="66">
        <f t="shared" si="18"/>
        <v>0</v>
      </c>
      <c r="T130" s="66">
        <f t="shared" si="18"/>
        <v>0</v>
      </c>
      <c r="U130" s="66">
        <f t="shared" si="18"/>
        <v>0</v>
      </c>
      <c r="V130" s="66">
        <f t="shared" si="18"/>
        <v>5</v>
      </c>
      <c r="W130" s="66">
        <f t="shared" si="18"/>
        <v>0</v>
      </c>
      <c r="X130" s="66">
        <f t="shared" si="18"/>
        <v>0</v>
      </c>
      <c r="Y130" s="66">
        <f t="shared" si="18"/>
        <v>2</v>
      </c>
      <c r="Z130" s="66">
        <f t="shared" si="18"/>
        <v>0</v>
      </c>
      <c r="AA130" s="66">
        <f t="shared" si="18"/>
        <v>0</v>
      </c>
      <c r="AB130" s="66">
        <f t="shared" si="18"/>
        <v>0</v>
      </c>
      <c r="AC130" s="66">
        <f t="shared" si="18"/>
        <v>0</v>
      </c>
      <c r="AD130" s="66">
        <f t="shared" si="18"/>
        <v>0</v>
      </c>
      <c r="AE130" s="66">
        <f t="shared" si="18"/>
        <v>0</v>
      </c>
      <c r="AF130" s="66">
        <f t="shared" si="18"/>
        <v>0</v>
      </c>
      <c r="AG130" s="66">
        <f t="shared" si="18"/>
        <v>0</v>
      </c>
      <c r="AH130" s="66">
        <f t="shared" si="18"/>
        <v>7</v>
      </c>
      <c r="AI130" s="66">
        <f t="shared" si="18"/>
        <v>0</v>
      </c>
      <c r="AJ130" s="66">
        <f t="shared" si="18"/>
        <v>1</v>
      </c>
      <c r="AK130" s="66">
        <f t="shared" si="18"/>
        <v>0</v>
      </c>
      <c r="AL130" s="66">
        <f t="shared" si="18"/>
        <v>4</v>
      </c>
      <c r="AM130" s="66">
        <f t="shared" si="18"/>
        <v>0</v>
      </c>
      <c r="AN130" s="66">
        <f t="shared" si="18"/>
        <v>0</v>
      </c>
      <c r="AO130" s="66">
        <f t="shared" si="18"/>
        <v>0</v>
      </c>
      <c r="AP130" s="66">
        <f t="shared" si="18"/>
        <v>0</v>
      </c>
      <c r="AQ130" s="66">
        <f t="shared" si="18"/>
        <v>1</v>
      </c>
      <c r="AR130" s="66">
        <f t="shared" si="18"/>
        <v>3</v>
      </c>
      <c r="AS130" s="66">
        <f t="shared" si="18"/>
        <v>0</v>
      </c>
      <c r="AT130" s="66">
        <f t="shared" si="18"/>
        <v>1</v>
      </c>
      <c r="AU130" s="66">
        <f t="shared" si="18"/>
        <v>0</v>
      </c>
      <c r="AV130" s="66">
        <f t="shared" si="18"/>
        <v>0</v>
      </c>
      <c r="AW130" s="66">
        <f t="shared" si="18"/>
        <v>0</v>
      </c>
      <c r="AX130" s="66">
        <f t="shared" si="18"/>
        <v>0</v>
      </c>
      <c r="AY130" s="66">
        <f t="shared" si="18"/>
        <v>24</v>
      </c>
      <c r="AZ130" s="66">
        <f t="shared" si="18"/>
        <v>0</v>
      </c>
      <c r="BA130" s="66">
        <f t="shared" si="18"/>
        <v>0</v>
      </c>
      <c r="BB130" s="66">
        <f t="shared" si="18"/>
        <v>0</v>
      </c>
      <c r="BC130" s="66">
        <f t="shared" si="18"/>
        <v>0</v>
      </c>
      <c r="BD130" s="66">
        <f t="shared" si="18"/>
        <v>0</v>
      </c>
      <c r="BE130" s="66">
        <f t="shared" si="18"/>
        <v>0</v>
      </c>
      <c r="BF130" s="66">
        <f t="shared" si="18"/>
        <v>0</v>
      </c>
      <c r="BG130" s="66">
        <f t="shared" si="18"/>
        <v>0</v>
      </c>
    </row>
    <row r="131" spans="1:59" s="71" customFormat="1" x14ac:dyDescent="0.25">
      <c r="A131" s="66" t="s">
        <v>315</v>
      </c>
      <c r="B131" s="66" t="s">
        <v>771</v>
      </c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X131" s="66"/>
      <c r="Y131" s="66"/>
      <c r="AA131" s="66"/>
      <c r="AB131" s="66"/>
      <c r="AD131" s="66"/>
      <c r="AE131" s="66"/>
      <c r="AF131" s="66"/>
      <c r="AG131" s="66"/>
      <c r="AH131" s="66"/>
      <c r="AI131" s="66"/>
      <c r="AJ131" s="66"/>
      <c r="AK131" s="66"/>
      <c r="AM131" s="66"/>
      <c r="AN131" s="66"/>
      <c r="AO131" s="66"/>
      <c r="AP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C131" s="66"/>
      <c r="BD131" s="66"/>
      <c r="BE131" s="66"/>
      <c r="BG131" s="66"/>
    </row>
    <row r="132" spans="1:59" s="71" customFormat="1" x14ac:dyDescent="0.25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X132" s="66"/>
      <c r="Y132" s="66"/>
      <c r="AA132" s="66"/>
      <c r="AB132" s="66"/>
      <c r="AD132" s="66"/>
      <c r="AE132" s="66"/>
      <c r="AF132" s="66"/>
      <c r="AG132" s="66"/>
      <c r="AH132" s="66"/>
      <c r="AI132" s="66"/>
      <c r="AJ132" s="66"/>
      <c r="AK132" s="66"/>
      <c r="AM132" s="66"/>
      <c r="AN132" s="66"/>
      <c r="AO132" s="66"/>
      <c r="AP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C132" s="66"/>
      <c r="BD132" s="66"/>
      <c r="BE132" s="66"/>
      <c r="BG132" s="66"/>
    </row>
    <row r="133" spans="1:59" s="71" customFormat="1" x14ac:dyDescent="0.25">
      <c r="A133" s="66" t="s">
        <v>314</v>
      </c>
      <c r="B133" s="66" t="s">
        <v>772</v>
      </c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>
        <v>2</v>
      </c>
      <c r="T133" s="66"/>
      <c r="U133" s="66"/>
      <c r="V133" s="66"/>
      <c r="X133" s="66"/>
      <c r="Y133" s="66">
        <v>1</v>
      </c>
      <c r="AA133" s="66"/>
      <c r="AB133" s="66"/>
      <c r="AD133" s="66"/>
      <c r="AE133" s="66"/>
      <c r="AF133" s="66"/>
      <c r="AG133" s="66"/>
      <c r="AH133" s="66"/>
      <c r="AI133" s="66"/>
      <c r="AJ133" s="66"/>
      <c r="AK133" s="66"/>
      <c r="AL133" s="71">
        <v>1</v>
      </c>
      <c r="AM133" s="66"/>
      <c r="AN133" s="66"/>
      <c r="AO133" s="66"/>
      <c r="AP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C133" s="66"/>
      <c r="BD133" s="66"/>
      <c r="BE133" s="66"/>
      <c r="BG133" s="66"/>
    </row>
    <row r="134" spans="1:59" s="71" customFormat="1" x14ac:dyDescent="0.25">
      <c r="A134" s="66" t="s">
        <v>314</v>
      </c>
      <c r="B134" s="66" t="s">
        <v>772</v>
      </c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>
        <v>1</v>
      </c>
      <c r="R134" s="66"/>
      <c r="S134" s="66"/>
      <c r="T134" s="66"/>
      <c r="U134" s="66"/>
      <c r="V134" s="66"/>
      <c r="X134" s="66"/>
      <c r="Y134" s="66"/>
      <c r="AA134" s="66"/>
      <c r="AB134" s="66"/>
      <c r="AD134" s="66"/>
      <c r="AE134" s="66"/>
      <c r="AF134" s="66"/>
      <c r="AG134" s="66"/>
      <c r="AH134" s="66"/>
      <c r="AI134" s="66"/>
      <c r="AJ134" s="66"/>
      <c r="AK134" s="66"/>
      <c r="AM134" s="66"/>
      <c r="AN134" s="66"/>
      <c r="AO134" s="66"/>
      <c r="AP134" s="66"/>
      <c r="AR134" s="66">
        <v>1</v>
      </c>
      <c r="AS134" s="66"/>
      <c r="AT134" s="66"/>
      <c r="AU134" s="66"/>
      <c r="AV134" s="66"/>
      <c r="AW134" s="66"/>
      <c r="AX134" s="66"/>
      <c r="AY134" s="66"/>
      <c r="AZ134" s="66"/>
      <c r="BA134" s="66"/>
      <c r="BC134" s="66"/>
      <c r="BD134" s="66"/>
      <c r="BE134" s="66"/>
      <c r="BG134" s="66"/>
    </row>
    <row r="135" spans="1:59" s="71" customFormat="1" x14ac:dyDescent="0.25">
      <c r="A135" s="66" t="s">
        <v>314</v>
      </c>
      <c r="B135" s="66" t="s">
        <v>772</v>
      </c>
      <c r="C135" s="66"/>
      <c r="D135" s="66"/>
      <c r="E135" s="66"/>
      <c r="F135" s="66"/>
      <c r="G135" s="66"/>
      <c r="H135" s="66">
        <v>1</v>
      </c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X135" s="66"/>
      <c r="Y135" s="66">
        <v>1</v>
      </c>
      <c r="AA135" s="66"/>
      <c r="AB135" s="66"/>
      <c r="AD135" s="66"/>
      <c r="AE135" s="66"/>
      <c r="AF135" s="66"/>
      <c r="AG135" s="66"/>
      <c r="AH135" s="66"/>
      <c r="AI135" s="66"/>
      <c r="AJ135" s="66"/>
      <c r="AK135" s="66">
        <v>4</v>
      </c>
      <c r="AM135" s="66"/>
      <c r="AN135" s="66"/>
      <c r="AO135" s="66"/>
      <c r="AP135" s="66"/>
      <c r="AR135" s="66">
        <v>8</v>
      </c>
      <c r="AS135" s="66"/>
      <c r="AT135" s="66"/>
      <c r="AU135" s="66"/>
      <c r="AV135" s="66"/>
      <c r="AW135" s="66"/>
      <c r="AX135" s="66"/>
      <c r="AY135" s="66">
        <v>30</v>
      </c>
      <c r="AZ135" s="66"/>
      <c r="BA135" s="66"/>
      <c r="BC135" s="66"/>
      <c r="BD135" s="66"/>
      <c r="BE135" s="66"/>
      <c r="BG135" s="66"/>
    </row>
    <row r="136" spans="1:59" s="71" customFormat="1" x14ac:dyDescent="0.25">
      <c r="A136" s="66"/>
      <c r="B136" s="66"/>
      <c r="C136" s="66"/>
      <c r="D136" s="66">
        <f>SUM(D133:D135)</f>
        <v>0</v>
      </c>
      <c r="E136" s="66">
        <f t="shared" ref="E136:BG136" si="19">SUM(E133:E135)</f>
        <v>0</v>
      </c>
      <c r="F136" s="66">
        <f t="shared" si="19"/>
        <v>0</v>
      </c>
      <c r="G136" s="66">
        <f t="shared" si="19"/>
        <v>0</v>
      </c>
      <c r="H136" s="66">
        <f t="shared" si="19"/>
        <v>1</v>
      </c>
      <c r="I136" s="66">
        <f t="shared" si="19"/>
        <v>0</v>
      </c>
      <c r="J136" s="66">
        <f t="shared" si="19"/>
        <v>0</v>
      </c>
      <c r="K136" s="66">
        <f t="shared" si="19"/>
        <v>0</v>
      </c>
      <c r="L136" s="66">
        <f t="shared" si="19"/>
        <v>0</v>
      </c>
      <c r="M136" s="66">
        <f t="shared" si="19"/>
        <v>0</v>
      </c>
      <c r="N136" s="66">
        <f t="shared" si="19"/>
        <v>0</v>
      </c>
      <c r="O136" s="66">
        <f t="shared" si="19"/>
        <v>0</v>
      </c>
      <c r="P136" s="66">
        <f t="shared" si="19"/>
        <v>0</v>
      </c>
      <c r="Q136" s="66">
        <f t="shared" si="19"/>
        <v>1</v>
      </c>
      <c r="R136" s="66">
        <f t="shared" si="19"/>
        <v>0</v>
      </c>
      <c r="S136" s="66">
        <f t="shared" si="19"/>
        <v>2</v>
      </c>
      <c r="T136" s="66">
        <f t="shared" si="19"/>
        <v>0</v>
      </c>
      <c r="U136" s="66">
        <f t="shared" si="19"/>
        <v>0</v>
      </c>
      <c r="V136" s="66">
        <f t="shared" si="19"/>
        <v>0</v>
      </c>
      <c r="W136" s="66">
        <f t="shared" si="19"/>
        <v>0</v>
      </c>
      <c r="X136" s="66">
        <f t="shared" si="19"/>
        <v>0</v>
      </c>
      <c r="Y136" s="66">
        <f t="shared" si="19"/>
        <v>2</v>
      </c>
      <c r="Z136" s="66">
        <f t="shared" si="19"/>
        <v>0</v>
      </c>
      <c r="AA136" s="66">
        <f t="shared" si="19"/>
        <v>0</v>
      </c>
      <c r="AB136" s="66">
        <f t="shared" si="19"/>
        <v>0</v>
      </c>
      <c r="AC136" s="66">
        <f t="shared" si="19"/>
        <v>0</v>
      </c>
      <c r="AD136" s="66">
        <f t="shared" si="19"/>
        <v>0</v>
      </c>
      <c r="AE136" s="66">
        <f t="shared" si="19"/>
        <v>0</v>
      </c>
      <c r="AF136" s="66">
        <f t="shared" si="19"/>
        <v>0</v>
      </c>
      <c r="AG136" s="66">
        <f t="shared" si="19"/>
        <v>0</v>
      </c>
      <c r="AH136" s="66">
        <f t="shared" si="19"/>
        <v>0</v>
      </c>
      <c r="AI136" s="66">
        <f t="shared" si="19"/>
        <v>0</v>
      </c>
      <c r="AJ136" s="66">
        <f t="shared" si="19"/>
        <v>0</v>
      </c>
      <c r="AK136" s="66">
        <f t="shared" si="19"/>
        <v>4</v>
      </c>
      <c r="AL136" s="66">
        <f t="shared" si="19"/>
        <v>1</v>
      </c>
      <c r="AM136" s="66">
        <f t="shared" si="19"/>
        <v>0</v>
      </c>
      <c r="AN136" s="66">
        <f t="shared" si="19"/>
        <v>0</v>
      </c>
      <c r="AO136" s="66">
        <f t="shared" si="19"/>
        <v>0</v>
      </c>
      <c r="AP136" s="66">
        <f t="shared" si="19"/>
        <v>0</v>
      </c>
      <c r="AQ136" s="66">
        <f t="shared" si="19"/>
        <v>0</v>
      </c>
      <c r="AR136" s="66">
        <f t="shared" si="19"/>
        <v>9</v>
      </c>
      <c r="AS136" s="66">
        <f t="shared" si="19"/>
        <v>0</v>
      </c>
      <c r="AT136" s="66">
        <f t="shared" si="19"/>
        <v>0</v>
      </c>
      <c r="AU136" s="66">
        <f t="shared" si="19"/>
        <v>0</v>
      </c>
      <c r="AV136" s="66">
        <f t="shared" si="19"/>
        <v>0</v>
      </c>
      <c r="AW136" s="66">
        <f t="shared" si="19"/>
        <v>0</v>
      </c>
      <c r="AX136" s="66">
        <f t="shared" si="19"/>
        <v>0</v>
      </c>
      <c r="AY136" s="66">
        <f t="shared" si="19"/>
        <v>30</v>
      </c>
      <c r="AZ136" s="66">
        <f t="shared" si="19"/>
        <v>0</v>
      </c>
      <c r="BA136" s="66">
        <f t="shared" si="19"/>
        <v>0</v>
      </c>
      <c r="BB136" s="66">
        <f t="shared" si="19"/>
        <v>0</v>
      </c>
      <c r="BC136" s="66">
        <f t="shared" si="19"/>
        <v>0</v>
      </c>
      <c r="BD136" s="66">
        <f t="shared" si="19"/>
        <v>0</v>
      </c>
      <c r="BE136" s="66">
        <f t="shared" si="19"/>
        <v>0</v>
      </c>
      <c r="BF136" s="66">
        <f t="shared" si="19"/>
        <v>0</v>
      </c>
      <c r="BG136" s="66">
        <f t="shared" si="19"/>
        <v>0</v>
      </c>
    </row>
    <row r="137" spans="1:59" s="71" customFormat="1" x14ac:dyDescent="0.25">
      <c r="A137" s="66" t="s">
        <v>309</v>
      </c>
      <c r="B137" s="66" t="s">
        <v>773</v>
      </c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X137" s="66"/>
      <c r="Y137" s="66"/>
      <c r="AA137" s="66"/>
      <c r="AB137" s="66"/>
      <c r="AD137" s="66"/>
      <c r="AE137" s="66"/>
      <c r="AF137" s="66"/>
      <c r="AG137" s="66"/>
      <c r="AH137" s="66"/>
      <c r="AI137" s="66"/>
      <c r="AJ137" s="66"/>
      <c r="AK137" s="66"/>
      <c r="AM137" s="66"/>
      <c r="AN137" s="66"/>
      <c r="AO137" s="66"/>
      <c r="AP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C137" s="66"/>
      <c r="BD137" s="66"/>
      <c r="BE137" s="66"/>
      <c r="BG137" s="66"/>
    </row>
    <row r="138" spans="1:59" s="71" customFormat="1" x14ac:dyDescent="0.25">
      <c r="A138" s="66" t="s">
        <v>310</v>
      </c>
      <c r="B138" s="66" t="s">
        <v>774</v>
      </c>
      <c r="C138" s="66"/>
      <c r="D138" s="66"/>
      <c r="E138" s="66"/>
      <c r="F138" s="66"/>
      <c r="G138" s="66"/>
      <c r="H138" s="66"/>
      <c r="I138" s="66"/>
      <c r="J138" s="66">
        <v>1</v>
      </c>
      <c r="K138" s="66"/>
      <c r="L138" s="66"/>
      <c r="M138" s="66"/>
      <c r="N138" s="66"/>
      <c r="O138" s="66"/>
      <c r="P138" s="66"/>
      <c r="Q138" s="66"/>
      <c r="R138" s="66"/>
      <c r="S138" s="66">
        <v>1</v>
      </c>
      <c r="T138" s="66"/>
      <c r="U138" s="66">
        <v>1</v>
      </c>
      <c r="V138" s="66"/>
      <c r="X138" s="66"/>
      <c r="Y138" s="66">
        <v>3</v>
      </c>
      <c r="AA138" s="66"/>
      <c r="AB138" s="66"/>
      <c r="AD138" s="66">
        <v>1</v>
      </c>
      <c r="AE138" s="66"/>
      <c r="AF138" s="66"/>
      <c r="AG138" s="66"/>
      <c r="AH138" s="66"/>
      <c r="AI138" s="66"/>
      <c r="AJ138" s="66"/>
      <c r="AK138" s="66"/>
      <c r="AL138" s="71">
        <v>1</v>
      </c>
      <c r="AM138" s="66"/>
      <c r="AN138" s="66"/>
      <c r="AO138" s="66"/>
      <c r="AP138" s="66"/>
      <c r="AR138" s="66">
        <v>1</v>
      </c>
      <c r="AS138" s="66"/>
      <c r="AT138" s="66"/>
      <c r="AU138" s="66"/>
      <c r="AV138" s="66"/>
      <c r="AW138" s="66"/>
      <c r="AX138" s="66"/>
      <c r="AY138" s="66"/>
      <c r="AZ138" s="66"/>
      <c r="BA138" s="66"/>
      <c r="BC138" s="66"/>
      <c r="BD138" s="66">
        <v>1</v>
      </c>
      <c r="BE138" s="66">
        <v>1</v>
      </c>
      <c r="BG138" s="66"/>
    </row>
    <row r="139" spans="1:59" s="71" customFormat="1" x14ac:dyDescent="0.25">
      <c r="A139" s="66" t="s">
        <v>311</v>
      </c>
      <c r="B139" s="66" t="s">
        <v>775</v>
      </c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X139" s="66"/>
      <c r="Y139" s="66"/>
      <c r="AA139" s="66"/>
      <c r="AB139" s="66"/>
      <c r="AD139" s="66"/>
      <c r="AE139" s="66"/>
      <c r="AF139" s="66"/>
      <c r="AG139" s="66"/>
      <c r="AH139" s="66"/>
      <c r="AI139" s="66"/>
      <c r="AJ139" s="66"/>
      <c r="AK139" s="66"/>
      <c r="AM139" s="66"/>
      <c r="AN139" s="66"/>
      <c r="AO139" s="66"/>
      <c r="AP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C139" s="66"/>
      <c r="BD139" s="66"/>
      <c r="BE139" s="66"/>
      <c r="BG139" s="66"/>
    </row>
    <row r="140" spans="1:59" s="71" customFormat="1" x14ac:dyDescent="0.25">
      <c r="A140" s="66" t="s">
        <v>312</v>
      </c>
      <c r="B140" s="66" t="s">
        <v>776</v>
      </c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X140" s="66"/>
      <c r="Y140" s="66"/>
      <c r="AA140" s="66"/>
      <c r="AB140" s="66"/>
      <c r="AD140" s="66"/>
      <c r="AE140" s="66"/>
      <c r="AF140" s="66"/>
      <c r="AG140" s="66"/>
      <c r="AH140" s="66"/>
      <c r="AI140" s="66"/>
      <c r="AJ140" s="66"/>
      <c r="AK140" s="66"/>
      <c r="AM140" s="66"/>
      <c r="AN140" s="66"/>
      <c r="AO140" s="66"/>
      <c r="AP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C140" s="66"/>
      <c r="BD140" s="66"/>
      <c r="BE140" s="66"/>
      <c r="BG140" s="66"/>
    </row>
    <row r="141" spans="1:59" s="71" customFormat="1" x14ac:dyDescent="0.25">
      <c r="A141" s="66" t="s">
        <v>313</v>
      </c>
      <c r="B141" s="66" t="s">
        <v>777</v>
      </c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X141" s="66"/>
      <c r="Y141" s="66"/>
      <c r="AA141" s="66"/>
      <c r="AB141" s="66"/>
      <c r="AD141" s="66"/>
      <c r="AE141" s="66"/>
      <c r="AF141" s="66"/>
      <c r="AG141" s="66"/>
      <c r="AH141" s="66"/>
      <c r="AI141" s="66"/>
      <c r="AJ141" s="66"/>
      <c r="AK141" s="66"/>
      <c r="AM141" s="66"/>
      <c r="AN141" s="66"/>
      <c r="AO141" s="66"/>
      <c r="AP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6"/>
      <c r="BC141" s="66"/>
      <c r="BD141" s="66"/>
      <c r="BE141" s="66"/>
      <c r="BG141" s="66"/>
    </row>
    <row r="142" spans="1:59" s="71" customFormat="1" x14ac:dyDescent="0.25">
      <c r="A142" s="66" t="s">
        <v>308</v>
      </c>
      <c r="B142" s="66" t="s">
        <v>787</v>
      </c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X142" s="66"/>
      <c r="Y142" s="66"/>
      <c r="AA142" s="66"/>
      <c r="AB142" s="66"/>
      <c r="AD142" s="66"/>
      <c r="AE142" s="66"/>
      <c r="AF142" s="66"/>
      <c r="AG142" s="66"/>
      <c r="AH142" s="66"/>
      <c r="AI142" s="66"/>
      <c r="AJ142" s="66">
        <v>1</v>
      </c>
      <c r="AK142" s="66"/>
      <c r="AM142" s="66"/>
      <c r="AN142" s="66"/>
      <c r="AO142" s="66"/>
      <c r="AP142" s="66"/>
      <c r="AR142" s="66"/>
      <c r="AS142" s="66"/>
      <c r="AT142" s="66"/>
      <c r="AU142" s="66"/>
      <c r="AV142" s="66"/>
      <c r="AW142" s="66"/>
      <c r="AX142" s="66"/>
      <c r="AY142" s="66">
        <v>2</v>
      </c>
      <c r="AZ142" s="66"/>
      <c r="BA142" s="66"/>
      <c r="BC142" s="66"/>
      <c r="BD142" s="66"/>
      <c r="BE142" s="66"/>
      <c r="BG142" s="66"/>
    </row>
    <row r="143" spans="1:59" s="71" customFormat="1" x14ac:dyDescent="0.25">
      <c r="A143" s="66" t="s">
        <v>308</v>
      </c>
      <c r="B143" s="66" t="s">
        <v>787</v>
      </c>
      <c r="C143" s="66"/>
      <c r="D143" s="66"/>
      <c r="E143" s="66"/>
      <c r="F143" s="66"/>
      <c r="G143" s="66"/>
      <c r="H143" s="66"/>
      <c r="I143" s="66">
        <v>3</v>
      </c>
      <c r="J143" s="66"/>
      <c r="K143" s="66"/>
      <c r="L143" s="66"/>
      <c r="M143" s="66"/>
      <c r="N143" s="66">
        <v>1</v>
      </c>
      <c r="O143" s="66"/>
      <c r="P143" s="66"/>
      <c r="Q143" s="66"/>
      <c r="R143" s="66"/>
      <c r="S143" s="66"/>
      <c r="T143" s="66"/>
      <c r="U143" s="66"/>
      <c r="V143" s="66"/>
      <c r="X143" s="66"/>
      <c r="Y143" s="66"/>
      <c r="AA143" s="66"/>
      <c r="AB143" s="66"/>
      <c r="AD143" s="66"/>
      <c r="AE143" s="66"/>
      <c r="AF143" s="66"/>
      <c r="AG143" s="66"/>
      <c r="AH143" s="66"/>
      <c r="AI143" s="66"/>
      <c r="AJ143" s="66">
        <v>2</v>
      </c>
      <c r="AK143" s="66"/>
      <c r="AM143" s="66"/>
      <c r="AN143" s="66"/>
      <c r="AO143" s="66"/>
      <c r="AP143" s="66"/>
      <c r="AR143" s="66">
        <v>1</v>
      </c>
      <c r="AS143" s="66"/>
      <c r="AT143" s="66"/>
      <c r="AU143" s="66"/>
      <c r="AV143" s="66"/>
      <c r="AW143" s="66"/>
      <c r="AX143" s="66"/>
      <c r="AY143" s="66"/>
      <c r="AZ143" s="66"/>
      <c r="BA143" s="66"/>
      <c r="BC143" s="66"/>
      <c r="BD143" s="66"/>
      <c r="BE143" s="66"/>
      <c r="BG143" s="66"/>
    </row>
    <row r="144" spans="1:59" s="71" customFormat="1" x14ac:dyDescent="0.25">
      <c r="A144" s="66" t="s">
        <v>345</v>
      </c>
      <c r="B144" s="66"/>
      <c r="C144" s="66"/>
      <c r="D144" s="66">
        <f>SUM(D137:D143)</f>
        <v>0</v>
      </c>
      <c r="E144" s="66">
        <f t="shared" ref="E144:BG144" si="20">SUM(E137:E143)</f>
        <v>0</v>
      </c>
      <c r="F144" s="66">
        <f t="shared" si="20"/>
        <v>0</v>
      </c>
      <c r="G144" s="66">
        <f t="shared" si="20"/>
        <v>0</v>
      </c>
      <c r="H144" s="66">
        <f t="shared" si="20"/>
        <v>0</v>
      </c>
      <c r="I144" s="66">
        <f t="shared" si="20"/>
        <v>3</v>
      </c>
      <c r="J144" s="66">
        <f t="shared" si="20"/>
        <v>1</v>
      </c>
      <c r="K144" s="66">
        <f t="shared" si="20"/>
        <v>0</v>
      </c>
      <c r="L144" s="66">
        <f t="shared" si="20"/>
        <v>0</v>
      </c>
      <c r="M144" s="66">
        <f t="shared" si="20"/>
        <v>0</v>
      </c>
      <c r="N144" s="66">
        <f t="shared" si="20"/>
        <v>1</v>
      </c>
      <c r="O144" s="66">
        <f t="shared" si="20"/>
        <v>0</v>
      </c>
      <c r="P144" s="66">
        <f t="shared" si="20"/>
        <v>0</v>
      </c>
      <c r="Q144" s="66">
        <f t="shared" si="20"/>
        <v>0</v>
      </c>
      <c r="R144" s="66">
        <f t="shared" si="20"/>
        <v>0</v>
      </c>
      <c r="S144" s="66">
        <f t="shared" si="20"/>
        <v>1</v>
      </c>
      <c r="T144" s="66">
        <f t="shared" si="20"/>
        <v>0</v>
      </c>
      <c r="U144" s="66">
        <f t="shared" si="20"/>
        <v>1</v>
      </c>
      <c r="V144" s="66">
        <f t="shared" si="20"/>
        <v>0</v>
      </c>
      <c r="W144" s="66">
        <f t="shared" si="20"/>
        <v>0</v>
      </c>
      <c r="X144" s="66">
        <f t="shared" si="20"/>
        <v>0</v>
      </c>
      <c r="Y144" s="66">
        <f t="shared" si="20"/>
        <v>3</v>
      </c>
      <c r="Z144" s="66">
        <f t="shared" si="20"/>
        <v>0</v>
      </c>
      <c r="AA144" s="66">
        <f t="shared" si="20"/>
        <v>0</v>
      </c>
      <c r="AB144" s="66">
        <f t="shared" si="20"/>
        <v>0</v>
      </c>
      <c r="AC144" s="66">
        <f t="shared" si="20"/>
        <v>0</v>
      </c>
      <c r="AD144" s="66">
        <f t="shared" si="20"/>
        <v>1</v>
      </c>
      <c r="AE144" s="66">
        <f t="shared" si="20"/>
        <v>0</v>
      </c>
      <c r="AF144" s="66">
        <f t="shared" si="20"/>
        <v>0</v>
      </c>
      <c r="AG144" s="66">
        <f t="shared" si="20"/>
        <v>0</v>
      </c>
      <c r="AH144" s="66">
        <f t="shared" si="20"/>
        <v>0</v>
      </c>
      <c r="AI144" s="66">
        <f t="shared" si="20"/>
        <v>0</v>
      </c>
      <c r="AJ144" s="66">
        <f t="shared" si="20"/>
        <v>3</v>
      </c>
      <c r="AK144" s="66">
        <f t="shared" si="20"/>
        <v>0</v>
      </c>
      <c r="AL144" s="66">
        <f t="shared" si="20"/>
        <v>1</v>
      </c>
      <c r="AM144" s="66">
        <f t="shared" si="20"/>
        <v>0</v>
      </c>
      <c r="AN144" s="66">
        <f t="shared" si="20"/>
        <v>0</v>
      </c>
      <c r="AO144" s="66">
        <f t="shared" si="20"/>
        <v>0</v>
      </c>
      <c r="AP144" s="66">
        <f t="shared" si="20"/>
        <v>0</v>
      </c>
      <c r="AQ144" s="66">
        <f t="shared" si="20"/>
        <v>0</v>
      </c>
      <c r="AR144" s="66">
        <f t="shared" si="20"/>
        <v>2</v>
      </c>
      <c r="AS144" s="66">
        <f t="shared" si="20"/>
        <v>0</v>
      </c>
      <c r="AT144" s="66">
        <f t="shared" si="20"/>
        <v>0</v>
      </c>
      <c r="AU144" s="66">
        <f t="shared" si="20"/>
        <v>0</v>
      </c>
      <c r="AV144" s="66">
        <f t="shared" si="20"/>
        <v>0</v>
      </c>
      <c r="AW144" s="66">
        <f t="shared" si="20"/>
        <v>0</v>
      </c>
      <c r="AX144" s="66">
        <f t="shared" si="20"/>
        <v>0</v>
      </c>
      <c r="AY144" s="66">
        <f t="shared" si="20"/>
        <v>2</v>
      </c>
      <c r="AZ144" s="66">
        <f t="shared" si="20"/>
        <v>0</v>
      </c>
      <c r="BA144" s="66">
        <f t="shared" si="20"/>
        <v>0</v>
      </c>
      <c r="BB144" s="66">
        <f t="shared" si="20"/>
        <v>0</v>
      </c>
      <c r="BC144" s="66">
        <f t="shared" si="20"/>
        <v>0</v>
      </c>
      <c r="BD144" s="66">
        <f t="shared" si="20"/>
        <v>1</v>
      </c>
      <c r="BE144" s="66">
        <f t="shared" si="20"/>
        <v>1</v>
      </c>
      <c r="BF144" s="66">
        <f t="shared" si="20"/>
        <v>0</v>
      </c>
      <c r="BG144" s="66">
        <f t="shared" si="20"/>
        <v>0</v>
      </c>
    </row>
    <row r="145" spans="1:63" s="71" customFormat="1" x14ac:dyDescent="0.2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T145" s="66"/>
      <c r="U145" s="66"/>
      <c r="W145" s="66"/>
      <c r="X145" s="66"/>
      <c r="Z145" s="66"/>
      <c r="AA145" s="66"/>
      <c r="AB145" s="66"/>
      <c r="AC145" s="66"/>
      <c r="AD145" s="66"/>
      <c r="AE145" s="66"/>
      <c r="AF145" s="66"/>
      <c r="AG145" s="66"/>
      <c r="AI145" s="66"/>
      <c r="AJ145" s="66"/>
      <c r="AK145" s="66"/>
      <c r="AL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Y145" s="66"/>
      <c r="AZ145" s="66"/>
      <c r="BA145" s="66"/>
      <c r="BC145" s="66"/>
    </row>
    <row r="146" spans="1:63" x14ac:dyDescent="0.25">
      <c r="C146" s="92" t="s">
        <v>196</v>
      </c>
      <c r="D146" s="92">
        <f t="shared" ref="D146:AI146" si="21">COUNTIF(D5:D145, "&gt;0")</f>
        <v>0</v>
      </c>
      <c r="E146" s="92">
        <f t="shared" si="21"/>
        <v>0</v>
      </c>
      <c r="F146" s="92">
        <f t="shared" si="21"/>
        <v>0</v>
      </c>
      <c r="G146" s="92">
        <f t="shared" si="21"/>
        <v>3</v>
      </c>
      <c r="H146" s="92">
        <f t="shared" si="21"/>
        <v>5</v>
      </c>
      <c r="I146" s="92">
        <f t="shared" si="21"/>
        <v>34</v>
      </c>
      <c r="J146" s="92">
        <f t="shared" si="21"/>
        <v>9</v>
      </c>
      <c r="K146" s="92">
        <f t="shared" si="21"/>
        <v>18</v>
      </c>
      <c r="L146" s="92">
        <f t="shared" si="21"/>
        <v>0</v>
      </c>
      <c r="M146" s="92">
        <f t="shared" si="21"/>
        <v>0</v>
      </c>
      <c r="N146" s="92">
        <f t="shared" si="21"/>
        <v>18</v>
      </c>
      <c r="O146" s="92">
        <f t="shared" si="21"/>
        <v>10</v>
      </c>
      <c r="P146" s="92">
        <f t="shared" si="21"/>
        <v>0</v>
      </c>
      <c r="Q146" s="92">
        <f t="shared" si="21"/>
        <v>2</v>
      </c>
      <c r="R146" s="92">
        <f t="shared" si="21"/>
        <v>0</v>
      </c>
      <c r="S146" s="92">
        <f t="shared" si="21"/>
        <v>58</v>
      </c>
      <c r="T146" s="92">
        <f t="shared" si="21"/>
        <v>2</v>
      </c>
      <c r="U146" s="92">
        <f t="shared" si="21"/>
        <v>18</v>
      </c>
      <c r="V146" s="92">
        <f t="shared" si="21"/>
        <v>17</v>
      </c>
      <c r="W146" s="92">
        <f t="shared" si="21"/>
        <v>0</v>
      </c>
      <c r="X146" s="92">
        <f t="shared" si="21"/>
        <v>8</v>
      </c>
      <c r="Y146" s="92">
        <f t="shared" si="21"/>
        <v>86</v>
      </c>
      <c r="Z146" s="92">
        <f t="shared" si="21"/>
        <v>0</v>
      </c>
      <c r="AA146" s="92">
        <f t="shared" si="21"/>
        <v>0</v>
      </c>
      <c r="AB146" s="92">
        <f t="shared" si="21"/>
        <v>33</v>
      </c>
      <c r="AC146" s="92">
        <f t="shared" si="21"/>
        <v>12</v>
      </c>
      <c r="AD146" s="92">
        <f t="shared" si="21"/>
        <v>32</v>
      </c>
      <c r="AE146" s="92">
        <f t="shared" si="21"/>
        <v>2</v>
      </c>
      <c r="AF146" s="92">
        <f t="shared" si="21"/>
        <v>11</v>
      </c>
      <c r="AG146" s="92">
        <f t="shared" si="21"/>
        <v>16</v>
      </c>
      <c r="AH146" s="92">
        <f t="shared" si="21"/>
        <v>17</v>
      </c>
      <c r="AI146" s="92">
        <f t="shared" si="21"/>
        <v>10</v>
      </c>
      <c r="AJ146" s="92">
        <f t="shared" ref="AJ146:BK146" si="22">COUNTIF(AJ5:AJ145, "&gt;0")</f>
        <v>30</v>
      </c>
      <c r="AK146" s="92">
        <f t="shared" si="22"/>
        <v>64</v>
      </c>
      <c r="AL146" s="92">
        <f t="shared" si="22"/>
        <v>73</v>
      </c>
      <c r="AM146" s="92">
        <f t="shared" si="22"/>
        <v>0</v>
      </c>
      <c r="AN146" s="92">
        <f t="shared" si="22"/>
        <v>33</v>
      </c>
      <c r="AO146" s="92">
        <f t="shared" si="22"/>
        <v>12</v>
      </c>
      <c r="AP146" s="92">
        <f t="shared" si="22"/>
        <v>2</v>
      </c>
      <c r="AQ146" s="92">
        <f t="shared" si="22"/>
        <v>27</v>
      </c>
      <c r="AR146" s="92">
        <f t="shared" si="22"/>
        <v>105</v>
      </c>
      <c r="AS146" s="92">
        <f t="shared" si="22"/>
        <v>0</v>
      </c>
      <c r="AT146" s="92">
        <f t="shared" si="22"/>
        <v>2</v>
      </c>
      <c r="AU146" s="92">
        <f t="shared" si="22"/>
        <v>0</v>
      </c>
      <c r="AV146" s="92">
        <f t="shared" si="22"/>
        <v>4</v>
      </c>
      <c r="AW146" s="92">
        <f t="shared" si="22"/>
        <v>2</v>
      </c>
      <c r="AX146" s="92">
        <f t="shared" si="22"/>
        <v>0</v>
      </c>
      <c r="AY146" s="92">
        <f t="shared" si="22"/>
        <v>35</v>
      </c>
      <c r="AZ146" s="92">
        <f t="shared" si="22"/>
        <v>4</v>
      </c>
      <c r="BA146" s="92">
        <f t="shared" si="22"/>
        <v>0</v>
      </c>
      <c r="BB146" s="92">
        <f t="shared" si="22"/>
        <v>8</v>
      </c>
      <c r="BC146" s="92">
        <f t="shared" si="22"/>
        <v>0</v>
      </c>
      <c r="BD146" s="92">
        <f t="shared" si="22"/>
        <v>14</v>
      </c>
      <c r="BE146" s="92">
        <f t="shared" si="22"/>
        <v>17</v>
      </c>
      <c r="BF146" s="92">
        <f t="shared" si="22"/>
        <v>0</v>
      </c>
      <c r="BG146" s="92">
        <f t="shared" si="22"/>
        <v>0</v>
      </c>
      <c r="BH146" s="92">
        <f t="shared" si="22"/>
        <v>0</v>
      </c>
      <c r="BI146" s="92">
        <f t="shared" si="22"/>
        <v>0</v>
      </c>
      <c r="BJ146" s="92">
        <f t="shared" si="22"/>
        <v>0</v>
      </c>
      <c r="BK146" s="92">
        <f t="shared" si="22"/>
        <v>0</v>
      </c>
    </row>
    <row r="147" spans="1:63" x14ac:dyDescent="0.25">
      <c r="C147" s="92" t="s">
        <v>122</v>
      </c>
      <c r="D147" s="92">
        <f t="shared" ref="D147:AI147" si="23">SUM(D5:D145)</f>
        <v>0</v>
      </c>
      <c r="E147" s="92">
        <f t="shared" si="23"/>
        <v>0</v>
      </c>
      <c r="F147" s="92">
        <f t="shared" si="23"/>
        <v>0</v>
      </c>
      <c r="G147" s="92">
        <f t="shared" si="23"/>
        <v>4</v>
      </c>
      <c r="H147" s="92">
        <f t="shared" si="23"/>
        <v>10</v>
      </c>
      <c r="I147" s="92">
        <f t="shared" si="23"/>
        <v>92</v>
      </c>
      <c r="J147" s="92">
        <f t="shared" si="23"/>
        <v>10</v>
      </c>
      <c r="K147" s="92">
        <f t="shared" si="23"/>
        <v>48</v>
      </c>
      <c r="L147" s="92">
        <f t="shared" si="23"/>
        <v>0</v>
      </c>
      <c r="M147" s="92">
        <f t="shared" si="23"/>
        <v>0</v>
      </c>
      <c r="N147" s="92">
        <f t="shared" si="23"/>
        <v>32</v>
      </c>
      <c r="O147" s="92">
        <f t="shared" si="23"/>
        <v>28</v>
      </c>
      <c r="P147" s="92">
        <f t="shared" si="23"/>
        <v>0</v>
      </c>
      <c r="Q147" s="92">
        <f t="shared" si="23"/>
        <v>2</v>
      </c>
      <c r="R147" s="92">
        <f t="shared" si="23"/>
        <v>0</v>
      </c>
      <c r="S147" s="92">
        <f t="shared" si="23"/>
        <v>1166</v>
      </c>
      <c r="T147" s="92">
        <f t="shared" si="23"/>
        <v>2</v>
      </c>
      <c r="U147" s="92">
        <f t="shared" si="23"/>
        <v>64</v>
      </c>
      <c r="V147" s="92">
        <f t="shared" si="23"/>
        <v>26</v>
      </c>
      <c r="W147" s="92">
        <f t="shared" si="23"/>
        <v>0</v>
      </c>
      <c r="X147" s="92">
        <f t="shared" si="23"/>
        <v>22</v>
      </c>
      <c r="Y147" s="92">
        <f t="shared" si="23"/>
        <v>2080</v>
      </c>
      <c r="Z147" s="92">
        <f t="shared" si="23"/>
        <v>0</v>
      </c>
      <c r="AA147" s="92">
        <f t="shared" si="23"/>
        <v>0</v>
      </c>
      <c r="AB147" s="92">
        <f t="shared" si="23"/>
        <v>8670</v>
      </c>
      <c r="AC147" s="92">
        <f t="shared" si="23"/>
        <v>104</v>
      </c>
      <c r="AD147" s="92">
        <f t="shared" si="23"/>
        <v>370</v>
      </c>
      <c r="AE147" s="92">
        <f t="shared" si="23"/>
        <v>8</v>
      </c>
      <c r="AF147" s="92">
        <f t="shared" si="23"/>
        <v>14</v>
      </c>
      <c r="AG147" s="92">
        <f t="shared" si="23"/>
        <v>32</v>
      </c>
      <c r="AH147" s="92">
        <f t="shared" si="23"/>
        <v>94</v>
      </c>
      <c r="AI147" s="92">
        <f t="shared" si="23"/>
        <v>22</v>
      </c>
      <c r="AJ147" s="92">
        <f t="shared" ref="AJ147:BK147" si="24">SUM(AJ5:AJ145)</f>
        <v>134</v>
      </c>
      <c r="AK147" s="92">
        <f t="shared" si="24"/>
        <v>258</v>
      </c>
      <c r="AL147" s="92">
        <f t="shared" si="24"/>
        <v>758</v>
      </c>
      <c r="AM147" s="92">
        <f t="shared" si="24"/>
        <v>0</v>
      </c>
      <c r="AN147" s="92">
        <f t="shared" si="24"/>
        <v>266</v>
      </c>
      <c r="AO147" s="92">
        <f t="shared" si="24"/>
        <v>24</v>
      </c>
      <c r="AP147" s="92">
        <f t="shared" si="24"/>
        <v>12</v>
      </c>
      <c r="AQ147" s="92">
        <f t="shared" si="24"/>
        <v>80</v>
      </c>
      <c r="AR147" s="92">
        <f t="shared" si="24"/>
        <v>1044</v>
      </c>
      <c r="AS147" s="92">
        <f t="shared" si="24"/>
        <v>0</v>
      </c>
      <c r="AT147" s="92">
        <f t="shared" si="24"/>
        <v>2</v>
      </c>
      <c r="AU147" s="92">
        <f t="shared" si="24"/>
        <v>0</v>
      </c>
      <c r="AV147" s="92">
        <f t="shared" si="24"/>
        <v>4</v>
      </c>
      <c r="AW147" s="92">
        <f t="shared" si="24"/>
        <v>2</v>
      </c>
      <c r="AX147" s="92">
        <f t="shared" si="24"/>
        <v>0</v>
      </c>
      <c r="AY147" s="92">
        <f t="shared" si="24"/>
        <v>390</v>
      </c>
      <c r="AZ147" s="92">
        <f t="shared" si="24"/>
        <v>6</v>
      </c>
      <c r="BA147" s="92">
        <f t="shared" si="24"/>
        <v>0</v>
      </c>
      <c r="BB147" s="92">
        <f t="shared" si="24"/>
        <v>10</v>
      </c>
      <c r="BC147" s="92">
        <f t="shared" si="24"/>
        <v>0</v>
      </c>
      <c r="BD147" s="92">
        <f t="shared" si="24"/>
        <v>158</v>
      </c>
      <c r="BE147" s="92">
        <f t="shared" si="24"/>
        <v>44</v>
      </c>
      <c r="BF147" s="92">
        <f t="shared" si="24"/>
        <v>0</v>
      </c>
      <c r="BG147" s="92">
        <f t="shared" si="24"/>
        <v>0</v>
      </c>
      <c r="BH147" s="92">
        <f t="shared" si="24"/>
        <v>0</v>
      </c>
      <c r="BI147" s="92">
        <f t="shared" si="24"/>
        <v>0</v>
      </c>
      <c r="BJ147" s="92">
        <f t="shared" si="24"/>
        <v>0</v>
      </c>
      <c r="BK147" s="92">
        <f t="shared" si="24"/>
        <v>0</v>
      </c>
    </row>
    <row r="148" spans="1:63" x14ac:dyDescent="0.25">
      <c r="I148" s="145"/>
      <c r="J148" s="145"/>
      <c r="K148" s="145"/>
      <c r="L148" s="145"/>
      <c r="AU148" s="122"/>
      <c r="AV148" s="122"/>
      <c r="AW148" s="122"/>
      <c r="AX148" s="122"/>
      <c r="BD148" s="74"/>
      <c r="BE148" s="74"/>
      <c r="BF148" s="74"/>
      <c r="BG148" s="7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0861-6427-45A9-A367-F2CA5830A26C}">
  <dimension ref="A1:R145"/>
  <sheetViews>
    <sheetView workbookViewId="0">
      <pane xSplit="1" ySplit="3" topLeftCell="M4" activePane="bottomRight" state="frozen"/>
      <selection pane="topRight" activeCell="B1" sqref="B1"/>
      <selection pane="bottomLeft" activeCell="A4" sqref="A4"/>
      <selection pane="bottomRight" activeCell="O6" sqref="O6:O27"/>
    </sheetView>
  </sheetViews>
  <sheetFormatPr defaultRowHeight="15" x14ac:dyDescent="0.25"/>
  <cols>
    <col min="1" max="1" width="33.85546875" style="97" bestFit="1" customWidth="1"/>
    <col min="2" max="2" width="33.85546875" style="97" customWidth="1"/>
    <col min="3" max="3" width="27.42578125" style="66" bestFit="1" customWidth="1"/>
    <col min="4" max="4" width="9.140625" style="66" bestFit="1"/>
    <col min="5" max="5" width="10.140625" style="66" bestFit="1" customWidth="1"/>
    <col min="6" max="6" width="6" style="71" bestFit="1" customWidth="1"/>
    <col min="7" max="7" width="5.5703125" style="71" bestFit="1" customWidth="1"/>
    <col min="8" max="9" width="5.5703125" style="71" customWidth="1"/>
    <col min="10" max="10" width="6.5703125" style="71" customWidth="1"/>
    <col min="11" max="11" width="12.5703125" style="71" bestFit="1" customWidth="1"/>
  </cols>
  <sheetData>
    <row r="1" spans="1:18" x14ac:dyDescent="0.25">
      <c r="A1" s="176" t="s">
        <v>0</v>
      </c>
      <c r="B1" s="176"/>
      <c r="E1" s="173"/>
      <c r="F1" s="93" t="s">
        <v>1</v>
      </c>
      <c r="G1" s="94"/>
      <c r="H1" s="94"/>
      <c r="I1" s="94"/>
      <c r="J1" s="94"/>
      <c r="K1" s="94"/>
    </row>
    <row r="2" spans="1:18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</row>
    <row r="3" spans="1:18" x14ac:dyDescent="0.25">
      <c r="A3" s="177"/>
      <c r="B3" s="177"/>
      <c r="E3" s="173"/>
      <c r="F3" s="93"/>
      <c r="G3" s="94"/>
      <c r="H3" s="94"/>
      <c r="I3" s="94"/>
      <c r="J3" s="94"/>
      <c r="K3" s="94"/>
    </row>
    <row r="4" spans="1:18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</row>
    <row r="5" spans="1:18" x14ac:dyDescent="0.25">
      <c r="A5" s="66" t="s">
        <v>305</v>
      </c>
      <c r="B5" s="66" t="s">
        <v>779</v>
      </c>
      <c r="C5" s="66" t="s">
        <v>193</v>
      </c>
      <c r="D5" s="66">
        <v>2</v>
      </c>
      <c r="E5" s="67">
        <v>43263</v>
      </c>
      <c r="F5" s="68">
        <v>0.55902777777777779</v>
      </c>
      <c r="G5" s="68">
        <v>0.57291666666666663</v>
      </c>
      <c r="H5" s="68"/>
      <c r="I5" s="68"/>
      <c r="J5" s="69">
        <f>(G5-F5)+(I5-H5)</f>
        <v>1.388888888888884E-2</v>
      </c>
      <c r="K5" s="70">
        <f>J5*D5</f>
        <v>2.7777777777777679E-2</v>
      </c>
      <c r="P5" t="s">
        <v>123</v>
      </c>
      <c r="Q5" t="s">
        <v>852</v>
      </c>
    </row>
    <row r="6" spans="1:18" ht="15.75" x14ac:dyDescent="0.25">
      <c r="A6" s="66" t="s">
        <v>305</v>
      </c>
      <c r="B6" s="66" t="s">
        <v>779</v>
      </c>
      <c r="C6" s="66" t="s">
        <v>233</v>
      </c>
      <c r="D6" s="66">
        <v>1</v>
      </c>
      <c r="E6" s="67">
        <v>43276</v>
      </c>
      <c r="F6" s="68">
        <v>0.4548611111111111</v>
      </c>
      <c r="G6" s="68">
        <v>0.47430555555555554</v>
      </c>
      <c r="H6" s="68"/>
      <c r="I6" s="68"/>
      <c r="J6" s="69">
        <f>(G6-F6)+(I6-H6)</f>
        <v>1.9444444444444431E-2</v>
      </c>
      <c r="K6" s="70">
        <f>J6*D6</f>
        <v>1.9444444444444431E-2</v>
      </c>
      <c r="O6" s="66" t="s">
        <v>305</v>
      </c>
      <c r="P6" s="205">
        <v>0.10277777777777769</v>
      </c>
      <c r="Q6" s="213">
        <f>INT(P6)*24+HOUR(P6)+ROUND(MINUTE(P6)/60,2)</f>
        <v>2.4699999999999998</v>
      </c>
      <c r="R6">
        <v>2.4699999999999998</v>
      </c>
    </row>
    <row r="7" spans="1:18" ht="15.75" x14ac:dyDescent="0.25">
      <c r="A7" s="66" t="s">
        <v>305</v>
      </c>
      <c r="B7" s="66" t="s">
        <v>779</v>
      </c>
      <c r="C7" s="66" t="s">
        <v>255</v>
      </c>
      <c r="D7" s="66">
        <v>2</v>
      </c>
      <c r="E7" s="67">
        <v>43299</v>
      </c>
      <c r="F7" s="68">
        <v>0.53402777777777777</v>
      </c>
      <c r="G7" s="68">
        <v>0.56180555555555556</v>
      </c>
      <c r="H7" s="68"/>
      <c r="I7" s="68"/>
      <c r="J7" s="69">
        <f>(G7-F7)+(I7-H7)</f>
        <v>2.777777777777779E-2</v>
      </c>
      <c r="K7" s="70">
        <f>J7*D7</f>
        <v>5.555555555555558E-2</v>
      </c>
      <c r="O7" s="66" t="s">
        <v>195</v>
      </c>
      <c r="P7" s="209">
        <v>0.47986111111111135</v>
      </c>
      <c r="Q7" s="213">
        <f t="shared" ref="Q7:Q27" si="0">INT(P7)*24+HOUR(P7)+ROUND(MINUTE(P7)/60,2)</f>
        <v>11.52</v>
      </c>
      <c r="R7">
        <v>11.52</v>
      </c>
    </row>
    <row r="8" spans="1:18" s="146" customFormat="1" ht="15.75" x14ac:dyDescent="0.25">
      <c r="A8" s="66"/>
      <c r="B8" s="66"/>
      <c r="C8" s="66"/>
      <c r="D8" s="66"/>
      <c r="E8" s="67"/>
      <c r="F8" s="68"/>
      <c r="G8" s="68"/>
      <c r="H8" s="68"/>
      <c r="I8" s="68"/>
      <c r="J8" s="69"/>
      <c r="K8" s="205">
        <f>SUM(K5:K7)</f>
        <v>0.10277777777777769</v>
      </c>
      <c r="O8" s="66" t="s">
        <v>319</v>
      </c>
      <c r="P8" s="205">
        <v>7.2916666666666519E-2</v>
      </c>
      <c r="Q8" s="213">
        <f t="shared" si="0"/>
        <v>1.75</v>
      </c>
      <c r="R8" s="146">
        <v>1.75</v>
      </c>
    </row>
    <row r="9" spans="1:18" ht="15.75" x14ac:dyDescent="0.25">
      <c r="A9" s="66" t="s">
        <v>195</v>
      </c>
      <c r="B9" s="66" t="s">
        <v>230</v>
      </c>
      <c r="C9" s="66" t="s">
        <v>193</v>
      </c>
      <c r="D9" s="66">
        <v>2</v>
      </c>
      <c r="E9" s="67">
        <v>43248</v>
      </c>
      <c r="F9" s="68">
        <v>0.4513888888888889</v>
      </c>
      <c r="G9" s="68">
        <v>0.52083333333333337</v>
      </c>
      <c r="H9" s="68"/>
      <c r="I9" s="68"/>
      <c r="J9" s="69">
        <f>G9-F9</f>
        <v>6.9444444444444475E-2</v>
      </c>
      <c r="K9" s="208">
        <f t="shared" ref="K9:K17" si="1">J9*D9</f>
        <v>0.13888888888888895</v>
      </c>
      <c r="O9" s="66" t="s">
        <v>340</v>
      </c>
      <c r="P9" s="205">
        <v>0.10972222222222228</v>
      </c>
      <c r="Q9" s="213">
        <f t="shared" si="0"/>
        <v>2.63</v>
      </c>
      <c r="R9">
        <v>2.63</v>
      </c>
    </row>
    <row r="10" spans="1:18" ht="15.75" x14ac:dyDescent="0.25">
      <c r="A10" s="66" t="s">
        <v>195</v>
      </c>
      <c r="B10" s="66" t="s">
        <v>230</v>
      </c>
      <c r="C10" s="66" t="s">
        <v>193</v>
      </c>
      <c r="D10" s="66">
        <v>2</v>
      </c>
      <c r="E10" s="67">
        <v>43255</v>
      </c>
      <c r="F10" s="68">
        <v>0.73888888888888893</v>
      </c>
      <c r="G10" s="68">
        <v>0.75694444444444453</v>
      </c>
      <c r="H10" s="68"/>
      <c r="I10" s="68"/>
      <c r="J10" s="69">
        <f>G10-F10</f>
        <v>1.8055555555555602E-2</v>
      </c>
      <c r="K10" s="208">
        <f t="shared" si="1"/>
        <v>3.6111111111111205E-2</v>
      </c>
      <c r="O10" s="66" t="s">
        <v>325</v>
      </c>
      <c r="P10" s="205">
        <v>0.22499999999999964</v>
      </c>
      <c r="Q10" s="213">
        <f t="shared" si="0"/>
        <v>5.4</v>
      </c>
      <c r="R10">
        <v>5.4</v>
      </c>
    </row>
    <row r="11" spans="1:18" ht="15.75" x14ac:dyDescent="0.25">
      <c r="A11" s="66" t="s">
        <v>195</v>
      </c>
      <c r="B11" s="66" t="s">
        <v>230</v>
      </c>
      <c r="C11" s="66" t="s">
        <v>193</v>
      </c>
      <c r="D11" s="66">
        <v>2</v>
      </c>
      <c r="E11" s="67">
        <v>43263</v>
      </c>
      <c r="F11" s="68">
        <v>0.50208333333333333</v>
      </c>
      <c r="G11" s="68">
        <v>0.52986111111111112</v>
      </c>
      <c r="H11" s="68"/>
      <c r="I11" s="68"/>
      <c r="J11" s="69">
        <f>G11-F11</f>
        <v>2.777777777777779E-2</v>
      </c>
      <c r="K11" s="208">
        <f t="shared" si="1"/>
        <v>5.555555555555558E-2</v>
      </c>
      <c r="O11" s="66" t="s">
        <v>332</v>
      </c>
      <c r="P11" s="205">
        <v>0.29999999999999988</v>
      </c>
      <c r="Q11" s="213">
        <f t="shared" si="0"/>
        <v>7.2</v>
      </c>
      <c r="R11">
        <v>7.2</v>
      </c>
    </row>
    <row r="12" spans="1:18" ht="15.75" x14ac:dyDescent="0.25">
      <c r="A12" s="66" t="s">
        <v>195</v>
      </c>
      <c r="B12" s="66" t="s">
        <v>230</v>
      </c>
      <c r="C12" s="66" t="s">
        <v>231</v>
      </c>
      <c r="D12" s="66">
        <v>3</v>
      </c>
      <c r="E12" s="67">
        <v>43269</v>
      </c>
      <c r="F12" s="68">
        <v>0.41041666666666665</v>
      </c>
      <c r="G12" s="68">
        <v>0.43263888888888885</v>
      </c>
      <c r="H12" s="68"/>
      <c r="I12" s="68"/>
      <c r="J12" s="69">
        <f>G12-F12</f>
        <v>2.2222222222222199E-2</v>
      </c>
      <c r="K12" s="208">
        <f t="shared" si="1"/>
        <v>6.6666666666666596E-2</v>
      </c>
      <c r="O12" s="66" t="s">
        <v>285</v>
      </c>
      <c r="P12" s="205">
        <v>1.2500000000000067E-2</v>
      </c>
      <c r="Q12" s="213">
        <f t="shared" si="0"/>
        <v>0.3</v>
      </c>
      <c r="R12">
        <v>0.3</v>
      </c>
    </row>
    <row r="13" spans="1:18" ht="15.75" x14ac:dyDescent="0.25">
      <c r="A13" s="71" t="s">
        <v>195</v>
      </c>
      <c r="B13" s="66" t="s">
        <v>230</v>
      </c>
      <c r="C13" s="71" t="s">
        <v>233</v>
      </c>
      <c r="D13" s="71">
        <v>1</v>
      </c>
      <c r="E13" s="137">
        <v>43276</v>
      </c>
      <c r="F13" s="68">
        <v>0.41319444444444442</v>
      </c>
      <c r="G13" s="68">
        <v>0.43333333333333335</v>
      </c>
      <c r="H13" s="68"/>
      <c r="I13" s="68"/>
      <c r="J13" s="69">
        <f>(G13-F13)+(I13-H13)</f>
        <v>2.0138888888888928E-2</v>
      </c>
      <c r="K13" s="208">
        <f t="shared" si="1"/>
        <v>2.0138888888888928E-2</v>
      </c>
      <c r="O13" s="66" t="s">
        <v>317</v>
      </c>
      <c r="P13" s="205">
        <v>2.5694444444444353E-2</v>
      </c>
      <c r="Q13" s="213">
        <f t="shared" si="0"/>
        <v>0.62</v>
      </c>
      <c r="R13">
        <v>0.62</v>
      </c>
    </row>
    <row r="14" spans="1:18" ht="15.75" x14ac:dyDescent="0.25">
      <c r="A14" s="66" t="s">
        <v>195</v>
      </c>
      <c r="B14" s="66" t="s">
        <v>230</v>
      </c>
      <c r="C14" s="66" t="s">
        <v>233</v>
      </c>
      <c r="D14" s="66">
        <v>1</v>
      </c>
      <c r="E14" s="67">
        <v>43280</v>
      </c>
      <c r="F14" s="68">
        <v>0.41875000000000001</v>
      </c>
      <c r="G14" s="68">
        <v>0.47986111111111113</v>
      </c>
      <c r="H14" s="68"/>
      <c r="I14" s="68"/>
      <c r="J14" s="69">
        <f>G14-F14</f>
        <v>6.1111111111111116E-2</v>
      </c>
      <c r="K14" s="208">
        <f t="shared" si="1"/>
        <v>6.1111111111111116E-2</v>
      </c>
      <c r="O14" s="66" t="s">
        <v>197</v>
      </c>
      <c r="P14" s="209">
        <v>2.1145833333333339</v>
      </c>
      <c r="Q14" s="213">
        <f t="shared" si="0"/>
        <v>50.75</v>
      </c>
      <c r="R14">
        <v>50.75</v>
      </c>
    </row>
    <row r="15" spans="1:18" ht="15.75" x14ac:dyDescent="0.25">
      <c r="A15" s="71" t="s">
        <v>195</v>
      </c>
      <c r="B15" s="66" t="s">
        <v>230</v>
      </c>
      <c r="C15" s="71" t="s">
        <v>233</v>
      </c>
      <c r="D15" s="71">
        <v>1</v>
      </c>
      <c r="E15" s="137">
        <v>43289</v>
      </c>
      <c r="F15" s="68">
        <v>0.51458333333333328</v>
      </c>
      <c r="G15" s="68">
        <v>0.5625</v>
      </c>
      <c r="H15" s="68"/>
      <c r="I15" s="68"/>
      <c r="J15" s="69">
        <f>(G15-F15)+(I15-H15)</f>
        <v>4.7916666666666718E-2</v>
      </c>
      <c r="K15" s="208">
        <f t="shared" si="1"/>
        <v>4.7916666666666718E-2</v>
      </c>
      <c r="O15" s="66" t="s">
        <v>275</v>
      </c>
      <c r="P15" s="205">
        <v>0.35972222222222239</v>
      </c>
      <c r="Q15" s="213">
        <f t="shared" si="0"/>
        <v>8.6300000000000008</v>
      </c>
      <c r="R15">
        <v>8.6300000000000008</v>
      </c>
    </row>
    <row r="16" spans="1:18" ht="15.75" x14ac:dyDescent="0.25">
      <c r="A16" s="66" t="s">
        <v>195</v>
      </c>
      <c r="B16" s="66" t="s">
        <v>230</v>
      </c>
      <c r="C16" s="66" t="s">
        <v>269</v>
      </c>
      <c r="D16" s="66">
        <v>3</v>
      </c>
      <c r="E16" s="67">
        <v>43292</v>
      </c>
      <c r="F16" s="68">
        <v>0.58333333333333337</v>
      </c>
      <c r="G16" s="68">
        <v>0.59513888888888888</v>
      </c>
      <c r="H16" s="68"/>
      <c r="I16" s="68"/>
      <c r="J16" s="69">
        <f>(G16-F16)+(I16-H16)</f>
        <v>1.1805555555555514E-2</v>
      </c>
      <c r="K16" s="208">
        <f t="shared" si="1"/>
        <v>3.5416666666666541E-2</v>
      </c>
      <c r="O16" s="66" t="s">
        <v>236</v>
      </c>
      <c r="P16" s="205">
        <v>0.13888888888888951</v>
      </c>
      <c r="Q16" s="213">
        <f t="shared" si="0"/>
        <v>3.33</v>
      </c>
      <c r="R16">
        <v>3.33</v>
      </c>
    </row>
    <row r="17" spans="1:18" ht="15.75" x14ac:dyDescent="0.25">
      <c r="A17" s="66" t="s">
        <v>195</v>
      </c>
      <c r="B17" s="66" t="s">
        <v>230</v>
      </c>
      <c r="C17" s="66" t="s">
        <v>255</v>
      </c>
      <c r="D17" s="66">
        <v>2</v>
      </c>
      <c r="E17" s="67">
        <v>43299</v>
      </c>
      <c r="F17" s="68">
        <v>0.50486111111111109</v>
      </c>
      <c r="G17" s="68">
        <v>0.51388888888888895</v>
      </c>
      <c r="H17" s="68"/>
      <c r="I17" s="68"/>
      <c r="J17" s="69">
        <f>(G17-F17)+(I17-H17)</f>
        <v>9.0277777777778567E-3</v>
      </c>
      <c r="K17" s="208">
        <f t="shared" si="1"/>
        <v>1.8055555555555713E-2</v>
      </c>
      <c r="O17" s="173" t="s">
        <v>208</v>
      </c>
      <c r="P17" s="209">
        <v>2.4201388888888893</v>
      </c>
      <c r="Q17" s="213">
        <f t="shared" si="0"/>
        <v>58.08</v>
      </c>
      <c r="R17">
        <v>58.08</v>
      </c>
    </row>
    <row r="18" spans="1:18" s="146" customFormat="1" ht="15.75" x14ac:dyDescent="0.25">
      <c r="A18" s="66"/>
      <c r="B18" s="66"/>
      <c r="C18" s="66"/>
      <c r="D18" s="66"/>
      <c r="E18" s="67"/>
      <c r="F18" s="68"/>
      <c r="G18" s="68"/>
      <c r="H18" s="68"/>
      <c r="I18" s="68"/>
      <c r="J18" s="69"/>
      <c r="K18" s="209">
        <f>SUM(K9:K17)</f>
        <v>0.47986111111111135</v>
      </c>
      <c r="O18" s="66" t="s">
        <v>301</v>
      </c>
      <c r="P18" s="205">
        <v>0.35624999999999968</v>
      </c>
      <c r="Q18" s="213">
        <f t="shared" si="0"/>
        <v>8.5500000000000007</v>
      </c>
      <c r="R18" s="146">
        <v>8.5500000000000007</v>
      </c>
    </row>
    <row r="19" spans="1:18" ht="15.75" x14ac:dyDescent="0.25">
      <c r="A19" s="66" t="s">
        <v>319</v>
      </c>
      <c r="B19" s="66" t="s">
        <v>780</v>
      </c>
      <c r="C19" s="66" t="s">
        <v>194</v>
      </c>
      <c r="D19" s="66">
        <v>3</v>
      </c>
      <c r="E19" s="67">
        <v>43266</v>
      </c>
      <c r="F19" s="68">
        <v>0.62152777777777779</v>
      </c>
      <c r="G19" s="68">
        <v>0.63194444444444442</v>
      </c>
      <c r="H19" s="68"/>
      <c r="I19" s="68"/>
      <c r="J19" s="69">
        <f>(G19-F19)+(I19-H19)</f>
        <v>1.041666666666663E-2</v>
      </c>
      <c r="K19" s="70">
        <f>J19*D19</f>
        <v>3.1249999999999889E-2</v>
      </c>
      <c r="O19" s="66" t="s">
        <v>242</v>
      </c>
      <c r="P19" s="205">
        <v>0.42222222222222189</v>
      </c>
      <c r="Q19" s="213">
        <f t="shared" si="0"/>
        <v>10.130000000000001</v>
      </c>
      <c r="R19">
        <v>10.130000000000001</v>
      </c>
    </row>
    <row r="20" spans="1:18" ht="15.75" x14ac:dyDescent="0.25">
      <c r="A20" s="66" t="s">
        <v>319</v>
      </c>
      <c r="B20" s="66" t="s">
        <v>780</v>
      </c>
      <c r="C20" s="66" t="s">
        <v>233</v>
      </c>
      <c r="D20" s="66">
        <v>1</v>
      </c>
      <c r="E20" s="67">
        <v>43276</v>
      </c>
      <c r="F20" s="68">
        <v>0.5541666666666667</v>
      </c>
      <c r="G20" s="68">
        <v>0.57500000000000007</v>
      </c>
      <c r="H20" s="68"/>
      <c r="I20" s="68"/>
      <c r="J20" s="69">
        <f>(G20-F20)+(I20-H20)</f>
        <v>2.083333333333337E-2</v>
      </c>
      <c r="K20" s="70">
        <f>J20*D20</f>
        <v>2.083333333333337E-2</v>
      </c>
      <c r="O20" s="173" t="s">
        <v>252</v>
      </c>
      <c r="P20" s="209">
        <v>1.0041666666666662</v>
      </c>
      <c r="Q20" s="213">
        <f t="shared" si="0"/>
        <v>24.1</v>
      </c>
      <c r="R20">
        <v>24.1</v>
      </c>
    </row>
    <row r="21" spans="1:18" ht="15.75" customHeight="1" x14ac:dyDescent="0.25">
      <c r="A21" s="66" t="s">
        <v>319</v>
      </c>
      <c r="B21" s="66" t="s">
        <v>780</v>
      </c>
      <c r="C21" s="66" t="s">
        <v>255</v>
      </c>
      <c r="D21" s="66">
        <v>2</v>
      </c>
      <c r="E21" s="67">
        <v>43301</v>
      </c>
      <c r="F21" s="68">
        <v>0.59027777777777779</v>
      </c>
      <c r="G21" s="68">
        <v>0.60069444444444442</v>
      </c>
      <c r="J21" s="69">
        <f t="shared" ref="J21:J36" si="2">G21-F21</f>
        <v>1.041666666666663E-2</v>
      </c>
      <c r="K21" s="70">
        <f>J21*D21</f>
        <v>2.0833333333333259E-2</v>
      </c>
      <c r="O21" s="66" t="s">
        <v>283</v>
      </c>
      <c r="P21" s="209">
        <v>1.041666666666663E-2</v>
      </c>
      <c r="Q21" s="213">
        <f t="shared" si="0"/>
        <v>0.25</v>
      </c>
      <c r="R21">
        <v>0.25</v>
      </c>
    </row>
    <row r="22" spans="1:18" s="146" customFormat="1" ht="15.75" customHeight="1" x14ac:dyDescent="0.25">
      <c r="A22" s="66"/>
      <c r="B22" s="66"/>
      <c r="C22" s="66"/>
      <c r="D22" s="66"/>
      <c r="E22" s="67"/>
      <c r="F22" s="68"/>
      <c r="G22" s="68"/>
      <c r="H22" s="71"/>
      <c r="I22" s="71"/>
      <c r="J22" s="69"/>
      <c r="K22" s="205">
        <f>SUM(K19:K21)</f>
        <v>7.2916666666666519E-2</v>
      </c>
      <c r="O22" s="66" t="s">
        <v>289</v>
      </c>
      <c r="P22" s="205">
        <v>0.28402777777777777</v>
      </c>
      <c r="Q22" s="213">
        <f t="shared" si="0"/>
        <v>6.82</v>
      </c>
      <c r="R22" s="146">
        <v>6.82</v>
      </c>
    </row>
    <row r="23" spans="1:18" ht="15.75" x14ac:dyDescent="0.25">
      <c r="A23" s="66" t="s">
        <v>340</v>
      </c>
      <c r="B23" s="66" t="s">
        <v>343</v>
      </c>
      <c r="C23" s="66" t="s">
        <v>194</v>
      </c>
      <c r="D23" s="66">
        <v>3</v>
      </c>
      <c r="E23" s="67">
        <v>43244</v>
      </c>
      <c r="F23" s="68">
        <v>0.625</v>
      </c>
      <c r="G23" s="68">
        <v>0.64652777777777781</v>
      </c>
      <c r="J23" s="69">
        <f t="shared" si="2"/>
        <v>2.1527777777777812E-2</v>
      </c>
      <c r="K23" s="70">
        <f>J23*D23</f>
        <v>6.4583333333333437E-2</v>
      </c>
      <c r="O23" s="66" t="s">
        <v>267</v>
      </c>
      <c r="P23" s="205">
        <v>0.25833333333333319</v>
      </c>
      <c r="Q23" s="213">
        <f t="shared" si="0"/>
        <v>6.2</v>
      </c>
      <c r="R23">
        <v>6.2</v>
      </c>
    </row>
    <row r="24" spans="1:18" ht="15.75" x14ac:dyDescent="0.25">
      <c r="A24" s="66" t="s">
        <v>340</v>
      </c>
      <c r="B24" s="66" t="s">
        <v>343</v>
      </c>
      <c r="C24" s="66" t="s">
        <v>193</v>
      </c>
      <c r="D24" s="66">
        <v>2</v>
      </c>
      <c r="E24" s="67">
        <v>43258</v>
      </c>
      <c r="F24" s="68">
        <v>0.44305555555555554</v>
      </c>
      <c r="G24" s="68">
        <v>0.44791666666666669</v>
      </c>
      <c r="H24" s="68">
        <v>0.59375</v>
      </c>
      <c r="I24" s="68">
        <v>0.60833333333333328</v>
      </c>
      <c r="J24" s="69">
        <f t="shared" si="2"/>
        <v>4.8611111111111494E-3</v>
      </c>
      <c r="K24" s="70">
        <f>J24*D24</f>
        <v>9.7222222222222987E-3</v>
      </c>
      <c r="O24" s="66" t="s">
        <v>315</v>
      </c>
      <c r="P24" s="70"/>
      <c r="Q24" s="213">
        <f t="shared" si="0"/>
        <v>0</v>
      </c>
      <c r="R24">
        <v>0</v>
      </c>
    </row>
    <row r="25" spans="1:18" ht="15.75" x14ac:dyDescent="0.25">
      <c r="A25" s="66" t="s">
        <v>340</v>
      </c>
      <c r="B25" s="66" t="s">
        <v>343</v>
      </c>
      <c r="C25" s="66" t="s">
        <v>194</v>
      </c>
      <c r="D25" s="66">
        <v>3</v>
      </c>
      <c r="E25" s="67">
        <v>43266</v>
      </c>
      <c r="F25" s="68">
        <v>0.59722222222222221</v>
      </c>
      <c r="G25" s="68">
        <v>0.60416666666666663</v>
      </c>
      <c r="J25" s="69">
        <f t="shared" si="2"/>
        <v>6.9444444444444198E-3</v>
      </c>
      <c r="K25" s="70">
        <f>J25*D25</f>
        <v>2.0833333333333259E-2</v>
      </c>
      <c r="O25" s="66" t="s">
        <v>314</v>
      </c>
      <c r="P25" s="205">
        <v>0.18749999999999867</v>
      </c>
      <c r="Q25" s="213">
        <f t="shared" si="0"/>
        <v>4.5</v>
      </c>
      <c r="R25">
        <v>4.5</v>
      </c>
    </row>
    <row r="26" spans="1:18" ht="15.75" x14ac:dyDescent="0.25">
      <c r="A26" s="66" t="s">
        <v>340</v>
      </c>
      <c r="B26" s="66" t="s">
        <v>343</v>
      </c>
      <c r="C26" s="66" t="s">
        <v>233</v>
      </c>
      <c r="D26" s="66">
        <v>1</v>
      </c>
      <c r="E26" s="67">
        <v>43276</v>
      </c>
      <c r="F26" s="68">
        <v>0.52708333333333335</v>
      </c>
      <c r="G26" s="68">
        <v>0.54166666666666663</v>
      </c>
      <c r="J26" s="69">
        <f t="shared" si="2"/>
        <v>1.4583333333333282E-2</v>
      </c>
      <c r="K26" s="70">
        <f>J26*D26</f>
        <v>1.4583333333333282E-2</v>
      </c>
      <c r="O26" s="66" t="s">
        <v>308</v>
      </c>
      <c r="P26" s="206">
        <v>0.22569444444444431</v>
      </c>
      <c r="Q26" s="213">
        <f t="shared" si="0"/>
        <v>5.42</v>
      </c>
      <c r="R26">
        <v>5.42</v>
      </c>
    </row>
    <row r="27" spans="1:18" s="146" customFormat="1" ht="15.75" x14ac:dyDescent="0.25">
      <c r="A27" s="66"/>
      <c r="B27" s="66"/>
      <c r="C27" s="66"/>
      <c r="D27" s="66"/>
      <c r="E27" s="67"/>
      <c r="F27" s="68"/>
      <c r="G27" s="68"/>
      <c r="H27" s="71"/>
      <c r="I27" s="71"/>
      <c r="J27" s="69"/>
      <c r="K27" s="205">
        <f>SUM(K23:K26)</f>
        <v>0.10972222222222228</v>
      </c>
      <c r="O27" s="71" t="s">
        <v>287</v>
      </c>
      <c r="P27" s="170">
        <f>K53</f>
        <v>1.6666666666666607E-2</v>
      </c>
      <c r="Q27" s="213">
        <f t="shared" si="0"/>
        <v>0.4</v>
      </c>
      <c r="R27" s="146">
        <v>0.4</v>
      </c>
    </row>
    <row r="28" spans="1:18" x14ac:dyDescent="0.25">
      <c r="A28" s="66" t="s">
        <v>325</v>
      </c>
      <c r="B28" s="66" t="s">
        <v>781</v>
      </c>
      <c r="C28" s="66" t="s">
        <v>193</v>
      </c>
      <c r="D28" s="66">
        <v>2</v>
      </c>
      <c r="E28" s="67">
        <v>43258</v>
      </c>
      <c r="F28" s="68">
        <v>0.64027777777777795</v>
      </c>
      <c r="G28" s="68">
        <v>0.6875</v>
      </c>
      <c r="J28" s="69">
        <f t="shared" si="2"/>
        <v>4.7222222222222054E-2</v>
      </c>
      <c r="K28" s="70">
        <f>J28*D28</f>
        <v>9.4444444444444109E-2</v>
      </c>
    </row>
    <row r="29" spans="1:18" x14ac:dyDescent="0.25">
      <c r="A29" s="66" t="s">
        <v>325</v>
      </c>
      <c r="B29" s="66" t="s">
        <v>791</v>
      </c>
      <c r="C29" s="66" t="s">
        <v>194</v>
      </c>
      <c r="D29" s="66">
        <v>3</v>
      </c>
      <c r="E29" s="67">
        <v>43269</v>
      </c>
      <c r="F29" s="68">
        <v>0.4770833333333333</v>
      </c>
      <c r="G29" s="68">
        <v>0.50763888888888886</v>
      </c>
      <c r="J29" s="69">
        <f t="shared" si="2"/>
        <v>3.0555555555555558E-2</v>
      </c>
      <c r="K29" s="70">
        <f>J29*D29</f>
        <v>9.1666666666666674E-2</v>
      </c>
    </row>
    <row r="30" spans="1:18" x14ac:dyDescent="0.25">
      <c r="A30" s="66" t="s">
        <v>325</v>
      </c>
      <c r="B30" s="66" t="s">
        <v>792</v>
      </c>
      <c r="C30" s="66" t="s">
        <v>194</v>
      </c>
      <c r="D30" s="66">
        <v>3</v>
      </c>
      <c r="E30" s="67">
        <v>43269</v>
      </c>
      <c r="F30" s="68">
        <v>0.4770833333333333</v>
      </c>
      <c r="G30" s="68">
        <v>0.50763888888888886</v>
      </c>
      <c r="J30" s="69">
        <f t="shared" si="2"/>
        <v>3.0555555555555558E-2</v>
      </c>
      <c r="K30" s="70">
        <f>J30*D30</f>
        <v>9.1666666666666674E-2</v>
      </c>
    </row>
    <row r="31" spans="1:18" x14ac:dyDescent="0.25">
      <c r="A31" s="66" t="s">
        <v>325</v>
      </c>
      <c r="B31" s="66" t="s">
        <v>791</v>
      </c>
      <c r="C31" s="66" t="s">
        <v>234</v>
      </c>
      <c r="D31" s="66">
        <v>2</v>
      </c>
      <c r="E31" s="67">
        <v>43295</v>
      </c>
      <c r="F31" s="68">
        <v>0.43888888888888888</v>
      </c>
      <c r="G31" s="68">
        <v>0.45833333333333331</v>
      </c>
      <c r="J31" s="69">
        <f t="shared" si="2"/>
        <v>1.9444444444444431E-2</v>
      </c>
      <c r="K31" s="70">
        <f>J31*D31</f>
        <v>3.8888888888888862E-2</v>
      </c>
    </row>
    <row r="32" spans="1:18" x14ac:dyDescent="0.25">
      <c r="A32" s="66" t="s">
        <v>325</v>
      </c>
      <c r="B32" s="66" t="s">
        <v>792</v>
      </c>
      <c r="C32" s="66" t="s">
        <v>234</v>
      </c>
      <c r="D32" s="66">
        <v>2</v>
      </c>
      <c r="E32" s="67">
        <v>43295</v>
      </c>
      <c r="F32" s="68">
        <v>0.43888888888888888</v>
      </c>
      <c r="G32" s="68">
        <v>0.45833333333333331</v>
      </c>
      <c r="J32" s="69">
        <f t="shared" si="2"/>
        <v>1.9444444444444431E-2</v>
      </c>
      <c r="K32" s="70">
        <f>J32*D32</f>
        <v>3.8888888888888862E-2</v>
      </c>
    </row>
    <row r="33" spans="1:12" s="146" customFormat="1" x14ac:dyDescent="0.25">
      <c r="A33" s="66"/>
      <c r="B33" s="66"/>
      <c r="C33" s="66"/>
      <c r="D33" s="66"/>
      <c r="E33" s="67"/>
      <c r="F33" s="68"/>
      <c r="G33" s="68"/>
      <c r="H33" s="71"/>
      <c r="I33" s="71"/>
      <c r="J33" s="69"/>
      <c r="K33" s="205">
        <f>K28+K29+K31</f>
        <v>0.22499999999999964</v>
      </c>
    </row>
    <row r="34" spans="1:12" x14ac:dyDescent="0.25">
      <c r="A34" s="66" t="s">
        <v>330</v>
      </c>
      <c r="B34" s="66" t="s">
        <v>782</v>
      </c>
      <c r="C34" s="66" t="s">
        <v>204</v>
      </c>
      <c r="D34" s="66">
        <v>2</v>
      </c>
      <c r="E34" s="67">
        <v>43249</v>
      </c>
      <c r="F34" s="68">
        <v>0.38263888888888892</v>
      </c>
      <c r="G34" s="68">
        <v>0.44930555555555557</v>
      </c>
      <c r="J34" s="69">
        <f t="shared" si="2"/>
        <v>6.6666666666666652E-2</v>
      </c>
      <c r="K34" s="70">
        <f>J34*D34</f>
        <v>0.1333333333333333</v>
      </c>
    </row>
    <row r="35" spans="1:12" x14ac:dyDescent="0.25">
      <c r="A35" s="66" t="s">
        <v>330</v>
      </c>
      <c r="B35" s="66" t="s">
        <v>782</v>
      </c>
      <c r="C35" s="66" t="s">
        <v>233</v>
      </c>
      <c r="D35" s="66">
        <v>1</v>
      </c>
      <c r="E35" s="67">
        <v>43270</v>
      </c>
      <c r="F35" s="68">
        <v>0.35555555555555557</v>
      </c>
      <c r="G35" s="68">
        <v>0.36805555555555558</v>
      </c>
      <c r="J35" s="69">
        <f t="shared" si="2"/>
        <v>1.2500000000000011E-2</v>
      </c>
      <c r="K35" s="70">
        <f>J35*D35</f>
        <v>1.2500000000000011E-2</v>
      </c>
    </row>
    <row r="36" spans="1:12" x14ac:dyDescent="0.25">
      <c r="A36" s="66" t="s">
        <v>332</v>
      </c>
      <c r="B36" s="66" t="s">
        <v>782</v>
      </c>
      <c r="C36" s="66" t="s">
        <v>234</v>
      </c>
      <c r="D36" s="66">
        <v>2</v>
      </c>
      <c r="E36" s="67">
        <v>43275</v>
      </c>
      <c r="F36" s="68">
        <v>0.37986111111111115</v>
      </c>
      <c r="G36" s="68">
        <v>0.45694444444444443</v>
      </c>
      <c r="J36" s="69">
        <f t="shared" si="2"/>
        <v>7.7083333333333282E-2</v>
      </c>
      <c r="K36" s="70">
        <f>J36*D36</f>
        <v>0.15416666666666656</v>
      </c>
    </row>
    <row r="37" spans="1:12" s="146" customFormat="1" x14ac:dyDescent="0.25">
      <c r="A37" s="66"/>
      <c r="B37" s="66"/>
      <c r="C37" s="66"/>
      <c r="D37" s="66"/>
      <c r="E37" s="67"/>
      <c r="F37" s="68"/>
      <c r="G37" s="68"/>
      <c r="H37" s="71"/>
      <c r="I37" s="71"/>
      <c r="J37" s="69"/>
      <c r="K37" s="205">
        <f>SUM(K34:K36)</f>
        <v>0.29999999999999988</v>
      </c>
    </row>
    <row r="38" spans="1:12" x14ac:dyDescent="0.25">
      <c r="A38" s="66" t="s">
        <v>285</v>
      </c>
      <c r="B38" s="66" t="s">
        <v>783</v>
      </c>
      <c r="C38" s="66" t="s">
        <v>193</v>
      </c>
      <c r="D38" s="66">
        <v>2</v>
      </c>
      <c r="E38" s="67">
        <v>43248</v>
      </c>
      <c r="F38" s="68">
        <v>0.42430555555555555</v>
      </c>
      <c r="G38" s="68">
        <v>0.43055555555555558</v>
      </c>
      <c r="H38" s="68"/>
      <c r="I38" s="68"/>
      <c r="J38" s="69">
        <f>(G38-F38)+(I38-H38)</f>
        <v>6.2500000000000333E-3</v>
      </c>
      <c r="K38" s="70">
        <f>J38*D38</f>
        <v>1.2500000000000067E-2</v>
      </c>
    </row>
    <row r="39" spans="1:12" s="146" customFormat="1" x14ac:dyDescent="0.25">
      <c r="A39" s="66"/>
      <c r="B39" s="66"/>
      <c r="C39" s="66"/>
      <c r="D39" s="66"/>
      <c r="E39" s="67"/>
      <c r="F39" s="68"/>
      <c r="G39" s="68"/>
      <c r="H39" s="68"/>
      <c r="I39" s="68"/>
      <c r="J39" s="69"/>
      <c r="K39" s="205">
        <f>K38</f>
        <v>1.2500000000000067E-2</v>
      </c>
    </row>
    <row r="40" spans="1:12" x14ac:dyDescent="0.25">
      <c r="A40" s="66" t="s">
        <v>317</v>
      </c>
      <c r="B40" s="66" t="s">
        <v>784</v>
      </c>
      <c r="C40" s="66" t="s">
        <v>231</v>
      </c>
      <c r="D40" s="66">
        <v>3</v>
      </c>
      <c r="E40" s="67">
        <v>43269</v>
      </c>
      <c r="F40" s="68">
        <v>0.53541666666666665</v>
      </c>
      <c r="G40" s="68">
        <v>0.54166666666666663</v>
      </c>
      <c r="H40" s="68"/>
      <c r="I40" s="68"/>
      <c r="J40" s="69">
        <f>(G40-F40)+(I40-H40)</f>
        <v>6.2499999999999778E-3</v>
      </c>
      <c r="K40" s="70">
        <f>J40*D40</f>
        <v>1.8749999999999933E-2</v>
      </c>
    </row>
    <row r="41" spans="1:12" x14ac:dyDescent="0.25">
      <c r="A41" s="66" t="s">
        <v>317</v>
      </c>
      <c r="B41" s="66" t="s">
        <v>784</v>
      </c>
      <c r="C41" s="66" t="s">
        <v>234</v>
      </c>
      <c r="D41" s="66">
        <v>2</v>
      </c>
      <c r="E41" s="67">
        <v>43309</v>
      </c>
      <c r="F41" s="68">
        <v>0.5625</v>
      </c>
      <c r="G41" s="68">
        <v>0.56597222222222221</v>
      </c>
      <c r="H41" s="68"/>
      <c r="I41" s="68"/>
      <c r="J41" s="69">
        <f>(G41-F41)+(I41-H41)</f>
        <v>3.4722222222222099E-3</v>
      </c>
      <c r="K41" s="70">
        <f>J41*D41</f>
        <v>6.9444444444444198E-3</v>
      </c>
    </row>
    <row r="42" spans="1:12" s="146" customFormat="1" x14ac:dyDescent="0.25">
      <c r="A42" s="66"/>
      <c r="B42" s="66"/>
      <c r="C42" s="66"/>
      <c r="D42" s="66"/>
      <c r="E42" s="67"/>
      <c r="F42" s="68"/>
      <c r="G42" s="68"/>
      <c r="H42" s="68"/>
      <c r="I42" s="68"/>
      <c r="J42" s="69"/>
      <c r="K42" s="205">
        <f>SUM(K40:K41)</f>
        <v>2.5694444444444353E-2</v>
      </c>
    </row>
    <row r="43" spans="1:12" x14ac:dyDescent="0.25">
      <c r="A43" s="66" t="s">
        <v>197</v>
      </c>
      <c r="B43" s="66" t="s">
        <v>207</v>
      </c>
      <c r="C43" s="66" t="s">
        <v>198</v>
      </c>
      <c r="D43" s="66">
        <v>7</v>
      </c>
      <c r="E43" s="67">
        <v>43232</v>
      </c>
      <c r="F43" s="68">
        <v>0.48888888888888887</v>
      </c>
      <c r="G43" s="68">
        <v>0.58333333333333337</v>
      </c>
      <c r="H43" s="68"/>
      <c r="I43" s="68"/>
      <c r="J43" s="69">
        <f>G43-F43</f>
        <v>9.4444444444444497E-2</v>
      </c>
      <c r="K43" s="208">
        <f t="shared" ref="K43:K51" si="3">J43*D43</f>
        <v>0.66111111111111143</v>
      </c>
      <c r="L43" s="207"/>
    </row>
    <row r="44" spans="1:12" x14ac:dyDescent="0.25">
      <c r="A44" s="66" t="s">
        <v>197</v>
      </c>
      <c r="B44" s="66" t="s">
        <v>207</v>
      </c>
      <c r="C44" s="66" t="s">
        <v>194</v>
      </c>
      <c r="D44" s="66">
        <v>3</v>
      </c>
      <c r="E44" s="67">
        <v>43244</v>
      </c>
      <c r="F44" s="68">
        <v>0.43055555555555558</v>
      </c>
      <c r="G44" s="68">
        <v>0.58958333333333335</v>
      </c>
      <c r="H44" s="68"/>
      <c r="I44" s="68"/>
      <c r="J44" s="69">
        <f>G44-F44</f>
        <v>0.15902777777777777</v>
      </c>
      <c r="K44" s="208">
        <f t="shared" si="3"/>
        <v>0.4770833333333333</v>
      </c>
      <c r="L44" s="207"/>
    </row>
    <row r="45" spans="1:12" x14ac:dyDescent="0.25">
      <c r="A45" s="66" t="s">
        <v>197</v>
      </c>
      <c r="B45" s="66" t="s">
        <v>207</v>
      </c>
      <c r="C45" s="66" t="s">
        <v>204</v>
      </c>
      <c r="D45" s="66">
        <v>2</v>
      </c>
      <c r="E45" s="67">
        <v>43248</v>
      </c>
      <c r="F45" s="68">
        <v>0.66736111111111107</v>
      </c>
      <c r="G45" s="68">
        <v>0.75069444444444444</v>
      </c>
      <c r="H45" s="68"/>
      <c r="I45" s="68"/>
      <c r="J45" s="69">
        <f>G45-F45</f>
        <v>8.333333333333337E-2</v>
      </c>
      <c r="K45" s="208">
        <f t="shared" si="3"/>
        <v>0.16666666666666674</v>
      </c>
      <c r="L45" s="207"/>
    </row>
    <row r="46" spans="1:12" x14ac:dyDescent="0.25">
      <c r="A46" s="66" t="s">
        <v>197</v>
      </c>
      <c r="B46" s="66" t="s">
        <v>207</v>
      </c>
      <c r="C46" s="66" t="s">
        <v>193</v>
      </c>
      <c r="D46" s="66">
        <v>2</v>
      </c>
      <c r="E46" s="67">
        <v>43258</v>
      </c>
      <c r="F46" s="68">
        <v>0.47013888888888888</v>
      </c>
      <c r="G46" s="68">
        <v>0.57638888888888895</v>
      </c>
      <c r="H46" s="68"/>
      <c r="I46" s="68"/>
      <c r="J46" s="69">
        <f>G46-F46</f>
        <v>0.10625000000000007</v>
      </c>
      <c r="K46" s="208">
        <f t="shared" si="3"/>
        <v>0.21250000000000013</v>
      </c>
      <c r="L46" s="207"/>
    </row>
    <row r="47" spans="1:12" x14ac:dyDescent="0.25">
      <c r="A47" s="66" t="s">
        <v>197</v>
      </c>
      <c r="B47" s="66" t="s">
        <v>207</v>
      </c>
      <c r="C47" s="66" t="s">
        <v>269</v>
      </c>
      <c r="D47" s="66">
        <v>3</v>
      </c>
      <c r="E47" s="67">
        <v>43267</v>
      </c>
      <c r="F47" s="68">
        <v>0.47013888888888888</v>
      </c>
      <c r="G47" s="68">
        <v>0.5625</v>
      </c>
      <c r="H47" s="68"/>
      <c r="I47" s="68"/>
      <c r="J47" s="69">
        <f t="shared" ref="J47:J60" si="4">(G47-F47)+(I47-H47)</f>
        <v>9.2361111111111116E-2</v>
      </c>
      <c r="K47" s="208">
        <f t="shared" si="3"/>
        <v>0.27708333333333335</v>
      </c>
      <c r="L47" s="207"/>
    </row>
    <row r="48" spans="1:12" x14ac:dyDescent="0.25">
      <c r="A48" s="66" t="s">
        <v>197</v>
      </c>
      <c r="B48" s="66" t="s">
        <v>207</v>
      </c>
      <c r="C48" s="66" t="s">
        <v>234</v>
      </c>
      <c r="D48" s="66">
        <v>2</v>
      </c>
      <c r="E48" s="67">
        <v>43288</v>
      </c>
      <c r="F48" s="68">
        <v>0.50069444444444444</v>
      </c>
      <c r="G48" s="68">
        <v>0.55972222222222223</v>
      </c>
      <c r="H48" s="68"/>
      <c r="I48" s="68"/>
      <c r="J48" s="69">
        <f t="shared" si="4"/>
        <v>5.902777777777779E-2</v>
      </c>
      <c r="K48" s="208">
        <f t="shared" si="3"/>
        <v>0.11805555555555558</v>
      </c>
      <c r="L48" s="207"/>
    </row>
    <row r="49" spans="1:12" x14ac:dyDescent="0.25">
      <c r="A49" s="66" t="s">
        <v>197</v>
      </c>
      <c r="B49" s="66" t="s">
        <v>207</v>
      </c>
      <c r="C49" s="66" t="s">
        <v>269</v>
      </c>
      <c r="D49" s="66">
        <v>3</v>
      </c>
      <c r="E49" s="67">
        <v>43292</v>
      </c>
      <c r="F49" s="68">
        <v>0.4284722222222222</v>
      </c>
      <c r="G49" s="68">
        <v>0.47222222222222227</v>
      </c>
      <c r="H49" s="68"/>
      <c r="I49" s="68"/>
      <c r="J49" s="69">
        <f t="shared" si="4"/>
        <v>4.3750000000000067E-2</v>
      </c>
      <c r="K49" s="208">
        <f t="shared" si="3"/>
        <v>0.1312500000000002</v>
      </c>
      <c r="L49" s="207"/>
    </row>
    <row r="50" spans="1:12" x14ac:dyDescent="0.25">
      <c r="A50" s="66" t="s">
        <v>197</v>
      </c>
      <c r="B50" s="66" t="s">
        <v>207</v>
      </c>
      <c r="C50" s="66" t="s">
        <v>255</v>
      </c>
      <c r="D50" s="66">
        <v>2</v>
      </c>
      <c r="E50" s="67">
        <v>43301</v>
      </c>
      <c r="F50" s="68">
        <v>0.53541666666666665</v>
      </c>
      <c r="G50" s="68">
        <v>0.55625000000000002</v>
      </c>
      <c r="H50" s="68"/>
      <c r="I50" s="68"/>
      <c r="J50" s="69">
        <f t="shared" si="4"/>
        <v>2.083333333333337E-2</v>
      </c>
      <c r="K50" s="208">
        <f t="shared" si="3"/>
        <v>4.1666666666666741E-2</v>
      </c>
      <c r="L50" s="207"/>
    </row>
    <row r="51" spans="1:12" x14ac:dyDescent="0.25">
      <c r="A51" s="66" t="s">
        <v>197</v>
      </c>
      <c r="B51" s="66" t="s">
        <v>207</v>
      </c>
      <c r="C51" s="66" t="s">
        <v>233</v>
      </c>
      <c r="D51" s="66">
        <v>1</v>
      </c>
      <c r="E51" s="67">
        <v>43307</v>
      </c>
      <c r="F51" s="68">
        <v>0.42222222222222222</v>
      </c>
      <c r="G51" s="68">
        <v>0.4513888888888889</v>
      </c>
      <c r="H51" s="68"/>
      <c r="I51" s="68"/>
      <c r="J51" s="69">
        <f t="shared" si="4"/>
        <v>2.9166666666666674E-2</v>
      </c>
      <c r="K51" s="208">
        <f t="shared" si="3"/>
        <v>2.9166666666666674E-2</v>
      </c>
      <c r="L51" s="207"/>
    </row>
    <row r="52" spans="1:12" s="146" customFormat="1" x14ac:dyDescent="0.25">
      <c r="A52" s="66"/>
      <c r="B52" s="66"/>
      <c r="C52" s="66"/>
      <c r="D52" s="66"/>
      <c r="E52" s="67"/>
      <c r="F52" s="68"/>
      <c r="G52" s="68"/>
      <c r="H52" s="68"/>
      <c r="I52" s="68"/>
      <c r="J52" s="69"/>
      <c r="K52" s="209">
        <f>SUM(K43:K51)</f>
        <v>2.1145833333333339</v>
      </c>
    </row>
    <row r="53" spans="1:12" ht="14.25" customHeight="1" x14ac:dyDescent="0.25">
      <c r="A53" s="66" t="s">
        <v>287</v>
      </c>
      <c r="B53" s="66" t="s">
        <v>785</v>
      </c>
      <c r="C53" s="66" t="s">
        <v>193</v>
      </c>
      <c r="D53" s="66">
        <v>2</v>
      </c>
      <c r="E53" s="67">
        <v>43248</v>
      </c>
      <c r="F53" s="68">
        <v>0.4152777777777778</v>
      </c>
      <c r="G53" s="68">
        <v>0.4236111111111111</v>
      </c>
      <c r="H53" s="68"/>
      <c r="I53" s="68"/>
      <c r="J53" s="69">
        <f t="shared" si="4"/>
        <v>8.3333333333333037E-3</v>
      </c>
      <c r="K53" s="70">
        <f>J53*D53</f>
        <v>1.6666666666666607E-2</v>
      </c>
    </row>
    <row r="54" spans="1:12" s="146" customFormat="1" ht="14.25" customHeight="1" x14ac:dyDescent="0.25">
      <c r="A54" s="66"/>
      <c r="B54" s="66"/>
      <c r="C54" s="66"/>
      <c r="D54" s="66"/>
      <c r="E54" s="67"/>
      <c r="F54" s="68"/>
      <c r="G54" s="68"/>
      <c r="H54" s="68"/>
      <c r="I54" s="68"/>
      <c r="J54" s="69"/>
      <c r="K54" s="70"/>
    </row>
    <row r="55" spans="1:12" x14ac:dyDescent="0.25">
      <c r="A55" s="66" t="s">
        <v>275</v>
      </c>
      <c r="B55" s="66" t="s">
        <v>278</v>
      </c>
      <c r="C55" s="66" t="s">
        <v>194</v>
      </c>
      <c r="D55" s="66">
        <v>3</v>
      </c>
      <c r="E55" s="67">
        <v>43245</v>
      </c>
      <c r="F55" s="68">
        <v>0.59166666666666667</v>
      </c>
      <c r="G55" s="68">
        <v>0.63611111111111118</v>
      </c>
      <c r="H55" s="68"/>
      <c r="I55" s="68"/>
      <c r="J55" s="69">
        <f t="shared" si="4"/>
        <v>4.4444444444444509E-2</v>
      </c>
      <c r="K55" s="70">
        <f t="shared" ref="K55:K60" si="5">J55*D55</f>
        <v>0.13333333333333353</v>
      </c>
    </row>
    <row r="56" spans="1:12" x14ac:dyDescent="0.25">
      <c r="A56" s="66" t="s">
        <v>275</v>
      </c>
      <c r="B56" s="66" t="s">
        <v>278</v>
      </c>
      <c r="C56" s="66" t="s">
        <v>204</v>
      </c>
      <c r="D56" s="66">
        <v>2</v>
      </c>
      <c r="E56" s="67">
        <v>43255</v>
      </c>
      <c r="F56" s="68">
        <v>0.67291666666666661</v>
      </c>
      <c r="G56" s="68">
        <v>0.68055555555555547</v>
      </c>
      <c r="H56" s="68"/>
      <c r="I56" s="68"/>
      <c r="J56" s="69">
        <f t="shared" si="4"/>
        <v>7.6388888888888618E-3</v>
      </c>
      <c r="K56" s="70">
        <f t="shared" si="5"/>
        <v>1.5277777777777724E-2</v>
      </c>
    </row>
    <row r="57" spans="1:12" x14ac:dyDescent="0.25">
      <c r="A57" s="66" t="s">
        <v>275</v>
      </c>
      <c r="B57" s="66" t="s">
        <v>278</v>
      </c>
      <c r="C57" s="66" t="s">
        <v>193</v>
      </c>
      <c r="D57" s="66">
        <v>2</v>
      </c>
      <c r="E57" s="67">
        <v>43265</v>
      </c>
      <c r="F57" s="68">
        <v>0.46875</v>
      </c>
      <c r="G57" s="68">
        <v>0.48472222222222222</v>
      </c>
      <c r="H57" s="68"/>
      <c r="I57" s="68"/>
      <c r="J57" s="69">
        <f t="shared" si="4"/>
        <v>1.5972222222222221E-2</v>
      </c>
      <c r="K57" s="70">
        <f t="shared" si="5"/>
        <v>3.1944444444444442E-2</v>
      </c>
    </row>
    <row r="58" spans="1:12" x14ac:dyDescent="0.25">
      <c r="A58" s="66" t="s">
        <v>275</v>
      </c>
      <c r="B58" s="66" t="s">
        <v>278</v>
      </c>
      <c r="C58" s="66" t="s">
        <v>255</v>
      </c>
      <c r="D58" s="66">
        <v>2</v>
      </c>
      <c r="E58" s="67">
        <v>43284</v>
      </c>
      <c r="F58" s="68">
        <v>0.49652777777777773</v>
      </c>
      <c r="G58" s="68">
        <v>0.54305555555555551</v>
      </c>
      <c r="H58" s="68"/>
      <c r="I58" s="68"/>
      <c r="J58" s="69">
        <f t="shared" si="4"/>
        <v>4.6527777777777779E-2</v>
      </c>
      <c r="K58" s="70">
        <f t="shared" si="5"/>
        <v>9.3055555555555558E-2</v>
      </c>
    </row>
    <row r="59" spans="1:12" x14ac:dyDescent="0.25">
      <c r="A59" s="66" t="s">
        <v>275</v>
      </c>
      <c r="B59" s="66" t="s">
        <v>278</v>
      </c>
      <c r="C59" s="66" t="s">
        <v>269</v>
      </c>
      <c r="D59" s="66">
        <v>3</v>
      </c>
      <c r="E59" s="67">
        <v>43293</v>
      </c>
      <c r="F59" s="68">
        <v>0.41875000000000001</v>
      </c>
      <c r="G59" s="68">
        <v>0.4381944444444445</v>
      </c>
      <c r="H59" s="68"/>
      <c r="I59" s="68"/>
      <c r="J59" s="69">
        <f t="shared" si="4"/>
        <v>1.9444444444444486E-2</v>
      </c>
      <c r="K59" s="70">
        <f t="shared" si="5"/>
        <v>5.8333333333333459E-2</v>
      </c>
    </row>
    <row r="60" spans="1:12" x14ac:dyDescent="0.25">
      <c r="A60" s="66" t="s">
        <v>275</v>
      </c>
      <c r="B60" s="66" t="s">
        <v>278</v>
      </c>
      <c r="C60" s="66" t="s">
        <v>255</v>
      </c>
      <c r="D60" s="66">
        <v>2</v>
      </c>
      <c r="E60" s="67">
        <v>43300</v>
      </c>
      <c r="F60" s="68">
        <v>0.40833333333333338</v>
      </c>
      <c r="G60" s="68">
        <v>0.42222222222222222</v>
      </c>
      <c r="H60" s="68"/>
      <c r="I60" s="68"/>
      <c r="J60" s="69">
        <f t="shared" si="4"/>
        <v>1.388888888888884E-2</v>
      </c>
      <c r="K60" s="70">
        <f t="shared" si="5"/>
        <v>2.7777777777777679E-2</v>
      </c>
    </row>
    <row r="61" spans="1:12" s="146" customFormat="1" x14ac:dyDescent="0.25">
      <c r="A61" s="66"/>
      <c r="B61" s="66"/>
      <c r="C61" s="66"/>
      <c r="D61" s="66"/>
      <c r="E61" s="67"/>
      <c r="F61" s="68"/>
      <c r="G61" s="68"/>
      <c r="H61" s="68"/>
      <c r="I61" s="68"/>
      <c r="J61" s="69"/>
      <c r="K61" s="205">
        <f>SUM(K55:K60)</f>
        <v>0.35972222222222239</v>
      </c>
    </row>
    <row r="62" spans="1:12" x14ac:dyDescent="0.25">
      <c r="A62" s="66" t="s">
        <v>236</v>
      </c>
      <c r="B62" s="66" t="s">
        <v>237</v>
      </c>
      <c r="C62" s="66" t="s">
        <v>193</v>
      </c>
      <c r="D62" s="66">
        <v>2</v>
      </c>
      <c r="E62" s="67">
        <v>43243</v>
      </c>
      <c r="F62" s="68">
        <v>0.50347222222222221</v>
      </c>
      <c r="G62" s="68">
        <v>0.51111111111111118</v>
      </c>
      <c r="H62" s="68"/>
      <c r="I62" s="68"/>
      <c r="J62" s="69">
        <f t="shared" ref="J62:J79" si="6">G62-F62</f>
        <v>7.6388888888889728E-3</v>
      </c>
      <c r="K62" s="70">
        <f t="shared" ref="K62:K67" si="7">J62*D62</f>
        <v>1.5277777777777946E-2</v>
      </c>
    </row>
    <row r="63" spans="1:12" x14ac:dyDescent="0.25">
      <c r="A63" s="66" t="s">
        <v>236</v>
      </c>
      <c r="B63" s="66" t="s">
        <v>237</v>
      </c>
      <c r="C63" s="66" t="s">
        <v>193</v>
      </c>
      <c r="D63" s="66">
        <v>2</v>
      </c>
      <c r="E63" s="67">
        <v>43255</v>
      </c>
      <c r="F63" s="68">
        <v>0.54166666666666663</v>
      </c>
      <c r="G63" s="68">
        <v>0.55555555555555558</v>
      </c>
      <c r="H63" s="68"/>
      <c r="I63" s="68"/>
      <c r="J63" s="69">
        <f t="shared" si="6"/>
        <v>1.3888888888888951E-2</v>
      </c>
      <c r="K63" s="70">
        <f t="shared" si="7"/>
        <v>2.7777777777777901E-2</v>
      </c>
    </row>
    <row r="64" spans="1:12" x14ac:dyDescent="0.25">
      <c r="A64" s="66" t="s">
        <v>236</v>
      </c>
      <c r="B64" s="66" t="s">
        <v>237</v>
      </c>
      <c r="C64" s="66" t="s">
        <v>193</v>
      </c>
      <c r="D64" s="66">
        <v>2</v>
      </c>
      <c r="E64" s="67">
        <v>43265</v>
      </c>
      <c r="F64" s="68">
        <v>0.56319444444444444</v>
      </c>
      <c r="G64" s="68">
        <v>0.57500000000000007</v>
      </c>
      <c r="H64" s="68"/>
      <c r="I64" s="68"/>
      <c r="J64" s="69">
        <f t="shared" si="6"/>
        <v>1.1805555555555625E-2</v>
      </c>
      <c r="K64" s="70">
        <f t="shared" si="7"/>
        <v>2.3611111111111249E-2</v>
      </c>
    </row>
    <row r="65" spans="1:11" x14ac:dyDescent="0.25">
      <c r="A65" s="66" t="s">
        <v>236</v>
      </c>
      <c r="B65" s="66" t="s">
        <v>237</v>
      </c>
      <c r="C65" s="66" t="s">
        <v>233</v>
      </c>
      <c r="D65" s="66">
        <v>1</v>
      </c>
      <c r="E65" s="67">
        <v>43280</v>
      </c>
      <c r="F65" s="68">
        <v>0.59027777777777779</v>
      </c>
      <c r="G65" s="68">
        <v>0.60416666666666663</v>
      </c>
      <c r="H65" s="68"/>
      <c r="I65" s="68"/>
      <c r="J65" s="69">
        <f t="shared" si="6"/>
        <v>1.388888888888884E-2</v>
      </c>
      <c r="K65" s="70">
        <f t="shared" si="7"/>
        <v>1.388888888888884E-2</v>
      </c>
    </row>
    <row r="66" spans="1:11" x14ac:dyDescent="0.25">
      <c r="A66" s="66" t="s">
        <v>236</v>
      </c>
      <c r="B66" s="66" t="s">
        <v>237</v>
      </c>
      <c r="C66" s="66" t="s">
        <v>269</v>
      </c>
      <c r="D66" s="66">
        <v>3</v>
      </c>
      <c r="E66" s="67">
        <v>43290</v>
      </c>
      <c r="F66" s="68">
        <v>0.61249999999999993</v>
      </c>
      <c r="G66" s="68">
        <v>0.625</v>
      </c>
      <c r="J66" s="69">
        <f t="shared" si="6"/>
        <v>1.2500000000000067E-2</v>
      </c>
      <c r="K66" s="70">
        <f t="shared" si="7"/>
        <v>3.75000000000002E-2</v>
      </c>
    </row>
    <row r="67" spans="1:11" x14ac:dyDescent="0.25">
      <c r="A67" s="66" t="s">
        <v>236</v>
      </c>
      <c r="B67" s="66" t="s">
        <v>237</v>
      </c>
      <c r="C67" s="66" t="s">
        <v>255</v>
      </c>
      <c r="D67" s="66">
        <v>2</v>
      </c>
      <c r="E67" s="67">
        <v>43301</v>
      </c>
      <c r="F67" s="68">
        <v>0.40277777777777773</v>
      </c>
      <c r="G67" s="68">
        <v>0.41319444444444442</v>
      </c>
      <c r="J67" s="69">
        <f t="shared" si="6"/>
        <v>1.0416666666666685E-2</v>
      </c>
      <c r="K67" s="70">
        <f t="shared" si="7"/>
        <v>2.083333333333337E-2</v>
      </c>
    </row>
    <row r="68" spans="1:11" s="146" customFormat="1" x14ac:dyDescent="0.25">
      <c r="A68" s="66"/>
      <c r="B68" s="66"/>
      <c r="C68" s="66"/>
      <c r="D68" s="66"/>
      <c r="E68" s="67"/>
      <c r="F68" s="68"/>
      <c r="G68" s="68"/>
      <c r="H68" s="71"/>
      <c r="I68" s="71"/>
      <c r="J68" s="69"/>
      <c r="K68" s="205">
        <f>SUM(K62:K67)</f>
        <v>0.13888888888888951</v>
      </c>
    </row>
    <row r="69" spans="1:11" x14ac:dyDescent="0.25">
      <c r="A69" s="173" t="s">
        <v>208</v>
      </c>
      <c r="B69" s="173" t="s">
        <v>210</v>
      </c>
      <c r="C69" s="173" t="s">
        <v>194</v>
      </c>
      <c r="D69" s="173">
        <v>3</v>
      </c>
      <c r="E69" s="138">
        <v>43245</v>
      </c>
      <c r="F69" s="139">
        <v>0.4375</v>
      </c>
      <c r="G69" s="139">
        <v>0.5</v>
      </c>
      <c r="H69" s="139"/>
      <c r="I69" s="139"/>
      <c r="J69" s="140">
        <f t="shared" si="6"/>
        <v>6.25E-2</v>
      </c>
      <c r="K69" s="210">
        <f t="shared" ref="K69:K80" si="8">J69*D69</f>
        <v>0.1875</v>
      </c>
    </row>
    <row r="70" spans="1:11" x14ac:dyDescent="0.25">
      <c r="A70" s="173" t="s">
        <v>208</v>
      </c>
      <c r="B70" s="173" t="s">
        <v>210</v>
      </c>
      <c r="C70" s="173" t="s">
        <v>193</v>
      </c>
      <c r="D70" s="173">
        <v>2</v>
      </c>
      <c r="E70" s="138">
        <v>43249</v>
      </c>
      <c r="F70" s="139">
        <v>0.51874999999999993</v>
      </c>
      <c r="G70" s="139">
        <v>0.60555555555555551</v>
      </c>
      <c r="H70" s="139"/>
      <c r="I70" s="139"/>
      <c r="J70" s="140">
        <f t="shared" si="6"/>
        <v>8.680555555555558E-2</v>
      </c>
      <c r="K70" s="210">
        <f t="shared" si="8"/>
        <v>0.17361111111111116</v>
      </c>
    </row>
    <row r="71" spans="1:11" x14ac:dyDescent="0.25">
      <c r="A71" s="173" t="s">
        <v>208</v>
      </c>
      <c r="B71" s="173" t="s">
        <v>210</v>
      </c>
      <c r="C71" s="173" t="s">
        <v>193</v>
      </c>
      <c r="D71" s="173">
        <v>2</v>
      </c>
      <c r="E71" s="138">
        <v>43258</v>
      </c>
      <c r="F71" s="139">
        <v>0.72916666666666663</v>
      </c>
      <c r="G71" s="139">
        <v>0.77083333333333337</v>
      </c>
      <c r="H71" s="139"/>
      <c r="I71" s="139"/>
      <c r="J71" s="140">
        <f t="shared" si="6"/>
        <v>4.1666666666666741E-2</v>
      </c>
      <c r="K71" s="210">
        <f t="shared" si="8"/>
        <v>8.3333333333333481E-2</v>
      </c>
    </row>
    <row r="72" spans="1:11" x14ac:dyDescent="0.25">
      <c r="A72" s="173" t="s">
        <v>208</v>
      </c>
      <c r="B72" s="173" t="s">
        <v>210</v>
      </c>
      <c r="C72" s="173" t="s">
        <v>192</v>
      </c>
      <c r="D72" s="173">
        <v>1</v>
      </c>
      <c r="E72" s="138">
        <v>43260</v>
      </c>
      <c r="F72" s="139">
        <v>0.59027777777777779</v>
      </c>
      <c r="G72" s="139">
        <v>0.75</v>
      </c>
      <c r="H72" s="139"/>
      <c r="I72" s="139"/>
      <c r="J72" s="140">
        <f t="shared" si="6"/>
        <v>0.15972222222222221</v>
      </c>
      <c r="K72" s="210">
        <f t="shared" si="8"/>
        <v>0.15972222222222221</v>
      </c>
    </row>
    <row r="73" spans="1:11" x14ac:dyDescent="0.25">
      <c r="A73" s="173" t="s">
        <v>208</v>
      </c>
      <c r="B73" s="173" t="s">
        <v>582</v>
      </c>
      <c r="C73" s="173" t="s">
        <v>194</v>
      </c>
      <c r="D73" s="173">
        <v>3</v>
      </c>
      <c r="E73" s="138">
        <v>43266</v>
      </c>
      <c r="F73" s="139">
        <v>0.43402777777777773</v>
      </c>
      <c r="G73" s="139">
        <v>0.53194444444444444</v>
      </c>
      <c r="H73" s="139"/>
      <c r="I73" s="139"/>
      <c r="J73" s="140">
        <f t="shared" si="6"/>
        <v>9.7916666666666707E-2</v>
      </c>
      <c r="K73" s="210">
        <f t="shared" si="8"/>
        <v>0.29375000000000012</v>
      </c>
    </row>
    <row r="74" spans="1:11" x14ac:dyDescent="0.25">
      <c r="A74" s="173" t="s">
        <v>208</v>
      </c>
      <c r="B74" s="173" t="s">
        <v>584</v>
      </c>
      <c r="C74" s="173" t="s">
        <v>194</v>
      </c>
      <c r="D74" s="173">
        <v>3</v>
      </c>
      <c r="E74" s="138">
        <v>43266</v>
      </c>
      <c r="F74" s="139">
        <v>0.43402777777777773</v>
      </c>
      <c r="G74" s="139">
        <v>0.53194444444444444</v>
      </c>
      <c r="H74" s="139"/>
      <c r="I74" s="139"/>
      <c r="J74" s="140">
        <f t="shared" si="6"/>
        <v>9.7916666666666707E-2</v>
      </c>
      <c r="K74" s="210">
        <f t="shared" si="8"/>
        <v>0.29375000000000012</v>
      </c>
    </row>
    <row r="75" spans="1:11" x14ac:dyDescent="0.25">
      <c r="A75" s="173" t="s">
        <v>208</v>
      </c>
      <c r="B75" s="173" t="s">
        <v>585</v>
      </c>
      <c r="C75" s="173" t="s">
        <v>194</v>
      </c>
      <c r="D75" s="173">
        <v>3</v>
      </c>
      <c r="E75" s="138">
        <v>43266</v>
      </c>
      <c r="F75" s="139">
        <v>0.43402777777777773</v>
      </c>
      <c r="G75" s="139">
        <v>0.53194444444444444</v>
      </c>
      <c r="H75" s="139"/>
      <c r="I75" s="139"/>
      <c r="J75" s="140">
        <f t="shared" si="6"/>
        <v>9.7916666666666707E-2</v>
      </c>
      <c r="K75" s="210">
        <f t="shared" si="8"/>
        <v>0.29375000000000012</v>
      </c>
    </row>
    <row r="76" spans="1:11" x14ac:dyDescent="0.25">
      <c r="A76" s="173" t="s">
        <v>208</v>
      </c>
      <c r="B76" s="173" t="s">
        <v>586</v>
      </c>
      <c r="C76" s="173" t="s">
        <v>194</v>
      </c>
      <c r="D76" s="173">
        <v>3</v>
      </c>
      <c r="E76" s="138">
        <v>43266</v>
      </c>
      <c r="F76" s="139">
        <v>0.43402777777777773</v>
      </c>
      <c r="G76" s="139">
        <v>0.53194444444444444</v>
      </c>
      <c r="H76" s="139"/>
      <c r="I76" s="139"/>
      <c r="J76" s="140">
        <f t="shared" si="6"/>
        <v>9.7916666666666707E-2</v>
      </c>
      <c r="K76" s="210">
        <f t="shared" si="8"/>
        <v>0.29375000000000012</v>
      </c>
    </row>
    <row r="77" spans="1:11" x14ac:dyDescent="0.25">
      <c r="A77" s="173" t="s">
        <v>208</v>
      </c>
      <c r="B77" s="173" t="s">
        <v>582</v>
      </c>
      <c r="C77" s="173" t="s">
        <v>234</v>
      </c>
      <c r="D77" s="173">
        <v>2</v>
      </c>
      <c r="E77" s="138">
        <v>43281</v>
      </c>
      <c r="F77" s="139">
        <v>0.43402777777777773</v>
      </c>
      <c r="G77" s="139">
        <v>0.58472222222222225</v>
      </c>
      <c r="H77" s="139"/>
      <c r="I77" s="139"/>
      <c r="J77" s="140">
        <f t="shared" si="6"/>
        <v>0.15069444444444452</v>
      </c>
      <c r="K77" s="210">
        <f t="shared" si="8"/>
        <v>0.30138888888888904</v>
      </c>
    </row>
    <row r="78" spans="1:11" x14ac:dyDescent="0.25">
      <c r="A78" s="173" t="s">
        <v>208</v>
      </c>
      <c r="B78" s="173" t="s">
        <v>584</v>
      </c>
      <c r="C78" s="173" t="s">
        <v>234</v>
      </c>
      <c r="D78" s="173">
        <v>2</v>
      </c>
      <c r="E78" s="138">
        <v>43281</v>
      </c>
      <c r="F78" s="139">
        <v>0.43402777777777773</v>
      </c>
      <c r="G78" s="139">
        <v>0.58472222222222225</v>
      </c>
      <c r="H78" s="139"/>
      <c r="I78" s="139"/>
      <c r="J78" s="140">
        <f t="shared" si="6"/>
        <v>0.15069444444444452</v>
      </c>
      <c r="K78" s="210">
        <f t="shared" si="8"/>
        <v>0.30138888888888904</v>
      </c>
    </row>
    <row r="79" spans="1:11" x14ac:dyDescent="0.25">
      <c r="A79" s="173" t="s">
        <v>208</v>
      </c>
      <c r="B79" s="173" t="s">
        <v>585</v>
      </c>
      <c r="C79" s="173" t="s">
        <v>234</v>
      </c>
      <c r="D79" s="173">
        <v>2</v>
      </c>
      <c r="E79" s="138">
        <v>43281</v>
      </c>
      <c r="F79" s="139">
        <v>0.43402777777777773</v>
      </c>
      <c r="G79" s="139">
        <v>0.58472222222222225</v>
      </c>
      <c r="H79" s="139"/>
      <c r="I79" s="139"/>
      <c r="J79" s="140">
        <f t="shared" si="6"/>
        <v>0.15069444444444452</v>
      </c>
      <c r="K79" s="210">
        <f t="shared" si="8"/>
        <v>0.30138888888888904</v>
      </c>
    </row>
    <row r="80" spans="1:11" x14ac:dyDescent="0.25">
      <c r="A80" s="173" t="s">
        <v>208</v>
      </c>
      <c r="B80" s="173" t="s">
        <v>582</v>
      </c>
      <c r="C80" s="173" t="s">
        <v>269</v>
      </c>
      <c r="D80" s="173">
        <v>3</v>
      </c>
      <c r="E80" s="138">
        <v>43290</v>
      </c>
      <c r="F80" s="139">
        <v>0.43333333333333335</v>
      </c>
      <c r="G80" s="139">
        <v>0.53333333333333333</v>
      </c>
      <c r="H80" s="139"/>
      <c r="I80" s="139"/>
      <c r="J80" s="140">
        <f t="shared" ref="J80:J102" si="9">(G80-F80)+(I80-H80)</f>
        <v>9.9999999999999978E-2</v>
      </c>
      <c r="K80" s="210">
        <f t="shared" si="8"/>
        <v>0.29999999999999993</v>
      </c>
    </row>
    <row r="81" spans="1:11" x14ac:dyDescent="0.25">
      <c r="A81" s="173" t="s">
        <v>208</v>
      </c>
      <c r="B81" s="173" t="s">
        <v>584</v>
      </c>
      <c r="C81" s="173" t="s">
        <v>269</v>
      </c>
      <c r="D81" s="173">
        <v>3</v>
      </c>
      <c r="E81" s="138">
        <v>43290</v>
      </c>
      <c r="F81" s="139">
        <v>0.43333333333333335</v>
      </c>
      <c r="G81" s="139">
        <v>0.53333333333333333</v>
      </c>
      <c r="H81" s="139"/>
      <c r="I81" s="139"/>
      <c r="J81" s="140">
        <f t="shared" si="9"/>
        <v>9.9999999999999978E-2</v>
      </c>
      <c r="K81" s="210">
        <f t="shared" ref="K81:K143" si="10">J81*D81</f>
        <v>0.29999999999999993</v>
      </c>
    </row>
    <row r="82" spans="1:11" x14ac:dyDescent="0.25">
      <c r="A82" s="173" t="s">
        <v>208</v>
      </c>
      <c r="B82" s="173" t="s">
        <v>585</v>
      </c>
      <c r="C82" s="173" t="s">
        <v>269</v>
      </c>
      <c r="D82" s="173">
        <v>3</v>
      </c>
      <c r="E82" s="138">
        <v>43290</v>
      </c>
      <c r="F82" s="139">
        <v>0.43333333333333335</v>
      </c>
      <c r="G82" s="139">
        <v>0.53333333333333333</v>
      </c>
      <c r="H82" s="139"/>
      <c r="I82" s="139"/>
      <c r="J82" s="140">
        <f t="shared" si="9"/>
        <v>9.9999999999999978E-2</v>
      </c>
      <c r="K82" s="210">
        <f t="shared" si="10"/>
        <v>0.29999999999999993</v>
      </c>
    </row>
    <row r="83" spans="1:11" x14ac:dyDescent="0.25">
      <c r="A83" s="173" t="s">
        <v>208</v>
      </c>
      <c r="B83" s="173" t="s">
        <v>582</v>
      </c>
      <c r="C83" s="173" t="s">
        <v>262</v>
      </c>
      <c r="D83" s="173">
        <v>5</v>
      </c>
      <c r="E83" s="138">
        <v>43291</v>
      </c>
      <c r="F83" s="139">
        <v>0.52361111111111114</v>
      </c>
      <c r="G83" s="139">
        <v>0.5625</v>
      </c>
      <c r="H83" s="139"/>
      <c r="I83" s="139"/>
      <c r="J83" s="140">
        <f t="shared" si="9"/>
        <v>3.8888888888888862E-2</v>
      </c>
      <c r="K83" s="210">
        <f t="shared" si="10"/>
        <v>0.19444444444444431</v>
      </c>
    </row>
    <row r="84" spans="1:11" x14ac:dyDescent="0.25">
      <c r="A84" s="173" t="s">
        <v>208</v>
      </c>
      <c r="B84" s="173" t="s">
        <v>584</v>
      </c>
      <c r="C84" s="173" t="s">
        <v>262</v>
      </c>
      <c r="D84" s="173">
        <v>5</v>
      </c>
      <c r="E84" s="138">
        <v>43291</v>
      </c>
      <c r="F84" s="139">
        <v>0.52361111111111114</v>
      </c>
      <c r="G84" s="139">
        <v>0.5625</v>
      </c>
      <c r="H84" s="139"/>
      <c r="I84" s="139"/>
      <c r="J84" s="140">
        <f t="shared" si="9"/>
        <v>3.8888888888888862E-2</v>
      </c>
      <c r="K84" s="210">
        <f t="shared" si="10"/>
        <v>0.19444444444444431</v>
      </c>
    </row>
    <row r="85" spans="1:11" x14ac:dyDescent="0.25">
      <c r="A85" s="173" t="s">
        <v>208</v>
      </c>
      <c r="B85" s="173" t="s">
        <v>585</v>
      </c>
      <c r="C85" s="173" t="s">
        <v>262</v>
      </c>
      <c r="D85" s="173">
        <v>5</v>
      </c>
      <c r="E85" s="138">
        <v>43291</v>
      </c>
      <c r="F85" s="139">
        <v>0.52361111111111114</v>
      </c>
      <c r="G85" s="139">
        <v>0.5625</v>
      </c>
      <c r="H85" s="139"/>
      <c r="I85" s="139"/>
      <c r="J85" s="140">
        <f t="shared" si="9"/>
        <v>3.8888888888888862E-2</v>
      </c>
      <c r="K85" s="210">
        <f t="shared" si="10"/>
        <v>0.19444444444444431</v>
      </c>
    </row>
    <row r="86" spans="1:11" x14ac:dyDescent="0.25">
      <c r="A86" s="173" t="s">
        <v>208</v>
      </c>
      <c r="B86" s="173" t="s">
        <v>582</v>
      </c>
      <c r="C86" s="173" t="s">
        <v>269</v>
      </c>
      <c r="D86" s="173">
        <v>3</v>
      </c>
      <c r="E86" s="138">
        <v>43293</v>
      </c>
      <c r="F86" s="139">
        <v>0.53125</v>
      </c>
      <c r="G86" s="139">
        <v>0.59722222222222221</v>
      </c>
      <c r="H86" s="139"/>
      <c r="I86" s="139"/>
      <c r="J86" s="140">
        <f t="shared" si="9"/>
        <v>6.597222222222221E-2</v>
      </c>
      <c r="K86" s="210">
        <f t="shared" si="10"/>
        <v>0.19791666666666663</v>
      </c>
    </row>
    <row r="87" spans="1:11" x14ac:dyDescent="0.25">
      <c r="A87" s="173" t="s">
        <v>208</v>
      </c>
      <c r="B87" s="173" t="s">
        <v>584</v>
      </c>
      <c r="C87" s="173" t="s">
        <v>269</v>
      </c>
      <c r="D87" s="173">
        <v>3</v>
      </c>
      <c r="E87" s="138">
        <v>43293</v>
      </c>
      <c r="F87" s="139">
        <v>0.53125</v>
      </c>
      <c r="G87" s="139">
        <v>0.59722222222222221</v>
      </c>
      <c r="H87" s="139"/>
      <c r="I87" s="139"/>
      <c r="J87" s="140">
        <f t="shared" si="9"/>
        <v>6.597222222222221E-2</v>
      </c>
      <c r="K87" s="210">
        <f t="shared" si="10"/>
        <v>0.19791666666666663</v>
      </c>
    </row>
    <row r="88" spans="1:11" x14ac:dyDescent="0.25">
      <c r="A88" s="173" t="s">
        <v>208</v>
      </c>
      <c r="B88" s="173" t="s">
        <v>585</v>
      </c>
      <c r="C88" s="173" t="s">
        <v>269</v>
      </c>
      <c r="D88" s="173">
        <v>3</v>
      </c>
      <c r="E88" s="138">
        <v>43293</v>
      </c>
      <c r="F88" s="139">
        <v>0.53125</v>
      </c>
      <c r="G88" s="139">
        <v>0.59722222222222221</v>
      </c>
      <c r="H88" s="139"/>
      <c r="I88" s="139"/>
      <c r="J88" s="140">
        <f t="shared" si="9"/>
        <v>6.597222222222221E-2</v>
      </c>
      <c r="K88" s="210">
        <f t="shared" si="10"/>
        <v>0.19791666666666663</v>
      </c>
    </row>
    <row r="89" spans="1:11" x14ac:dyDescent="0.25">
      <c r="A89" s="173" t="s">
        <v>208</v>
      </c>
      <c r="B89" s="173" t="s">
        <v>582</v>
      </c>
      <c r="C89" s="173" t="s">
        <v>255</v>
      </c>
      <c r="D89" s="173">
        <v>2</v>
      </c>
      <c r="E89" s="138">
        <v>43300</v>
      </c>
      <c r="F89" s="139">
        <v>0.5</v>
      </c>
      <c r="G89" s="139">
        <v>0.56388888888888888</v>
      </c>
      <c r="H89" s="139"/>
      <c r="I89" s="139"/>
      <c r="J89" s="140">
        <f t="shared" si="9"/>
        <v>6.3888888888888884E-2</v>
      </c>
      <c r="K89" s="210">
        <f t="shared" si="10"/>
        <v>0.12777777777777777</v>
      </c>
    </row>
    <row r="90" spans="1:11" x14ac:dyDescent="0.25">
      <c r="A90" s="173" t="s">
        <v>208</v>
      </c>
      <c r="B90" s="173" t="s">
        <v>584</v>
      </c>
      <c r="C90" s="173" t="s">
        <v>255</v>
      </c>
      <c r="D90" s="173">
        <v>2</v>
      </c>
      <c r="E90" s="138">
        <v>43300</v>
      </c>
      <c r="F90" s="139">
        <v>0.5</v>
      </c>
      <c r="G90" s="139">
        <v>0.56388888888888888</v>
      </c>
      <c r="H90" s="139"/>
      <c r="I90" s="139"/>
      <c r="J90" s="140">
        <f t="shared" si="9"/>
        <v>6.3888888888888884E-2</v>
      </c>
      <c r="K90" s="210">
        <f t="shared" si="10"/>
        <v>0.12777777777777777</v>
      </c>
    </row>
    <row r="91" spans="1:11" x14ac:dyDescent="0.25">
      <c r="A91" s="173" t="s">
        <v>208</v>
      </c>
      <c r="B91" s="173" t="s">
        <v>585</v>
      </c>
      <c r="C91" s="173" t="s">
        <v>255</v>
      </c>
      <c r="D91" s="173">
        <v>2</v>
      </c>
      <c r="E91" s="138">
        <v>43300</v>
      </c>
      <c r="F91" s="139">
        <v>0.5</v>
      </c>
      <c r="G91" s="139">
        <v>0.56388888888888888</v>
      </c>
      <c r="H91" s="139"/>
      <c r="I91" s="139"/>
      <c r="J91" s="140">
        <f t="shared" si="9"/>
        <v>6.3888888888888884E-2</v>
      </c>
      <c r="K91" s="210">
        <f t="shared" si="10"/>
        <v>0.12777777777777777</v>
      </c>
    </row>
    <row r="92" spans="1:11" x14ac:dyDescent="0.25">
      <c r="A92" s="173" t="s">
        <v>208</v>
      </c>
      <c r="B92" s="173" t="s">
        <v>582</v>
      </c>
      <c r="C92" s="173" t="s">
        <v>234</v>
      </c>
      <c r="D92" s="173">
        <v>2</v>
      </c>
      <c r="E92" s="138">
        <v>43309</v>
      </c>
      <c r="F92" s="139">
        <v>0.42638888888888887</v>
      </c>
      <c r="G92" s="139">
        <v>0.47986111111111113</v>
      </c>
      <c r="H92" s="139"/>
      <c r="I92" s="139"/>
      <c r="J92" s="140">
        <f t="shared" si="9"/>
        <v>5.3472222222222254E-2</v>
      </c>
      <c r="K92" s="210">
        <f t="shared" si="10"/>
        <v>0.10694444444444451</v>
      </c>
    </row>
    <row r="93" spans="1:11" x14ac:dyDescent="0.25">
      <c r="A93" s="173" t="s">
        <v>208</v>
      </c>
      <c r="B93" s="173" t="s">
        <v>584</v>
      </c>
      <c r="C93" s="173" t="s">
        <v>234</v>
      </c>
      <c r="D93" s="173">
        <v>2</v>
      </c>
      <c r="E93" s="138">
        <v>43309</v>
      </c>
      <c r="F93" s="139">
        <v>0.42638888888888887</v>
      </c>
      <c r="G93" s="139">
        <v>0.47986111111111113</v>
      </c>
      <c r="H93" s="139"/>
      <c r="I93" s="139"/>
      <c r="J93" s="140">
        <f t="shared" si="9"/>
        <v>5.3472222222222254E-2</v>
      </c>
      <c r="K93" s="210">
        <f t="shared" si="10"/>
        <v>0.10694444444444451</v>
      </c>
    </row>
    <row r="94" spans="1:11" x14ac:dyDescent="0.25">
      <c r="A94" s="173" t="s">
        <v>208</v>
      </c>
      <c r="B94" s="173" t="s">
        <v>585</v>
      </c>
      <c r="C94" s="173" t="s">
        <v>234</v>
      </c>
      <c r="D94" s="173">
        <v>2</v>
      </c>
      <c r="E94" s="138">
        <v>43309</v>
      </c>
      <c r="F94" s="139">
        <v>0.42638888888888887</v>
      </c>
      <c r="G94" s="139">
        <v>0.47986111111111113</v>
      </c>
      <c r="H94" s="139"/>
      <c r="I94" s="139"/>
      <c r="J94" s="140">
        <f t="shared" si="9"/>
        <v>5.3472222222222254E-2</v>
      </c>
      <c r="K94" s="210">
        <f t="shared" si="10"/>
        <v>0.10694444444444451</v>
      </c>
    </row>
    <row r="95" spans="1:11" s="146" customFormat="1" x14ac:dyDescent="0.25">
      <c r="A95" s="173"/>
      <c r="B95" s="173"/>
      <c r="C95" s="173"/>
      <c r="D95" s="173"/>
      <c r="E95" s="138"/>
      <c r="F95" s="139"/>
      <c r="G95" s="139"/>
      <c r="H95" s="139"/>
      <c r="I95" s="139"/>
      <c r="J95" s="140"/>
      <c r="K95" s="209">
        <f>SUM(K69:K73)+K74+K77+K80+K83+K86+K89+K92</f>
        <v>2.4201388888888893</v>
      </c>
    </row>
    <row r="96" spans="1:11" x14ac:dyDescent="0.25">
      <c r="A96" s="66" t="s">
        <v>301</v>
      </c>
      <c r="B96" s="66" t="s">
        <v>300</v>
      </c>
      <c r="C96" s="66" t="s">
        <v>194</v>
      </c>
      <c r="D96" s="66">
        <v>3</v>
      </c>
      <c r="E96" s="67">
        <v>43245</v>
      </c>
      <c r="F96" s="68">
        <v>0.41180555555555554</v>
      </c>
      <c r="G96" s="68">
        <v>0.43541666666666662</v>
      </c>
      <c r="H96" s="68">
        <v>0.50208333333333333</v>
      </c>
      <c r="I96" s="68">
        <v>0.53055555555555556</v>
      </c>
      <c r="J96" s="69">
        <f t="shared" si="9"/>
        <v>5.2083333333333315E-2</v>
      </c>
      <c r="K96" s="70">
        <f t="shared" si="10"/>
        <v>0.15624999999999994</v>
      </c>
    </row>
    <row r="97" spans="1:11" x14ac:dyDescent="0.25">
      <c r="A97" s="66" t="s">
        <v>301</v>
      </c>
      <c r="B97" s="66" t="s">
        <v>300</v>
      </c>
      <c r="C97" s="66" t="s">
        <v>193</v>
      </c>
      <c r="D97" s="66">
        <v>2</v>
      </c>
      <c r="E97" s="67">
        <v>43249</v>
      </c>
      <c r="F97" s="68">
        <v>0.48819444444444443</v>
      </c>
      <c r="G97" s="68">
        <v>0.50694444444444442</v>
      </c>
      <c r="H97" s="68">
        <v>0.61041666666666672</v>
      </c>
      <c r="I97" s="68">
        <v>0.63055555555555554</v>
      </c>
      <c r="J97" s="69">
        <f t="shared" si="9"/>
        <v>3.8888888888888806E-2</v>
      </c>
      <c r="K97" s="70">
        <f t="shared" si="10"/>
        <v>7.7777777777777612E-2</v>
      </c>
    </row>
    <row r="98" spans="1:11" x14ac:dyDescent="0.25">
      <c r="A98" s="66" t="s">
        <v>301</v>
      </c>
      <c r="B98" s="66" t="s">
        <v>300</v>
      </c>
      <c r="C98" s="66" t="s">
        <v>193</v>
      </c>
      <c r="D98" s="66">
        <v>2</v>
      </c>
      <c r="E98" s="67">
        <v>43258</v>
      </c>
      <c r="F98" s="68">
        <v>0.70833333333333337</v>
      </c>
      <c r="G98" s="68">
        <v>0.72916666666666663</v>
      </c>
      <c r="H98" s="68">
        <v>0.77777777777777779</v>
      </c>
      <c r="I98" s="68">
        <v>0.79166666666666663</v>
      </c>
      <c r="J98" s="69">
        <f t="shared" si="9"/>
        <v>3.4722222222222099E-2</v>
      </c>
      <c r="K98" s="70">
        <f t="shared" si="10"/>
        <v>6.9444444444444198E-2</v>
      </c>
    </row>
    <row r="99" spans="1:11" x14ac:dyDescent="0.25">
      <c r="A99" s="66" t="s">
        <v>301</v>
      </c>
      <c r="B99" s="66" t="s">
        <v>300</v>
      </c>
      <c r="C99" s="66" t="s">
        <v>192</v>
      </c>
      <c r="D99" s="66">
        <v>1</v>
      </c>
      <c r="E99" s="137">
        <v>43260</v>
      </c>
      <c r="F99" s="143">
        <v>0.57291666666666663</v>
      </c>
      <c r="G99" s="68">
        <v>0.58680555555555558</v>
      </c>
      <c r="H99" s="68"/>
      <c r="I99" s="68"/>
      <c r="J99" s="69">
        <f t="shared" si="9"/>
        <v>1.3888888888888951E-2</v>
      </c>
      <c r="K99" s="70">
        <f t="shared" si="10"/>
        <v>1.3888888888888951E-2</v>
      </c>
    </row>
    <row r="100" spans="1:11" x14ac:dyDescent="0.25">
      <c r="A100" s="66" t="s">
        <v>301</v>
      </c>
      <c r="B100" s="66" t="s">
        <v>300</v>
      </c>
      <c r="C100" s="66" t="s">
        <v>234</v>
      </c>
      <c r="D100" s="66">
        <v>2</v>
      </c>
      <c r="E100" s="67">
        <v>43281</v>
      </c>
      <c r="F100" s="68">
        <v>0.59722222222222221</v>
      </c>
      <c r="G100" s="68">
        <v>0.6166666666666667</v>
      </c>
      <c r="H100" s="68"/>
      <c r="I100" s="68"/>
      <c r="J100" s="69">
        <f t="shared" si="9"/>
        <v>1.9444444444444486E-2</v>
      </c>
      <c r="K100" s="70">
        <f t="shared" si="10"/>
        <v>3.8888888888888973E-2</v>
      </c>
    </row>
    <row r="101" spans="1:11" s="146" customFormat="1" x14ac:dyDescent="0.25">
      <c r="A101" s="66"/>
      <c r="B101" s="66"/>
      <c r="C101" s="66"/>
      <c r="D101" s="66"/>
      <c r="E101" s="67"/>
      <c r="F101" s="68"/>
      <c r="G101" s="68"/>
      <c r="H101" s="68"/>
      <c r="I101" s="68"/>
      <c r="J101" s="69"/>
      <c r="K101" s="205">
        <f>SUM(K96:K100)</f>
        <v>0.35624999999999968</v>
      </c>
    </row>
    <row r="102" spans="1:11" x14ac:dyDescent="0.25">
      <c r="A102" s="66" t="s">
        <v>250</v>
      </c>
      <c r="B102" s="66" t="s">
        <v>244</v>
      </c>
      <c r="C102" s="66" t="s">
        <v>233</v>
      </c>
      <c r="D102" s="66">
        <v>1</v>
      </c>
      <c r="E102" s="67">
        <v>43280</v>
      </c>
      <c r="F102" s="68">
        <v>0.54236111111111118</v>
      </c>
      <c r="G102" s="68">
        <v>0.58194444444444449</v>
      </c>
      <c r="H102" s="68"/>
      <c r="I102" s="68"/>
      <c r="J102" s="69">
        <f t="shared" si="9"/>
        <v>3.9583333333333304E-2</v>
      </c>
      <c r="K102" s="70">
        <f t="shared" si="10"/>
        <v>3.9583333333333304E-2</v>
      </c>
    </row>
    <row r="103" spans="1:11" x14ac:dyDescent="0.25">
      <c r="A103" s="66" t="s">
        <v>242</v>
      </c>
      <c r="B103" s="66" t="s">
        <v>244</v>
      </c>
      <c r="C103" s="66" t="s">
        <v>193</v>
      </c>
      <c r="D103" s="66">
        <v>2</v>
      </c>
      <c r="E103" s="67">
        <v>43243</v>
      </c>
      <c r="F103" s="68">
        <v>0.47152777777777777</v>
      </c>
      <c r="G103" s="68">
        <v>0.52083333333333337</v>
      </c>
      <c r="H103" s="68"/>
      <c r="I103" s="68"/>
      <c r="J103" s="69">
        <f>G103-F103</f>
        <v>4.9305555555555602E-2</v>
      </c>
      <c r="K103" s="70">
        <f t="shared" si="10"/>
        <v>9.8611111111111205E-2</v>
      </c>
    </row>
    <row r="104" spans="1:11" x14ac:dyDescent="0.25">
      <c r="A104" s="66" t="s">
        <v>242</v>
      </c>
      <c r="B104" s="66" t="s">
        <v>244</v>
      </c>
      <c r="C104" s="66" t="s">
        <v>193</v>
      </c>
      <c r="D104" s="66">
        <v>2</v>
      </c>
      <c r="E104" s="67">
        <v>43255</v>
      </c>
      <c r="F104" s="68">
        <v>0.51527777777777783</v>
      </c>
      <c r="G104" s="68">
        <v>0.53472222222222221</v>
      </c>
      <c r="H104" s="68">
        <v>0.5625</v>
      </c>
      <c r="I104" s="68">
        <v>0.58750000000000002</v>
      </c>
      <c r="J104" s="69">
        <f>(G104-F104)+(I104-H104)</f>
        <v>4.4444444444444398E-2</v>
      </c>
      <c r="K104" s="70">
        <f t="shared" si="10"/>
        <v>8.8888888888888795E-2</v>
      </c>
    </row>
    <row r="105" spans="1:11" x14ac:dyDescent="0.25">
      <c r="A105" s="66" t="s">
        <v>242</v>
      </c>
      <c r="B105" s="66" t="s">
        <v>244</v>
      </c>
      <c r="C105" s="66" t="s">
        <v>193</v>
      </c>
      <c r="D105" s="66">
        <v>2</v>
      </c>
      <c r="E105" s="67">
        <v>43265</v>
      </c>
      <c r="F105" s="68">
        <v>0.53333333333333333</v>
      </c>
      <c r="G105" s="68">
        <v>0.55347222222222225</v>
      </c>
      <c r="H105" s="68">
        <v>0.58333333333333337</v>
      </c>
      <c r="I105" s="68">
        <v>0.60416666666666663</v>
      </c>
      <c r="J105" s="69">
        <f>(G105-F105)+(I105-H105)</f>
        <v>4.0972222222222188E-2</v>
      </c>
      <c r="K105" s="70">
        <f t="shared" si="10"/>
        <v>8.1944444444444375E-2</v>
      </c>
    </row>
    <row r="106" spans="1:11" x14ac:dyDescent="0.25">
      <c r="A106" s="66" t="s">
        <v>242</v>
      </c>
      <c r="B106" s="66" t="s">
        <v>244</v>
      </c>
      <c r="C106" s="66" t="s">
        <v>233</v>
      </c>
      <c r="D106" s="66">
        <v>1</v>
      </c>
      <c r="E106" s="67">
        <v>43280</v>
      </c>
      <c r="F106" s="68">
        <v>0.39583333333333331</v>
      </c>
      <c r="G106" s="68">
        <v>0.43611111111111112</v>
      </c>
      <c r="H106" s="68"/>
      <c r="I106" s="68"/>
      <c r="J106" s="69">
        <f>(G106-F106)+(I106-H106)</f>
        <v>4.0277777777777801E-2</v>
      </c>
      <c r="K106" s="70">
        <f t="shared" si="10"/>
        <v>4.0277777777777801E-2</v>
      </c>
    </row>
    <row r="107" spans="1:11" x14ac:dyDescent="0.25">
      <c r="A107" s="66" t="s">
        <v>242</v>
      </c>
      <c r="B107" s="66" t="s">
        <v>244</v>
      </c>
      <c r="C107" s="66" t="s">
        <v>269</v>
      </c>
      <c r="D107" s="66">
        <v>3</v>
      </c>
      <c r="E107" s="67">
        <v>43290</v>
      </c>
      <c r="F107" s="68">
        <v>0.59791666666666665</v>
      </c>
      <c r="G107" s="68">
        <v>0.61249999999999993</v>
      </c>
      <c r="J107" s="69">
        <f>G107-F107</f>
        <v>1.4583333333333282E-2</v>
      </c>
      <c r="K107" s="70">
        <f t="shared" si="10"/>
        <v>4.3749999999999845E-2</v>
      </c>
    </row>
    <row r="108" spans="1:11" x14ac:dyDescent="0.25">
      <c r="A108" s="66" t="s">
        <v>242</v>
      </c>
      <c r="B108" s="66" t="s">
        <v>244</v>
      </c>
      <c r="C108" s="66" t="s">
        <v>255</v>
      </c>
      <c r="D108" s="66">
        <v>2</v>
      </c>
      <c r="E108" s="67">
        <v>43301</v>
      </c>
      <c r="F108" s="68">
        <v>0.41666666666666669</v>
      </c>
      <c r="G108" s="68">
        <v>0.43124999999999997</v>
      </c>
      <c r="J108" s="69">
        <f>G108-F108</f>
        <v>1.4583333333333282E-2</v>
      </c>
      <c r="K108" s="70">
        <f t="shared" si="10"/>
        <v>2.9166666666666563E-2</v>
      </c>
    </row>
    <row r="109" spans="1:11" s="146" customFormat="1" x14ac:dyDescent="0.25">
      <c r="A109" s="66"/>
      <c r="B109" s="66"/>
      <c r="C109" s="66"/>
      <c r="D109" s="66"/>
      <c r="E109" s="67"/>
      <c r="F109" s="68"/>
      <c r="G109" s="68"/>
      <c r="H109" s="71"/>
      <c r="I109" s="71"/>
      <c r="J109" s="69"/>
      <c r="K109" s="205">
        <f>SUM(K102:K108)</f>
        <v>0.42222222222222189</v>
      </c>
    </row>
    <row r="110" spans="1:11" x14ac:dyDescent="0.25">
      <c r="A110" s="173" t="s">
        <v>252</v>
      </c>
      <c r="B110" s="173" t="s">
        <v>253</v>
      </c>
      <c r="C110" s="173" t="s">
        <v>194</v>
      </c>
      <c r="D110" s="173">
        <v>3</v>
      </c>
      <c r="E110" s="138">
        <v>43245</v>
      </c>
      <c r="F110" s="139">
        <v>0.54861111111111105</v>
      </c>
      <c r="G110" s="139">
        <v>0.59166666666666667</v>
      </c>
      <c r="H110" s="139">
        <v>0.64861111111111114</v>
      </c>
      <c r="I110" s="139">
        <v>0.6694444444444444</v>
      </c>
      <c r="J110" s="140">
        <f t="shared" ref="J110:J143" si="11">(G110-F110)+(I110-H110)</f>
        <v>6.3888888888888884E-2</v>
      </c>
      <c r="K110" s="210">
        <f t="shared" si="10"/>
        <v>0.19166666666666665</v>
      </c>
    </row>
    <row r="111" spans="1:11" x14ac:dyDescent="0.25">
      <c r="A111" s="173" t="s">
        <v>252</v>
      </c>
      <c r="B111" s="173" t="s">
        <v>253</v>
      </c>
      <c r="C111" s="173" t="s">
        <v>193</v>
      </c>
      <c r="D111" s="173">
        <v>2</v>
      </c>
      <c r="E111" s="138">
        <v>43255</v>
      </c>
      <c r="F111" s="139">
        <v>0.61944444444444446</v>
      </c>
      <c r="G111" s="139">
        <v>0.65763888888888888</v>
      </c>
      <c r="H111" s="139"/>
      <c r="I111" s="139"/>
      <c r="J111" s="140">
        <f t="shared" si="11"/>
        <v>3.819444444444442E-2</v>
      </c>
      <c r="K111" s="210">
        <f t="shared" si="10"/>
        <v>7.638888888888884E-2</v>
      </c>
    </row>
    <row r="112" spans="1:11" x14ac:dyDescent="0.25">
      <c r="A112" s="173" t="s">
        <v>252</v>
      </c>
      <c r="B112" s="173" t="s">
        <v>765</v>
      </c>
      <c r="C112" s="173" t="s">
        <v>193</v>
      </c>
      <c r="D112" s="173">
        <v>2</v>
      </c>
      <c r="E112" s="138">
        <v>43265</v>
      </c>
      <c r="F112" s="139">
        <v>0.4236111111111111</v>
      </c>
      <c r="G112" s="139">
        <v>0.4604166666666667</v>
      </c>
      <c r="H112" s="139"/>
      <c r="I112" s="139"/>
      <c r="J112" s="140">
        <f t="shared" si="11"/>
        <v>3.6805555555555591E-2</v>
      </c>
      <c r="K112" s="210">
        <f t="shared" si="10"/>
        <v>7.3611111111111183E-2</v>
      </c>
    </row>
    <row r="113" spans="1:11" x14ac:dyDescent="0.25">
      <c r="A113" s="173" t="s">
        <v>252</v>
      </c>
      <c r="B113" s="173" t="s">
        <v>766</v>
      </c>
      <c r="C113" s="173" t="s">
        <v>193</v>
      </c>
      <c r="D113" s="173">
        <v>2</v>
      </c>
      <c r="E113" s="138">
        <v>43265</v>
      </c>
      <c r="F113" s="139">
        <v>0.4236111111111111</v>
      </c>
      <c r="G113" s="139">
        <v>0.4604166666666667</v>
      </c>
      <c r="H113" s="139"/>
      <c r="I113" s="139"/>
      <c r="J113" s="140">
        <f t="shared" si="11"/>
        <v>3.6805555555555591E-2</v>
      </c>
      <c r="K113" s="210">
        <f t="shared" si="10"/>
        <v>7.3611111111111183E-2</v>
      </c>
    </row>
    <row r="114" spans="1:11" x14ac:dyDescent="0.25">
      <c r="A114" s="173" t="s">
        <v>252</v>
      </c>
      <c r="B114" s="173" t="s">
        <v>765</v>
      </c>
      <c r="C114" s="173" t="s">
        <v>255</v>
      </c>
      <c r="D114" s="173">
        <v>2</v>
      </c>
      <c r="E114" s="138">
        <v>43284</v>
      </c>
      <c r="F114" s="139">
        <v>0.4069444444444445</v>
      </c>
      <c r="G114" s="139">
        <v>0.48472222222222222</v>
      </c>
      <c r="H114" s="139"/>
      <c r="I114" s="139"/>
      <c r="J114" s="140">
        <f t="shared" si="11"/>
        <v>7.7777777777777724E-2</v>
      </c>
      <c r="K114" s="210">
        <f t="shared" si="10"/>
        <v>0.15555555555555545</v>
      </c>
    </row>
    <row r="115" spans="1:11" x14ac:dyDescent="0.25">
      <c r="A115" s="173" t="s">
        <v>252</v>
      </c>
      <c r="B115" s="173" t="s">
        <v>766</v>
      </c>
      <c r="C115" s="173" t="s">
        <v>255</v>
      </c>
      <c r="D115" s="173">
        <v>2</v>
      </c>
      <c r="E115" s="138">
        <v>43284</v>
      </c>
      <c r="F115" s="139">
        <v>0.4069444444444445</v>
      </c>
      <c r="G115" s="139">
        <v>0.48472222222222222</v>
      </c>
      <c r="H115" s="139"/>
      <c r="I115" s="139"/>
      <c r="J115" s="140">
        <f t="shared" si="11"/>
        <v>7.7777777777777724E-2</v>
      </c>
      <c r="K115" s="210">
        <f t="shared" si="10"/>
        <v>0.15555555555555545</v>
      </c>
    </row>
    <row r="116" spans="1:11" x14ac:dyDescent="0.25">
      <c r="A116" s="173" t="s">
        <v>252</v>
      </c>
      <c r="B116" s="173" t="s">
        <v>253</v>
      </c>
      <c r="C116" s="173" t="s">
        <v>262</v>
      </c>
      <c r="D116" s="173">
        <v>5</v>
      </c>
      <c r="E116" s="138">
        <v>43291</v>
      </c>
      <c r="F116" s="139">
        <v>0.40972222222222227</v>
      </c>
      <c r="G116" s="139">
        <v>0.46666666666666662</v>
      </c>
      <c r="H116" s="139"/>
      <c r="I116" s="139"/>
      <c r="J116" s="140">
        <f t="shared" si="11"/>
        <v>5.6944444444444353E-2</v>
      </c>
      <c r="K116" s="210">
        <f t="shared" si="10"/>
        <v>0.28472222222222177</v>
      </c>
    </row>
    <row r="117" spans="1:11" x14ac:dyDescent="0.25">
      <c r="A117" s="173" t="s">
        <v>252</v>
      </c>
      <c r="B117" s="173" t="s">
        <v>765</v>
      </c>
      <c r="C117" s="173" t="s">
        <v>265</v>
      </c>
      <c r="D117" s="173">
        <v>3</v>
      </c>
      <c r="E117" s="138">
        <v>43293</v>
      </c>
      <c r="F117" s="139">
        <v>0.44444444444444442</v>
      </c>
      <c r="G117" s="139">
        <v>0.49305555555555558</v>
      </c>
      <c r="H117" s="139"/>
      <c r="I117" s="139"/>
      <c r="J117" s="140">
        <f t="shared" si="11"/>
        <v>4.861111111111116E-2</v>
      </c>
      <c r="K117" s="210">
        <f t="shared" si="10"/>
        <v>0.14583333333333348</v>
      </c>
    </row>
    <row r="118" spans="1:11" x14ac:dyDescent="0.25">
      <c r="A118" s="173" t="s">
        <v>252</v>
      </c>
      <c r="B118" s="173" t="s">
        <v>766</v>
      </c>
      <c r="C118" s="173" t="s">
        <v>265</v>
      </c>
      <c r="D118" s="173">
        <v>3</v>
      </c>
      <c r="E118" s="138">
        <v>43293</v>
      </c>
      <c r="F118" s="139">
        <v>0.44444444444444442</v>
      </c>
      <c r="G118" s="139">
        <v>0.49305555555555558</v>
      </c>
      <c r="H118" s="139"/>
      <c r="I118" s="139"/>
      <c r="J118" s="140">
        <f t="shared" si="11"/>
        <v>4.861111111111116E-2</v>
      </c>
      <c r="K118" s="210">
        <f t="shared" si="10"/>
        <v>0.14583333333333348</v>
      </c>
    </row>
    <row r="119" spans="1:11" x14ac:dyDescent="0.25">
      <c r="A119" s="173" t="s">
        <v>252</v>
      </c>
      <c r="B119" s="173" t="s">
        <v>765</v>
      </c>
      <c r="C119" s="173" t="s">
        <v>255</v>
      </c>
      <c r="D119" s="173">
        <v>2</v>
      </c>
      <c r="E119" s="138">
        <v>43300</v>
      </c>
      <c r="F119" s="139">
        <v>0.42986111111111108</v>
      </c>
      <c r="G119" s="139">
        <v>0.4680555555555555</v>
      </c>
      <c r="H119" s="139"/>
      <c r="I119" s="139"/>
      <c r="J119" s="140">
        <f t="shared" si="11"/>
        <v>3.819444444444442E-2</v>
      </c>
      <c r="K119" s="210">
        <f t="shared" si="10"/>
        <v>7.638888888888884E-2</v>
      </c>
    </row>
    <row r="120" spans="1:11" ht="15.75" customHeight="1" x14ac:dyDescent="0.25">
      <c r="A120" s="173" t="s">
        <v>252</v>
      </c>
      <c r="B120" s="173" t="s">
        <v>766</v>
      </c>
      <c r="C120" s="173" t="s">
        <v>255</v>
      </c>
      <c r="D120" s="173">
        <v>2</v>
      </c>
      <c r="E120" s="138">
        <v>43300</v>
      </c>
      <c r="F120" s="139">
        <v>0.42986111111111108</v>
      </c>
      <c r="G120" s="139">
        <v>0.4680555555555555</v>
      </c>
      <c r="H120" s="139"/>
      <c r="I120" s="139"/>
      <c r="J120" s="140">
        <f t="shared" si="11"/>
        <v>3.819444444444442E-2</v>
      </c>
      <c r="K120" s="210">
        <f t="shared" si="10"/>
        <v>7.638888888888884E-2</v>
      </c>
    </row>
    <row r="121" spans="1:11" s="146" customFormat="1" ht="15.75" customHeight="1" x14ac:dyDescent="0.25">
      <c r="A121" s="173"/>
      <c r="B121" s="173"/>
      <c r="C121" s="173"/>
      <c r="D121" s="173"/>
      <c r="E121" s="138"/>
      <c r="F121" s="139"/>
      <c r="G121" s="139"/>
      <c r="H121" s="139"/>
      <c r="I121" s="139"/>
      <c r="J121" s="140"/>
      <c r="K121" s="209">
        <f>K110+K111+K112+K114+K116+K119+K117</f>
        <v>1.0041666666666662</v>
      </c>
    </row>
    <row r="122" spans="1:11" ht="15.75" customHeight="1" x14ac:dyDescent="0.25">
      <c r="A122" s="66" t="s">
        <v>283</v>
      </c>
      <c r="B122" s="66" t="s">
        <v>767</v>
      </c>
      <c r="C122" s="66" t="s">
        <v>269</v>
      </c>
      <c r="D122" s="66">
        <v>3</v>
      </c>
      <c r="E122" s="67">
        <v>43267</v>
      </c>
      <c r="F122" s="68">
        <v>0.42291666666666666</v>
      </c>
      <c r="G122" s="68">
        <v>0.42638888888888887</v>
      </c>
      <c r="H122" s="68"/>
      <c r="I122" s="68"/>
      <c r="J122" s="69">
        <f t="shared" si="11"/>
        <v>3.4722222222222099E-3</v>
      </c>
      <c r="K122" s="70">
        <f t="shared" si="10"/>
        <v>1.041666666666663E-2</v>
      </c>
    </row>
    <row r="123" spans="1:11" s="146" customFormat="1" ht="15.75" customHeight="1" x14ac:dyDescent="0.25">
      <c r="A123" s="66"/>
      <c r="B123" s="66"/>
      <c r="C123" s="66"/>
      <c r="D123" s="66"/>
      <c r="E123" s="67"/>
      <c r="F123" s="68"/>
      <c r="G123" s="68"/>
      <c r="H123" s="68"/>
      <c r="I123" s="68"/>
      <c r="J123" s="69"/>
      <c r="K123" s="70"/>
    </row>
    <row r="124" spans="1:11" x14ac:dyDescent="0.25">
      <c r="A124" s="66" t="s">
        <v>289</v>
      </c>
      <c r="B124" s="66" t="s">
        <v>768</v>
      </c>
      <c r="C124" s="66" t="s">
        <v>193</v>
      </c>
      <c r="D124" s="66">
        <v>2</v>
      </c>
      <c r="E124" s="67">
        <v>43263</v>
      </c>
      <c r="F124" s="68">
        <v>0.42986111111111108</v>
      </c>
      <c r="G124" s="68">
        <v>0.4597222222222222</v>
      </c>
      <c r="H124" s="68"/>
      <c r="I124" s="68"/>
      <c r="J124" s="69">
        <f t="shared" si="11"/>
        <v>2.9861111111111116E-2</v>
      </c>
      <c r="K124" s="70">
        <f t="shared" si="10"/>
        <v>5.9722222222222232E-2</v>
      </c>
    </row>
    <row r="125" spans="1:11" x14ac:dyDescent="0.25">
      <c r="A125" s="66" t="s">
        <v>289</v>
      </c>
      <c r="B125" s="66" t="s">
        <v>768</v>
      </c>
      <c r="C125" s="66" t="s">
        <v>269</v>
      </c>
      <c r="D125" s="66">
        <v>3</v>
      </c>
      <c r="E125" s="67">
        <v>43294</v>
      </c>
      <c r="F125" s="68">
        <v>0.51944444444444449</v>
      </c>
      <c r="G125" s="68">
        <v>0.55625000000000002</v>
      </c>
      <c r="H125" s="68"/>
      <c r="I125" s="68"/>
      <c r="J125" s="69">
        <f t="shared" si="11"/>
        <v>3.6805555555555536E-2</v>
      </c>
      <c r="K125" s="70">
        <f t="shared" si="10"/>
        <v>0.11041666666666661</v>
      </c>
    </row>
    <row r="126" spans="1:11" x14ac:dyDescent="0.25">
      <c r="A126" s="66" t="s">
        <v>289</v>
      </c>
      <c r="B126" s="66" t="s">
        <v>768</v>
      </c>
      <c r="C126" s="66" t="s">
        <v>255</v>
      </c>
      <c r="D126" s="66">
        <v>2</v>
      </c>
      <c r="E126" s="67">
        <v>43299</v>
      </c>
      <c r="F126" s="68">
        <v>0.41666666666666669</v>
      </c>
      <c r="G126" s="68">
        <v>0.47361111111111115</v>
      </c>
      <c r="H126" s="68"/>
      <c r="I126" s="68"/>
      <c r="J126" s="69">
        <f t="shared" si="11"/>
        <v>5.6944444444444464E-2</v>
      </c>
      <c r="K126" s="70">
        <f t="shared" si="10"/>
        <v>0.11388888888888893</v>
      </c>
    </row>
    <row r="127" spans="1:11" s="146" customFormat="1" x14ac:dyDescent="0.25">
      <c r="A127" s="66"/>
      <c r="B127" s="66"/>
      <c r="C127" s="66"/>
      <c r="D127" s="66"/>
      <c r="E127" s="67"/>
      <c r="F127" s="68"/>
      <c r="G127" s="68"/>
      <c r="H127" s="68"/>
      <c r="I127" s="68"/>
      <c r="J127" s="69"/>
      <c r="K127" s="205">
        <f>SUM(K124:K126)</f>
        <v>0.28402777777777777</v>
      </c>
    </row>
    <row r="128" spans="1:11" x14ac:dyDescent="0.25">
      <c r="A128" s="66" t="s">
        <v>267</v>
      </c>
      <c r="B128" s="66" t="s">
        <v>786</v>
      </c>
      <c r="C128" s="66" t="s">
        <v>193</v>
      </c>
      <c r="D128" s="66">
        <v>2</v>
      </c>
      <c r="E128" s="137">
        <v>43252</v>
      </c>
      <c r="F128" s="143">
        <v>0.5625</v>
      </c>
      <c r="G128" s="68">
        <v>0.625</v>
      </c>
      <c r="H128" s="68"/>
      <c r="I128" s="68"/>
      <c r="J128" s="69">
        <f t="shared" si="11"/>
        <v>6.25E-2</v>
      </c>
      <c r="K128" s="70">
        <f t="shared" si="10"/>
        <v>0.125</v>
      </c>
    </row>
    <row r="129" spans="1:11" x14ac:dyDescent="0.25">
      <c r="A129" s="66" t="s">
        <v>267</v>
      </c>
      <c r="B129" s="66" t="s">
        <v>786</v>
      </c>
      <c r="C129" s="66" t="s">
        <v>269</v>
      </c>
      <c r="D129" s="66">
        <v>3</v>
      </c>
      <c r="E129" s="67">
        <v>43294</v>
      </c>
      <c r="F129" s="68">
        <v>0.44097222222222227</v>
      </c>
      <c r="G129" s="68">
        <v>0.48541666666666666</v>
      </c>
      <c r="H129" s="68"/>
      <c r="I129" s="68"/>
      <c r="J129" s="69">
        <f t="shared" si="11"/>
        <v>4.4444444444444398E-2</v>
      </c>
      <c r="K129" s="70">
        <f t="shared" si="10"/>
        <v>0.13333333333333319</v>
      </c>
    </row>
    <row r="130" spans="1:11" s="146" customFormat="1" x14ac:dyDescent="0.25">
      <c r="A130" s="66"/>
      <c r="B130" s="66"/>
      <c r="C130" s="66"/>
      <c r="D130" s="66"/>
      <c r="E130" s="67"/>
      <c r="F130" s="68"/>
      <c r="G130" s="68"/>
      <c r="H130" s="68"/>
      <c r="I130" s="68"/>
      <c r="J130" s="69"/>
      <c r="K130" s="205">
        <f>SUM(K128:K129)</f>
        <v>0.25833333333333319</v>
      </c>
    </row>
    <row r="131" spans="1:11" x14ac:dyDescent="0.25">
      <c r="A131" s="66" t="s">
        <v>315</v>
      </c>
      <c r="B131" s="66" t="s">
        <v>771</v>
      </c>
      <c r="C131" s="66" t="s">
        <v>193</v>
      </c>
      <c r="D131" s="66">
        <v>2</v>
      </c>
      <c r="E131" s="67">
        <v>43252</v>
      </c>
      <c r="F131" s="68">
        <v>0.64930555555555602</v>
      </c>
      <c r="G131" s="68">
        <v>0.73333333333333295</v>
      </c>
      <c r="H131" s="68"/>
      <c r="I131" s="68"/>
      <c r="J131" s="69">
        <f t="shared" si="11"/>
        <v>8.4027777777776924E-2</v>
      </c>
      <c r="K131" s="70">
        <f t="shared" si="10"/>
        <v>0.16805555555555385</v>
      </c>
    </row>
    <row r="132" spans="1:11" s="146" customFormat="1" x14ac:dyDescent="0.25">
      <c r="A132" s="66"/>
      <c r="B132" s="66"/>
      <c r="C132" s="66"/>
      <c r="D132" s="66"/>
      <c r="E132" s="67"/>
      <c r="F132" s="68"/>
      <c r="G132" s="68"/>
      <c r="H132" s="68"/>
      <c r="I132" s="68"/>
      <c r="J132" s="69"/>
      <c r="K132" s="70"/>
    </row>
    <row r="133" spans="1:11" x14ac:dyDescent="0.25">
      <c r="A133" s="66" t="s">
        <v>314</v>
      </c>
      <c r="B133" s="66" t="s">
        <v>772</v>
      </c>
      <c r="C133" s="66" t="s">
        <v>193</v>
      </c>
      <c r="D133" s="66">
        <v>2</v>
      </c>
      <c r="E133" s="67">
        <v>43252</v>
      </c>
      <c r="F133" s="68">
        <v>0.64930555555555602</v>
      </c>
      <c r="G133" s="68">
        <v>0.73333333333333295</v>
      </c>
      <c r="H133" s="68"/>
      <c r="I133" s="68"/>
      <c r="J133" s="69">
        <f t="shared" si="11"/>
        <v>8.4027777777776924E-2</v>
      </c>
      <c r="K133" s="70">
        <f t="shared" si="10"/>
        <v>0.16805555555555385</v>
      </c>
    </row>
    <row r="134" spans="1:11" x14ac:dyDescent="0.25">
      <c r="A134" s="66" t="s">
        <v>314</v>
      </c>
      <c r="B134" s="66" t="s">
        <v>772</v>
      </c>
      <c r="C134" s="67" t="s">
        <v>194</v>
      </c>
      <c r="D134" s="66">
        <v>3</v>
      </c>
      <c r="E134" s="67">
        <v>43294</v>
      </c>
      <c r="F134" s="68">
        <v>0.4055555555555555</v>
      </c>
      <c r="G134" s="68">
        <v>0.40972222222222227</v>
      </c>
      <c r="H134" s="68"/>
      <c r="I134" s="68"/>
      <c r="J134" s="69">
        <f t="shared" si="11"/>
        <v>4.1666666666667629E-3</v>
      </c>
      <c r="K134" s="70">
        <f t="shared" si="10"/>
        <v>1.2500000000000289E-2</v>
      </c>
    </row>
    <row r="135" spans="1:11" x14ac:dyDescent="0.25">
      <c r="A135" s="66" t="s">
        <v>314</v>
      </c>
      <c r="B135" s="66" t="s">
        <v>772</v>
      </c>
      <c r="C135" s="66" t="s">
        <v>255</v>
      </c>
      <c r="D135" s="66">
        <v>2</v>
      </c>
      <c r="E135" s="67">
        <v>43301</v>
      </c>
      <c r="F135" s="68">
        <v>0.46527777777777773</v>
      </c>
      <c r="G135" s="68">
        <v>0.46875</v>
      </c>
      <c r="H135" s="68"/>
      <c r="I135" s="68"/>
      <c r="J135" s="69">
        <f t="shared" si="11"/>
        <v>3.4722222222222654E-3</v>
      </c>
      <c r="K135" s="70">
        <f t="shared" si="10"/>
        <v>6.9444444444445308E-3</v>
      </c>
    </row>
    <row r="136" spans="1:11" s="146" customFormat="1" x14ac:dyDescent="0.25">
      <c r="A136" s="66"/>
      <c r="B136" s="66"/>
      <c r="C136" s="66"/>
      <c r="D136" s="66"/>
      <c r="E136" s="67"/>
      <c r="F136" s="68"/>
      <c r="G136" s="68"/>
      <c r="H136" s="68"/>
      <c r="I136" s="68"/>
      <c r="J136" s="69"/>
      <c r="K136" s="205">
        <f>SUM(K133:K135)</f>
        <v>0.18749999999999867</v>
      </c>
    </row>
    <row r="137" spans="1:11" x14ac:dyDescent="0.25">
      <c r="A137" s="66" t="s">
        <v>309</v>
      </c>
      <c r="B137" s="66" t="s">
        <v>773</v>
      </c>
      <c r="C137" s="66" t="s">
        <v>193</v>
      </c>
      <c r="D137" s="66">
        <v>2</v>
      </c>
      <c r="E137" s="67">
        <v>43252</v>
      </c>
      <c r="F137" s="68">
        <v>0.64930555555555558</v>
      </c>
      <c r="G137" s="68">
        <v>0.73333333333333339</v>
      </c>
      <c r="H137" s="68"/>
      <c r="I137" s="68"/>
      <c r="J137" s="69">
        <f t="shared" si="11"/>
        <v>8.4027777777777812E-2</v>
      </c>
      <c r="K137" s="70">
        <f t="shared" si="10"/>
        <v>0.16805555555555562</v>
      </c>
    </row>
    <row r="138" spans="1:11" x14ac:dyDescent="0.25">
      <c r="A138" s="66" t="s">
        <v>310</v>
      </c>
      <c r="B138" s="66" t="s">
        <v>774</v>
      </c>
      <c r="C138" s="66" t="s">
        <v>193</v>
      </c>
      <c r="D138" s="66">
        <v>2</v>
      </c>
      <c r="E138" s="67">
        <v>43252</v>
      </c>
      <c r="F138" s="68">
        <v>0.64930555555555558</v>
      </c>
      <c r="G138" s="68">
        <v>0.73333333333333339</v>
      </c>
      <c r="H138" s="68"/>
      <c r="I138" s="68"/>
      <c r="J138" s="69">
        <f t="shared" si="11"/>
        <v>8.4027777777777812E-2</v>
      </c>
      <c r="K138" s="70">
        <f t="shared" si="10"/>
        <v>0.16805555555555562</v>
      </c>
    </row>
    <row r="139" spans="1:11" x14ac:dyDescent="0.25">
      <c r="A139" s="66" t="s">
        <v>311</v>
      </c>
      <c r="B139" s="66" t="s">
        <v>775</v>
      </c>
      <c r="C139" s="66" t="s">
        <v>193</v>
      </c>
      <c r="D139" s="66">
        <v>2</v>
      </c>
      <c r="E139" s="67">
        <v>43252</v>
      </c>
      <c r="F139" s="68">
        <v>0.64930555555555558</v>
      </c>
      <c r="G139" s="68">
        <v>0.73333333333333339</v>
      </c>
      <c r="H139" s="68"/>
      <c r="I139" s="68"/>
      <c r="J139" s="69">
        <f t="shared" si="11"/>
        <v>8.4027777777777812E-2</v>
      </c>
      <c r="K139" s="70">
        <f t="shared" si="10"/>
        <v>0.16805555555555562</v>
      </c>
    </row>
    <row r="140" spans="1:11" x14ac:dyDescent="0.25">
      <c r="A140" s="66" t="s">
        <v>312</v>
      </c>
      <c r="B140" s="66" t="s">
        <v>776</v>
      </c>
      <c r="C140" s="66" t="s">
        <v>193</v>
      </c>
      <c r="D140" s="66">
        <v>2</v>
      </c>
      <c r="E140" s="67">
        <v>43252</v>
      </c>
      <c r="F140" s="68">
        <v>0.64930555555555558</v>
      </c>
      <c r="G140" s="68">
        <v>0.73333333333333339</v>
      </c>
      <c r="H140" s="68"/>
      <c r="I140" s="68"/>
      <c r="J140" s="69">
        <f t="shared" si="11"/>
        <v>8.4027777777777812E-2</v>
      </c>
      <c r="K140" s="70">
        <f t="shared" si="10"/>
        <v>0.16805555555555562</v>
      </c>
    </row>
    <row r="141" spans="1:11" x14ac:dyDescent="0.25">
      <c r="A141" s="66" t="s">
        <v>313</v>
      </c>
      <c r="B141" s="66" t="s">
        <v>777</v>
      </c>
      <c r="C141" s="66" t="s">
        <v>193</v>
      </c>
      <c r="D141" s="66">
        <v>2</v>
      </c>
      <c r="E141" s="67">
        <v>43252</v>
      </c>
      <c r="F141" s="68">
        <v>0.64930555555555558</v>
      </c>
      <c r="G141" s="68">
        <v>0.73333333333333339</v>
      </c>
      <c r="H141" s="68"/>
      <c r="I141" s="68"/>
      <c r="J141" s="69">
        <f t="shared" si="11"/>
        <v>8.4027777777777812E-2</v>
      </c>
      <c r="K141" s="70">
        <f t="shared" si="10"/>
        <v>0.16805555555555562</v>
      </c>
    </row>
    <row r="142" spans="1:11" x14ac:dyDescent="0.25">
      <c r="A142" s="66" t="s">
        <v>308</v>
      </c>
      <c r="B142" s="66" t="s">
        <v>787</v>
      </c>
      <c r="C142" s="66" t="s">
        <v>269</v>
      </c>
      <c r="D142" s="66">
        <v>3</v>
      </c>
      <c r="E142" s="67">
        <v>43294</v>
      </c>
      <c r="F142" s="68">
        <v>0.41666666666666669</v>
      </c>
      <c r="G142" s="68">
        <v>0.43124999999999997</v>
      </c>
      <c r="H142" s="68"/>
      <c r="I142" s="68"/>
      <c r="J142" s="69">
        <f t="shared" si="11"/>
        <v>1.4583333333333282E-2</v>
      </c>
      <c r="K142" s="70">
        <f t="shared" si="10"/>
        <v>4.3749999999999845E-2</v>
      </c>
    </row>
    <row r="143" spans="1:11" x14ac:dyDescent="0.25">
      <c r="A143" s="66" t="s">
        <v>308</v>
      </c>
      <c r="B143" s="66" t="s">
        <v>787</v>
      </c>
      <c r="C143" s="66" t="s">
        <v>255</v>
      </c>
      <c r="D143" s="66">
        <v>2</v>
      </c>
      <c r="E143" s="67">
        <v>43301</v>
      </c>
      <c r="F143" s="68">
        <v>0.47638888888888892</v>
      </c>
      <c r="G143" s="68">
        <v>0.48333333333333334</v>
      </c>
      <c r="H143" s="68"/>
      <c r="I143" s="68"/>
      <c r="J143" s="69">
        <f t="shared" si="11"/>
        <v>6.9444444444444198E-3</v>
      </c>
      <c r="K143" s="70">
        <f t="shared" si="10"/>
        <v>1.388888888888884E-2</v>
      </c>
    </row>
    <row r="144" spans="1:11" x14ac:dyDescent="0.25">
      <c r="A144" s="66" t="s">
        <v>345</v>
      </c>
      <c r="B144" s="66"/>
      <c r="K144" s="206">
        <f>K137+K142+K143</f>
        <v>0.22569444444444431</v>
      </c>
    </row>
    <row r="145" spans="1:2" x14ac:dyDescent="0.25">
      <c r="A145" s="66"/>
      <c r="B145" s="66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8FDC-6FE0-4C34-B5DB-952A27E79DB0}">
  <dimension ref="A1:C22"/>
  <sheetViews>
    <sheetView workbookViewId="0">
      <selection sqref="A1:B22"/>
    </sheetView>
  </sheetViews>
  <sheetFormatPr defaultRowHeight="15" x14ac:dyDescent="0.25"/>
  <cols>
    <col min="1" max="1" width="23" bestFit="1" customWidth="1"/>
    <col min="2" max="2" width="22.42578125" bestFit="1" customWidth="1"/>
  </cols>
  <sheetData>
    <row r="1" spans="1:3" x14ac:dyDescent="0.25">
      <c r="A1" s="211" t="s">
        <v>851</v>
      </c>
      <c r="B1" s="148" t="s">
        <v>852</v>
      </c>
      <c r="C1" t="s">
        <v>123</v>
      </c>
    </row>
    <row r="2" spans="1:3" x14ac:dyDescent="0.25">
      <c r="A2" s="211" t="s">
        <v>853</v>
      </c>
      <c r="B2" s="214">
        <v>5.08</v>
      </c>
      <c r="C2" s="212">
        <f>B2/24</f>
        <v>0.21166666666666667</v>
      </c>
    </row>
    <row r="3" spans="1:3" x14ac:dyDescent="0.25">
      <c r="A3" s="211" t="s">
        <v>854</v>
      </c>
      <c r="B3" s="214">
        <v>2.83</v>
      </c>
      <c r="C3" s="212">
        <f t="shared" ref="C3:C22" si="0">B3/24</f>
        <v>0.11791666666666667</v>
      </c>
    </row>
    <row r="4" spans="1:3" x14ac:dyDescent="0.25">
      <c r="A4" s="211" t="s">
        <v>195</v>
      </c>
      <c r="B4" s="214">
        <v>10.33</v>
      </c>
      <c r="C4" s="212">
        <f t="shared" si="0"/>
        <v>0.43041666666666667</v>
      </c>
    </row>
    <row r="5" spans="1:3" x14ac:dyDescent="0.25">
      <c r="A5" s="211" t="s">
        <v>855</v>
      </c>
      <c r="B5" s="214">
        <v>5.58</v>
      </c>
      <c r="C5" s="212">
        <f t="shared" si="0"/>
        <v>0.23250000000000001</v>
      </c>
    </row>
    <row r="6" spans="1:3" x14ac:dyDescent="0.25">
      <c r="A6" s="211" t="s">
        <v>325</v>
      </c>
      <c r="B6" s="214">
        <v>4.66</v>
      </c>
      <c r="C6" s="212">
        <f t="shared" si="0"/>
        <v>0.19416666666666668</v>
      </c>
    </row>
    <row r="7" spans="1:3" x14ac:dyDescent="0.25">
      <c r="A7" s="211" t="s">
        <v>330</v>
      </c>
      <c r="B7" s="214">
        <v>20</v>
      </c>
      <c r="C7" s="212">
        <f t="shared" si="0"/>
        <v>0.83333333333333337</v>
      </c>
    </row>
    <row r="8" spans="1:3" x14ac:dyDescent="0.25">
      <c r="A8" s="211" t="s">
        <v>285</v>
      </c>
      <c r="B8" s="214">
        <v>1.75</v>
      </c>
      <c r="C8" s="212">
        <f t="shared" si="0"/>
        <v>7.2916666666666671E-2</v>
      </c>
    </row>
    <row r="9" spans="1:3" x14ac:dyDescent="0.25">
      <c r="A9" s="211" t="s">
        <v>317</v>
      </c>
      <c r="B9" s="214">
        <v>3.66</v>
      </c>
      <c r="C9" s="212">
        <f t="shared" si="0"/>
        <v>0.1525</v>
      </c>
    </row>
    <row r="10" spans="1:3" x14ac:dyDescent="0.25">
      <c r="A10" s="211" t="s">
        <v>856</v>
      </c>
      <c r="B10" s="214">
        <v>16.48</v>
      </c>
      <c r="C10" s="212">
        <f t="shared" si="0"/>
        <v>0.68666666666666665</v>
      </c>
    </row>
    <row r="11" spans="1:3" x14ac:dyDescent="0.25">
      <c r="A11" s="211" t="s">
        <v>857</v>
      </c>
      <c r="B11" s="214">
        <v>6.5</v>
      </c>
      <c r="C11" s="212">
        <f t="shared" si="0"/>
        <v>0.27083333333333331</v>
      </c>
    </row>
    <row r="12" spans="1:3" x14ac:dyDescent="0.25">
      <c r="A12" s="211" t="s">
        <v>287</v>
      </c>
      <c r="B12" s="214">
        <v>5.42</v>
      </c>
      <c r="C12" s="212">
        <f t="shared" si="0"/>
        <v>0.22583333333333333</v>
      </c>
    </row>
    <row r="13" spans="1:3" x14ac:dyDescent="0.25">
      <c r="A13" s="211" t="s">
        <v>858</v>
      </c>
      <c r="B13" s="214">
        <v>7.33</v>
      </c>
      <c r="C13" s="212">
        <f t="shared" si="0"/>
        <v>0.30541666666666667</v>
      </c>
    </row>
    <row r="14" spans="1:3" x14ac:dyDescent="0.25">
      <c r="A14" s="211" t="s">
        <v>859</v>
      </c>
      <c r="B14" s="214">
        <v>12.25</v>
      </c>
      <c r="C14" s="212">
        <f t="shared" si="0"/>
        <v>0.51041666666666663</v>
      </c>
    </row>
    <row r="15" spans="1:3" x14ac:dyDescent="0.25">
      <c r="A15" s="211" t="s">
        <v>860</v>
      </c>
      <c r="B15" s="214">
        <v>9.5</v>
      </c>
      <c r="C15" s="212">
        <f t="shared" si="0"/>
        <v>0.39583333333333331</v>
      </c>
    </row>
    <row r="16" spans="1:3" x14ac:dyDescent="0.25">
      <c r="A16" s="211" t="s">
        <v>861</v>
      </c>
      <c r="B16" s="214">
        <v>15.75</v>
      </c>
      <c r="C16" s="212">
        <f t="shared" si="0"/>
        <v>0.65625</v>
      </c>
    </row>
    <row r="17" spans="1:3" x14ac:dyDescent="0.25">
      <c r="A17" s="211" t="s">
        <v>862</v>
      </c>
      <c r="B17" s="214">
        <v>4.92</v>
      </c>
      <c r="C17" s="212">
        <f t="shared" si="0"/>
        <v>0.20499999999999999</v>
      </c>
    </row>
    <row r="18" spans="1:3" x14ac:dyDescent="0.25">
      <c r="A18" s="211" t="s">
        <v>863</v>
      </c>
      <c r="B18" s="214">
        <v>6.5</v>
      </c>
      <c r="C18" s="212">
        <f t="shared" si="0"/>
        <v>0.27083333333333331</v>
      </c>
    </row>
    <row r="19" spans="1:3" x14ac:dyDescent="0.25">
      <c r="A19" s="211" t="s">
        <v>864</v>
      </c>
      <c r="B19" s="214">
        <v>4.66</v>
      </c>
      <c r="C19" s="212">
        <f t="shared" si="0"/>
        <v>0.19416666666666668</v>
      </c>
    </row>
    <row r="20" spans="1:3" x14ac:dyDescent="0.25">
      <c r="A20" s="211" t="s">
        <v>865</v>
      </c>
      <c r="B20" s="214">
        <v>5.66</v>
      </c>
      <c r="C20" s="212">
        <f t="shared" si="0"/>
        <v>0.23583333333333334</v>
      </c>
    </row>
    <row r="21" spans="1:3" x14ac:dyDescent="0.25">
      <c r="A21" s="211" t="s">
        <v>866</v>
      </c>
      <c r="B21" s="214">
        <v>24.33</v>
      </c>
      <c r="C21" s="212">
        <f t="shared" si="0"/>
        <v>1.0137499999999999</v>
      </c>
    </row>
    <row r="22" spans="1:3" x14ac:dyDescent="0.25">
      <c r="A22" s="211" t="s">
        <v>867</v>
      </c>
      <c r="B22" s="214">
        <v>15.66</v>
      </c>
      <c r="C22" s="212">
        <f t="shared" si="0"/>
        <v>0.65249999999999997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B7BA-6B3E-4CDB-BF84-0C71DAA0594F}">
  <dimension ref="A1:I42"/>
  <sheetViews>
    <sheetView workbookViewId="0">
      <selection activeCell="B42" sqref="B42"/>
    </sheetView>
  </sheetViews>
  <sheetFormatPr defaultRowHeight="15" x14ac:dyDescent="0.25"/>
  <cols>
    <col min="1" max="1" width="23" style="211" bestFit="1" customWidth="1"/>
    <col min="2" max="2" width="22.42578125" style="148" bestFit="1" customWidth="1"/>
    <col min="3" max="7" width="9.140625" style="148"/>
    <col min="8" max="8" width="38.5703125" style="148" bestFit="1" customWidth="1"/>
    <col min="9" max="9" width="9.140625" style="150"/>
  </cols>
  <sheetData>
    <row r="1" spans="1:9" x14ac:dyDescent="0.25">
      <c r="A1" s="211" t="s">
        <v>851</v>
      </c>
      <c r="B1" s="148" t="s">
        <v>868</v>
      </c>
      <c r="C1" s="148">
        <v>2018</v>
      </c>
      <c r="D1" s="148" t="s">
        <v>122</v>
      </c>
      <c r="E1" s="148" t="s">
        <v>122</v>
      </c>
    </row>
    <row r="2" spans="1:9" x14ac:dyDescent="0.25">
      <c r="A2" s="211" t="s">
        <v>853</v>
      </c>
      <c r="B2" s="146">
        <v>5.08</v>
      </c>
      <c r="D2" s="148">
        <f>B2+C2</f>
        <v>5.08</v>
      </c>
      <c r="E2" s="146">
        <v>5.08</v>
      </c>
      <c r="F2" s="66"/>
      <c r="H2"/>
      <c r="I2"/>
    </row>
    <row r="3" spans="1:9" x14ac:dyDescent="0.25">
      <c r="A3" s="211" t="s">
        <v>854</v>
      </c>
      <c r="B3" s="146">
        <v>2.83</v>
      </c>
      <c r="C3" s="146">
        <v>2.4699999999999998</v>
      </c>
      <c r="D3" s="148">
        <f t="shared" ref="D3:D31" si="0">B3+C3</f>
        <v>5.3</v>
      </c>
      <c r="E3" s="146">
        <v>5.3</v>
      </c>
      <c r="F3" s="66"/>
      <c r="H3"/>
      <c r="I3"/>
    </row>
    <row r="4" spans="1:9" x14ac:dyDescent="0.25">
      <c r="A4" s="211" t="s">
        <v>195</v>
      </c>
      <c r="B4" s="146">
        <v>10.33</v>
      </c>
      <c r="C4" s="146">
        <v>11.52</v>
      </c>
      <c r="D4" s="148">
        <f t="shared" si="0"/>
        <v>21.85</v>
      </c>
      <c r="E4" s="146">
        <v>21.85</v>
      </c>
      <c r="H4"/>
      <c r="I4"/>
    </row>
    <row r="5" spans="1:9" x14ac:dyDescent="0.25">
      <c r="A5" s="211" t="s">
        <v>855</v>
      </c>
      <c r="B5" s="146">
        <v>5.58</v>
      </c>
      <c r="D5" s="148">
        <f t="shared" si="0"/>
        <v>5.58</v>
      </c>
      <c r="E5" s="146">
        <v>5.58</v>
      </c>
      <c r="H5"/>
      <c r="I5"/>
    </row>
    <row r="6" spans="1:9" x14ac:dyDescent="0.25">
      <c r="A6" s="211" t="s">
        <v>325</v>
      </c>
      <c r="B6" s="146">
        <v>4.66</v>
      </c>
      <c r="C6" s="146">
        <v>5.4</v>
      </c>
      <c r="D6" s="148">
        <f t="shared" si="0"/>
        <v>10.06</v>
      </c>
      <c r="E6" s="146">
        <v>10.06</v>
      </c>
      <c r="F6" s="66"/>
      <c r="H6"/>
      <c r="I6"/>
    </row>
    <row r="7" spans="1:9" x14ac:dyDescent="0.25">
      <c r="A7" s="211" t="s">
        <v>330</v>
      </c>
      <c r="B7" s="146">
        <v>20</v>
      </c>
      <c r="C7" s="146">
        <v>7.2</v>
      </c>
      <c r="D7" s="148">
        <f t="shared" si="0"/>
        <v>27.2</v>
      </c>
      <c r="E7" s="146">
        <v>27.2</v>
      </c>
      <c r="F7" s="66"/>
      <c r="H7"/>
      <c r="I7"/>
    </row>
    <row r="8" spans="1:9" x14ac:dyDescent="0.25">
      <c r="A8" s="211" t="s">
        <v>285</v>
      </c>
      <c r="B8" s="146">
        <v>1.75</v>
      </c>
      <c r="C8" s="146">
        <v>0.3</v>
      </c>
      <c r="D8" s="148">
        <f t="shared" si="0"/>
        <v>2.0499999999999998</v>
      </c>
      <c r="E8" s="146">
        <v>2.0499999999999998</v>
      </c>
      <c r="F8" s="66"/>
      <c r="H8"/>
      <c r="I8"/>
    </row>
    <row r="9" spans="1:9" x14ac:dyDescent="0.25">
      <c r="A9" s="211" t="s">
        <v>317</v>
      </c>
      <c r="B9" s="146">
        <v>3.66</v>
      </c>
      <c r="C9" s="146">
        <v>0.62</v>
      </c>
      <c r="D9" s="148">
        <f t="shared" si="0"/>
        <v>4.28</v>
      </c>
      <c r="E9" s="146">
        <v>4.28</v>
      </c>
      <c r="F9" s="66"/>
      <c r="H9"/>
      <c r="I9"/>
    </row>
    <row r="10" spans="1:9" x14ac:dyDescent="0.25">
      <c r="A10" s="211" t="s">
        <v>856</v>
      </c>
      <c r="B10" s="146">
        <v>16.48</v>
      </c>
      <c r="D10" s="148">
        <f t="shared" si="0"/>
        <v>16.48</v>
      </c>
      <c r="E10" s="146">
        <v>16.48</v>
      </c>
      <c r="H10"/>
      <c r="I10"/>
    </row>
    <row r="11" spans="1:9" x14ac:dyDescent="0.25">
      <c r="A11" s="66" t="s">
        <v>289</v>
      </c>
      <c r="B11" s="146">
        <v>6.5</v>
      </c>
      <c r="C11" s="146">
        <v>6.82</v>
      </c>
      <c r="D11" s="148">
        <f t="shared" si="0"/>
        <v>13.32</v>
      </c>
      <c r="E11" s="146">
        <v>13.32</v>
      </c>
      <c r="F11" s="66"/>
      <c r="H11"/>
      <c r="I11"/>
    </row>
    <row r="12" spans="1:9" x14ac:dyDescent="0.25">
      <c r="A12" s="211" t="s">
        <v>287</v>
      </c>
      <c r="B12" s="146">
        <v>5.42</v>
      </c>
      <c r="C12" s="146">
        <v>0.4</v>
      </c>
      <c r="D12" s="148">
        <f t="shared" si="0"/>
        <v>5.82</v>
      </c>
      <c r="E12" s="146">
        <v>5.82</v>
      </c>
      <c r="F12" s="66"/>
      <c r="H12"/>
      <c r="I12"/>
    </row>
    <row r="13" spans="1:9" x14ac:dyDescent="0.25">
      <c r="A13" s="211" t="s">
        <v>858</v>
      </c>
      <c r="B13" s="146">
        <v>7.33</v>
      </c>
      <c r="C13" s="146">
        <v>8.6300000000000008</v>
      </c>
      <c r="D13" s="148">
        <f t="shared" si="0"/>
        <v>15.96</v>
      </c>
      <c r="E13" s="146">
        <v>15.96</v>
      </c>
      <c r="F13" s="173"/>
      <c r="H13"/>
      <c r="I13"/>
    </row>
    <row r="14" spans="1:9" x14ac:dyDescent="0.25">
      <c r="A14" s="211" t="s">
        <v>859</v>
      </c>
      <c r="B14" s="146">
        <v>12.25</v>
      </c>
      <c r="C14" s="146">
        <v>3.33</v>
      </c>
      <c r="D14" s="148">
        <f t="shared" si="0"/>
        <v>15.58</v>
      </c>
      <c r="E14" s="146">
        <v>15.58</v>
      </c>
      <c r="H14"/>
      <c r="I14"/>
    </row>
    <row r="15" spans="1:9" x14ac:dyDescent="0.25">
      <c r="A15" s="211" t="s">
        <v>860</v>
      </c>
      <c r="B15" s="146">
        <v>9.5</v>
      </c>
      <c r="C15" s="146">
        <v>58.08</v>
      </c>
      <c r="D15" s="148">
        <f t="shared" si="0"/>
        <v>67.58</v>
      </c>
      <c r="E15" s="146">
        <v>67.58</v>
      </c>
      <c r="H15"/>
      <c r="I15"/>
    </row>
    <row r="16" spans="1:9" x14ac:dyDescent="0.25">
      <c r="A16" s="211" t="s">
        <v>861</v>
      </c>
      <c r="B16" s="146">
        <v>15.75</v>
      </c>
      <c r="D16" s="148">
        <f t="shared" si="0"/>
        <v>15.75</v>
      </c>
      <c r="E16" s="146">
        <v>15.75</v>
      </c>
      <c r="H16"/>
      <c r="I16"/>
    </row>
    <row r="17" spans="1:9" x14ac:dyDescent="0.25">
      <c r="A17" s="211" t="s">
        <v>862</v>
      </c>
      <c r="B17" s="146">
        <v>4.92</v>
      </c>
      <c r="D17" s="148">
        <f t="shared" si="0"/>
        <v>4.92</v>
      </c>
      <c r="E17" s="146">
        <v>4.92</v>
      </c>
      <c r="H17"/>
      <c r="I17"/>
    </row>
    <row r="18" spans="1:9" x14ac:dyDescent="0.25">
      <c r="A18" s="211" t="s">
        <v>863</v>
      </c>
      <c r="B18" s="146">
        <v>6.5</v>
      </c>
      <c r="D18" s="148">
        <f t="shared" si="0"/>
        <v>6.5</v>
      </c>
      <c r="E18" s="146">
        <v>6.5</v>
      </c>
      <c r="H18"/>
      <c r="I18"/>
    </row>
    <row r="19" spans="1:9" x14ac:dyDescent="0.25">
      <c r="A19" s="211" t="s">
        <v>864</v>
      </c>
      <c r="B19" s="146">
        <v>4.66</v>
      </c>
      <c r="D19" s="148">
        <f t="shared" si="0"/>
        <v>4.66</v>
      </c>
      <c r="E19" s="146">
        <v>4.66</v>
      </c>
      <c r="F19" s="66"/>
      <c r="H19"/>
      <c r="I19"/>
    </row>
    <row r="20" spans="1:9" x14ac:dyDescent="0.25">
      <c r="A20" s="211" t="s">
        <v>865</v>
      </c>
      <c r="B20" s="146">
        <v>5.66</v>
      </c>
      <c r="D20" s="148">
        <f t="shared" si="0"/>
        <v>5.66</v>
      </c>
      <c r="E20" s="146">
        <v>5.66</v>
      </c>
      <c r="F20" s="66"/>
      <c r="G20" s="146"/>
      <c r="H20"/>
      <c r="I20"/>
    </row>
    <row r="21" spans="1:9" x14ac:dyDescent="0.25">
      <c r="A21" s="211" t="s">
        <v>866</v>
      </c>
      <c r="B21" s="146">
        <v>24.33</v>
      </c>
      <c r="C21" s="146">
        <v>6.2</v>
      </c>
      <c r="D21" s="148">
        <f t="shared" si="0"/>
        <v>30.529999999999998</v>
      </c>
      <c r="E21" s="146">
        <v>30.529999999999998</v>
      </c>
      <c r="F21" s="148">
        <f>D21+D25+D26</f>
        <v>40.450000000000003</v>
      </c>
      <c r="H21"/>
      <c r="I21"/>
    </row>
    <row r="22" spans="1:9" x14ac:dyDescent="0.25">
      <c r="A22" s="211" t="s">
        <v>867</v>
      </c>
      <c r="B22" s="146">
        <v>15.66</v>
      </c>
      <c r="D22" s="148">
        <f t="shared" si="0"/>
        <v>15.66</v>
      </c>
      <c r="E22" s="146">
        <v>15.66</v>
      </c>
      <c r="H22"/>
      <c r="I22"/>
    </row>
    <row r="23" spans="1:9" x14ac:dyDescent="0.25">
      <c r="A23" s="66" t="s">
        <v>197</v>
      </c>
      <c r="B23" s="146"/>
      <c r="C23" s="146">
        <v>50.75</v>
      </c>
      <c r="D23" s="148">
        <f t="shared" si="0"/>
        <v>50.75</v>
      </c>
      <c r="E23" s="148">
        <v>50.75</v>
      </c>
      <c r="G23" s="150"/>
      <c r="H23"/>
      <c r="I23"/>
    </row>
    <row r="24" spans="1:9" x14ac:dyDescent="0.25">
      <c r="A24" s="66" t="s">
        <v>283</v>
      </c>
      <c r="C24" s="146">
        <v>0.25</v>
      </c>
      <c r="D24" s="148">
        <f t="shared" si="0"/>
        <v>0.25</v>
      </c>
      <c r="E24" s="148">
        <v>0.25</v>
      </c>
    </row>
    <row r="25" spans="1:9" x14ac:dyDescent="0.25">
      <c r="A25" s="66" t="s">
        <v>314</v>
      </c>
      <c r="B25" s="146">
        <v>4.5</v>
      </c>
      <c r="D25" s="148">
        <f t="shared" si="0"/>
        <v>4.5</v>
      </c>
      <c r="E25" s="148">
        <v>4.5</v>
      </c>
    </row>
    <row r="26" spans="1:9" x14ac:dyDescent="0.25">
      <c r="A26" s="66" t="s">
        <v>308</v>
      </c>
      <c r="B26" s="146">
        <v>5.42</v>
      </c>
      <c r="D26" s="148">
        <f t="shared" si="0"/>
        <v>5.42</v>
      </c>
      <c r="E26" s="148">
        <v>5.42</v>
      </c>
    </row>
    <row r="27" spans="1:9" x14ac:dyDescent="0.25">
      <c r="A27" s="173" t="s">
        <v>252</v>
      </c>
      <c r="B27" s="146">
        <v>24.1</v>
      </c>
      <c r="D27" s="148">
        <f t="shared" si="0"/>
        <v>24.1</v>
      </c>
      <c r="E27" s="148">
        <v>24.1</v>
      </c>
    </row>
    <row r="28" spans="1:9" x14ac:dyDescent="0.25">
      <c r="A28" s="66" t="s">
        <v>301</v>
      </c>
      <c r="B28" s="146">
        <v>8.5500000000000007</v>
      </c>
      <c r="D28" s="148">
        <f t="shared" si="0"/>
        <v>8.5500000000000007</v>
      </c>
      <c r="E28" s="148">
        <v>8.5500000000000007</v>
      </c>
    </row>
    <row r="29" spans="1:9" x14ac:dyDescent="0.25">
      <c r="A29" s="66" t="s">
        <v>242</v>
      </c>
      <c r="B29" s="146">
        <v>10.130000000000001</v>
      </c>
      <c r="D29" s="148">
        <f t="shared" si="0"/>
        <v>10.130000000000001</v>
      </c>
      <c r="E29" s="148">
        <v>10.130000000000001</v>
      </c>
    </row>
    <row r="30" spans="1:9" x14ac:dyDescent="0.25">
      <c r="A30" s="66" t="s">
        <v>319</v>
      </c>
      <c r="B30" s="146">
        <v>1.75</v>
      </c>
      <c r="D30" s="148">
        <f t="shared" si="0"/>
        <v>1.75</v>
      </c>
      <c r="E30" s="148">
        <v>1.75</v>
      </c>
    </row>
    <row r="31" spans="1:9" x14ac:dyDescent="0.25">
      <c r="A31" s="66" t="s">
        <v>340</v>
      </c>
      <c r="B31" s="146">
        <v>2.63</v>
      </c>
      <c r="D31" s="148">
        <f t="shared" si="0"/>
        <v>2.63</v>
      </c>
      <c r="E31" s="148">
        <v>2.63</v>
      </c>
    </row>
    <row r="36" spans="2:8" x14ac:dyDescent="0.25">
      <c r="B36" s="148" t="s">
        <v>871</v>
      </c>
      <c r="C36" s="148">
        <v>17</v>
      </c>
      <c r="D36" s="148">
        <v>18</v>
      </c>
      <c r="E36" s="148" t="s">
        <v>122</v>
      </c>
      <c r="G36" s="148" t="s">
        <v>872</v>
      </c>
      <c r="H36" s="148" t="s">
        <v>873</v>
      </c>
    </row>
    <row r="37" spans="2:8" x14ac:dyDescent="0.25">
      <c r="B37" s="148" t="s">
        <v>869</v>
      </c>
      <c r="C37" s="148">
        <v>4</v>
      </c>
      <c r="D37" s="148">
        <v>9</v>
      </c>
      <c r="E37" s="148">
        <f>SUM(C37:D37)</f>
        <v>13</v>
      </c>
      <c r="F37" s="148">
        <f>E37/E39</f>
        <v>0.72222222222222221</v>
      </c>
      <c r="G37" s="146">
        <v>21.85</v>
      </c>
      <c r="H37" s="148">
        <f>G37*F37</f>
        <v>15.780555555555557</v>
      </c>
    </row>
    <row r="38" spans="2:8" x14ac:dyDescent="0.25">
      <c r="B38" s="148" t="s">
        <v>870</v>
      </c>
      <c r="C38" s="148">
        <v>4</v>
      </c>
      <c r="D38" s="148">
        <v>1</v>
      </c>
      <c r="E38" s="148">
        <f>SUM(C38:D38)</f>
        <v>5</v>
      </c>
      <c r="F38" s="148">
        <f>E38/E39</f>
        <v>0.27777777777777779</v>
      </c>
      <c r="G38" s="146">
        <v>21.85</v>
      </c>
      <c r="H38" s="148">
        <f>G38*F38</f>
        <v>6.0694444444444455</v>
      </c>
    </row>
    <row r="39" spans="2:8" x14ac:dyDescent="0.25">
      <c r="E39" s="148">
        <f>SUM(E37:E38)</f>
        <v>18</v>
      </c>
      <c r="F39" s="148">
        <f>SUM(F37:F38)</f>
        <v>1</v>
      </c>
      <c r="H39" s="148">
        <f>SUM(H37:H38)</f>
        <v>21.85</v>
      </c>
    </row>
    <row r="41" spans="2:8" x14ac:dyDescent="0.25">
      <c r="B41" s="148" t="s">
        <v>874</v>
      </c>
    </row>
    <row r="42" spans="2:8" x14ac:dyDescent="0.25">
      <c r="B42" s="148">
        <f>10.33/2</f>
        <v>5.165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EFD9-6BE5-42E0-9B25-437192E6AF67}">
  <dimension ref="A1:EI127"/>
  <sheetViews>
    <sheetView workbookViewId="0">
      <selection activeCell="B18" sqref="B18"/>
    </sheetView>
  </sheetViews>
  <sheetFormatPr defaultRowHeight="15" x14ac:dyDescent="0.25"/>
  <cols>
    <col min="1" max="1" width="33.85546875" style="97" bestFit="1" customWidth="1"/>
    <col min="2" max="2" width="33.85546875" style="97" customWidth="1"/>
    <col min="3" max="3" width="27.42578125" style="66" bestFit="1" customWidth="1"/>
    <col min="4" max="4" width="9.140625" style="66" bestFit="1"/>
    <col min="5" max="5" width="10.140625" style="66" bestFit="1" customWidth="1"/>
    <col min="6" max="6" width="6" style="71" bestFit="1" customWidth="1"/>
    <col min="7" max="7" width="5.5703125" style="71" bestFit="1" customWidth="1"/>
    <col min="8" max="9" width="5.5703125" style="71" customWidth="1"/>
    <col min="10" max="10" width="6.5703125" style="71" customWidth="1"/>
    <col min="11" max="11" width="12.5703125" style="71" bestFit="1" customWidth="1"/>
    <col min="12" max="12" width="6" style="71" bestFit="1" customWidth="1"/>
    <col min="13" max="13" width="4.28515625" style="71" bestFit="1" customWidth="1"/>
    <col min="14" max="14" width="4.28515625" style="71" customWidth="1"/>
    <col min="15" max="15" width="6" style="71" bestFit="1" customWidth="1"/>
    <col min="16" max="16" width="4.28515625" style="71" bestFit="1" customWidth="1"/>
    <col min="17" max="17" width="6" style="72" bestFit="1" customWidth="1"/>
    <col min="18" max="19" width="6" style="72" customWidth="1"/>
    <col min="20" max="20" width="4.28515625" style="72" bestFit="1" customWidth="1"/>
    <col min="21" max="22" width="4.28515625" style="72" customWidth="1"/>
    <col min="23" max="23" width="4.42578125" style="71" bestFit="1" customWidth="1"/>
    <col min="24" max="24" width="5.5703125" style="144" customWidth="1"/>
    <col min="25" max="25" width="11.85546875" style="66" bestFit="1" customWidth="1"/>
    <col min="26" max="27" width="11.85546875" style="66" customWidth="1"/>
    <col min="28" max="28" width="8.42578125" style="96" bestFit="1" customWidth="1"/>
    <col min="29" max="29" width="5.7109375" style="96" bestFit="1" customWidth="1"/>
    <col min="30" max="30" width="11.7109375" style="66" bestFit="1" customWidth="1"/>
    <col min="31" max="31" width="5.140625" style="66" bestFit="1" customWidth="1"/>
    <col min="32" max="32" width="9.28515625" style="71" bestFit="1" customWidth="1"/>
    <col min="33" max="33" width="5.28515625" style="66" bestFit="1" customWidth="1"/>
    <col min="34" max="34" width="4.5703125" style="66" bestFit="1" customWidth="1"/>
    <col min="35" max="35" width="8" style="66" bestFit="1" customWidth="1"/>
    <col min="36" max="36" width="14.42578125" style="98" bestFit="1" customWidth="1"/>
    <col min="37" max="37" width="15.85546875" style="98" bestFit="1" customWidth="1"/>
    <col min="38" max="38" width="10.140625" style="173" customWidth="1"/>
    <col min="39" max="39" width="11.28515625" style="173" bestFit="1" customWidth="1"/>
    <col min="40" max="40" width="12.7109375" style="173" bestFit="1" customWidth="1"/>
    <col min="41" max="41" width="9.42578125" style="173" bestFit="1" customWidth="1"/>
    <col min="42" max="42" width="13.5703125" style="173" bestFit="1" customWidth="1"/>
    <col min="43" max="43" width="9.5703125" style="173" bestFit="1" customWidth="1"/>
    <col min="44" max="44" width="12.85546875" style="173" bestFit="1" customWidth="1"/>
    <col min="45" max="45" width="12.85546875" style="173" customWidth="1"/>
    <col min="46" max="46" width="11.42578125" style="173" bestFit="1" customWidth="1"/>
    <col min="47" max="47" width="10.140625" style="173" bestFit="1" customWidth="1"/>
    <col min="48" max="48" width="8.140625" style="145" bestFit="1" customWidth="1"/>
    <col min="49" max="49" width="9.5703125" style="145" bestFit="1" customWidth="1"/>
    <col min="50" max="50" width="13.42578125" style="145" bestFit="1" customWidth="1"/>
    <col min="51" max="51" width="11.42578125" style="145" bestFit="1" customWidth="1"/>
    <col min="52" max="52" width="12.85546875" style="145" bestFit="1" customWidth="1"/>
    <col min="53" max="53" width="11.42578125" style="145" bestFit="1" customWidth="1"/>
    <col min="54" max="54" width="9.42578125" style="145" customWidth="1"/>
    <col min="55" max="55" width="10.42578125" style="145" customWidth="1"/>
    <col min="56" max="56" width="11.28515625" style="145" bestFit="1" customWidth="1"/>
    <col min="57" max="58" width="9.7109375" style="145" bestFit="1" customWidth="1"/>
    <col min="59" max="59" width="12" style="145" bestFit="1" customWidth="1"/>
    <col min="60" max="60" width="13.7109375" style="145" bestFit="1" customWidth="1"/>
    <col min="61" max="62" width="14.28515625" style="145" bestFit="1" customWidth="1"/>
    <col min="63" max="63" width="14.85546875" style="145" bestFit="1" customWidth="1"/>
    <col min="64" max="64" width="12.140625" style="145" bestFit="1" customWidth="1"/>
    <col min="65" max="65" width="10.7109375" style="145" bestFit="1" customWidth="1"/>
    <col min="66" max="66" width="9.5703125" style="145" bestFit="1" customWidth="1"/>
    <col min="67" max="67" width="9.5703125" style="145" customWidth="1"/>
    <col min="68" max="68" width="11.140625" style="145" bestFit="1" customWidth="1"/>
    <col min="69" max="69" width="9.140625" style="145" bestFit="1"/>
    <col min="70" max="70" width="8.85546875" style="145" bestFit="1" customWidth="1"/>
    <col min="71" max="71" width="9" style="145" bestFit="1" customWidth="1"/>
    <col min="72" max="72" width="15.140625" style="145" bestFit="1" customWidth="1"/>
    <col min="73" max="73" width="12.5703125" style="145" bestFit="1" customWidth="1"/>
    <col min="74" max="74" width="10.28515625" style="145" bestFit="1" customWidth="1"/>
    <col min="75" max="75" width="12.140625" style="145" bestFit="1" customWidth="1"/>
    <col min="76" max="76" width="12.140625" style="145" customWidth="1"/>
    <col min="77" max="78" width="11.28515625" style="145" bestFit="1" customWidth="1"/>
    <col min="79" max="79" width="10.140625" style="145" bestFit="1" customWidth="1"/>
    <col min="80" max="80" width="11.5703125" style="145" bestFit="1" customWidth="1"/>
    <col min="81" max="82" width="12" style="145" bestFit="1" customWidth="1"/>
    <col min="83" max="83" width="13.28515625" style="145" bestFit="1" customWidth="1"/>
    <col min="84" max="84" width="12.85546875" style="145" bestFit="1" customWidth="1"/>
    <col min="85" max="85" width="12.5703125" style="145" bestFit="1" customWidth="1"/>
    <col min="86" max="86" width="12.28515625" style="174" bestFit="1" customWidth="1"/>
    <col min="87" max="87" width="13.85546875" style="174" bestFit="1" customWidth="1"/>
    <col min="88" max="88" width="13.5703125" style="174" bestFit="1" customWidth="1"/>
    <col min="89" max="89" width="9.85546875" style="174" bestFit="1" customWidth="1"/>
    <col min="90" max="90" width="13.5703125" style="174" bestFit="1" customWidth="1"/>
    <col min="91" max="93" width="11" style="174" bestFit="1" customWidth="1"/>
    <col min="94" max="94" width="22.85546875" style="174" bestFit="1" customWidth="1"/>
    <col min="95" max="16384" width="9.140625" style="74"/>
  </cols>
  <sheetData>
    <row r="1" spans="1:139" ht="42.75" customHeight="1" x14ac:dyDescent="0.25">
      <c r="A1" s="176" t="s">
        <v>0</v>
      </c>
      <c r="B1" s="17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O1" s="93" t="s">
        <v>3</v>
      </c>
      <c r="Q1" s="95" t="s">
        <v>4</v>
      </c>
      <c r="W1" s="93"/>
      <c r="X1" s="66"/>
      <c r="AD1" s="97" t="s">
        <v>5</v>
      </c>
      <c r="AL1" s="178" t="s">
        <v>6</v>
      </c>
      <c r="AM1" s="100" t="s">
        <v>7</v>
      </c>
      <c r="AN1" s="179" t="s">
        <v>8</v>
      </c>
      <c r="AO1" s="102" t="s">
        <v>9</v>
      </c>
      <c r="AP1" s="100" t="s">
        <v>10</v>
      </c>
      <c r="AQ1" s="103" t="s">
        <v>11</v>
      </c>
      <c r="AR1" s="100" t="s">
        <v>12</v>
      </c>
      <c r="AS1" s="100" t="s">
        <v>214</v>
      </c>
      <c r="AT1" s="179" t="s">
        <v>13</v>
      </c>
      <c r="AU1" s="179" t="s">
        <v>14</v>
      </c>
      <c r="AV1" s="100" t="s">
        <v>15</v>
      </c>
      <c r="AW1" s="100" t="s">
        <v>16</v>
      </c>
      <c r="AX1" s="102" t="s">
        <v>17</v>
      </c>
      <c r="AY1" s="179" t="s">
        <v>18</v>
      </c>
      <c r="AZ1" s="179" t="s">
        <v>19</v>
      </c>
      <c r="BA1" s="179" t="s">
        <v>20</v>
      </c>
      <c r="BB1" s="179" t="s">
        <v>21</v>
      </c>
      <c r="BC1" s="103" t="s">
        <v>22</v>
      </c>
      <c r="BD1" s="102" t="s">
        <v>23</v>
      </c>
      <c r="BE1" s="100" t="s">
        <v>24</v>
      </c>
      <c r="BF1" s="100" t="s">
        <v>25</v>
      </c>
      <c r="BG1" s="100" t="s">
        <v>26</v>
      </c>
      <c r="BH1" s="100" t="s">
        <v>27</v>
      </c>
      <c r="BI1" s="102" t="s">
        <v>28</v>
      </c>
      <c r="BJ1" s="100" t="s">
        <v>29</v>
      </c>
      <c r="BK1" s="100" t="s">
        <v>30</v>
      </c>
      <c r="BL1" s="100" t="s">
        <v>31</v>
      </c>
      <c r="BM1" s="100" t="s">
        <v>32</v>
      </c>
      <c r="BN1" s="100" t="s">
        <v>33</v>
      </c>
      <c r="BO1" s="100" t="s">
        <v>261</v>
      </c>
      <c r="BP1" s="179" t="s">
        <v>34</v>
      </c>
      <c r="BQ1" s="100" t="s">
        <v>35</v>
      </c>
      <c r="BR1" s="100" t="s">
        <v>36</v>
      </c>
      <c r="BS1" s="179" t="s">
        <v>37</v>
      </c>
      <c r="BT1" s="179" t="s">
        <v>38</v>
      </c>
      <c r="BU1" s="100" t="s">
        <v>39</v>
      </c>
      <c r="BV1" s="100" t="s">
        <v>40</v>
      </c>
      <c r="BW1" s="179" t="s">
        <v>41</v>
      </c>
      <c r="BX1" s="179" t="s">
        <v>259</v>
      </c>
      <c r="BY1" s="100" t="s">
        <v>42</v>
      </c>
      <c r="BZ1" s="100" t="s">
        <v>43</v>
      </c>
      <c r="CA1" s="100" t="s">
        <v>44</v>
      </c>
      <c r="CB1" s="179" t="s">
        <v>45</v>
      </c>
      <c r="CC1" s="102" t="s">
        <v>46</v>
      </c>
      <c r="CD1" s="102" t="s">
        <v>47</v>
      </c>
      <c r="CE1" s="100" t="s">
        <v>48</v>
      </c>
      <c r="CF1" s="100" t="s">
        <v>49</v>
      </c>
      <c r="CG1" s="100" t="s">
        <v>50</v>
      </c>
      <c r="CH1" s="179" t="s">
        <v>51</v>
      </c>
      <c r="CI1" s="100" t="s">
        <v>52</v>
      </c>
      <c r="CJ1" s="179" t="s">
        <v>53</v>
      </c>
      <c r="CK1" s="103" t="s">
        <v>54</v>
      </c>
      <c r="CL1" s="179" t="s">
        <v>55</v>
      </c>
      <c r="CM1" s="179" t="s">
        <v>56</v>
      </c>
      <c r="CN1" s="179" t="s">
        <v>57</v>
      </c>
      <c r="CO1" s="100" t="s">
        <v>58</v>
      </c>
      <c r="CP1" s="103" t="s">
        <v>59</v>
      </c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</row>
    <row r="2" spans="1:139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81" t="s">
        <v>60</v>
      </c>
      <c r="AM2" s="116" t="s">
        <v>61</v>
      </c>
      <c r="AN2" s="182" t="s">
        <v>62</v>
      </c>
      <c r="AO2" s="118" t="s">
        <v>63</v>
      </c>
      <c r="AP2" s="116" t="s">
        <v>64</v>
      </c>
      <c r="AQ2" s="119" t="s">
        <v>788</v>
      </c>
      <c r="AR2" s="116" t="s">
        <v>66</v>
      </c>
      <c r="AS2" s="116" t="s">
        <v>215</v>
      </c>
      <c r="AT2" s="182" t="s">
        <v>67</v>
      </c>
      <c r="AU2" s="182" t="s">
        <v>68</v>
      </c>
      <c r="AV2" s="116" t="s">
        <v>69</v>
      </c>
      <c r="AW2" s="116" t="s">
        <v>70</v>
      </c>
      <c r="AX2" s="118" t="s">
        <v>71</v>
      </c>
      <c r="AY2" s="182" t="s">
        <v>72</v>
      </c>
      <c r="AZ2" s="182" t="s">
        <v>73</v>
      </c>
      <c r="BA2" s="182" t="s">
        <v>74</v>
      </c>
      <c r="BB2" s="182" t="s">
        <v>75</v>
      </c>
      <c r="BC2" s="119" t="s">
        <v>789</v>
      </c>
      <c r="BD2" s="118" t="s">
        <v>77</v>
      </c>
      <c r="BE2" s="116" t="s">
        <v>78</v>
      </c>
      <c r="BF2" s="116" t="s">
        <v>79</v>
      </c>
      <c r="BG2" s="116" t="s">
        <v>80</v>
      </c>
      <c r="BH2" s="116" t="s">
        <v>81</v>
      </c>
      <c r="BI2" s="118" t="s">
        <v>82</v>
      </c>
      <c r="BJ2" s="116" t="s">
        <v>83</v>
      </c>
      <c r="BK2" s="116" t="s">
        <v>84</v>
      </c>
      <c r="BL2" s="116" t="s">
        <v>85</v>
      </c>
      <c r="BM2" s="116" t="s">
        <v>86</v>
      </c>
      <c r="BN2" s="116" t="s">
        <v>87</v>
      </c>
      <c r="BO2" s="182" t="s">
        <v>260</v>
      </c>
      <c r="BP2" s="182" t="s">
        <v>88</v>
      </c>
      <c r="BQ2" s="116" t="s">
        <v>89</v>
      </c>
      <c r="BR2" s="116" t="s">
        <v>90</v>
      </c>
      <c r="BS2" s="182" t="s">
        <v>91</v>
      </c>
      <c r="BT2" s="182" t="s">
        <v>92</v>
      </c>
      <c r="BU2" s="116" t="s">
        <v>93</v>
      </c>
      <c r="BV2" s="116" t="s">
        <v>94</v>
      </c>
      <c r="BW2" s="182" t="s">
        <v>95</v>
      </c>
      <c r="BX2" s="182" t="s">
        <v>258</v>
      </c>
      <c r="BY2" s="116" t="s">
        <v>96</v>
      </c>
      <c r="BZ2" s="116" t="s">
        <v>97</v>
      </c>
      <c r="CA2" s="116" t="s">
        <v>98</v>
      </c>
      <c r="CB2" s="182" t="s">
        <v>99</v>
      </c>
      <c r="CC2" s="118" t="s">
        <v>100</v>
      </c>
      <c r="CD2" s="118" t="s">
        <v>101</v>
      </c>
      <c r="CE2" s="116" t="s">
        <v>102</v>
      </c>
      <c r="CF2" s="116" t="s">
        <v>103</v>
      </c>
      <c r="CG2" s="116" t="s">
        <v>104</v>
      </c>
      <c r="CH2" s="182" t="s">
        <v>105</v>
      </c>
      <c r="CI2" s="116" t="s">
        <v>106</v>
      </c>
      <c r="CJ2" s="182" t="s">
        <v>107</v>
      </c>
      <c r="CK2" s="119" t="s">
        <v>108</v>
      </c>
      <c r="CL2" s="182" t="s">
        <v>109</v>
      </c>
      <c r="CM2" s="182" t="s">
        <v>110</v>
      </c>
      <c r="CN2" s="182" t="s">
        <v>111</v>
      </c>
      <c r="CO2" s="116" t="s">
        <v>112</v>
      </c>
      <c r="CP2" s="119" t="s">
        <v>113</v>
      </c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</row>
    <row r="3" spans="1:139" ht="42.75" customHeight="1" x14ac:dyDescent="0.25">
      <c r="A3" s="177"/>
      <c r="B3" s="177"/>
      <c r="E3" s="173"/>
      <c r="F3" s="93"/>
      <c r="G3" s="94"/>
      <c r="H3" s="94"/>
      <c r="I3" s="94"/>
      <c r="J3" s="94"/>
      <c r="K3" s="94"/>
      <c r="L3" s="93"/>
      <c r="O3" s="93"/>
      <c r="Q3" s="95"/>
      <c r="W3" s="93"/>
      <c r="X3" s="66"/>
      <c r="AD3" s="97"/>
      <c r="AE3" s="174"/>
      <c r="AF3" s="123"/>
      <c r="AG3" s="174"/>
      <c r="AH3" s="174"/>
      <c r="AI3" s="174"/>
      <c r="AL3" s="124" t="s">
        <v>114</v>
      </c>
      <c r="AM3" s="100">
        <v>2</v>
      </c>
      <c r="AN3" s="179">
        <v>2</v>
      </c>
      <c r="AO3" s="102" t="s">
        <v>115</v>
      </c>
      <c r="AP3" s="100">
        <v>2</v>
      </c>
      <c r="AQ3" s="102" t="s">
        <v>115</v>
      </c>
      <c r="AR3" s="100" t="s">
        <v>115</v>
      </c>
      <c r="AS3" s="100">
        <v>3</v>
      </c>
      <c r="AT3" s="179" t="s">
        <v>115</v>
      </c>
      <c r="AU3" s="179" t="s">
        <v>115</v>
      </c>
      <c r="AV3" s="100" t="s">
        <v>115</v>
      </c>
      <c r="AW3" s="100" t="s">
        <v>115</v>
      </c>
      <c r="AX3" s="102">
        <v>3.5</v>
      </c>
      <c r="AY3" s="179">
        <v>3</v>
      </c>
      <c r="AZ3" s="179" t="s">
        <v>115</v>
      </c>
      <c r="BA3" s="179">
        <v>2</v>
      </c>
      <c r="BB3" s="179">
        <v>3</v>
      </c>
      <c r="BC3" s="102" t="s">
        <v>115</v>
      </c>
      <c r="BD3" s="102">
        <v>3</v>
      </c>
      <c r="BE3" s="100" t="s">
        <v>115</v>
      </c>
      <c r="BF3" s="102" t="s">
        <v>115</v>
      </c>
      <c r="BG3" s="100" t="s">
        <v>115</v>
      </c>
      <c r="BH3" s="100">
        <v>3</v>
      </c>
      <c r="BI3" s="102">
        <v>2</v>
      </c>
      <c r="BJ3" s="100">
        <v>2</v>
      </c>
      <c r="BK3" s="100">
        <v>1</v>
      </c>
      <c r="BL3" s="102">
        <v>1</v>
      </c>
      <c r="BM3" s="100">
        <v>3</v>
      </c>
      <c r="BN3" s="100" t="s">
        <v>115</v>
      </c>
      <c r="BO3" s="100">
        <v>3</v>
      </c>
      <c r="BP3" s="179">
        <v>3</v>
      </c>
      <c r="BQ3" s="100" t="s">
        <v>115</v>
      </c>
      <c r="BR3" s="183" t="s">
        <v>115</v>
      </c>
      <c r="BS3" s="183" t="s">
        <v>115</v>
      </c>
      <c r="BT3" s="183" t="s">
        <v>115</v>
      </c>
      <c r="BU3" s="102" t="s">
        <v>115</v>
      </c>
      <c r="BV3" s="100" t="s">
        <v>115</v>
      </c>
      <c r="BW3" s="179" t="s">
        <v>115</v>
      </c>
      <c r="BX3" s="179" t="s">
        <v>115</v>
      </c>
      <c r="BY3" s="100" t="s">
        <v>115</v>
      </c>
      <c r="BZ3" s="102" t="s">
        <v>115</v>
      </c>
      <c r="CA3" s="100" t="s">
        <v>115</v>
      </c>
      <c r="CB3" s="179">
        <v>1</v>
      </c>
      <c r="CC3" s="102">
        <v>2</v>
      </c>
      <c r="CD3" s="102">
        <v>3.5</v>
      </c>
      <c r="CE3" s="100" t="s">
        <v>115</v>
      </c>
      <c r="CF3" s="100">
        <v>2</v>
      </c>
      <c r="CG3" s="100" t="s">
        <v>115</v>
      </c>
      <c r="CH3" s="179" t="s">
        <v>115</v>
      </c>
      <c r="CI3" s="100" t="s">
        <v>115</v>
      </c>
      <c r="CJ3" s="179">
        <v>3</v>
      </c>
      <c r="CK3" s="102" t="s">
        <v>115</v>
      </c>
      <c r="CL3" s="179" t="s">
        <v>115</v>
      </c>
      <c r="CM3" s="179" t="s">
        <v>115</v>
      </c>
      <c r="CN3" s="179" t="s">
        <v>115</v>
      </c>
      <c r="CO3" s="102" t="s">
        <v>115</v>
      </c>
      <c r="CP3" s="102" t="s">
        <v>115</v>
      </c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</row>
    <row r="4" spans="1:139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138</v>
      </c>
      <c r="AN4" s="184" t="s">
        <v>139</v>
      </c>
      <c r="AO4" s="184" t="s">
        <v>140</v>
      </c>
      <c r="AP4" s="184" t="s">
        <v>141</v>
      </c>
      <c r="AQ4" s="184" t="s">
        <v>142</v>
      </c>
      <c r="AR4" s="184" t="s">
        <v>143</v>
      </c>
      <c r="AS4" s="184" t="s">
        <v>557</v>
      </c>
      <c r="AT4" s="184" t="s">
        <v>144</v>
      </c>
      <c r="AU4" s="184" t="s">
        <v>145</v>
      </c>
      <c r="AV4" s="184" t="s">
        <v>146</v>
      </c>
      <c r="AW4" s="184" t="s">
        <v>147</v>
      </c>
      <c r="AX4" s="184" t="s">
        <v>148</v>
      </c>
      <c r="AY4" s="184" t="s">
        <v>149</v>
      </c>
      <c r="AZ4" s="184" t="s">
        <v>150</v>
      </c>
      <c r="BA4" s="184" t="s">
        <v>151</v>
      </c>
      <c r="BB4" s="184" t="s">
        <v>152</v>
      </c>
      <c r="BC4" s="184" t="s">
        <v>153</v>
      </c>
      <c r="BD4" s="184" t="s">
        <v>154</v>
      </c>
      <c r="BE4" s="184" t="s">
        <v>155</v>
      </c>
      <c r="BF4" s="128" t="s">
        <v>156</v>
      </c>
      <c r="BG4" s="184" t="s">
        <v>157</v>
      </c>
      <c r="BH4" s="184" t="s">
        <v>158</v>
      </c>
      <c r="BI4" s="128" t="s">
        <v>159</v>
      </c>
      <c r="BJ4" s="184" t="s">
        <v>160</v>
      </c>
      <c r="BK4" s="184" t="s">
        <v>161</v>
      </c>
      <c r="BL4" s="128" t="s">
        <v>162</v>
      </c>
      <c r="BM4" s="184" t="s">
        <v>163</v>
      </c>
      <c r="BN4" s="184" t="s">
        <v>164</v>
      </c>
      <c r="BO4" s="184" t="s">
        <v>555</v>
      </c>
      <c r="BP4" s="184" t="s">
        <v>165</v>
      </c>
      <c r="BQ4" s="184" t="s">
        <v>166</v>
      </c>
      <c r="BR4" s="184" t="s">
        <v>167</v>
      </c>
      <c r="BS4" s="184" t="s">
        <v>168</v>
      </c>
      <c r="BT4" s="184" t="s">
        <v>169</v>
      </c>
      <c r="BU4" s="128" t="s">
        <v>170</v>
      </c>
      <c r="BV4" s="184" t="s">
        <v>171</v>
      </c>
      <c r="BW4" s="184" t="s">
        <v>172</v>
      </c>
      <c r="BX4" s="184" t="s">
        <v>556</v>
      </c>
      <c r="BY4" s="184" t="s">
        <v>173</v>
      </c>
      <c r="BZ4" s="128" t="s">
        <v>174</v>
      </c>
      <c r="CA4" s="184" t="s">
        <v>175</v>
      </c>
      <c r="CB4" s="184" t="s">
        <v>176</v>
      </c>
      <c r="CC4" s="184" t="s">
        <v>177</v>
      </c>
      <c r="CD4" s="184" t="s">
        <v>178</v>
      </c>
      <c r="CE4" s="184" t="s">
        <v>179</v>
      </c>
      <c r="CF4" s="184" t="s">
        <v>180</v>
      </c>
      <c r="CG4" s="184" t="s">
        <v>181</v>
      </c>
      <c r="CH4" s="184" t="s">
        <v>182</v>
      </c>
      <c r="CI4" s="184" t="s">
        <v>183</v>
      </c>
      <c r="CJ4" s="184" t="s">
        <v>184</v>
      </c>
      <c r="CK4" s="128" t="s">
        <v>185</v>
      </c>
      <c r="CL4" s="184" t="s">
        <v>186</v>
      </c>
      <c r="CM4" s="184" t="s">
        <v>187</v>
      </c>
      <c r="CN4" s="184" t="s">
        <v>188</v>
      </c>
      <c r="CO4" s="128" t="s">
        <v>189</v>
      </c>
      <c r="CP4" s="184" t="s">
        <v>190</v>
      </c>
    </row>
    <row r="5" spans="1:139" s="71" customFormat="1" x14ac:dyDescent="0.25">
      <c r="A5" s="66" t="s">
        <v>305</v>
      </c>
      <c r="B5" s="66" t="s">
        <v>779</v>
      </c>
      <c r="C5" s="66" t="s">
        <v>193</v>
      </c>
      <c r="D5" s="66">
        <v>2</v>
      </c>
      <c r="E5" s="67">
        <v>43263</v>
      </c>
      <c r="F5" s="68">
        <v>0.55902777777777779</v>
      </c>
      <c r="G5" s="68">
        <v>0.57291666666666663</v>
      </c>
      <c r="H5" s="68"/>
      <c r="I5" s="68"/>
      <c r="J5" s="69">
        <f>(G5-F5)+(I5-H5)</f>
        <v>1.388888888888884E-2</v>
      </c>
      <c r="K5" s="70">
        <f>J5*D5</f>
        <v>2.7777777777777679E-2</v>
      </c>
      <c r="L5" s="71">
        <v>24.1</v>
      </c>
      <c r="M5" s="71">
        <v>22.1</v>
      </c>
      <c r="N5" s="71">
        <f>AVERAGE(L5:M5)</f>
        <v>23.1</v>
      </c>
      <c r="O5" s="71">
        <v>100</v>
      </c>
      <c r="P5" s="71">
        <v>95</v>
      </c>
      <c r="Q5" s="72">
        <v>0</v>
      </c>
      <c r="R5" s="72">
        <v>2</v>
      </c>
      <c r="S5" s="72">
        <f>AVERAGE(Q5:R5)</f>
        <v>1</v>
      </c>
      <c r="T5" s="72">
        <v>0</v>
      </c>
      <c r="U5" s="72">
        <v>3</v>
      </c>
      <c r="V5" s="72">
        <f>AVERAGE(T5:U5)</f>
        <v>1.5</v>
      </c>
      <c r="X5" s="66">
        <v>7.22</v>
      </c>
      <c r="Y5" s="66">
        <v>23.1</v>
      </c>
      <c r="Z5" s="66">
        <v>5.32</v>
      </c>
      <c r="AA5" s="66">
        <v>151.9</v>
      </c>
      <c r="AB5" s="136"/>
      <c r="AC5" s="136"/>
      <c r="AD5" s="66"/>
      <c r="AE5" s="66"/>
      <c r="AG5" s="66" t="s">
        <v>522</v>
      </c>
      <c r="AH5" s="66" t="s">
        <v>292</v>
      </c>
      <c r="AI5" s="66" t="s">
        <v>191</v>
      </c>
      <c r="AJ5" s="72"/>
      <c r="AK5" s="72"/>
      <c r="AL5" s="66" t="s">
        <v>306</v>
      </c>
      <c r="AM5" s="66"/>
      <c r="AN5" s="66"/>
      <c r="AO5" s="66"/>
      <c r="AP5" s="66"/>
      <c r="AQ5" s="66"/>
      <c r="AR5" s="66">
        <v>2</v>
      </c>
      <c r="AS5" s="66"/>
      <c r="AT5" s="66"/>
      <c r="AU5" s="66"/>
      <c r="AV5" s="66"/>
      <c r="AW5" s="66"/>
      <c r="AX5" s="66"/>
      <c r="AY5" s="66"/>
      <c r="AZ5" s="66"/>
      <c r="BA5" s="66"/>
      <c r="BB5" s="66">
        <v>20</v>
      </c>
      <c r="BC5" s="66"/>
      <c r="BD5" s="66"/>
      <c r="BE5" s="66"/>
      <c r="BG5" s="66"/>
      <c r="BH5" s="66">
        <v>25</v>
      </c>
      <c r="BJ5" s="66"/>
      <c r="BK5" s="66"/>
      <c r="BM5" s="66">
        <v>15</v>
      </c>
      <c r="BN5" s="66"/>
      <c r="BO5" s="66"/>
      <c r="BP5" s="66"/>
      <c r="BQ5" s="66"/>
      <c r="BR5" s="66"/>
      <c r="BS5" s="66">
        <v>2</v>
      </c>
      <c r="BT5" s="66">
        <v>1</v>
      </c>
      <c r="BV5" s="66"/>
      <c r="BW5" s="66">
        <v>1</v>
      </c>
      <c r="BX5" s="66"/>
      <c r="BY5" s="66"/>
      <c r="CA5" s="66">
        <v>10</v>
      </c>
      <c r="CB5" s="66"/>
      <c r="CC5" s="66"/>
      <c r="CD5" s="66"/>
      <c r="CE5" s="66"/>
      <c r="CF5" s="66"/>
      <c r="CG5" s="66"/>
      <c r="CH5" s="66"/>
      <c r="CI5" s="66"/>
      <c r="CJ5" s="66"/>
      <c r="CL5" s="66"/>
      <c r="CM5" s="66"/>
      <c r="CN5" s="66"/>
      <c r="CP5" s="66"/>
    </row>
    <row r="6" spans="1:139" s="71" customFormat="1" x14ac:dyDescent="0.25">
      <c r="A6" s="66" t="s">
        <v>305</v>
      </c>
      <c r="B6" s="66" t="s">
        <v>779</v>
      </c>
      <c r="C6" s="66" t="s">
        <v>233</v>
      </c>
      <c r="D6" s="66">
        <v>1</v>
      </c>
      <c r="E6" s="67">
        <v>43276</v>
      </c>
      <c r="F6" s="68">
        <v>0.4548611111111111</v>
      </c>
      <c r="G6" s="68">
        <v>0.47430555555555554</v>
      </c>
      <c r="H6" s="68"/>
      <c r="I6" s="68"/>
      <c r="J6" s="69">
        <f>(G6-F6)+(I6-H6)</f>
        <v>1.9444444444444431E-2</v>
      </c>
      <c r="K6" s="70">
        <f>J6*D6</f>
        <v>1.9444444444444431E-2</v>
      </c>
      <c r="L6" s="71">
        <v>25.4</v>
      </c>
      <c r="M6" s="71">
        <v>26</v>
      </c>
      <c r="N6" s="71">
        <f>AVERAGE(L6:M6)</f>
        <v>25.7</v>
      </c>
      <c r="O6" s="71">
        <v>75</v>
      </c>
      <c r="P6" s="71">
        <v>75</v>
      </c>
      <c r="Q6" s="72">
        <v>0</v>
      </c>
      <c r="R6" s="72">
        <v>2</v>
      </c>
      <c r="S6" s="72">
        <f>AVERAGE(Q6:R6)</f>
        <v>1</v>
      </c>
      <c r="T6" s="72">
        <v>0</v>
      </c>
      <c r="U6" s="72">
        <v>1</v>
      </c>
      <c r="V6" s="72">
        <f>AVERAGE(T6:U6)</f>
        <v>0.5</v>
      </c>
      <c r="X6" s="66"/>
      <c r="Y6" s="66"/>
      <c r="Z6" s="66"/>
      <c r="AA6" s="66"/>
      <c r="AB6" s="136"/>
      <c r="AC6" s="136"/>
      <c r="AD6" s="174">
        <v>39.554549999999999</v>
      </c>
      <c r="AE6" s="174">
        <v>-79.479141999999996</v>
      </c>
      <c r="AF6" s="71">
        <v>786</v>
      </c>
      <c r="AG6" s="66" t="s">
        <v>522</v>
      </c>
      <c r="AH6" s="66" t="s">
        <v>292</v>
      </c>
      <c r="AI6" s="66" t="s">
        <v>191</v>
      </c>
      <c r="AJ6" s="72"/>
      <c r="AK6" s="72"/>
      <c r="AL6" s="66">
        <v>20351045</v>
      </c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>
        <v>22</v>
      </c>
      <c r="BC6" s="66"/>
      <c r="BD6" s="66"/>
      <c r="BE6" s="66"/>
      <c r="BG6" s="66"/>
      <c r="BH6" s="66">
        <v>6</v>
      </c>
      <c r="BJ6" s="66"/>
      <c r="BK6" s="66"/>
      <c r="BM6" s="66">
        <v>3</v>
      </c>
      <c r="BN6" s="66"/>
      <c r="BO6" s="66"/>
      <c r="BP6" s="66"/>
      <c r="BQ6" s="66"/>
      <c r="BR6" s="66"/>
      <c r="BS6" s="66">
        <v>4</v>
      </c>
      <c r="BT6" s="66">
        <v>4</v>
      </c>
      <c r="BV6" s="66"/>
      <c r="BW6" s="66"/>
      <c r="BX6" s="66"/>
      <c r="BY6" s="66"/>
      <c r="BZ6" s="71">
        <v>2</v>
      </c>
      <c r="CA6" s="66">
        <v>1</v>
      </c>
      <c r="CB6" s="66"/>
      <c r="CC6" s="66"/>
      <c r="CD6" s="66"/>
      <c r="CE6" s="66"/>
      <c r="CF6" s="66"/>
      <c r="CG6" s="66"/>
      <c r="CH6" s="66"/>
      <c r="CI6" s="66"/>
      <c r="CJ6" s="66"/>
      <c r="CL6" s="66"/>
      <c r="CM6" s="66"/>
      <c r="CN6" s="66"/>
      <c r="CP6" s="66"/>
    </row>
    <row r="7" spans="1:139" s="71" customFormat="1" x14ac:dyDescent="0.25">
      <c r="A7" s="66" t="s">
        <v>305</v>
      </c>
      <c r="B7" s="66" t="s">
        <v>779</v>
      </c>
      <c r="C7" s="66" t="s">
        <v>255</v>
      </c>
      <c r="D7" s="66">
        <v>2</v>
      </c>
      <c r="E7" s="67">
        <v>43299</v>
      </c>
      <c r="F7" s="68">
        <v>0.53402777777777777</v>
      </c>
      <c r="G7" s="68">
        <v>0.56180555555555556</v>
      </c>
      <c r="H7" s="68"/>
      <c r="I7" s="68"/>
      <c r="J7" s="69">
        <f>(G7-F7)+(I7-H7)</f>
        <v>2.777777777777779E-2</v>
      </c>
      <c r="K7" s="70">
        <f>J7*D7</f>
        <v>5.555555555555558E-2</v>
      </c>
      <c r="L7" s="71">
        <v>23.7</v>
      </c>
      <c r="M7" s="71">
        <v>23.7</v>
      </c>
      <c r="N7" s="71">
        <f>AVERAGE(L7:M7)</f>
        <v>23.7</v>
      </c>
      <c r="O7" s="71">
        <v>75</v>
      </c>
      <c r="P7" s="71">
        <v>75</v>
      </c>
      <c r="Q7" s="72">
        <v>0</v>
      </c>
      <c r="R7" s="72">
        <v>2</v>
      </c>
      <c r="S7" s="72">
        <f>AVERAGE(Q7:R7)</f>
        <v>1</v>
      </c>
      <c r="T7" s="72">
        <v>0</v>
      </c>
      <c r="U7" s="72">
        <v>2</v>
      </c>
      <c r="V7" s="72">
        <f>AVERAGE(T7:U7)</f>
        <v>1</v>
      </c>
      <c r="X7" s="66"/>
      <c r="Y7" s="66"/>
      <c r="Z7" s="66"/>
      <c r="AA7" s="66"/>
      <c r="AB7" s="136"/>
      <c r="AC7" s="136"/>
      <c r="AD7" s="66"/>
      <c r="AE7" s="66"/>
      <c r="AG7" s="66" t="s">
        <v>522</v>
      </c>
      <c r="AH7" s="66" t="s">
        <v>292</v>
      </c>
      <c r="AI7" s="66" t="s">
        <v>191</v>
      </c>
      <c r="AJ7" s="72"/>
      <c r="AK7" s="72"/>
      <c r="AL7" s="66" t="s">
        <v>307</v>
      </c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>
        <v>1</v>
      </c>
      <c r="AX7" s="66"/>
      <c r="AY7" s="66"/>
      <c r="AZ7" s="66"/>
      <c r="BA7" s="66"/>
      <c r="BB7" s="66">
        <v>2</v>
      </c>
      <c r="BC7" s="66"/>
      <c r="BD7" s="66"/>
      <c r="BE7" s="66"/>
      <c r="BG7" s="66">
        <v>8</v>
      </c>
      <c r="BH7" s="66"/>
      <c r="BJ7" s="66"/>
      <c r="BK7" s="66"/>
      <c r="BM7" s="66"/>
      <c r="BN7" s="66"/>
      <c r="BO7" s="66"/>
      <c r="BP7" s="66"/>
      <c r="BQ7" s="66"/>
      <c r="BR7" s="66"/>
      <c r="BS7" s="66">
        <v>10</v>
      </c>
      <c r="BT7" s="66">
        <v>2</v>
      </c>
      <c r="BV7" s="66"/>
      <c r="BW7" s="66">
        <v>10</v>
      </c>
      <c r="BX7" s="66"/>
      <c r="BY7" s="66">
        <v>6</v>
      </c>
      <c r="CA7" s="66">
        <v>1</v>
      </c>
      <c r="CB7" s="66"/>
      <c r="CC7" s="66"/>
      <c r="CD7" s="66"/>
      <c r="CE7" s="66"/>
      <c r="CF7" s="66"/>
      <c r="CG7" s="66"/>
      <c r="CH7" s="66">
        <v>25</v>
      </c>
      <c r="CI7" s="66"/>
      <c r="CJ7" s="66"/>
      <c r="CK7" s="71">
        <v>1</v>
      </c>
      <c r="CL7" s="66"/>
      <c r="CM7" s="66"/>
      <c r="CN7" s="66"/>
      <c r="CP7" s="66"/>
    </row>
    <row r="123" spans="1:98" s="71" customFormat="1" x14ac:dyDescent="0.25">
      <c r="A123" s="66" t="s">
        <v>345</v>
      </c>
      <c r="B123" s="66"/>
      <c r="C123" s="66"/>
      <c r="D123" s="66"/>
      <c r="E123" s="66"/>
      <c r="L123" s="72"/>
      <c r="M123" s="72"/>
      <c r="N123" s="72"/>
      <c r="P123" s="66"/>
      <c r="Q123" s="66"/>
      <c r="R123" s="66"/>
      <c r="S123" s="66"/>
      <c r="T123" s="66"/>
      <c r="U123" s="66"/>
      <c r="V123" s="66"/>
      <c r="W123" s="66"/>
      <c r="X123" s="136"/>
      <c r="Y123" s="136"/>
      <c r="Z123" s="66"/>
      <c r="AA123" s="66"/>
      <c r="AC123" s="66"/>
      <c r="AD123" s="66"/>
      <c r="AE123" s="66"/>
      <c r="AF123" s="72"/>
      <c r="AG123" s="72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C123" s="66"/>
      <c r="BD123" s="66"/>
      <c r="BF123" s="66"/>
      <c r="BG123" s="66"/>
      <c r="BI123" s="66"/>
      <c r="BJ123" s="66"/>
      <c r="BK123" s="66"/>
      <c r="BL123" s="66"/>
      <c r="BM123" s="66"/>
      <c r="BN123" s="66"/>
      <c r="BO123" s="66"/>
      <c r="BP123" s="66"/>
      <c r="BR123" s="66"/>
      <c r="BS123" s="66"/>
      <c r="BT123" s="66"/>
      <c r="BU123" s="66"/>
      <c r="BW123" s="66"/>
      <c r="BX123" s="66"/>
      <c r="BY123" s="66"/>
      <c r="BZ123" s="66"/>
      <c r="CA123" s="66"/>
      <c r="CB123" s="66"/>
      <c r="CC123" s="66"/>
      <c r="CD123" s="66"/>
      <c r="CE123" s="66"/>
      <c r="CF123" s="66"/>
      <c r="CH123" s="66"/>
      <c r="CI123" s="66"/>
      <c r="CJ123" s="66"/>
      <c r="CL123" s="66"/>
    </row>
    <row r="124" spans="1:98" s="71" customFormat="1" x14ac:dyDescent="0.25">
      <c r="A124" s="66"/>
      <c r="B124" s="66"/>
      <c r="C124" s="66"/>
      <c r="D124" s="66"/>
      <c r="E124" s="66"/>
      <c r="L124" s="72"/>
      <c r="M124" s="72"/>
      <c r="N124" s="72"/>
      <c r="P124" s="66"/>
      <c r="Q124" s="66"/>
      <c r="R124" s="66"/>
      <c r="S124" s="66"/>
      <c r="T124" s="66"/>
      <c r="U124" s="66"/>
      <c r="V124" s="66"/>
      <c r="W124" s="66"/>
      <c r="X124" s="136"/>
      <c r="Y124" s="136"/>
      <c r="Z124" s="66"/>
      <c r="AA124" s="66"/>
      <c r="AC124" s="66"/>
      <c r="AD124" s="66"/>
      <c r="AE124" s="66"/>
      <c r="AF124" s="72"/>
      <c r="AG124" s="72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C124" s="66"/>
      <c r="BD124" s="66"/>
      <c r="BF124" s="66"/>
      <c r="BG124" s="66"/>
      <c r="BI124" s="66"/>
      <c r="BJ124" s="66"/>
      <c r="BK124" s="66"/>
      <c r="BL124" s="66"/>
      <c r="BM124" s="66"/>
      <c r="BN124" s="66"/>
      <c r="BO124" s="66"/>
      <c r="BP124" s="66"/>
      <c r="BR124" s="66"/>
      <c r="BS124" s="66"/>
      <c r="BT124" s="66"/>
      <c r="BU124" s="66"/>
      <c r="BW124" s="66"/>
      <c r="BX124" s="66"/>
      <c r="BY124" s="66"/>
      <c r="BZ124" s="66"/>
      <c r="CA124" s="66"/>
      <c r="CB124" s="66"/>
      <c r="CC124" s="66"/>
      <c r="CD124" s="66"/>
      <c r="CE124" s="66"/>
      <c r="CF124" s="66"/>
      <c r="CH124" s="66"/>
      <c r="CI124" s="66"/>
      <c r="CJ124" s="66"/>
      <c r="CL124" s="66"/>
    </row>
    <row r="125" spans="1:98" x14ac:dyDescent="0.25">
      <c r="L125" s="72"/>
      <c r="M125" s="72"/>
      <c r="N125" s="72"/>
      <c r="P125" s="144"/>
      <c r="Q125" s="66"/>
      <c r="R125" s="66"/>
      <c r="S125" s="66"/>
      <c r="T125" s="66"/>
      <c r="U125" s="66"/>
      <c r="V125" s="66"/>
      <c r="W125" s="66"/>
      <c r="X125" s="96"/>
      <c r="Y125" s="96"/>
      <c r="Z125" s="97"/>
      <c r="AB125" s="71"/>
      <c r="AC125" s="66"/>
      <c r="AF125" s="98"/>
      <c r="AG125" s="98"/>
      <c r="AH125" s="98"/>
      <c r="AI125" s="98"/>
      <c r="AL125" s="173" t="s">
        <v>196</v>
      </c>
      <c r="AM125" s="173">
        <f t="shared" ref="AM125:BR125" si="0">COUNTIF(AM5:AM124, "&gt;0")</f>
        <v>0</v>
      </c>
      <c r="AN125" s="173">
        <f t="shared" si="0"/>
        <v>0</v>
      </c>
      <c r="AO125" s="173">
        <f t="shared" si="0"/>
        <v>0</v>
      </c>
      <c r="AP125" s="173">
        <f t="shared" si="0"/>
        <v>0</v>
      </c>
      <c r="AQ125" s="173">
        <f t="shared" si="0"/>
        <v>0</v>
      </c>
      <c r="AR125" s="173">
        <f t="shared" si="0"/>
        <v>1</v>
      </c>
      <c r="AS125" s="173">
        <f t="shared" si="0"/>
        <v>0</v>
      </c>
      <c r="AT125" s="173">
        <f t="shared" si="0"/>
        <v>0</v>
      </c>
      <c r="AU125" s="173">
        <f t="shared" si="0"/>
        <v>0</v>
      </c>
      <c r="AV125" s="173">
        <f t="shared" si="0"/>
        <v>0</v>
      </c>
      <c r="AW125" s="173">
        <f t="shared" si="0"/>
        <v>1</v>
      </c>
      <c r="AX125" s="173">
        <f t="shared" si="0"/>
        <v>0</v>
      </c>
      <c r="AY125" s="173">
        <f t="shared" si="0"/>
        <v>0</v>
      </c>
      <c r="AZ125" s="173">
        <f t="shared" si="0"/>
        <v>0</v>
      </c>
      <c r="BA125" s="173">
        <f t="shared" si="0"/>
        <v>0</v>
      </c>
      <c r="BB125" s="173">
        <f t="shared" si="0"/>
        <v>3</v>
      </c>
      <c r="BC125" s="173">
        <f t="shared" si="0"/>
        <v>0</v>
      </c>
      <c r="BD125" s="173">
        <f t="shared" si="0"/>
        <v>0</v>
      </c>
      <c r="BE125" s="173">
        <f t="shared" si="0"/>
        <v>0</v>
      </c>
      <c r="BF125" s="173">
        <f t="shared" si="0"/>
        <v>0</v>
      </c>
      <c r="BG125" s="173">
        <f t="shared" si="0"/>
        <v>1</v>
      </c>
      <c r="BH125" s="173">
        <f t="shared" si="0"/>
        <v>2</v>
      </c>
      <c r="BI125" s="173">
        <f t="shared" si="0"/>
        <v>0</v>
      </c>
      <c r="BJ125" s="173">
        <f t="shared" si="0"/>
        <v>0</v>
      </c>
      <c r="BK125" s="173">
        <f t="shared" si="0"/>
        <v>0</v>
      </c>
      <c r="BL125" s="173">
        <f t="shared" si="0"/>
        <v>0</v>
      </c>
      <c r="BM125" s="173">
        <f t="shared" si="0"/>
        <v>2</v>
      </c>
      <c r="BN125" s="173">
        <f t="shared" si="0"/>
        <v>0</v>
      </c>
      <c r="BO125" s="173">
        <f t="shared" si="0"/>
        <v>0</v>
      </c>
      <c r="BP125" s="173">
        <f t="shared" si="0"/>
        <v>0</v>
      </c>
      <c r="BQ125" s="173">
        <f t="shared" si="0"/>
        <v>0</v>
      </c>
      <c r="BR125" s="173">
        <f t="shared" si="0"/>
        <v>0</v>
      </c>
      <c r="BS125" s="173">
        <f t="shared" ref="BS125:CT125" si="1">COUNTIF(BS5:BS124, "&gt;0")</f>
        <v>3</v>
      </c>
      <c r="BT125" s="173">
        <f t="shared" si="1"/>
        <v>3</v>
      </c>
      <c r="BU125" s="173">
        <f t="shared" si="1"/>
        <v>0</v>
      </c>
      <c r="BV125" s="173">
        <f t="shared" si="1"/>
        <v>0</v>
      </c>
      <c r="BW125" s="173">
        <f t="shared" si="1"/>
        <v>2</v>
      </c>
      <c r="BX125" s="173">
        <f t="shared" si="1"/>
        <v>0</v>
      </c>
      <c r="BY125" s="173">
        <f t="shared" si="1"/>
        <v>1</v>
      </c>
      <c r="BZ125" s="173">
        <f t="shared" si="1"/>
        <v>1</v>
      </c>
      <c r="CA125" s="173">
        <f t="shared" si="1"/>
        <v>3</v>
      </c>
      <c r="CB125" s="173">
        <f t="shared" si="1"/>
        <v>0</v>
      </c>
      <c r="CC125" s="173">
        <f t="shared" si="1"/>
        <v>0</v>
      </c>
      <c r="CD125" s="173">
        <f t="shared" si="1"/>
        <v>0</v>
      </c>
      <c r="CE125" s="173">
        <f t="shared" si="1"/>
        <v>0</v>
      </c>
      <c r="CF125" s="173">
        <f t="shared" si="1"/>
        <v>0</v>
      </c>
      <c r="CG125" s="173">
        <f t="shared" si="1"/>
        <v>0</v>
      </c>
      <c r="CH125" s="173">
        <f t="shared" si="1"/>
        <v>1</v>
      </c>
      <c r="CI125" s="173">
        <f t="shared" si="1"/>
        <v>0</v>
      </c>
      <c r="CJ125" s="173">
        <f t="shared" si="1"/>
        <v>0</v>
      </c>
      <c r="CK125" s="173">
        <f t="shared" si="1"/>
        <v>1</v>
      </c>
      <c r="CL125" s="173">
        <f t="shared" si="1"/>
        <v>0</v>
      </c>
      <c r="CM125" s="173">
        <f t="shared" si="1"/>
        <v>0</v>
      </c>
      <c r="CN125" s="173">
        <f t="shared" si="1"/>
        <v>0</v>
      </c>
      <c r="CO125" s="173">
        <f t="shared" si="1"/>
        <v>0</v>
      </c>
      <c r="CP125" s="173">
        <f t="shared" si="1"/>
        <v>0</v>
      </c>
      <c r="CQ125" s="173">
        <f t="shared" si="1"/>
        <v>0</v>
      </c>
      <c r="CR125" s="173">
        <f t="shared" si="1"/>
        <v>0</v>
      </c>
      <c r="CS125" s="173">
        <f t="shared" si="1"/>
        <v>0</v>
      </c>
      <c r="CT125" s="173">
        <f t="shared" si="1"/>
        <v>0</v>
      </c>
    </row>
    <row r="126" spans="1:98" x14ac:dyDescent="0.25">
      <c r="L126" s="72"/>
      <c r="M126" s="72"/>
      <c r="N126" s="72"/>
      <c r="P126" s="144"/>
      <c r="Q126" s="66"/>
      <c r="R126" s="66"/>
      <c r="S126" s="66"/>
      <c r="T126" s="66"/>
      <c r="U126" s="66"/>
      <c r="V126" s="66"/>
      <c r="W126" s="66"/>
      <c r="X126" s="96"/>
      <c r="Y126" s="96"/>
      <c r="Z126" s="97"/>
      <c r="AB126" s="71"/>
      <c r="AC126" s="66"/>
      <c r="AF126" s="98"/>
      <c r="AG126" s="98"/>
      <c r="AH126" s="98"/>
      <c r="AI126" s="98"/>
      <c r="AL126" s="173" t="s">
        <v>122</v>
      </c>
      <c r="AM126" s="173">
        <f t="shared" ref="AM126:BR126" si="2">SUM(AM5:AM124)</f>
        <v>0</v>
      </c>
      <c r="AN126" s="173">
        <f t="shared" si="2"/>
        <v>0</v>
      </c>
      <c r="AO126" s="173">
        <f t="shared" si="2"/>
        <v>0</v>
      </c>
      <c r="AP126" s="173">
        <f t="shared" si="2"/>
        <v>0</v>
      </c>
      <c r="AQ126" s="173">
        <f t="shared" si="2"/>
        <v>0</v>
      </c>
      <c r="AR126" s="173">
        <f t="shared" si="2"/>
        <v>2</v>
      </c>
      <c r="AS126" s="173">
        <f t="shared" si="2"/>
        <v>0</v>
      </c>
      <c r="AT126" s="173">
        <f t="shared" si="2"/>
        <v>0</v>
      </c>
      <c r="AU126" s="173">
        <f t="shared" si="2"/>
        <v>0</v>
      </c>
      <c r="AV126" s="173">
        <f t="shared" si="2"/>
        <v>0</v>
      </c>
      <c r="AW126" s="173">
        <f t="shared" si="2"/>
        <v>1</v>
      </c>
      <c r="AX126" s="173">
        <f t="shared" si="2"/>
        <v>0</v>
      </c>
      <c r="AY126" s="173">
        <f t="shared" si="2"/>
        <v>0</v>
      </c>
      <c r="AZ126" s="173">
        <f t="shared" si="2"/>
        <v>0</v>
      </c>
      <c r="BA126" s="173">
        <f t="shared" si="2"/>
        <v>0</v>
      </c>
      <c r="BB126" s="173">
        <f t="shared" si="2"/>
        <v>44</v>
      </c>
      <c r="BC126" s="173">
        <f t="shared" si="2"/>
        <v>0</v>
      </c>
      <c r="BD126" s="173">
        <f t="shared" si="2"/>
        <v>0</v>
      </c>
      <c r="BE126" s="173">
        <f t="shared" si="2"/>
        <v>0</v>
      </c>
      <c r="BF126" s="173">
        <f t="shared" si="2"/>
        <v>0</v>
      </c>
      <c r="BG126" s="173">
        <f t="shared" si="2"/>
        <v>8</v>
      </c>
      <c r="BH126" s="173">
        <f t="shared" si="2"/>
        <v>31</v>
      </c>
      <c r="BI126" s="173">
        <f t="shared" si="2"/>
        <v>0</v>
      </c>
      <c r="BJ126" s="173">
        <f t="shared" si="2"/>
        <v>0</v>
      </c>
      <c r="BK126" s="173">
        <f t="shared" si="2"/>
        <v>0</v>
      </c>
      <c r="BL126" s="173">
        <f t="shared" si="2"/>
        <v>0</v>
      </c>
      <c r="BM126" s="173">
        <f t="shared" si="2"/>
        <v>18</v>
      </c>
      <c r="BN126" s="173">
        <f t="shared" si="2"/>
        <v>0</v>
      </c>
      <c r="BO126" s="173">
        <f t="shared" si="2"/>
        <v>0</v>
      </c>
      <c r="BP126" s="173">
        <f t="shared" si="2"/>
        <v>0</v>
      </c>
      <c r="BQ126" s="173">
        <f t="shared" si="2"/>
        <v>0</v>
      </c>
      <c r="BR126" s="173">
        <f t="shared" si="2"/>
        <v>0</v>
      </c>
      <c r="BS126" s="173">
        <f t="shared" ref="BS126:CT126" si="3">SUM(BS5:BS124)</f>
        <v>16</v>
      </c>
      <c r="BT126" s="173">
        <f t="shared" si="3"/>
        <v>7</v>
      </c>
      <c r="BU126" s="173">
        <f t="shared" si="3"/>
        <v>0</v>
      </c>
      <c r="BV126" s="173">
        <f t="shared" si="3"/>
        <v>0</v>
      </c>
      <c r="BW126" s="173">
        <f t="shared" si="3"/>
        <v>11</v>
      </c>
      <c r="BX126" s="173">
        <f t="shared" si="3"/>
        <v>0</v>
      </c>
      <c r="BY126" s="173">
        <f t="shared" si="3"/>
        <v>6</v>
      </c>
      <c r="BZ126" s="173">
        <f t="shared" si="3"/>
        <v>2</v>
      </c>
      <c r="CA126" s="173">
        <f t="shared" si="3"/>
        <v>12</v>
      </c>
      <c r="CB126" s="173">
        <f t="shared" si="3"/>
        <v>0</v>
      </c>
      <c r="CC126" s="173">
        <f t="shared" si="3"/>
        <v>0</v>
      </c>
      <c r="CD126" s="173">
        <f t="shared" si="3"/>
        <v>0</v>
      </c>
      <c r="CE126" s="173">
        <f t="shared" si="3"/>
        <v>0</v>
      </c>
      <c r="CF126" s="173">
        <f t="shared" si="3"/>
        <v>0</v>
      </c>
      <c r="CG126" s="173">
        <f t="shared" si="3"/>
        <v>0</v>
      </c>
      <c r="CH126" s="173">
        <f t="shared" si="3"/>
        <v>25</v>
      </c>
      <c r="CI126" s="173">
        <f t="shared" si="3"/>
        <v>0</v>
      </c>
      <c r="CJ126" s="173">
        <f t="shared" si="3"/>
        <v>0</v>
      </c>
      <c r="CK126" s="173">
        <f t="shared" si="3"/>
        <v>1</v>
      </c>
      <c r="CL126" s="173">
        <f t="shared" si="3"/>
        <v>0</v>
      </c>
      <c r="CM126" s="173">
        <f t="shared" si="3"/>
        <v>0</v>
      </c>
      <c r="CN126" s="173">
        <f t="shared" si="3"/>
        <v>0</v>
      </c>
      <c r="CO126" s="173">
        <f t="shared" si="3"/>
        <v>0</v>
      </c>
      <c r="CP126" s="173">
        <f t="shared" si="3"/>
        <v>0</v>
      </c>
      <c r="CQ126" s="173">
        <f t="shared" si="3"/>
        <v>0</v>
      </c>
      <c r="CR126" s="173">
        <f t="shared" si="3"/>
        <v>0</v>
      </c>
      <c r="CS126" s="173">
        <f t="shared" si="3"/>
        <v>0</v>
      </c>
      <c r="CT126" s="173">
        <f t="shared" si="3"/>
        <v>0</v>
      </c>
    </row>
    <row r="127" spans="1:98" x14ac:dyDescent="0.25">
      <c r="L127" s="72"/>
      <c r="M127" s="72"/>
      <c r="N127" s="72"/>
      <c r="P127" s="144"/>
      <c r="Q127" s="66"/>
      <c r="R127" s="66"/>
      <c r="S127" s="66"/>
      <c r="T127" s="66"/>
      <c r="U127" s="66"/>
      <c r="V127" s="66"/>
      <c r="W127" s="66"/>
      <c r="X127" s="96"/>
      <c r="Y127" s="96"/>
      <c r="AB127" s="71"/>
      <c r="AC127" s="66"/>
      <c r="AF127" s="98"/>
      <c r="AG127" s="98"/>
      <c r="AH127" s="173"/>
      <c r="AI127" s="173"/>
      <c r="AJ127" s="173"/>
      <c r="AK127" s="173"/>
      <c r="AR127" s="145"/>
      <c r="AS127" s="145"/>
      <c r="AT127" s="145"/>
      <c r="AU127" s="145"/>
      <c r="CD127" s="174"/>
      <c r="CE127" s="174"/>
      <c r="CF127" s="174"/>
      <c r="CG127" s="174"/>
      <c r="CM127" s="74"/>
      <c r="CN127" s="74"/>
      <c r="CO127" s="74"/>
      <c r="CP127" s="74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8AE6-2090-4CED-8F12-9E8CCC289BCA}">
  <dimension ref="A1:EM28"/>
  <sheetViews>
    <sheetView workbookViewId="0">
      <selection activeCell="AM16" sqref="AM16"/>
    </sheetView>
  </sheetViews>
  <sheetFormatPr defaultRowHeight="15" x14ac:dyDescent="0.25"/>
  <cols>
    <col min="5" max="5" width="10.140625" bestFit="1" customWidth="1"/>
    <col min="6" max="38" width="0" hidden="1" customWidth="1"/>
    <col min="39" max="40" width="9.140625" style="146"/>
    <col min="41" max="41" width="13.140625" style="146" bestFit="1" customWidth="1"/>
    <col min="42" max="42" width="9.140625" style="146"/>
  </cols>
  <sheetData>
    <row r="1" spans="1:143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L1" s="98"/>
      <c r="AM1" s="98"/>
      <c r="AN1" s="98"/>
      <c r="AO1" s="98"/>
      <c r="AP1" s="178" t="s">
        <v>6</v>
      </c>
      <c r="AQ1" s="100" t="s">
        <v>7</v>
      </c>
      <c r="AR1" s="179" t="s">
        <v>8</v>
      </c>
      <c r="AS1" s="102" t="s">
        <v>9</v>
      </c>
      <c r="AT1" s="100" t="s">
        <v>10</v>
      </c>
      <c r="AU1" s="103" t="s">
        <v>11</v>
      </c>
      <c r="AV1" s="100" t="s">
        <v>12</v>
      </c>
      <c r="AW1" s="100" t="s">
        <v>214</v>
      </c>
      <c r="AX1" s="179" t="s">
        <v>13</v>
      </c>
      <c r="AY1" s="179" t="s">
        <v>14</v>
      </c>
      <c r="AZ1" s="100" t="s">
        <v>15</v>
      </c>
      <c r="BA1" s="100" t="s">
        <v>16</v>
      </c>
      <c r="BB1" s="102" t="s">
        <v>17</v>
      </c>
      <c r="BC1" s="179" t="s">
        <v>18</v>
      </c>
      <c r="BD1" s="179" t="s">
        <v>19</v>
      </c>
      <c r="BE1" s="179" t="s">
        <v>20</v>
      </c>
      <c r="BF1" s="179" t="s">
        <v>21</v>
      </c>
      <c r="BG1" s="103" t="s">
        <v>22</v>
      </c>
      <c r="BH1" s="102" t="s">
        <v>23</v>
      </c>
      <c r="BI1" s="100" t="s">
        <v>24</v>
      </c>
      <c r="BJ1" s="100" t="s">
        <v>25</v>
      </c>
      <c r="BK1" s="100" t="s">
        <v>26</v>
      </c>
      <c r="BL1" s="100" t="s">
        <v>27</v>
      </c>
      <c r="BM1" s="102" t="s">
        <v>28</v>
      </c>
      <c r="BN1" s="100" t="s">
        <v>29</v>
      </c>
      <c r="BO1" s="100" t="s">
        <v>30</v>
      </c>
      <c r="BP1" s="100" t="s">
        <v>31</v>
      </c>
      <c r="BQ1" s="100" t="s">
        <v>32</v>
      </c>
      <c r="BR1" s="100" t="s">
        <v>33</v>
      </c>
      <c r="BS1" s="100" t="s">
        <v>261</v>
      </c>
      <c r="BT1" s="179" t="s">
        <v>34</v>
      </c>
      <c r="BU1" s="100" t="s">
        <v>35</v>
      </c>
      <c r="BV1" s="100" t="s">
        <v>36</v>
      </c>
      <c r="BW1" s="179" t="s">
        <v>37</v>
      </c>
      <c r="BX1" s="179" t="s">
        <v>38</v>
      </c>
      <c r="BY1" s="100" t="s">
        <v>39</v>
      </c>
      <c r="BZ1" s="100" t="s">
        <v>40</v>
      </c>
      <c r="CA1" s="179" t="s">
        <v>41</v>
      </c>
      <c r="CB1" s="179" t="s">
        <v>259</v>
      </c>
      <c r="CC1" s="100" t="s">
        <v>42</v>
      </c>
      <c r="CD1" s="100" t="s">
        <v>43</v>
      </c>
      <c r="CE1" s="100" t="s">
        <v>44</v>
      </c>
      <c r="CF1" s="179" t="s">
        <v>45</v>
      </c>
      <c r="CG1" s="102" t="s">
        <v>46</v>
      </c>
      <c r="CH1" s="102" t="s">
        <v>47</v>
      </c>
      <c r="CI1" s="100" t="s">
        <v>48</v>
      </c>
      <c r="CJ1" s="100" t="s">
        <v>49</v>
      </c>
      <c r="CK1" s="100" t="s">
        <v>50</v>
      </c>
      <c r="CL1" s="179" t="s">
        <v>51</v>
      </c>
      <c r="CM1" s="100" t="s">
        <v>52</v>
      </c>
      <c r="CN1" s="179" t="s">
        <v>53</v>
      </c>
      <c r="CO1" s="103" t="s">
        <v>54</v>
      </c>
      <c r="CP1" s="179" t="s">
        <v>55</v>
      </c>
      <c r="CQ1" s="179" t="s">
        <v>56</v>
      </c>
      <c r="CR1" s="179" t="s">
        <v>57</v>
      </c>
      <c r="CS1" s="100" t="s">
        <v>58</v>
      </c>
      <c r="CT1" s="103" t="s">
        <v>59</v>
      </c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</row>
    <row r="2" spans="1:143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14"/>
      <c r="AM2" s="114"/>
      <c r="AN2" s="114"/>
      <c r="AO2" s="114"/>
      <c r="AP2" s="181" t="s">
        <v>60</v>
      </c>
      <c r="AQ2" s="116" t="s">
        <v>61</v>
      </c>
      <c r="AR2" s="182" t="s">
        <v>62</v>
      </c>
      <c r="AS2" s="118" t="s">
        <v>63</v>
      </c>
      <c r="AT2" s="116" t="s">
        <v>64</v>
      </c>
      <c r="AU2" s="119" t="s">
        <v>788</v>
      </c>
      <c r="AV2" s="116" t="s">
        <v>66</v>
      </c>
      <c r="AW2" s="116" t="s">
        <v>215</v>
      </c>
      <c r="AX2" s="182" t="s">
        <v>67</v>
      </c>
      <c r="AY2" s="182" t="s">
        <v>68</v>
      </c>
      <c r="AZ2" s="116" t="s">
        <v>69</v>
      </c>
      <c r="BA2" s="116" t="s">
        <v>70</v>
      </c>
      <c r="BB2" s="118" t="s">
        <v>71</v>
      </c>
      <c r="BC2" s="182" t="s">
        <v>72</v>
      </c>
      <c r="BD2" s="182" t="s">
        <v>73</v>
      </c>
      <c r="BE2" s="182" t="s">
        <v>74</v>
      </c>
      <c r="BF2" s="182" t="s">
        <v>75</v>
      </c>
      <c r="BG2" s="119" t="s">
        <v>789</v>
      </c>
      <c r="BH2" s="118" t="s">
        <v>77</v>
      </c>
      <c r="BI2" s="116" t="s">
        <v>78</v>
      </c>
      <c r="BJ2" s="116" t="s">
        <v>79</v>
      </c>
      <c r="BK2" s="116" t="s">
        <v>80</v>
      </c>
      <c r="BL2" s="116" t="s">
        <v>81</v>
      </c>
      <c r="BM2" s="118" t="s">
        <v>82</v>
      </c>
      <c r="BN2" s="116" t="s">
        <v>83</v>
      </c>
      <c r="BO2" s="116" t="s">
        <v>84</v>
      </c>
      <c r="BP2" s="116" t="s">
        <v>85</v>
      </c>
      <c r="BQ2" s="116" t="s">
        <v>86</v>
      </c>
      <c r="BR2" s="116" t="s">
        <v>87</v>
      </c>
      <c r="BS2" s="182" t="s">
        <v>260</v>
      </c>
      <c r="BT2" s="182" t="s">
        <v>88</v>
      </c>
      <c r="BU2" s="116" t="s">
        <v>89</v>
      </c>
      <c r="BV2" s="116" t="s">
        <v>90</v>
      </c>
      <c r="BW2" s="182" t="s">
        <v>91</v>
      </c>
      <c r="BX2" s="182" t="s">
        <v>92</v>
      </c>
      <c r="BY2" s="116" t="s">
        <v>93</v>
      </c>
      <c r="BZ2" s="116" t="s">
        <v>94</v>
      </c>
      <c r="CA2" s="182" t="s">
        <v>95</v>
      </c>
      <c r="CB2" s="182" t="s">
        <v>258</v>
      </c>
      <c r="CC2" s="116" t="s">
        <v>96</v>
      </c>
      <c r="CD2" s="116" t="s">
        <v>97</v>
      </c>
      <c r="CE2" s="116" t="s">
        <v>98</v>
      </c>
      <c r="CF2" s="182" t="s">
        <v>99</v>
      </c>
      <c r="CG2" s="118" t="s">
        <v>100</v>
      </c>
      <c r="CH2" s="118" t="s">
        <v>101</v>
      </c>
      <c r="CI2" s="116" t="s">
        <v>102</v>
      </c>
      <c r="CJ2" s="116" t="s">
        <v>103</v>
      </c>
      <c r="CK2" s="116" t="s">
        <v>104</v>
      </c>
      <c r="CL2" s="182" t="s">
        <v>105</v>
      </c>
      <c r="CM2" s="116" t="s">
        <v>106</v>
      </c>
      <c r="CN2" s="182" t="s">
        <v>107</v>
      </c>
      <c r="CO2" s="119" t="s">
        <v>108</v>
      </c>
      <c r="CP2" s="182" t="s">
        <v>109</v>
      </c>
      <c r="CQ2" s="182" t="s">
        <v>110</v>
      </c>
      <c r="CR2" s="182" t="s">
        <v>111</v>
      </c>
      <c r="CS2" s="116" t="s">
        <v>112</v>
      </c>
      <c r="CT2" s="119" t="s">
        <v>113</v>
      </c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  <c r="EJ2" s="118"/>
      <c r="EK2" s="118"/>
      <c r="EL2" s="118"/>
      <c r="EM2" s="118"/>
    </row>
    <row r="3" spans="1:143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L3" s="98"/>
      <c r="AM3" s="98"/>
      <c r="AN3" s="98"/>
      <c r="AO3" s="98"/>
      <c r="AP3" s="124" t="s">
        <v>114</v>
      </c>
      <c r="AQ3" s="100">
        <v>2</v>
      </c>
      <c r="AR3" s="179">
        <v>2</v>
      </c>
      <c r="AS3" s="102" t="s">
        <v>115</v>
      </c>
      <c r="AT3" s="100">
        <v>2</v>
      </c>
      <c r="AU3" s="102" t="s">
        <v>115</v>
      </c>
      <c r="AV3" s="100" t="s">
        <v>115</v>
      </c>
      <c r="AW3" s="100">
        <v>3</v>
      </c>
      <c r="AX3" s="179" t="s">
        <v>115</v>
      </c>
      <c r="AY3" s="179" t="s">
        <v>115</v>
      </c>
      <c r="AZ3" s="100" t="s">
        <v>115</v>
      </c>
      <c r="BA3" s="100" t="s">
        <v>115</v>
      </c>
      <c r="BB3" s="102">
        <v>3.5</v>
      </c>
      <c r="BC3" s="179">
        <v>3</v>
      </c>
      <c r="BD3" s="179" t="s">
        <v>115</v>
      </c>
      <c r="BE3" s="179">
        <v>2</v>
      </c>
      <c r="BF3" s="179">
        <v>3</v>
      </c>
      <c r="BG3" s="102" t="s">
        <v>115</v>
      </c>
      <c r="BH3" s="102">
        <v>3</v>
      </c>
      <c r="BI3" s="100" t="s">
        <v>115</v>
      </c>
      <c r="BJ3" s="102" t="s">
        <v>115</v>
      </c>
      <c r="BK3" s="100" t="s">
        <v>115</v>
      </c>
      <c r="BL3" s="100">
        <v>3</v>
      </c>
      <c r="BM3" s="102">
        <v>2</v>
      </c>
      <c r="BN3" s="100">
        <v>2</v>
      </c>
      <c r="BO3" s="100">
        <v>1</v>
      </c>
      <c r="BP3" s="102">
        <v>1</v>
      </c>
      <c r="BQ3" s="100">
        <v>3</v>
      </c>
      <c r="BR3" s="100" t="s">
        <v>115</v>
      </c>
      <c r="BS3" s="100">
        <v>3</v>
      </c>
      <c r="BT3" s="179">
        <v>3</v>
      </c>
      <c r="BU3" s="100" t="s">
        <v>115</v>
      </c>
      <c r="BV3" s="183" t="s">
        <v>115</v>
      </c>
      <c r="BW3" s="183" t="s">
        <v>115</v>
      </c>
      <c r="BX3" s="183" t="s">
        <v>115</v>
      </c>
      <c r="BY3" s="102" t="s">
        <v>115</v>
      </c>
      <c r="BZ3" s="100" t="s">
        <v>115</v>
      </c>
      <c r="CA3" s="179" t="s">
        <v>115</v>
      </c>
      <c r="CB3" s="179" t="s">
        <v>115</v>
      </c>
      <c r="CC3" s="100" t="s">
        <v>115</v>
      </c>
      <c r="CD3" s="102" t="s">
        <v>115</v>
      </c>
      <c r="CE3" s="100" t="s">
        <v>115</v>
      </c>
      <c r="CF3" s="179">
        <v>1</v>
      </c>
      <c r="CG3" s="102">
        <v>2</v>
      </c>
      <c r="CH3" s="102">
        <v>3.5</v>
      </c>
      <c r="CI3" s="100" t="s">
        <v>115</v>
      </c>
      <c r="CJ3" s="100">
        <v>2</v>
      </c>
      <c r="CK3" s="100" t="s">
        <v>115</v>
      </c>
      <c r="CL3" s="179" t="s">
        <v>115</v>
      </c>
      <c r="CM3" s="100" t="s">
        <v>115</v>
      </c>
      <c r="CN3" s="179">
        <v>3</v>
      </c>
      <c r="CO3" s="102" t="s">
        <v>115</v>
      </c>
      <c r="CP3" s="179" t="s">
        <v>115</v>
      </c>
      <c r="CQ3" s="179" t="s">
        <v>115</v>
      </c>
      <c r="CR3" s="179" t="s">
        <v>115</v>
      </c>
      <c r="CS3" s="102" t="s">
        <v>115</v>
      </c>
      <c r="CT3" s="102" t="s">
        <v>115</v>
      </c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</row>
    <row r="4" spans="1:143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849</v>
      </c>
      <c r="AN4" s="184" t="s">
        <v>827</v>
      </c>
      <c r="AO4" s="163" t="s">
        <v>850</v>
      </c>
      <c r="AP4" s="184" t="s">
        <v>837</v>
      </c>
      <c r="AQ4" s="184" t="s">
        <v>138</v>
      </c>
      <c r="AR4" s="184" t="s">
        <v>139</v>
      </c>
      <c r="AS4" s="184" t="s">
        <v>140</v>
      </c>
      <c r="AT4" s="184" t="s">
        <v>141</v>
      </c>
      <c r="AU4" s="184" t="s">
        <v>142</v>
      </c>
      <c r="AV4" s="184" t="s">
        <v>143</v>
      </c>
      <c r="AW4" s="184" t="s">
        <v>557</v>
      </c>
      <c r="AX4" s="184" t="s">
        <v>144</v>
      </c>
      <c r="AY4" s="184" t="s">
        <v>145</v>
      </c>
      <c r="AZ4" s="184" t="s">
        <v>146</v>
      </c>
      <c r="BA4" s="184" t="s">
        <v>147</v>
      </c>
      <c r="BB4" s="184" t="s">
        <v>148</v>
      </c>
      <c r="BC4" s="184" t="s">
        <v>149</v>
      </c>
      <c r="BD4" s="184" t="s">
        <v>150</v>
      </c>
      <c r="BE4" s="184" t="s">
        <v>151</v>
      </c>
      <c r="BF4" s="184" t="s">
        <v>152</v>
      </c>
      <c r="BG4" s="184" t="s">
        <v>153</v>
      </c>
      <c r="BH4" s="184" t="s">
        <v>154</v>
      </c>
      <c r="BI4" s="184" t="s">
        <v>155</v>
      </c>
      <c r="BJ4" s="128" t="s">
        <v>156</v>
      </c>
      <c r="BK4" s="184" t="s">
        <v>157</v>
      </c>
      <c r="BL4" s="184" t="s">
        <v>158</v>
      </c>
      <c r="BM4" s="128" t="s">
        <v>159</v>
      </c>
      <c r="BN4" s="184" t="s">
        <v>160</v>
      </c>
      <c r="BO4" s="184" t="s">
        <v>161</v>
      </c>
      <c r="BP4" s="128" t="s">
        <v>162</v>
      </c>
      <c r="BQ4" s="184" t="s">
        <v>163</v>
      </c>
      <c r="BR4" s="184" t="s">
        <v>164</v>
      </c>
      <c r="BS4" s="184" t="s">
        <v>555</v>
      </c>
      <c r="BT4" s="184" t="s">
        <v>165</v>
      </c>
      <c r="BU4" s="184" t="s">
        <v>166</v>
      </c>
      <c r="BV4" s="184" t="s">
        <v>167</v>
      </c>
      <c r="BW4" s="184" t="s">
        <v>168</v>
      </c>
      <c r="BX4" s="184" t="s">
        <v>169</v>
      </c>
      <c r="BY4" s="128" t="s">
        <v>170</v>
      </c>
      <c r="BZ4" s="184" t="s">
        <v>171</v>
      </c>
      <c r="CA4" s="184" t="s">
        <v>172</v>
      </c>
      <c r="CB4" s="184" t="s">
        <v>556</v>
      </c>
      <c r="CC4" s="184" t="s">
        <v>173</v>
      </c>
      <c r="CD4" s="128" t="s">
        <v>174</v>
      </c>
      <c r="CE4" s="184" t="s">
        <v>175</v>
      </c>
      <c r="CF4" s="184" t="s">
        <v>176</v>
      </c>
      <c r="CG4" s="184" t="s">
        <v>177</v>
      </c>
      <c r="CH4" s="184" t="s">
        <v>178</v>
      </c>
      <c r="CI4" s="184" t="s">
        <v>179</v>
      </c>
      <c r="CJ4" s="184" t="s">
        <v>180</v>
      </c>
      <c r="CK4" s="184" t="s">
        <v>181</v>
      </c>
      <c r="CL4" s="184" t="s">
        <v>182</v>
      </c>
      <c r="CM4" s="184" t="s">
        <v>183</v>
      </c>
      <c r="CN4" s="184" t="s">
        <v>184</v>
      </c>
      <c r="CO4" s="128" t="s">
        <v>185</v>
      </c>
      <c r="CP4" s="184" t="s">
        <v>186</v>
      </c>
      <c r="CQ4" s="184" t="s">
        <v>187</v>
      </c>
      <c r="CR4" s="184" t="s">
        <v>188</v>
      </c>
      <c r="CS4" s="128" t="s">
        <v>189</v>
      </c>
      <c r="CT4" s="184" t="s">
        <v>190</v>
      </c>
    </row>
    <row r="5" spans="1:143" s="71" customFormat="1" x14ac:dyDescent="0.25">
      <c r="A5" s="66" t="s">
        <v>195</v>
      </c>
      <c r="B5" s="66" t="s">
        <v>230</v>
      </c>
      <c r="C5" s="66" t="s">
        <v>193</v>
      </c>
      <c r="D5" s="66">
        <v>2</v>
      </c>
      <c r="E5" s="67">
        <v>43248</v>
      </c>
      <c r="F5" s="68">
        <v>0.4513888888888889</v>
      </c>
      <c r="G5" s="68">
        <v>0.52083333333333337</v>
      </c>
      <c r="H5" s="68"/>
      <c r="I5" s="68"/>
      <c r="J5" s="69">
        <f>G5-F5</f>
        <v>6.9444444444444475E-2</v>
      </c>
      <c r="K5" s="70">
        <f t="shared" ref="K5:K13" si="0">J5*D5</f>
        <v>0.13888888888888895</v>
      </c>
      <c r="L5" s="71">
        <v>25.5</v>
      </c>
      <c r="M5" s="71">
        <v>27</v>
      </c>
      <c r="N5" s="71">
        <f t="shared" ref="N5:N13" si="1">AVERAGE(L5:M5)</f>
        <v>26.25</v>
      </c>
      <c r="O5" s="71">
        <v>70</v>
      </c>
      <c r="P5" s="71">
        <v>80</v>
      </c>
      <c r="Q5" s="72">
        <v>0</v>
      </c>
      <c r="R5" s="72">
        <v>2</v>
      </c>
      <c r="S5" s="72">
        <f t="shared" ref="S5:S13" si="2">AVERAGE(Q5:R5)</f>
        <v>1</v>
      </c>
      <c r="T5" s="72">
        <v>0</v>
      </c>
      <c r="U5" s="72">
        <v>2</v>
      </c>
      <c r="V5" s="72">
        <f t="shared" ref="V5:V13" si="3">AVERAGE(T5:U5)</f>
        <v>1</v>
      </c>
      <c r="X5" s="66">
        <v>4.8</v>
      </c>
      <c r="Y5" s="66">
        <v>9.9</v>
      </c>
      <c r="Z5" s="66">
        <v>11.95</v>
      </c>
      <c r="AA5" s="66">
        <v>19.100000000000001</v>
      </c>
      <c r="AB5" s="136" t="s">
        <v>228</v>
      </c>
      <c r="AC5" s="136" t="s">
        <v>218</v>
      </c>
      <c r="AD5" s="174">
        <v>39.535094000000001</v>
      </c>
      <c r="AE5" s="174">
        <v>-79.483208000000005</v>
      </c>
      <c r="AF5" s="71">
        <v>777</v>
      </c>
      <c r="AG5" s="66" t="s">
        <v>522</v>
      </c>
      <c r="AH5" s="66" t="s">
        <v>191</v>
      </c>
      <c r="AI5" s="66" t="s">
        <v>191</v>
      </c>
      <c r="AJ5" s="72"/>
      <c r="AK5" s="72"/>
      <c r="AL5" s="66" t="s">
        <v>229</v>
      </c>
      <c r="AM5" s="66">
        <f>SUM(AQ5:CU5)</f>
        <v>82</v>
      </c>
      <c r="AN5" s="197">
        <f>COUNTIF(AQ5:CU5,  "&lt;&gt;0")</f>
        <v>9</v>
      </c>
      <c r="AO5" s="66"/>
      <c r="AP5" s="66">
        <f>AO5</f>
        <v>0</v>
      </c>
      <c r="AQ5" s="66">
        <v>0</v>
      </c>
      <c r="AR5" s="66">
        <v>0</v>
      </c>
      <c r="AS5" s="66">
        <v>0</v>
      </c>
      <c r="AT5" s="66">
        <v>0</v>
      </c>
      <c r="AU5" s="66">
        <v>0</v>
      </c>
      <c r="AV5" s="66">
        <v>0</v>
      </c>
      <c r="AW5" s="66">
        <v>0</v>
      </c>
      <c r="AX5" s="66">
        <v>0</v>
      </c>
      <c r="AY5" s="66">
        <v>0</v>
      </c>
      <c r="AZ5" s="66">
        <v>0</v>
      </c>
      <c r="BA5" s="66">
        <v>0</v>
      </c>
      <c r="BB5" s="66">
        <v>0</v>
      </c>
      <c r="BC5" s="66">
        <v>0</v>
      </c>
      <c r="BD5" s="66">
        <v>0</v>
      </c>
      <c r="BE5" s="66">
        <v>0</v>
      </c>
      <c r="BF5" s="66">
        <v>5</v>
      </c>
      <c r="BG5" s="66">
        <v>0</v>
      </c>
      <c r="BH5" s="66">
        <v>6</v>
      </c>
      <c r="BI5" s="66">
        <v>0</v>
      </c>
      <c r="BJ5" s="71">
        <v>0</v>
      </c>
      <c r="BK5" s="66">
        <v>0</v>
      </c>
      <c r="BL5" s="66">
        <v>6</v>
      </c>
      <c r="BM5" s="71">
        <v>0</v>
      </c>
      <c r="BN5" s="66">
        <v>0</v>
      </c>
      <c r="BO5" s="66">
        <v>0</v>
      </c>
      <c r="BP5" s="71">
        <v>29</v>
      </c>
      <c r="BQ5" s="66">
        <v>5</v>
      </c>
      <c r="BR5" s="66">
        <v>0</v>
      </c>
      <c r="BS5" s="66">
        <v>0</v>
      </c>
      <c r="BT5" s="66">
        <v>0</v>
      </c>
      <c r="BU5" s="66">
        <v>0</v>
      </c>
      <c r="BV5" s="66">
        <v>0</v>
      </c>
      <c r="BW5" s="66">
        <v>0</v>
      </c>
      <c r="BX5" s="66">
        <v>1</v>
      </c>
      <c r="BY5" s="71">
        <v>10</v>
      </c>
      <c r="BZ5" s="66">
        <v>0</v>
      </c>
      <c r="CA5" s="66">
        <v>0</v>
      </c>
      <c r="CB5" s="66">
        <v>0</v>
      </c>
      <c r="CC5" s="66">
        <v>0</v>
      </c>
      <c r="CD5" s="71">
        <v>0</v>
      </c>
      <c r="CE5" s="66">
        <v>20</v>
      </c>
      <c r="CF5" s="66">
        <v>0</v>
      </c>
      <c r="CG5" s="66">
        <v>0</v>
      </c>
      <c r="CH5" s="66">
        <v>0</v>
      </c>
      <c r="CI5" s="66">
        <v>0</v>
      </c>
      <c r="CJ5" s="66">
        <v>0</v>
      </c>
      <c r="CK5" s="66">
        <v>0</v>
      </c>
      <c r="CL5" s="66">
        <v>0</v>
      </c>
      <c r="CM5" s="66">
        <v>0</v>
      </c>
      <c r="CN5" s="66">
        <v>0</v>
      </c>
      <c r="CO5" s="71">
        <v>0</v>
      </c>
      <c r="CP5" s="66">
        <v>0</v>
      </c>
      <c r="CQ5" s="66">
        <v>0</v>
      </c>
      <c r="CR5" s="66">
        <v>0</v>
      </c>
      <c r="CS5" s="71">
        <v>0</v>
      </c>
      <c r="CT5" s="66">
        <v>0</v>
      </c>
    </row>
    <row r="6" spans="1:143" s="71" customFormat="1" x14ac:dyDescent="0.25">
      <c r="A6" s="66" t="s">
        <v>195</v>
      </c>
      <c r="B6" s="66" t="s">
        <v>230</v>
      </c>
      <c r="C6" s="66" t="s">
        <v>193</v>
      </c>
      <c r="D6" s="66">
        <v>2</v>
      </c>
      <c r="E6" s="67">
        <v>43255</v>
      </c>
      <c r="F6" s="68">
        <v>0.73888888888888893</v>
      </c>
      <c r="G6" s="68">
        <v>0.75694444444444453</v>
      </c>
      <c r="H6" s="68"/>
      <c r="I6" s="68"/>
      <c r="J6" s="69">
        <f>G6-F6</f>
        <v>1.8055555555555602E-2</v>
      </c>
      <c r="K6" s="70">
        <f t="shared" si="0"/>
        <v>3.6111111111111205E-2</v>
      </c>
      <c r="L6" s="71">
        <v>19.100000000000001</v>
      </c>
      <c r="M6" s="71">
        <v>19.100000000000001</v>
      </c>
      <c r="N6" s="71">
        <f t="shared" si="1"/>
        <v>19.100000000000001</v>
      </c>
      <c r="O6" s="71">
        <v>70</v>
      </c>
      <c r="P6" s="71">
        <v>65</v>
      </c>
      <c r="Q6" s="72">
        <v>0</v>
      </c>
      <c r="R6" s="72">
        <v>2</v>
      </c>
      <c r="S6" s="72">
        <f t="shared" si="2"/>
        <v>1</v>
      </c>
      <c r="T6" s="72">
        <v>0</v>
      </c>
      <c r="U6" s="72">
        <v>2</v>
      </c>
      <c r="V6" s="72">
        <f t="shared" si="3"/>
        <v>1</v>
      </c>
      <c r="X6" s="66"/>
      <c r="Y6" s="66"/>
      <c r="Z6" s="66"/>
      <c r="AA6" s="66"/>
      <c r="AB6" s="136"/>
      <c r="AC6" s="136"/>
      <c r="AD6" s="66"/>
      <c r="AE6" s="66"/>
      <c r="AG6" s="66" t="s">
        <v>522</v>
      </c>
      <c r="AH6" s="66" t="s">
        <v>191</v>
      </c>
      <c r="AI6" s="66" t="s">
        <v>191</v>
      </c>
      <c r="AJ6" s="72"/>
      <c r="AK6" s="72"/>
      <c r="AL6" s="66"/>
      <c r="AM6" s="66">
        <f t="shared" ref="AM6:AM13" si="4">SUM(AQ6:CU6)</f>
        <v>8</v>
      </c>
      <c r="AN6" s="197">
        <f t="shared" ref="AN6:AN13" si="5">COUNTIF(AQ6:CU6,  "&lt;&gt;0")</f>
        <v>4</v>
      </c>
      <c r="AP6" s="146">
        <f>AO6+AP5</f>
        <v>0</v>
      </c>
      <c r="AQ6" s="66">
        <v>0</v>
      </c>
      <c r="AR6" s="66">
        <v>0</v>
      </c>
      <c r="AS6" s="66">
        <v>0</v>
      </c>
      <c r="AT6" s="66">
        <v>0</v>
      </c>
      <c r="AU6" s="66">
        <v>0</v>
      </c>
      <c r="AV6" s="66">
        <v>0</v>
      </c>
      <c r="AW6" s="66">
        <v>0</v>
      </c>
      <c r="AX6" s="66">
        <v>0</v>
      </c>
      <c r="AY6" s="66">
        <v>0</v>
      </c>
      <c r="AZ6" s="66">
        <v>0</v>
      </c>
      <c r="BA6" s="66">
        <v>0</v>
      </c>
      <c r="BB6" s="66">
        <v>0</v>
      </c>
      <c r="BC6" s="66">
        <v>0</v>
      </c>
      <c r="BD6" s="66">
        <v>0</v>
      </c>
      <c r="BE6" s="66">
        <v>0</v>
      </c>
      <c r="BF6" s="66">
        <v>0</v>
      </c>
      <c r="BG6" s="66">
        <v>0</v>
      </c>
      <c r="BH6" s="66">
        <v>0</v>
      </c>
      <c r="BI6" s="66">
        <v>0</v>
      </c>
      <c r="BJ6" s="71">
        <v>0</v>
      </c>
      <c r="BK6" s="66">
        <v>0</v>
      </c>
      <c r="BL6" s="66">
        <v>4</v>
      </c>
      <c r="BM6" s="71">
        <v>0</v>
      </c>
      <c r="BN6" s="66">
        <v>0</v>
      </c>
      <c r="BO6" s="66">
        <v>0</v>
      </c>
      <c r="BP6" s="71">
        <v>3</v>
      </c>
      <c r="BQ6" s="66">
        <v>0</v>
      </c>
      <c r="BR6" s="66">
        <v>0</v>
      </c>
      <c r="BS6" s="66">
        <v>0</v>
      </c>
      <c r="BT6" s="66">
        <v>0</v>
      </c>
      <c r="BU6" s="66">
        <v>0</v>
      </c>
      <c r="BV6" s="66">
        <v>0</v>
      </c>
      <c r="BW6" s="66">
        <v>0</v>
      </c>
      <c r="BX6" s="66">
        <v>0</v>
      </c>
      <c r="BY6" s="71">
        <v>0</v>
      </c>
      <c r="BZ6" s="66">
        <v>0</v>
      </c>
      <c r="CA6" s="66">
        <v>0</v>
      </c>
      <c r="CB6" s="66">
        <v>0</v>
      </c>
      <c r="CC6" s="66">
        <v>0</v>
      </c>
      <c r="CD6" s="71">
        <v>0</v>
      </c>
      <c r="CE6" s="66">
        <v>1</v>
      </c>
      <c r="CF6" s="66">
        <v>0</v>
      </c>
      <c r="CG6" s="66">
        <v>0</v>
      </c>
      <c r="CH6" s="66">
        <v>0</v>
      </c>
      <c r="CI6" s="66">
        <v>0</v>
      </c>
      <c r="CJ6" s="66">
        <v>0</v>
      </c>
      <c r="CK6" s="66">
        <v>0</v>
      </c>
      <c r="CL6" s="66">
        <v>0</v>
      </c>
      <c r="CM6" s="66">
        <v>0</v>
      </c>
      <c r="CN6" s="66">
        <v>0</v>
      </c>
      <c r="CO6" s="71">
        <v>0</v>
      </c>
      <c r="CP6" s="66">
        <v>0</v>
      </c>
      <c r="CQ6" s="66">
        <v>0</v>
      </c>
      <c r="CR6" s="66">
        <v>0</v>
      </c>
      <c r="CS6" s="71">
        <v>0</v>
      </c>
      <c r="CT6" s="66">
        <v>0</v>
      </c>
    </row>
    <row r="7" spans="1:143" s="71" customFormat="1" x14ac:dyDescent="0.25">
      <c r="A7" s="66" t="s">
        <v>195</v>
      </c>
      <c r="B7" s="66" t="s">
        <v>230</v>
      </c>
      <c r="C7" s="66" t="s">
        <v>193</v>
      </c>
      <c r="D7" s="66">
        <v>2</v>
      </c>
      <c r="E7" s="67">
        <v>43263</v>
      </c>
      <c r="F7" s="68">
        <v>0.50208333333333333</v>
      </c>
      <c r="G7" s="68">
        <v>0.52986111111111112</v>
      </c>
      <c r="H7" s="68"/>
      <c r="I7" s="68"/>
      <c r="J7" s="69">
        <f>G7-F7</f>
        <v>2.777777777777779E-2</v>
      </c>
      <c r="K7" s="70">
        <f t="shared" si="0"/>
        <v>5.555555555555558E-2</v>
      </c>
      <c r="L7" s="71">
        <v>26.5</v>
      </c>
      <c r="M7" s="71">
        <v>29.7</v>
      </c>
      <c r="N7" s="71">
        <f t="shared" si="1"/>
        <v>28.1</v>
      </c>
      <c r="O7" s="71">
        <v>15</v>
      </c>
      <c r="P7" s="71">
        <v>95</v>
      </c>
      <c r="Q7" s="72">
        <v>0</v>
      </c>
      <c r="R7" s="72">
        <v>2</v>
      </c>
      <c r="S7" s="72">
        <f t="shared" si="2"/>
        <v>1</v>
      </c>
      <c r="T7" s="72">
        <v>0</v>
      </c>
      <c r="U7" s="72">
        <v>3</v>
      </c>
      <c r="V7" s="72">
        <f t="shared" si="3"/>
        <v>1.5</v>
      </c>
      <c r="X7" s="66"/>
      <c r="Y7" s="66"/>
      <c r="Z7" s="66"/>
      <c r="AA7" s="66"/>
      <c r="AB7" s="136"/>
      <c r="AC7" s="136"/>
      <c r="AD7" s="66"/>
      <c r="AE7" s="66"/>
      <c r="AG7" s="66" t="s">
        <v>522</v>
      </c>
      <c r="AH7" s="66" t="s">
        <v>191</v>
      </c>
      <c r="AI7" s="66" t="s">
        <v>191</v>
      </c>
      <c r="AJ7" s="72"/>
      <c r="AK7" s="72"/>
      <c r="AL7" s="66"/>
      <c r="AM7" s="66">
        <f t="shared" si="4"/>
        <v>27</v>
      </c>
      <c r="AN7" s="197">
        <f t="shared" si="5"/>
        <v>9</v>
      </c>
      <c r="AO7" s="66"/>
      <c r="AP7" s="146">
        <f t="shared" ref="AP7:AP13" si="6">AO7+AP6</f>
        <v>0</v>
      </c>
      <c r="AQ7" s="66">
        <v>0</v>
      </c>
      <c r="AR7" s="66">
        <v>0</v>
      </c>
      <c r="AS7" s="66">
        <v>0</v>
      </c>
      <c r="AT7" s="66">
        <v>0</v>
      </c>
      <c r="AU7" s="66">
        <v>0</v>
      </c>
      <c r="AV7" s="66">
        <v>0</v>
      </c>
      <c r="AW7" s="66">
        <v>0</v>
      </c>
      <c r="AX7" s="66">
        <v>0</v>
      </c>
      <c r="AY7" s="66">
        <v>0</v>
      </c>
      <c r="AZ7" s="66">
        <v>0</v>
      </c>
      <c r="BA7" s="66">
        <v>0</v>
      </c>
      <c r="BB7" s="66">
        <v>0</v>
      </c>
      <c r="BC7" s="66">
        <v>0</v>
      </c>
      <c r="BD7" s="66">
        <v>0</v>
      </c>
      <c r="BE7" s="66">
        <v>0</v>
      </c>
      <c r="BF7" s="66">
        <v>3</v>
      </c>
      <c r="BG7" s="66">
        <v>0</v>
      </c>
      <c r="BH7" s="66">
        <v>0</v>
      </c>
      <c r="BI7" s="66">
        <v>0</v>
      </c>
      <c r="BJ7" s="71">
        <v>0</v>
      </c>
      <c r="BK7" s="66">
        <v>0</v>
      </c>
      <c r="BL7" s="66">
        <v>5</v>
      </c>
      <c r="BM7" s="71">
        <v>0</v>
      </c>
      <c r="BN7" s="66">
        <v>0</v>
      </c>
      <c r="BO7" s="66">
        <v>0</v>
      </c>
      <c r="BP7" s="71">
        <v>4</v>
      </c>
      <c r="BQ7" s="66">
        <v>3</v>
      </c>
      <c r="BR7" s="66">
        <v>0</v>
      </c>
      <c r="BS7" s="66">
        <v>0</v>
      </c>
      <c r="BT7" s="66">
        <v>0</v>
      </c>
      <c r="BU7" s="66">
        <v>1</v>
      </c>
      <c r="BV7" s="66">
        <v>0</v>
      </c>
      <c r="BW7" s="66">
        <v>0</v>
      </c>
      <c r="BX7" s="66">
        <v>6</v>
      </c>
      <c r="BY7" s="71">
        <v>1</v>
      </c>
      <c r="BZ7" s="66">
        <v>0</v>
      </c>
      <c r="CA7" s="66">
        <v>0</v>
      </c>
      <c r="CB7" s="66">
        <v>0</v>
      </c>
      <c r="CC7" s="66">
        <v>0</v>
      </c>
      <c r="CD7" s="71">
        <v>0</v>
      </c>
      <c r="CE7" s="66">
        <v>4</v>
      </c>
      <c r="CF7" s="66">
        <v>0</v>
      </c>
      <c r="CG7" s="66">
        <v>0</v>
      </c>
      <c r="CH7" s="66">
        <v>0</v>
      </c>
      <c r="CI7" s="66">
        <v>0</v>
      </c>
      <c r="CJ7" s="66">
        <v>0</v>
      </c>
      <c r="CK7" s="66">
        <v>0</v>
      </c>
      <c r="CL7" s="66">
        <v>0</v>
      </c>
      <c r="CM7" s="66">
        <v>0</v>
      </c>
      <c r="CN7" s="66">
        <v>0</v>
      </c>
      <c r="CO7" s="71">
        <v>0</v>
      </c>
      <c r="CP7" s="66">
        <v>0</v>
      </c>
      <c r="CQ7" s="66">
        <v>0</v>
      </c>
      <c r="CR7" s="66">
        <v>0</v>
      </c>
      <c r="CS7" s="71">
        <v>0</v>
      </c>
      <c r="CT7" s="66">
        <v>0</v>
      </c>
    </row>
    <row r="8" spans="1:143" s="71" customFormat="1" x14ac:dyDescent="0.25">
      <c r="A8" s="66" t="s">
        <v>195</v>
      </c>
      <c r="B8" s="66" t="s">
        <v>230</v>
      </c>
      <c r="C8" s="66" t="s">
        <v>231</v>
      </c>
      <c r="D8" s="66">
        <v>3</v>
      </c>
      <c r="E8" s="67">
        <v>43269</v>
      </c>
      <c r="F8" s="68">
        <v>0.41041666666666665</v>
      </c>
      <c r="G8" s="68">
        <v>0.43263888888888885</v>
      </c>
      <c r="H8" s="68"/>
      <c r="I8" s="68"/>
      <c r="J8" s="69">
        <f>G8-F8</f>
        <v>2.2222222222222199E-2</v>
      </c>
      <c r="K8" s="70">
        <f t="shared" si="0"/>
        <v>6.6666666666666596E-2</v>
      </c>
      <c r="L8" s="71">
        <v>28.3</v>
      </c>
      <c r="M8" s="71">
        <v>30.8</v>
      </c>
      <c r="N8" s="71">
        <f t="shared" si="1"/>
        <v>29.55</v>
      </c>
      <c r="O8" s="71">
        <v>15</v>
      </c>
      <c r="P8" s="71">
        <v>15</v>
      </c>
      <c r="Q8" s="72">
        <v>0</v>
      </c>
      <c r="R8" s="72">
        <v>1</v>
      </c>
      <c r="S8" s="72">
        <f t="shared" si="2"/>
        <v>0.5</v>
      </c>
      <c r="T8" s="72">
        <v>0</v>
      </c>
      <c r="U8" s="72">
        <v>1</v>
      </c>
      <c r="V8" s="72">
        <f t="shared" si="3"/>
        <v>0.5</v>
      </c>
      <c r="X8" s="66"/>
      <c r="Y8" s="66"/>
      <c r="Z8" s="66"/>
      <c r="AA8" s="66"/>
      <c r="AB8" s="136"/>
      <c r="AC8" s="136"/>
      <c r="AD8" s="66"/>
      <c r="AE8" s="66"/>
      <c r="AG8" s="66" t="s">
        <v>522</v>
      </c>
      <c r="AH8" s="66" t="s">
        <v>191</v>
      </c>
      <c r="AI8" s="66" t="s">
        <v>191</v>
      </c>
      <c r="AJ8" s="72"/>
      <c r="AK8" s="72"/>
      <c r="AL8" s="66"/>
      <c r="AM8" s="66">
        <f t="shared" si="4"/>
        <v>18</v>
      </c>
      <c r="AN8" s="197">
        <f t="shared" si="5"/>
        <v>7</v>
      </c>
      <c r="AO8" s="66"/>
      <c r="AP8" s="146">
        <f t="shared" si="6"/>
        <v>0</v>
      </c>
      <c r="AQ8" s="66">
        <v>0</v>
      </c>
      <c r="AR8" s="66">
        <v>0</v>
      </c>
      <c r="AS8" s="66">
        <v>0</v>
      </c>
      <c r="AT8" s="66">
        <v>0</v>
      </c>
      <c r="AU8" s="66">
        <v>0</v>
      </c>
      <c r="AV8" s="66">
        <v>0</v>
      </c>
      <c r="AW8" s="66">
        <v>0</v>
      </c>
      <c r="AX8" s="66">
        <v>0</v>
      </c>
      <c r="AY8" s="66">
        <v>0</v>
      </c>
      <c r="AZ8" s="66">
        <v>0</v>
      </c>
      <c r="BA8" s="66">
        <v>0</v>
      </c>
      <c r="BB8" s="66">
        <v>0</v>
      </c>
      <c r="BC8" s="66">
        <v>0</v>
      </c>
      <c r="BD8" s="66">
        <v>0</v>
      </c>
      <c r="BE8" s="66">
        <v>0</v>
      </c>
      <c r="BF8" s="66">
        <v>1</v>
      </c>
      <c r="BG8" s="66">
        <v>0</v>
      </c>
      <c r="BH8" s="66">
        <v>0</v>
      </c>
      <c r="BI8" s="66">
        <v>0</v>
      </c>
      <c r="BJ8" s="71">
        <v>0</v>
      </c>
      <c r="BK8" s="66">
        <v>0</v>
      </c>
      <c r="BL8" s="66">
        <v>0</v>
      </c>
      <c r="BM8" s="71">
        <v>0</v>
      </c>
      <c r="BN8" s="66">
        <v>0</v>
      </c>
      <c r="BO8" s="66">
        <v>0</v>
      </c>
      <c r="BP8" s="71">
        <v>5</v>
      </c>
      <c r="BQ8" s="66">
        <v>7</v>
      </c>
      <c r="BR8" s="66">
        <v>0</v>
      </c>
      <c r="BS8" s="66">
        <v>0</v>
      </c>
      <c r="BT8" s="66">
        <v>0</v>
      </c>
      <c r="BU8" s="66">
        <v>0</v>
      </c>
      <c r="BV8" s="66">
        <v>0</v>
      </c>
      <c r="BW8" s="66">
        <v>0</v>
      </c>
      <c r="BX8" s="66">
        <v>3</v>
      </c>
      <c r="BY8" s="71">
        <v>1</v>
      </c>
      <c r="BZ8" s="66">
        <v>0</v>
      </c>
      <c r="CA8" s="66">
        <v>0</v>
      </c>
      <c r="CB8" s="66">
        <v>0</v>
      </c>
      <c r="CC8" s="66">
        <v>0</v>
      </c>
      <c r="CD8" s="71">
        <v>0</v>
      </c>
      <c r="CE8" s="66">
        <v>1</v>
      </c>
      <c r="CF8" s="66">
        <v>0</v>
      </c>
      <c r="CG8" s="66">
        <v>0</v>
      </c>
      <c r="CH8" s="66">
        <v>0</v>
      </c>
      <c r="CI8" s="66">
        <v>0</v>
      </c>
      <c r="CJ8" s="66">
        <v>0</v>
      </c>
      <c r="CK8" s="66">
        <v>0</v>
      </c>
      <c r="CL8" s="66">
        <v>0</v>
      </c>
      <c r="CM8" s="66">
        <v>0</v>
      </c>
      <c r="CN8" s="66">
        <v>0</v>
      </c>
      <c r="CO8" s="71">
        <v>0</v>
      </c>
      <c r="CP8" s="66">
        <v>0</v>
      </c>
      <c r="CQ8" s="66">
        <v>0</v>
      </c>
      <c r="CR8" s="66">
        <v>0</v>
      </c>
      <c r="CS8" s="71">
        <v>0</v>
      </c>
      <c r="CT8" s="66">
        <v>0</v>
      </c>
    </row>
    <row r="9" spans="1:143" s="71" customFormat="1" x14ac:dyDescent="0.25">
      <c r="A9" s="71" t="s">
        <v>195</v>
      </c>
      <c r="B9" s="66" t="s">
        <v>230</v>
      </c>
      <c r="C9" s="71" t="s">
        <v>233</v>
      </c>
      <c r="D9" s="71">
        <v>1</v>
      </c>
      <c r="E9" s="137">
        <v>43276</v>
      </c>
      <c r="F9" s="68">
        <v>0.41319444444444442</v>
      </c>
      <c r="G9" s="68">
        <v>0.43333333333333335</v>
      </c>
      <c r="H9" s="68"/>
      <c r="I9" s="68"/>
      <c r="J9" s="69">
        <f>(G9-F9)+(I9-H9)</f>
        <v>2.0138888888888928E-2</v>
      </c>
      <c r="K9" s="70">
        <f t="shared" si="0"/>
        <v>2.0138888888888928E-2</v>
      </c>
      <c r="L9" s="71">
        <v>25.3</v>
      </c>
      <c r="M9" s="71">
        <v>25.4</v>
      </c>
      <c r="N9" s="71">
        <f t="shared" si="1"/>
        <v>25.35</v>
      </c>
      <c r="O9" s="71">
        <v>85</v>
      </c>
      <c r="P9" s="71">
        <v>100</v>
      </c>
      <c r="Q9" s="72">
        <v>0</v>
      </c>
      <c r="R9" s="72">
        <v>3</v>
      </c>
      <c r="S9" s="72">
        <f t="shared" si="2"/>
        <v>1.5</v>
      </c>
      <c r="T9" s="72">
        <v>0</v>
      </c>
      <c r="U9" s="72">
        <v>4</v>
      </c>
      <c r="V9" s="72">
        <f t="shared" si="3"/>
        <v>2</v>
      </c>
      <c r="AB9" s="72"/>
      <c r="AC9" s="72"/>
      <c r="AG9" s="71" t="s">
        <v>522</v>
      </c>
      <c r="AH9" s="71" t="s">
        <v>191</v>
      </c>
      <c r="AI9" s="71" t="s">
        <v>191</v>
      </c>
      <c r="AJ9" s="72"/>
      <c r="AK9" s="72"/>
      <c r="AL9" s="71" t="s">
        <v>302</v>
      </c>
      <c r="AM9" s="66">
        <f t="shared" si="4"/>
        <v>8</v>
      </c>
      <c r="AN9" s="197">
        <f t="shared" si="5"/>
        <v>5</v>
      </c>
      <c r="AO9" s="66"/>
      <c r="AP9" s="146">
        <f t="shared" si="6"/>
        <v>0</v>
      </c>
      <c r="AQ9" s="71">
        <v>0</v>
      </c>
      <c r="AR9" s="71">
        <v>0</v>
      </c>
      <c r="AS9" s="71">
        <v>0</v>
      </c>
      <c r="AT9" s="71">
        <v>0</v>
      </c>
      <c r="AU9" s="71">
        <v>0</v>
      </c>
      <c r="AV9" s="71">
        <v>0</v>
      </c>
      <c r="AW9" s="71">
        <v>0</v>
      </c>
      <c r="AX9" s="71">
        <v>0</v>
      </c>
      <c r="AY9" s="71">
        <v>0</v>
      </c>
      <c r="AZ9" s="71">
        <v>0</v>
      </c>
      <c r="BA9" s="71">
        <v>0</v>
      </c>
      <c r="BB9" s="71">
        <v>0</v>
      </c>
      <c r="BC9" s="71">
        <v>0</v>
      </c>
      <c r="BD9" s="71">
        <v>0</v>
      </c>
      <c r="BE9" s="71">
        <v>0</v>
      </c>
      <c r="BF9" s="71">
        <v>1</v>
      </c>
      <c r="BG9" s="71">
        <v>0</v>
      </c>
      <c r="BH9" s="71">
        <v>0</v>
      </c>
      <c r="BI9" s="71">
        <v>0</v>
      </c>
      <c r="BJ9" s="71">
        <v>0</v>
      </c>
      <c r="BK9" s="71">
        <v>0</v>
      </c>
      <c r="BL9" s="71">
        <v>0</v>
      </c>
      <c r="BM9" s="71">
        <v>0</v>
      </c>
      <c r="BN9" s="71">
        <v>0</v>
      </c>
      <c r="BO9" s="71">
        <v>0</v>
      </c>
      <c r="BP9" s="71">
        <v>0</v>
      </c>
      <c r="BQ9" s="71">
        <v>2</v>
      </c>
      <c r="BR9" s="71">
        <v>0</v>
      </c>
      <c r="BS9" s="71">
        <v>0</v>
      </c>
      <c r="BT9" s="71">
        <v>0</v>
      </c>
      <c r="BU9" s="71">
        <v>0</v>
      </c>
      <c r="BV9" s="71">
        <v>0</v>
      </c>
      <c r="BW9" s="71">
        <v>0</v>
      </c>
      <c r="BX9" s="71">
        <v>1</v>
      </c>
      <c r="BY9" s="71">
        <v>0</v>
      </c>
      <c r="BZ9" s="71">
        <v>0</v>
      </c>
      <c r="CA9" s="71">
        <v>0</v>
      </c>
      <c r="CB9" s="71">
        <v>0</v>
      </c>
      <c r="CC9" s="71">
        <v>0</v>
      </c>
      <c r="CD9" s="71">
        <v>0</v>
      </c>
      <c r="CE9" s="71">
        <v>4</v>
      </c>
      <c r="CF9" s="71">
        <v>0</v>
      </c>
      <c r="CG9" s="71">
        <v>0</v>
      </c>
      <c r="CH9" s="71">
        <v>0</v>
      </c>
      <c r="CI9" s="71">
        <v>0</v>
      </c>
      <c r="CJ9" s="71">
        <v>0</v>
      </c>
      <c r="CK9" s="71">
        <v>0</v>
      </c>
      <c r="CL9" s="71">
        <v>0</v>
      </c>
      <c r="CM9" s="71">
        <v>0</v>
      </c>
      <c r="CN9" s="71">
        <v>0</v>
      </c>
      <c r="CO9" s="71">
        <v>0</v>
      </c>
      <c r="CP9" s="71">
        <v>0</v>
      </c>
      <c r="CQ9" s="71">
        <v>0</v>
      </c>
      <c r="CR9" s="71">
        <v>0</v>
      </c>
      <c r="CS9" s="71">
        <v>0</v>
      </c>
      <c r="CT9" s="71">
        <v>0</v>
      </c>
    </row>
    <row r="10" spans="1:143" s="71" customFormat="1" x14ac:dyDescent="0.25">
      <c r="A10" s="66" t="s">
        <v>195</v>
      </c>
      <c r="B10" s="66" t="s">
        <v>230</v>
      </c>
      <c r="C10" s="66" t="s">
        <v>233</v>
      </c>
      <c r="D10" s="66">
        <v>1</v>
      </c>
      <c r="E10" s="67">
        <v>43280</v>
      </c>
      <c r="F10" s="68">
        <v>0.41875000000000001</v>
      </c>
      <c r="G10" s="68">
        <v>0.47986111111111113</v>
      </c>
      <c r="H10" s="68"/>
      <c r="I10" s="68"/>
      <c r="J10" s="69">
        <f>G10-F10</f>
        <v>6.1111111111111116E-2</v>
      </c>
      <c r="K10" s="70">
        <f t="shared" si="0"/>
        <v>6.1111111111111116E-2</v>
      </c>
      <c r="L10" s="71">
        <v>26.4</v>
      </c>
      <c r="M10" s="71">
        <v>31.2</v>
      </c>
      <c r="N10" s="71">
        <f t="shared" si="1"/>
        <v>28.799999999999997</v>
      </c>
      <c r="O10" s="71">
        <v>5</v>
      </c>
      <c r="P10" s="71">
        <v>10</v>
      </c>
      <c r="Q10" s="72">
        <v>0</v>
      </c>
      <c r="R10" s="72">
        <v>1</v>
      </c>
      <c r="S10" s="72">
        <f t="shared" si="2"/>
        <v>0.5</v>
      </c>
      <c r="T10" s="72">
        <v>0</v>
      </c>
      <c r="U10" s="72">
        <v>2</v>
      </c>
      <c r="V10" s="72">
        <f t="shared" si="3"/>
        <v>1</v>
      </c>
      <c r="X10" s="66"/>
      <c r="Y10" s="66"/>
      <c r="Z10" s="66"/>
      <c r="AA10" s="66"/>
      <c r="AB10" s="136"/>
      <c r="AC10" s="136"/>
      <c r="AD10" s="66"/>
      <c r="AE10" s="66"/>
      <c r="AG10" s="66" t="s">
        <v>522</v>
      </c>
      <c r="AH10" s="66" t="s">
        <v>191</v>
      </c>
      <c r="AI10" s="66" t="s">
        <v>191</v>
      </c>
      <c r="AJ10" s="72"/>
      <c r="AK10" s="72"/>
      <c r="AL10" s="66"/>
      <c r="AM10" s="66">
        <f t="shared" si="4"/>
        <v>12</v>
      </c>
      <c r="AN10" s="197">
        <f t="shared" si="5"/>
        <v>7</v>
      </c>
      <c r="AO10" s="66"/>
      <c r="AP10" s="146">
        <f t="shared" si="6"/>
        <v>0</v>
      </c>
      <c r="AQ10" s="66">
        <v>0</v>
      </c>
      <c r="AR10" s="66">
        <v>0</v>
      </c>
      <c r="AS10" s="66">
        <v>0</v>
      </c>
      <c r="AT10" s="66">
        <v>0</v>
      </c>
      <c r="AU10" s="66">
        <v>0</v>
      </c>
      <c r="AV10" s="66">
        <v>0</v>
      </c>
      <c r="AW10" s="66">
        <v>0</v>
      </c>
      <c r="AX10" s="66">
        <v>0</v>
      </c>
      <c r="AY10" s="66">
        <v>0</v>
      </c>
      <c r="AZ10" s="66">
        <v>0</v>
      </c>
      <c r="BA10" s="66">
        <v>0</v>
      </c>
      <c r="BB10" s="66">
        <v>0</v>
      </c>
      <c r="BC10" s="66">
        <v>0</v>
      </c>
      <c r="BD10" s="66">
        <v>0</v>
      </c>
      <c r="BE10" s="66">
        <v>0</v>
      </c>
      <c r="BF10" s="66">
        <v>1</v>
      </c>
      <c r="BG10" s="66">
        <v>0</v>
      </c>
      <c r="BH10" s="66">
        <v>0</v>
      </c>
      <c r="BI10" s="66">
        <v>0</v>
      </c>
      <c r="BJ10" s="71">
        <v>0</v>
      </c>
      <c r="BK10" s="66">
        <v>0</v>
      </c>
      <c r="BL10" s="66">
        <v>0</v>
      </c>
      <c r="BM10" s="71">
        <v>0</v>
      </c>
      <c r="BN10" s="66">
        <v>0</v>
      </c>
      <c r="BO10" s="66">
        <v>0</v>
      </c>
      <c r="BP10" s="71">
        <v>3</v>
      </c>
      <c r="BQ10" s="66">
        <v>2</v>
      </c>
      <c r="BR10" s="66">
        <v>0</v>
      </c>
      <c r="BS10" s="66">
        <v>0</v>
      </c>
      <c r="BT10" s="66">
        <v>0</v>
      </c>
      <c r="BU10" s="66">
        <v>0</v>
      </c>
      <c r="BV10" s="66">
        <v>0</v>
      </c>
      <c r="BW10" s="66">
        <v>0</v>
      </c>
      <c r="BX10" s="66">
        <v>4</v>
      </c>
      <c r="BY10" s="71">
        <v>0</v>
      </c>
      <c r="BZ10" s="66">
        <v>0</v>
      </c>
      <c r="CA10" s="66">
        <v>1</v>
      </c>
      <c r="CB10" s="66">
        <v>0</v>
      </c>
      <c r="CC10" s="66">
        <v>0</v>
      </c>
      <c r="CD10" s="71">
        <v>0</v>
      </c>
      <c r="CE10" s="66">
        <v>1</v>
      </c>
      <c r="CF10" s="66">
        <v>0</v>
      </c>
      <c r="CG10" s="66">
        <v>0</v>
      </c>
      <c r="CH10" s="66">
        <v>0</v>
      </c>
      <c r="CI10" s="66">
        <v>0</v>
      </c>
      <c r="CJ10" s="66">
        <v>0</v>
      </c>
      <c r="CK10" s="66">
        <v>0</v>
      </c>
      <c r="CL10" s="66">
        <v>0</v>
      </c>
      <c r="CM10" s="66">
        <v>0</v>
      </c>
      <c r="CN10" s="66">
        <v>0</v>
      </c>
      <c r="CO10" s="71">
        <v>0</v>
      </c>
      <c r="CP10" s="66">
        <v>0</v>
      </c>
      <c r="CQ10" s="66">
        <v>0</v>
      </c>
      <c r="CR10" s="66">
        <v>0</v>
      </c>
      <c r="CS10" s="71">
        <v>0</v>
      </c>
      <c r="CT10" s="66">
        <v>0</v>
      </c>
    </row>
    <row r="11" spans="1:143" s="71" customFormat="1" x14ac:dyDescent="0.25">
      <c r="A11" s="71" t="s">
        <v>195</v>
      </c>
      <c r="B11" s="66" t="s">
        <v>230</v>
      </c>
      <c r="C11" s="71" t="s">
        <v>233</v>
      </c>
      <c r="D11" s="71">
        <v>1</v>
      </c>
      <c r="E11" s="137">
        <v>43289</v>
      </c>
      <c r="F11" s="68">
        <v>0.51458333333333328</v>
      </c>
      <c r="G11" s="68">
        <v>0.5625</v>
      </c>
      <c r="H11" s="68"/>
      <c r="I11" s="68"/>
      <c r="J11" s="69">
        <f>(G11-F11)+(I11-H11)</f>
        <v>4.7916666666666718E-2</v>
      </c>
      <c r="K11" s="70">
        <f t="shared" si="0"/>
        <v>4.7916666666666718E-2</v>
      </c>
      <c r="L11" s="71">
        <v>27.5</v>
      </c>
      <c r="M11" s="71">
        <v>28.3</v>
      </c>
      <c r="N11" s="71">
        <f t="shared" si="1"/>
        <v>27.9</v>
      </c>
      <c r="O11" s="71">
        <v>0</v>
      </c>
      <c r="P11" s="71">
        <v>0</v>
      </c>
      <c r="Q11" s="72">
        <v>0</v>
      </c>
      <c r="R11" s="72">
        <v>2</v>
      </c>
      <c r="S11" s="72">
        <f t="shared" si="2"/>
        <v>1</v>
      </c>
      <c r="T11" s="72">
        <v>0</v>
      </c>
      <c r="U11" s="72" t="s">
        <v>764</v>
      </c>
      <c r="V11" s="72">
        <f t="shared" si="3"/>
        <v>0</v>
      </c>
      <c r="AB11" s="72" t="s">
        <v>631</v>
      </c>
      <c r="AC11" s="72" t="s">
        <v>218</v>
      </c>
      <c r="AG11" s="71" t="s">
        <v>522</v>
      </c>
      <c r="AH11" s="71" t="s">
        <v>191</v>
      </c>
      <c r="AI11" s="71" t="s">
        <v>191</v>
      </c>
      <c r="AJ11" s="72"/>
      <c r="AK11" s="72"/>
      <c r="AL11" s="71" t="s">
        <v>763</v>
      </c>
      <c r="AM11" s="66">
        <f t="shared" si="4"/>
        <v>9</v>
      </c>
      <c r="AN11" s="197">
        <f t="shared" si="5"/>
        <v>7</v>
      </c>
      <c r="AO11" s="66"/>
      <c r="AP11" s="146">
        <f t="shared" si="6"/>
        <v>0</v>
      </c>
      <c r="AQ11" s="71">
        <v>0</v>
      </c>
      <c r="AR11" s="71">
        <v>0</v>
      </c>
      <c r="AS11" s="71">
        <v>0</v>
      </c>
      <c r="AT11" s="71">
        <v>0</v>
      </c>
      <c r="AU11" s="71">
        <v>0</v>
      </c>
      <c r="AV11" s="71">
        <v>0</v>
      </c>
      <c r="AW11" s="71">
        <v>0</v>
      </c>
      <c r="AX11" s="71">
        <v>0</v>
      </c>
      <c r="AY11" s="71">
        <v>0</v>
      </c>
      <c r="AZ11" s="71">
        <v>0</v>
      </c>
      <c r="BA11" s="71">
        <v>0</v>
      </c>
      <c r="BB11" s="71">
        <v>0</v>
      </c>
      <c r="BC11" s="71">
        <v>0</v>
      </c>
      <c r="BD11" s="71">
        <v>0</v>
      </c>
      <c r="BE11" s="71">
        <v>0</v>
      </c>
      <c r="BF11" s="71">
        <v>0</v>
      </c>
      <c r="BG11" s="71">
        <v>0</v>
      </c>
      <c r="BH11" s="71">
        <v>0</v>
      </c>
      <c r="BI11" s="71">
        <v>0</v>
      </c>
      <c r="BJ11" s="71">
        <v>0</v>
      </c>
      <c r="BK11" s="71">
        <v>1</v>
      </c>
      <c r="BL11" s="71">
        <v>0</v>
      </c>
      <c r="BM11" s="71">
        <v>0</v>
      </c>
      <c r="BN11" s="71">
        <v>0</v>
      </c>
      <c r="BO11" s="71">
        <v>0</v>
      </c>
      <c r="BP11" s="71">
        <v>3</v>
      </c>
      <c r="BQ11" s="71">
        <v>1</v>
      </c>
      <c r="BR11" s="71">
        <v>0</v>
      </c>
      <c r="BS11" s="71">
        <v>1</v>
      </c>
      <c r="BT11" s="71">
        <v>0</v>
      </c>
      <c r="BU11" s="71">
        <v>0</v>
      </c>
      <c r="BV11" s="71">
        <v>0</v>
      </c>
      <c r="BW11" s="71">
        <v>0</v>
      </c>
      <c r="BX11" s="71">
        <v>2</v>
      </c>
      <c r="BY11" s="71">
        <v>0</v>
      </c>
      <c r="BZ11" s="71">
        <v>0</v>
      </c>
      <c r="CA11" s="71">
        <v>0</v>
      </c>
      <c r="CB11" s="71">
        <v>0</v>
      </c>
      <c r="CC11" s="71">
        <v>0</v>
      </c>
      <c r="CD11" s="71">
        <v>0</v>
      </c>
      <c r="CE11" s="71">
        <v>1</v>
      </c>
      <c r="CF11" s="71">
        <v>0</v>
      </c>
      <c r="CG11" s="71">
        <v>0</v>
      </c>
      <c r="CH11" s="71">
        <v>0</v>
      </c>
      <c r="CI11" s="71">
        <v>0</v>
      </c>
      <c r="CJ11" s="71">
        <v>0</v>
      </c>
      <c r="CK11" s="71">
        <v>0</v>
      </c>
      <c r="CL11" s="71">
        <v>0</v>
      </c>
      <c r="CM11" s="71">
        <v>0</v>
      </c>
      <c r="CN11" s="71">
        <v>0</v>
      </c>
      <c r="CO11" s="71">
        <v>0</v>
      </c>
      <c r="CP11" s="71">
        <v>0</v>
      </c>
      <c r="CQ11" s="71">
        <v>0</v>
      </c>
      <c r="CR11" s="71">
        <v>0</v>
      </c>
      <c r="CS11" s="71">
        <v>0</v>
      </c>
      <c r="CT11" s="71">
        <v>0</v>
      </c>
    </row>
    <row r="12" spans="1:143" s="71" customFormat="1" x14ac:dyDescent="0.25">
      <c r="A12" s="66" t="s">
        <v>195</v>
      </c>
      <c r="B12" s="66" t="s">
        <v>230</v>
      </c>
      <c r="C12" s="66" t="s">
        <v>269</v>
      </c>
      <c r="D12" s="66">
        <v>3</v>
      </c>
      <c r="E12" s="67">
        <v>43292</v>
      </c>
      <c r="F12" s="68">
        <v>0.58333333333333337</v>
      </c>
      <c r="G12" s="68">
        <v>0.59513888888888888</v>
      </c>
      <c r="H12" s="68"/>
      <c r="I12" s="68"/>
      <c r="J12" s="69">
        <f>(G12-F12)+(I12-H12)</f>
        <v>1.1805555555555514E-2</v>
      </c>
      <c r="K12" s="70">
        <f t="shared" si="0"/>
        <v>3.5416666666666541E-2</v>
      </c>
      <c r="L12" s="71">
        <v>26.6</v>
      </c>
      <c r="M12" s="71">
        <v>26.6</v>
      </c>
      <c r="N12" s="71">
        <f t="shared" si="1"/>
        <v>26.6</v>
      </c>
      <c r="O12" s="71">
        <v>60</v>
      </c>
      <c r="P12" s="71">
        <v>60</v>
      </c>
      <c r="Q12" s="72">
        <v>0</v>
      </c>
      <c r="R12" s="72">
        <v>2</v>
      </c>
      <c r="S12" s="72">
        <f t="shared" si="2"/>
        <v>1</v>
      </c>
      <c r="T12" s="72">
        <v>0</v>
      </c>
      <c r="U12" s="72">
        <v>2</v>
      </c>
      <c r="V12" s="72">
        <f t="shared" si="3"/>
        <v>1</v>
      </c>
      <c r="X12" s="66"/>
      <c r="Y12" s="66"/>
      <c r="Z12" s="66"/>
      <c r="AA12" s="66"/>
      <c r="AB12" s="136"/>
      <c r="AC12" s="136"/>
      <c r="AD12" s="66"/>
      <c r="AE12" s="66"/>
      <c r="AG12" s="66" t="s">
        <v>522</v>
      </c>
      <c r="AH12" s="66" t="s">
        <v>191</v>
      </c>
      <c r="AI12" s="66" t="s">
        <v>191</v>
      </c>
      <c r="AJ12" s="72"/>
      <c r="AK12" s="72"/>
      <c r="AL12" s="66" t="s">
        <v>304</v>
      </c>
      <c r="AM12" s="66">
        <f t="shared" si="4"/>
        <v>7</v>
      </c>
      <c r="AN12" s="197">
        <f t="shared" si="5"/>
        <v>5</v>
      </c>
      <c r="AO12" s="66"/>
      <c r="AP12" s="146">
        <f t="shared" si="6"/>
        <v>0</v>
      </c>
      <c r="AQ12" s="66">
        <v>0</v>
      </c>
      <c r="AR12" s="66">
        <v>0</v>
      </c>
      <c r="AS12" s="66">
        <v>0</v>
      </c>
      <c r="AT12" s="66">
        <v>0</v>
      </c>
      <c r="AU12" s="66">
        <v>0</v>
      </c>
      <c r="AV12" s="66">
        <v>0</v>
      </c>
      <c r="AW12" s="66">
        <v>0</v>
      </c>
      <c r="AX12" s="66">
        <v>0</v>
      </c>
      <c r="AY12" s="66">
        <v>0</v>
      </c>
      <c r="AZ12" s="66">
        <v>0</v>
      </c>
      <c r="BA12" s="66">
        <v>0</v>
      </c>
      <c r="BB12" s="66">
        <v>0</v>
      </c>
      <c r="BC12" s="66">
        <v>0</v>
      </c>
      <c r="BD12" s="66">
        <v>0</v>
      </c>
      <c r="BE12" s="66">
        <v>0</v>
      </c>
      <c r="BF12" s="66">
        <v>0</v>
      </c>
      <c r="BG12" s="66">
        <v>0</v>
      </c>
      <c r="BH12" s="66">
        <v>0</v>
      </c>
      <c r="BI12" s="66">
        <v>0</v>
      </c>
      <c r="BJ12" s="71">
        <v>0</v>
      </c>
      <c r="BK12" s="66">
        <v>0</v>
      </c>
      <c r="BL12" s="66">
        <v>0</v>
      </c>
      <c r="BM12" s="71">
        <v>0</v>
      </c>
      <c r="BN12" s="66">
        <v>0</v>
      </c>
      <c r="BO12" s="66">
        <v>0</v>
      </c>
      <c r="BP12" s="71">
        <v>0</v>
      </c>
      <c r="BQ12" s="66">
        <v>0</v>
      </c>
      <c r="BR12" s="66">
        <v>0</v>
      </c>
      <c r="BS12" s="66">
        <v>0</v>
      </c>
      <c r="BT12" s="66">
        <v>0</v>
      </c>
      <c r="BU12" s="66">
        <v>0</v>
      </c>
      <c r="BV12" s="66">
        <v>0</v>
      </c>
      <c r="BW12" s="66">
        <v>0</v>
      </c>
      <c r="BX12" s="66">
        <v>3</v>
      </c>
      <c r="BY12" s="71">
        <v>2</v>
      </c>
      <c r="BZ12" s="66">
        <v>0</v>
      </c>
      <c r="CA12" s="66">
        <v>1</v>
      </c>
      <c r="CB12" s="66">
        <v>0</v>
      </c>
      <c r="CC12" s="66">
        <v>0</v>
      </c>
      <c r="CD12" s="71">
        <v>0</v>
      </c>
      <c r="CE12" s="66">
        <v>0</v>
      </c>
      <c r="CF12" s="66">
        <v>0</v>
      </c>
      <c r="CG12" s="66">
        <v>0</v>
      </c>
      <c r="CH12" s="66">
        <v>0</v>
      </c>
      <c r="CI12" s="66">
        <v>0</v>
      </c>
      <c r="CJ12" s="66">
        <v>0</v>
      </c>
      <c r="CK12" s="66">
        <v>0</v>
      </c>
      <c r="CL12" s="66">
        <v>1</v>
      </c>
      <c r="CM12" s="66">
        <v>0</v>
      </c>
      <c r="CN12" s="66">
        <v>0</v>
      </c>
      <c r="CO12" s="71">
        <v>0</v>
      </c>
      <c r="CP12" s="66">
        <v>0</v>
      </c>
      <c r="CQ12" s="66">
        <v>0</v>
      </c>
      <c r="CR12" s="66">
        <v>0</v>
      </c>
      <c r="CS12" s="71">
        <v>0</v>
      </c>
      <c r="CT12" s="66">
        <v>0</v>
      </c>
    </row>
    <row r="13" spans="1:143" s="71" customFormat="1" x14ac:dyDescent="0.25">
      <c r="A13" s="66" t="s">
        <v>195</v>
      </c>
      <c r="B13" s="66" t="s">
        <v>230</v>
      </c>
      <c r="C13" s="66" t="s">
        <v>255</v>
      </c>
      <c r="D13" s="66">
        <v>2</v>
      </c>
      <c r="E13" s="67">
        <v>43299</v>
      </c>
      <c r="F13" s="68">
        <v>0.50486111111111109</v>
      </c>
      <c r="G13" s="68">
        <v>0.51388888888888895</v>
      </c>
      <c r="H13" s="68"/>
      <c r="I13" s="68"/>
      <c r="J13" s="69">
        <f>(G13-F13)+(I13-H13)</f>
        <v>9.0277777777778567E-3</v>
      </c>
      <c r="K13" s="70">
        <f t="shared" si="0"/>
        <v>1.8055555555555713E-2</v>
      </c>
      <c r="L13" s="71">
        <v>25.8</v>
      </c>
      <c r="M13" s="71">
        <v>25.8</v>
      </c>
      <c r="N13" s="71">
        <f t="shared" si="1"/>
        <v>25.8</v>
      </c>
      <c r="O13" s="71">
        <v>40</v>
      </c>
      <c r="P13" s="71">
        <v>50</v>
      </c>
      <c r="Q13" s="72">
        <v>0</v>
      </c>
      <c r="R13" s="72">
        <v>2</v>
      </c>
      <c r="S13" s="72">
        <f t="shared" si="2"/>
        <v>1</v>
      </c>
      <c r="T13" s="72">
        <v>0</v>
      </c>
      <c r="U13" s="72">
        <v>2</v>
      </c>
      <c r="V13" s="72">
        <f t="shared" si="3"/>
        <v>1</v>
      </c>
      <c r="X13" s="66"/>
      <c r="Y13" s="66"/>
      <c r="Z13" s="66"/>
      <c r="AA13" s="66"/>
      <c r="AB13" s="136"/>
      <c r="AC13" s="136"/>
      <c r="AD13" s="66"/>
      <c r="AE13" s="66"/>
      <c r="AG13" s="66" t="s">
        <v>522</v>
      </c>
      <c r="AH13" s="66" t="s">
        <v>191</v>
      </c>
      <c r="AI13" s="66" t="s">
        <v>191</v>
      </c>
      <c r="AJ13" s="72"/>
      <c r="AK13" s="72"/>
      <c r="AL13" s="66" t="s">
        <v>303</v>
      </c>
      <c r="AM13" s="66">
        <f t="shared" si="4"/>
        <v>8</v>
      </c>
      <c r="AN13" s="197">
        <f t="shared" si="5"/>
        <v>4</v>
      </c>
      <c r="AO13" s="66"/>
      <c r="AP13" s="146">
        <f t="shared" si="6"/>
        <v>0</v>
      </c>
      <c r="AQ13" s="66">
        <v>0</v>
      </c>
      <c r="AR13" s="66">
        <v>0</v>
      </c>
      <c r="AS13" s="66">
        <v>0</v>
      </c>
      <c r="AT13" s="66">
        <v>0</v>
      </c>
      <c r="AU13" s="66">
        <v>0</v>
      </c>
      <c r="AV13" s="66">
        <v>0</v>
      </c>
      <c r="AW13" s="66">
        <v>0</v>
      </c>
      <c r="AX13" s="66">
        <v>0</v>
      </c>
      <c r="AY13" s="66">
        <v>0</v>
      </c>
      <c r="AZ13" s="66">
        <v>0</v>
      </c>
      <c r="BA13" s="66">
        <v>0</v>
      </c>
      <c r="BB13" s="66">
        <v>0</v>
      </c>
      <c r="BC13" s="66">
        <v>0</v>
      </c>
      <c r="BD13" s="66">
        <v>0</v>
      </c>
      <c r="BE13" s="66">
        <v>0</v>
      </c>
      <c r="BF13" s="66">
        <v>0</v>
      </c>
      <c r="BG13" s="66">
        <v>0</v>
      </c>
      <c r="BH13" s="66">
        <v>0</v>
      </c>
      <c r="BI13" s="66">
        <v>0</v>
      </c>
      <c r="BJ13" s="71">
        <v>0</v>
      </c>
      <c r="BK13" s="66">
        <v>0</v>
      </c>
      <c r="BL13" s="66">
        <v>0</v>
      </c>
      <c r="BM13" s="71">
        <v>0</v>
      </c>
      <c r="BN13" s="66">
        <v>0</v>
      </c>
      <c r="BO13" s="66">
        <v>0</v>
      </c>
      <c r="BP13" s="71">
        <v>0</v>
      </c>
      <c r="BQ13" s="66">
        <v>0</v>
      </c>
      <c r="BR13" s="66">
        <v>0</v>
      </c>
      <c r="BS13" s="66">
        <v>0</v>
      </c>
      <c r="BT13" s="66">
        <v>0</v>
      </c>
      <c r="BU13" s="66">
        <v>0</v>
      </c>
      <c r="BV13" s="66">
        <v>0</v>
      </c>
      <c r="BW13" s="66">
        <v>0</v>
      </c>
      <c r="BX13" s="66">
        <v>4</v>
      </c>
      <c r="BY13" s="71">
        <v>0</v>
      </c>
      <c r="BZ13" s="66">
        <v>0</v>
      </c>
      <c r="CA13" s="66">
        <v>3</v>
      </c>
      <c r="CB13" s="66">
        <v>0</v>
      </c>
      <c r="CC13" s="66">
        <v>0</v>
      </c>
      <c r="CD13" s="71">
        <v>0</v>
      </c>
      <c r="CE13" s="66">
        <v>1</v>
      </c>
      <c r="CF13" s="66">
        <v>0</v>
      </c>
      <c r="CG13" s="66">
        <v>0</v>
      </c>
      <c r="CH13" s="66">
        <v>0</v>
      </c>
      <c r="CI13" s="66">
        <v>0</v>
      </c>
      <c r="CJ13" s="66">
        <v>0</v>
      </c>
      <c r="CK13" s="66">
        <v>0</v>
      </c>
      <c r="CL13" s="66">
        <v>0</v>
      </c>
      <c r="CM13" s="66">
        <v>0</v>
      </c>
      <c r="CN13" s="66">
        <v>0</v>
      </c>
      <c r="CO13" s="71">
        <v>0</v>
      </c>
      <c r="CP13" s="66">
        <v>0</v>
      </c>
      <c r="CQ13" s="66">
        <v>0</v>
      </c>
      <c r="CR13" s="66">
        <v>0</v>
      </c>
      <c r="CS13" s="71">
        <v>0</v>
      </c>
      <c r="CT13" s="66">
        <v>0</v>
      </c>
    </row>
    <row r="16" spans="1:143" ht="60" x14ac:dyDescent="0.25">
      <c r="AP16" s="100" t="s">
        <v>31</v>
      </c>
    </row>
    <row r="17" spans="41:42" ht="60" x14ac:dyDescent="0.25">
      <c r="AP17" s="116" t="s">
        <v>85</v>
      </c>
    </row>
    <row r="18" spans="41:42" x14ac:dyDescent="0.25">
      <c r="AP18" s="102">
        <v>1</v>
      </c>
    </row>
    <row r="19" spans="41:42" x14ac:dyDescent="0.25">
      <c r="AO19" s="184" t="s">
        <v>554</v>
      </c>
      <c r="AP19" s="128" t="s">
        <v>162</v>
      </c>
    </row>
    <row r="20" spans="41:42" x14ac:dyDescent="0.25">
      <c r="AO20" s="67">
        <v>43248</v>
      </c>
      <c r="AP20" s="71">
        <v>29</v>
      </c>
    </row>
    <row r="21" spans="41:42" x14ac:dyDescent="0.25">
      <c r="AO21" s="67">
        <v>43255</v>
      </c>
      <c r="AP21" s="71">
        <v>3</v>
      </c>
    </row>
    <row r="22" spans="41:42" x14ac:dyDescent="0.25">
      <c r="AO22" s="67">
        <v>43263</v>
      </c>
      <c r="AP22" s="71">
        <v>4</v>
      </c>
    </row>
    <row r="23" spans="41:42" x14ac:dyDescent="0.25">
      <c r="AO23" s="67">
        <v>43269</v>
      </c>
      <c r="AP23" s="71">
        <v>5</v>
      </c>
    </row>
    <row r="24" spans="41:42" x14ac:dyDescent="0.25">
      <c r="AO24" s="137">
        <v>43276</v>
      </c>
      <c r="AP24" s="71">
        <v>0</v>
      </c>
    </row>
    <row r="25" spans="41:42" x14ac:dyDescent="0.25">
      <c r="AO25" s="67">
        <v>43280</v>
      </c>
      <c r="AP25" s="71">
        <v>3</v>
      </c>
    </row>
    <row r="26" spans="41:42" x14ac:dyDescent="0.25">
      <c r="AO26" s="137">
        <v>43289</v>
      </c>
      <c r="AP26" s="71">
        <v>3</v>
      </c>
    </row>
    <row r="27" spans="41:42" x14ac:dyDescent="0.25">
      <c r="AO27" s="67">
        <v>43292</v>
      </c>
      <c r="AP27" s="71">
        <v>0</v>
      </c>
    </row>
    <row r="28" spans="41:42" x14ac:dyDescent="0.25">
      <c r="AO28" s="67">
        <v>43299</v>
      </c>
      <c r="AP28" s="71">
        <v>0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9D76-969C-4596-AF88-A2292CA706D3}">
  <dimension ref="A1:EI11"/>
  <sheetViews>
    <sheetView workbookViewId="0">
      <selection activeCell="I19" sqref="I19"/>
    </sheetView>
  </sheetViews>
  <sheetFormatPr defaultRowHeight="15" x14ac:dyDescent="0.25"/>
  <sheetData>
    <row r="1" spans="1:139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L1" s="178" t="s">
        <v>6</v>
      </c>
      <c r="AM1" s="100" t="s">
        <v>7</v>
      </c>
      <c r="AN1" s="179" t="s">
        <v>8</v>
      </c>
      <c r="AO1" s="102" t="s">
        <v>9</v>
      </c>
      <c r="AP1" s="100" t="s">
        <v>10</v>
      </c>
      <c r="AQ1" s="103" t="s">
        <v>11</v>
      </c>
      <c r="AR1" s="100" t="s">
        <v>12</v>
      </c>
      <c r="AS1" s="100" t="s">
        <v>214</v>
      </c>
      <c r="AT1" s="179" t="s">
        <v>13</v>
      </c>
      <c r="AU1" s="179" t="s">
        <v>14</v>
      </c>
      <c r="AV1" s="100" t="s">
        <v>15</v>
      </c>
      <c r="AW1" s="100" t="s">
        <v>16</v>
      </c>
      <c r="AX1" s="102" t="s">
        <v>17</v>
      </c>
      <c r="AY1" s="179" t="s">
        <v>18</v>
      </c>
      <c r="AZ1" s="179" t="s">
        <v>19</v>
      </c>
      <c r="BA1" s="179" t="s">
        <v>20</v>
      </c>
      <c r="BB1" s="179" t="s">
        <v>21</v>
      </c>
      <c r="BC1" s="103" t="s">
        <v>22</v>
      </c>
      <c r="BD1" s="102" t="s">
        <v>23</v>
      </c>
      <c r="BE1" s="100" t="s">
        <v>24</v>
      </c>
      <c r="BF1" s="100" t="s">
        <v>25</v>
      </c>
      <c r="BG1" s="100" t="s">
        <v>26</v>
      </c>
      <c r="BH1" s="100" t="s">
        <v>27</v>
      </c>
      <c r="BI1" s="102" t="s">
        <v>28</v>
      </c>
      <c r="BJ1" s="100" t="s">
        <v>29</v>
      </c>
      <c r="BK1" s="100" t="s">
        <v>30</v>
      </c>
      <c r="BL1" s="100" t="s">
        <v>31</v>
      </c>
      <c r="BM1" s="100" t="s">
        <v>32</v>
      </c>
      <c r="BN1" s="100" t="s">
        <v>33</v>
      </c>
      <c r="BO1" s="100" t="s">
        <v>261</v>
      </c>
      <c r="BP1" s="179" t="s">
        <v>34</v>
      </c>
      <c r="BQ1" s="100" t="s">
        <v>35</v>
      </c>
      <c r="BR1" s="100" t="s">
        <v>36</v>
      </c>
      <c r="BS1" s="179" t="s">
        <v>37</v>
      </c>
      <c r="BT1" s="179" t="s">
        <v>38</v>
      </c>
      <c r="BU1" s="100" t="s">
        <v>39</v>
      </c>
      <c r="BV1" s="100" t="s">
        <v>40</v>
      </c>
      <c r="BW1" s="179" t="s">
        <v>41</v>
      </c>
      <c r="BX1" s="179" t="s">
        <v>259</v>
      </c>
      <c r="BY1" s="100" t="s">
        <v>42</v>
      </c>
      <c r="BZ1" s="100" t="s">
        <v>43</v>
      </c>
      <c r="CA1" s="100" t="s">
        <v>44</v>
      </c>
      <c r="CB1" s="179" t="s">
        <v>45</v>
      </c>
      <c r="CC1" s="102" t="s">
        <v>46</v>
      </c>
      <c r="CD1" s="102" t="s">
        <v>47</v>
      </c>
      <c r="CE1" s="100" t="s">
        <v>48</v>
      </c>
      <c r="CF1" s="100" t="s">
        <v>49</v>
      </c>
      <c r="CG1" s="100" t="s">
        <v>50</v>
      </c>
      <c r="CH1" s="179" t="s">
        <v>51</v>
      </c>
      <c r="CI1" s="100" t="s">
        <v>52</v>
      </c>
      <c r="CJ1" s="179" t="s">
        <v>53</v>
      </c>
      <c r="CK1" s="103" t="s">
        <v>54</v>
      </c>
      <c r="CL1" s="179" t="s">
        <v>55</v>
      </c>
      <c r="CM1" s="179" t="s">
        <v>56</v>
      </c>
      <c r="CN1" s="179" t="s">
        <v>57</v>
      </c>
      <c r="CO1" s="100" t="s">
        <v>58</v>
      </c>
      <c r="CP1" s="103" t="s">
        <v>59</v>
      </c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</row>
    <row r="2" spans="1:139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81" t="s">
        <v>60</v>
      </c>
      <c r="AM2" s="116" t="s">
        <v>61</v>
      </c>
      <c r="AN2" s="182" t="s">
        <v>62</v>
      </c>
      <c r="AO2" s="118" t="s">
        <v>63</v>
      </c>
      <c r="AP2" s="116" t="s">
        <v>64</v>
      </c>
      <c r="AQ2" s="119" t="s">
        <v>788</v>
      </c>
      <c r="AR2" s="116" t="s">
        <v>66</v>
      </c>
      <c r="AS2" s="116" t="s">
        <v>215</v>
      </c>
      <c r="AT2" s="182" t="s">
        <v>67</v>
      </c>
      <c r="AU2" s="182" t="s">
        <v>68</v>
      </c>
      <c r="AV2" s="116" t="s">
        <v>69</v>
      </c>
      <c r="AW2" s="116" t="s">
        <v>70</v>
      </c>
      <c r="AX2" s="118" t="s">
        <v>71</v>
      </c>
      <c r="AY2" s="182" t="s">
        <v>72</v>
      </c>
      <c r="AZ2" s="182" t="s">
        <v>73</v>
      </c>
      <c r="BA2" s="182" t="s">
        <v>74</v>
      </c>
      <c r="BB2" s="182" t="s">
        <v>75</v>
      </c>
      <c r="BC2" s="119" t="s">
        <v>789</v>
      </c>
      <c r="BD2" s="118" t="s">
        <v>77</v>
      </c>
      <c r="BE2" s="116" t="s">
        <v>78</v>
      </c>
      <c r="BF2" s="116" t="s">
        <v>79</v>
      </c>
      <c r="BG2" s="116" t="s">
        <v>80</v>
      </c>
      <c r="BH2" s="116" t="s">
        <v>81</v>
      </c>
      <c r="BI2" s="118" t="s">
        <v>82</v>
      </c>
      <c r="BJ2" s="116" t="s">
        <v>83</v>
      </c>
      <c r="BK2" s="116" t="s">
        <v>84</v>
      </c>
      <c r="BL2" s="116" t="s">
        <v>85</v>
      </c>
      <c r="BM2" s="116" t="s">
        <v>86</v>
      </c>
      <c r="BN2" s="116" t="s">
        <v>87</v>
      </c>
      <c r="BO2" s="182" t="s">
        <v>260</v>
      </c>
      <c r="BP2" s="182" t="s">
        <v>88</v>
      </c>
      <c r="BQ2" s="116" t="s">
        <v>89</v>
      </c>
      <c r="BR2" s="116" t="s">
        <v>90</v>
      </c>
      <c r="BS2" s="182" t="s">
        <v>91</v>
      </c>
      <c r="BT2" s="182" t="s">
        <v>92</v>
      </c>
      <c r="BU2" s="116" t="s">
        <v>93</v>
      </c>
      <c r="BV2" s="116" t="s">
        <v>94</v>
      </c>
      <c r="BW2" s="182" t="s">
        <v>95</v>
      </c>
      <c r="BX2" s="182" t="s">
        <v>258</v>
      </c>
      <c r="BY2" s="116" t="s">
        <v>96</v>
      </c>
      <c r="BZ2" s="116" t="s">
        <v>97</v>
      </c>
      <c r="CA2" s="116" t="s">
        <v>98</v>
      </c>
      <c r="CB2" s="182" t="s">
        <v>99</v>
      </c>
      <c r="CC2" s="118" t="s">
        <v>100</v>
      </c>
      <c r="CD2" s="118" t="s">
        <v>101</v>
      </c>
      <c r="CE2" s="116" t="s">
        <v>102</v>
      </c>
      <c r="CF2" s="116" t="s">
        <v>103</v>
      </c>
      <c r="CG2" s="116" t="s">
        <v>104</v>
      </c>
      <c r="CH2" s="182" t="s">
        <v>105</v>
      </c>
      <c r="CI2" s="116" t="s">
        <v>106</v>
      </c>
      <c r="CJ2" s="182" t="s">
        <v>107</v>
      </c>
      <c r="CK2" s="119" t="s">
        <v>108</v>
      </c>
      <c r="CL2" s="182" t="s">
        <v>109</v>
      </c>
      <c r="CM2" s="182" t="s">
        <v>110</v>
      </c>
      <c r="CN2" s="182" t="s">
        <v>111</v>
      </c>
      <c r="CO2" s="116" t="s">
        <v>112</v>
      </c>
      <c r="CP2" s="119" t="s">
        <v>113</v>
      </c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</row>
    <row r="3" spans="1:139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L3" s="124" t="s">
        <v>114</v>
      </c>
      <c r="AM3" s="100">
        <v>2</v>
      </c>
      <c r="AN3" s="179">
        <v>2</v>
      </c>
      <c r="AO3" s="102" t="s">
        <v>115</v>
      </c>
      <c r="AP3" s="100">
        <v>2</v>
      </c>
      <c r="AQ3" s="102" t="s">
        <v>115</v>
      </c>
      <c r="AR3" s="100" t="s">
        <v>115</v>
      </c>
      <c r="AS3" s="100">
        <v>3</v>
      </c>
      <c r="AT3" s="179" t="s">
        <v>115</v>
      </c>
      <c r="AU3" s="179" t="s">
        <v>115</v>
      </c>
      <c r="AV3" s="100" t="s">
        <v>115</v>
      </c>
      <c r="AW3" s="100" t="s">
        <v>115</v>
      </c>
      <c r="AX3" s="102">
        <v>3.5</v>
      </c>
      <c r="AY3" s="179">
        <v>3</v>
      </c>
      <c r="AZ3" s="179" t="s">
        <v>115</v>
      </c>
      <c r="BA3" s="179">
        <v>2</v>
      </c>
      <c r="BB3" s="179">
        <v>3</v>
      </c>
      <c r="BC3" s="102" t="s">
        <v>115</v>
      </c>
      <c r="BD3" s="102">
        <v>3</v>
      </c>
      <c r="BE3" s="100" t="s">
        <v>115</v>
      </c>
      <c r="BF3" s="102" t="s">
        <v>115</v>
      </c>
      <c r="BG3" s="100" t="s">
        <v>115</v>
      </c>
      <c r="BH3" s="100">
        <v>3</v>
      </c>
      <c r="BI3" s="102">
        <v>2</v>
      </c>
      <c r="BJ3" s="100">
        <v>2</v>
      </c>
      <c r="BK3" s="100">
        <v>1</v>
      </c>
      <c r="BL3" s="102">
        <v>1</v>
      </c>
      <c r="BM3" s="100">
        <v>3</v>
      </c>
      <c r="BN3" s="100" t="s">
        <v>115</v>
      </c>
      <c r="BO3" s="100">
        <v>3</v>
      </c>
      <c r="BP3" s="179">
        <v>3</v>
      </c>
      <c r="BQ3" s="100" t="s">
        <v>115</v>
      </c>
      <c r="BR3" s="183" t="s">
        <v>115</v>
      </c>
      <c r="BS3" s="183" t="s">
        <v>115</v>
      </c>
      <c r="BT3" s="183" t="s">
        <v>115</v>
      </c>
      <c r="BU3" s="102" t="s">
        <v>115</v>
      </c>
      <c r="BV3" s="100" t="s">
        <v>115</v>
      </c>
      <c r="BW3" s="179" t="s">
        <v>115</v>
      </c>
      <c r="BX3" s="179" t="s">
        <v>115</v>
      </c>
      <c r="BY3" s="100" t="s">
        <v>115</v>
      </c>
      <c r="BZ3" s="102" t="s">
        <v>115</v>
      </c>
      <c r="CA3" s="100" t="s">
        <v>115</v>
      </c>
      <c r="CB3" s="179">
        <v>1</v>
      </c>
      <c r="CC3" s="102">
        <v>2</v>
      </c>
      <c r="CD3" s="102">
        <v>3.5</v>
      </c>
      <c r="CE3" s="100" t="s">
        <v>115</v>
      </c>
      <c r="CF3" s="100">
        <v>2</v>
      </c>
      <c r="CG3" s="100" t="s">
        <v>115</v>
      </c>
      <c r="CH3" s="179" t="s">
        <v>115</v>
      </c>
      <c r="CI3" s="100" t="s">
        <v>115</v>
      </c>
      <c r="CJ3" s="179">
        <v>3</v>
      </c>
      <c r="CK3" s="102" t="s">
        <v>115</v>
      </c>
      <c r="CL3" s="179" t="s">
        <v>115</v>
      </c>
      <c r="CM3" s="179" t="s">
        <v>115</v>
      </c>
      <c r="CN3" s="179" t="s">
        <v>115</v>
      </c>
      <c r="CO3" s="102" t="s">
        <v>115</v>
      </c>
      <c r="CP3" s="102" t="s">
        <v>115</v>
      </c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</row>
    <row r="4" spans="1:139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138</v>
      </c>
      <c r="AN4" s="184" t="s">
        <v>139</v>
      </c>
      <c r="AO4" s="184" t="s">
        <v>140</v>
      </c>
      <c r="AP4" s="184" t="s">
        <v>141</v>
      </c>
      <c r="AQ4" s="184" t="s">
        <v>142</v>
      </c>
      <c r="AR4" s="184" t="s">
        <v>143</v>
      </c>
      <c r="AS4" s="184" t="s">
        <v>557</v>
      </c>
      <c r="AT4" s="184" t="s">
        <v>144</v>
      </c>
      <c r="AU4" s="184" t="s">
        <v>145</v>
      </c>
      <c r="AV4" s="184" t="s">
        <v>146</v>
      </c>
      <c r="AW4" s="184" t="s">
        <v>147</v>
      </c>
      <c r="AX4" s="184" t="s">
        <v>148</v>
      </c>
      <c r="AY4" s="184" t="s">
        <v>149</v>
      </c>
      <c r="AZ4" s="184" t="s">
        <v>150</v>
      </c>
      <c r="BA4" s="184" t="s">
        <v>151</v>
      </c>
      <c r="BB4" s="184" t="s">
        <v>152</v>
      </c>
      <c r="BC4" s="184" t="s">
        <v>153</v>
      </c>
      <c r="BD4" s="184" t="s">
        <v>154</v>
      </c>
      <c r="BE4" s="184" t="s">
        <v>155</v>
      </c>
      <c r="BF4" s="128" t="s">
        <v>156</v>
      </c>
      <c r="BG4" s="184" t="s">
        <v>157</v>
      </c>
      <c r="BH4" s="184" t="s">
        <v>158</v>
      </c>
      <c r="BI4" s="128" t="s">
        <v>159</v>
      </c>
      <c r="BJ4" s="184" t="s">
        <v>160</v>
      </c>
      <c r="BK4" s="184" t="s">
        <v>161</v>
      </c>
      <c r="BL4" s="128" t="s">
        <v>162</v>
      </c>
      <c r="BM4" s="184" t="s">
        <v>163</v>
      </c>
      <c r="BN4" s="184" t="s">
        <v>164</v>
      </c>
      <c r="BO4" s="184" t="s">
        <v>555</v>
      </c>
      <c r="BP4" s="184" t="s">
        <v>165</v>
      </c>
      <c r="BQ4" s="184" t="s">
        <v>166</v>
      </c>
      <c r="BR4" s="184" t="s">
        <v>167</v>
      </c>
      <c r="BS4" s="184" t="s">
        <v>168</v>
      </c>
      <c r="BT4" s="184" t="s">
        <v>169</v>
      </c>
      <c r="BU4" s="128" t="s">
        <v>170</v>
      </c>
      <c r="BV4" s="184" t="s">
        <v>171</v>
      </c>
      <c r="BW4" s="184" t="s">
        <v>172</v>
      </c>
      <c r="BX4" s="184" t="s">
        <v>556</v>
      </c>
      <c r="BY4" s="184" t="s">
        <v>173</v>
      </c>
      <c r="BZ4" s="128" t="s">
        <v>174</v>
      </c>
      <c r="CA4" s="184" t="s">
        <v>175</v>
      </c>
      <c r="CB4" s="184" t="s">
        <v>176</v>
      </c>
      <c r="CC4" s="184" t="s">
        <v>177</v>
      </c>
      <c r="CD4" s="184" t="s">
        <v>178</v>
      </c>
      <c r="CE4" s="184" t="s">
        <v>179</v>
      </c>
      <c r="CF4" s="184" t="s">
        <v>180</v>
      </c>
      <c r="CG4" s="184" t="s">
        <v>181</v>
      </c>
      <c r="CH4" s="184" t="s">
        <v>182</v>
      </c>
      <c r="CI4" s="184" t="s">
        <v>183</v>
      </c>
      <c r="CJ4" s="184" t="s">
        <v>184</v>
      </c>
      <c r="CK4" s="128" t="s">
        <v>185</v>
      </c>
      <c r="CL4" s="184" t="s">
        <v>186</v>
      </c>
      <c r="CM4" s="184" t="s">
        <v>187</v>
      </c>
      <c r="CN4" s="184" t="s">
        <v>188</v>
      </c>
      <c r="CO4" s="128" t="s">
        <v>189</v>
      </c>
      <c r="CP4" s="184" t="s">
        <v>190</v>
      </c>
    </row>
    <row r="5" spans="1:139" s="71" customFormat="1" ht="14.25" customHeight="1" x14ac:dyDescent="0.25">
      <c r="A5" s="66" t="s">
        <v>319</v>
      </c>
      <c r="B5" s="66" t="s">
        <v>780</v>
      </c>
      <c r="C5" s="66" t="s">
        <v>194</v>
      </c>
      <c r="D5" s="66">
        <v>3</v>
      </c>
      <c r="E5" s="67">
        <v>43266</v>
      </c>
      <c r="F5" s="68">
        <v>0.62152777777777779</v>
      </c>
      <c r="G5" s="68">
        <v>0.63194444444444442</v>
      </c>
      <c r="H5" s="68"/>
      <c r="I5" s="68"/>
      <c r="J5" s="69">
        <f>(G5-F5)+(I5-H5)</f>
        <v>1.041666666666663E-2</v>
      </c>
      <c r="K5" s="70">
        <f t="shared" ref="K5:K11" si="0">J5*D5</f>
        <v>3.1249999999999889E-2</v>
      </c>
      <c r="L5" s="71">
        <v>29</v>
      </c>
      <c r="M5" s="71">
        <v>29</v>
      </c>
      <c r="N5" s="71">
        <f t="shared" ref="N5:N11" si="1">AVERAGE(L5:M5)</f>
        <v>29</v>
      </c>
      <c r="O5" s="71">
        <v>20</v>
      </c>
      <c r="P5" s="71">
        <v>20</v>
      </c>
      <c r="Q5" s="72">
        <v>0</v>
      </c>
      <c r="R5" s="72">
        <v>3</v>
      </c>
      <c r="S5" s="72">
        <f t="shared" ref="S5:S11" si="2">AVERAGE(Q5:R5)</f>
        <v>1.5</v>
      </c>
      <c r="T5" s="72">
        <v>0</v>
      </c>
      <c r="U5" s="72">
        <v>4</v>
      </c>
      <c r="V5" s="72">
        <f t="shared" ref="V5:V11" si="3">AVERAGE(T5:U5)</f>
        <v>2</v>
      </c>
      <c r="X5" s="66"/>
      <c r="Y5" s="66"/>
      <c r="Z5" s="66"/>
      <c r="AA5" s="66"/>
      <c r="AB5" s="136"/>
      <c r="AC5" s="136"/>
      <c r="AD5" s="66"/>
      <c r="AE5" s="66"/>
      <c r="AG5" s="66" t="s">
        <v>522</v>
      </c>
      <c r="AH5" s="66"/>
      <c r="AI5" s="66"/>
      <c r="AJ5" s="72"/>
      <c r="AK5" s="72"/>
      <c r="AL5" s="66" t="s">
        <v>321</v>
      </c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>
        <v>1</v>
      </c>
      <c r="AX5" s="66"/>
      <c r="AY5" s="66"/>
      <c r="AZ5" s="66"/>
      <c r="BA5" s="66"/>
      <c r="BB5" s="66"/>
      <c r="BC5" s="66"/>
      <c r="BD5" s="66"/>
      <c r="BE5" s="66"/>
      <c r="BG5" s="66"/>
      <c r="BH5" s="66">
        <v>20</v>
      </c>
      <c r="BJ5" s="66"/>
      <c r="BK5" s="66"/>
      <c r="BM5" s="66"/>
      <c r="BN5" s="66"/>
      <c r="BO5" s="66"/>
      <c r="BP5" s="66"/>
      <c r="BQ5" s="66"/>
      <c r="BR5" s="66"/>
      <c r="BS5" s="66">
        <v>1</v>
      </c>
      <c r="BT5" s="66"/>
      <c r="BU5" s="71">
        <v>1</v>
      </c>
      <c r="BV5" s="66"/>
      <c r="BW5" s="66"/>
      <c r="BX5" s="66"/>
      <c r="BY5" s="66"/>
      <c r="BZ5" s="71">
        <v>6</v>
      </c>
      <c r="CA5" s="66">
        <v>3</v>
      </c>
      <c r="CB5" s="66"/>
      <c r="CC5" s="66"/>
      <c r="CD5" s="66"/>
      <c r="CE5" s="66"/>
      <c r="CF5" s="66"/>
      <c r="CG5" s="66"/>
      <c r="CH5" s="66"/>
      <c r="CI5" s="66"/>
      <c r="CJ5" s="66"/>
      <c r="CL5" s="66"/>
      <c r="CM5" s="66"/>
      <c r="CN5" s="66"/>
      <c r="CP5" s="66"/>
    </row>
    <row r="6" spans="1:139" s="71" customFormat="1" ht="14.25" customHeight="1" x14ac:dyDescent="0.25">
      <c r="A6" s="66" t="s">
        <v>319</v>
      </c>
      <c r="B6" s="66" t="s">
        <v>780</v>
      </c>
      <c r="C6" s="66" t="s">
        <v>233</v>
      </c>
      <c r="D6" s="66">
        <v>1</v>
      </c>
      <c r="E6" s="67">
        <v>43276</v>
      </c>
      <c r="F6" s="68">
        <v>0.5541666666666667</v>
      </c>
      <c r="G6" s="68">
        <v>0.57500000000000007</v>
      </c>
      <c r="H6" s="68"/>
      <c r="I6" s="68"/>
      <c r="J6" s="69">
        <f>(G6-F6)+(I6-H6)</f>
        <v>2.083333333333337E-2</v>
      </c>
      <c r="K6" s="70">
        <f t="shared" si="0"/>
        <v>2.083333333333337E-2</v>
      </c>
      <c r="L6" s="71">
        <v>24</v>
      </c>
      <c r="M6" s="71">
        <v>29.7</v>
      </c>
      <c r="N6" s="71">
        <f t="shared" si="1"/>
        <v>26.85</v>
      </c>
      <c r="O6" s="71">
        <v>80</v>
      </c>
      <c r="P6" s="71">
        <v>90</v>
      </c>
      <c r="Q6" s="72">
        <v>0</v>
      </c>
      <c r="R6" s="72">
        <v>1</v>
      </c>
      <c r="S6" s="72">
        <f t="shared" si="2"/>
        <v>0.5</v>
      </c>
      <c r="T6" s="72">
        <v>0</v>
      </c>
      <c r="U6" s="72">
        <v>1</v>
      </c>
      <c r="V6" s="72">
        <f t="shared" si="3"/>
        <v>0.5</v>
      </c>
      <c r="X6" s="66"/>
      <c r="Y6" s="66"/>
      <c r="Z6" s="66"/>
      <c r="AA6" s="66"/>
      <c r="AB6" s="136"/>
      <c r="AC6" s="136"/>
      <c r="AD6" s="66"/>
      <c r="AE6" s="66"/>
      <c r="AG6" s="66" t="s">
        <v>522</v>
      </c>
      <c r="AH6" s="66"/>
      <c r="AI6" s="66"/>
      <c r="AJ6" s="72"/>
      <c r="AK6" s="72"/>
      <c r="AL6" s="66" t="s">
        <v>320</v>
      </c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>
        <v>1</v>
      </c>
      <c r="AY6" s="66"/>
      <c r="AZ6" s="66"/>
      <c r="BA6" s="66"/>
      <c r="BB6" s="66"/>
      <c r="BC6" s="66"/>
      <c r="BD6" s="66"/>
      <c r="BE6" s="66">
        <v>1</v>
      </c>
      <c r="BG6" s="66"/>
      <c r="BH6" s="66">
        <v>30</v>
      </c>
      <c r="BJ6" s="66"/>
      <c r="BK6" s="66"/>
      <c r="BM6" s="66"/>
      <c r="BN6" s="66"/>
      <c r="BO6" s="66"/>
      <c r="BP6" s="66"/>
      <c r="BQ6" s="66"/>
      <c r="BR6" s="66"/>
      <c r="BS6" s="66"/>
      <c r="BT6" s="66">
        <v>4</v>
      </c>
      <c r="BV6" s="66"/>
      <c r="BW6" s="66"/>
      <c r="BX6" s="66"/>
      <c r="BY6" s="66"/>
      <c r="BZ6" s="71">
        <v>2</v>
      </c>
      <c r="CA6" s="66">
        <v>3</v>
      </c>
      <c r="CB6" s="66"/>
      <c r="CC6" s="66"/>
      <c r="CD6" s="66"/>
      <c r="CE6" s="66"/>
      <c r="CF6" s="66"/>
      <c r="CG6" s="66"/>
      <c r="CH6" s="66"/>
      <c r="CI6" s="66"/>
      <c r="CJ6" s="66"/>
      <c r="CL6" s="66"/>
      <c r="CM6" s="66"/>
      <c r="CN6" s="66"/>
      <c r="CP6" s="66"/>
    </row>
    <row r="7" spans="1:139" s="71" customFormat="1" ht="14.25" customHeight="1" x14ac:dyDescent="0.25">
      <c r="A7" s="66" t="s">
        <v>319</v>
      </c>
      <c r="B7" s="66" t="s">
        <v>780</v>
      </c>
      <c r="C7" s="66" t="s">
        <v>255</v>
      </c>
      <c r="D7" s="66">
        <v>2</v>
      </c>
      <c r="E7" s="67">
        <v>43301</v>
      </c>
      <c r="F7" s="68">
        <v>0.59027777777777779</v>
      </c>
      <c r="G7" s="68">
        <v>0.60069444444444442</v>
      </c>
      <c r="J7" s="69">
        <f>G7-F7</f>
        <v>1.041666666666663E-2</v>
      </c>
      <c r="K7" s="70">
        <f t="shared" si="0"/>
        <v>2.0833333333333259E-2</v>
      </c>
      <c r="L7" s="71">
        <v>25.6</v>
      </c>
      <c r="M7" s="71">
        <v>25.6</v>
      </c>
      <c r="N7" s="71">
        <f t="shared" si="1"/>
        <v>25.6</v>
      </c>
      <c r="O7" s="71">
        <v>80</v>
      </c>
      <c r="P7" s="71">
        <v>95</v>
      </c>
      <c r="Q7" s="72">
        <v>0</v>
      </c>
      <c r="R7" s="72">
        <v>2</v>
      </c>
      <c r="S7" s="72">
        <f t="shared" si="2"/>
        <v>1</v>
      </c>
      <c r="T7" s="72">
        <v>0</v>
      </c>
      <c r="U7" s="72">
        <v>3</v>
      </c>
      <c r="V7" s="72">
        <f t="shared" si="3"/>
        <v>1.5</v>
      </c>
      <c r="X7" s="66"/>
      <c r="Y7" s="66"/>
      <c r="Z7" s="66"/>
      <c r="AA7" s="66"/>
      <c r="AB7" s="136"/>
      <c r="AC7" s="136"/>
      <c r="AD7" s="66"/>
      <c r="AE7" s="66"/>
      <c r="AG7" s="66" t="s">
        <v>522</v>
      </c>
      <c r="AH7" s="66"/>
      <c r="AI7" s="66"/>
      <c r="AJ7" s="72"/>
      <c r="AK7" s="72"/>
      <c r="AL7" s="66" t="s">
        <v>324</v>
      </c>
      <c r="AM7" s="66"/>
      <c r="AN7" s="66"/>
      <c r="AO7" s="66"/>
      <c r="AP7" s="66"/>
      <c r="AQ7" s="66"/>
      <c r="AR7" s="66"/>
      <c r="AS7" s="66">
        <v>1</v>
      </c>
      <c r="AT7" s="66"/>
      <c r="AU7" s="66"/>
      <c r="AV7" s="66"/>
      <c r="AW7" s="66">
        <v>2</v>
      </c>
      <c r="AX7" s="66"/>
      <c r="AY7" s="66"/>
      <c r="AZ7" s="66"/>
      <c r="BA7" s="66"/>
      <c r="BB7" s="66"/>
      <c r="BC7" s="66"/>
      <c r="BD7" s="66"/>
      <c r="BE7" s="66"/>
      <c r="BG7" s="66">
        <v>1</v>
      </c>
      <c r="BH7" s="66">
        <v>1</v>
      </c>
      <c r="BJ7" s="66"/>
      <c r="BK7" s="66"/>
      <c r="BM7" s="66"/>
      <c r="BN7" s="66"/>
      <c r="BO7" s="66"/>
      <c r="BP7" s="66"/>
      <c r="BQ7" s="66"/>
      <c r="BR7" s="66"/>
      <c r="BS7" s="66">
        <v>4</v>
      </c>
      <c r="BT7" s="66">
        <v>1</v>
      </c>
      <c r="BV7" s="66"/>
      <c r="BW7" s="66"/>
      <c r="BX7" s="66"/>
      <c r="BY7" s="66"/>
      <c r="CA7" s="66">
        <v>1</v>
      </c>
      <c r="CB7" s="66"/>
      <c r="CC7" s="66"/>
      <c r="CD7" s="66"/>
      <c r="CE7" s="66">
        <v>1</v>
      </c>
      <c r="CF7" s="66"/>
      <c r="CG7" s="66"/>
      <c r="CH7" s="66">
        <v>1</v>
      </c>
      <c r="CI7" s="66"/>
      <c r="CJ7" s="66"/>
      <c r="CL7" s="66"/>
      <c r="CM7" s="66"/>
      <c r="CN7" s="66"/>
      <c r="CP7" s="66"/>
    </row>
    <row r="8" spans="1:139" s="71" customFormat="1" ht="14.25" customHeight="1" x14ac:dyDescent="0.25">
      <c r="A8" s="66" t="s">
        <v>340</v>
      </c>
      <c r="B8" s="66" t="s">
        <v>343</v>
      </c>
      <c r="C8" s="66" t="s">
        <v>194</v>
      </c>
      <c r="D8" s="66">
        <v>3</v>
      </c>
      <c r="E8" s="67">
        <v>43244</v>
      </c>
      <c r="F8" s="68">
        <v>0.625</v>
      </c>
      <c r="G8" s="68">
        <v>0.64652777777777781</v>
      </c>
      <c r="J8" s="69">
        <f>G8-F8</f>
        <v>2.1527777777777812E-2</v>
      </c>
      <c r="K8" s="70">
        <f t="shared" si="0"/>
        <v>6.4583333333333437E-2</v>
      </c>
      <c r="L8" s="71">
        <v>26</v>
      </c>
      <c r="M8" s="71">
        <v>26</v>
      </c>
      <c r="N8" s="71">
        <f t="shared" si="1"/>
        <v>26</v>
      </c>
      <c r="O8" s="71">
        <v>0</v>
      </c>
      <c r="P8" s="71">
        <v>0</v>
      </c>
      <c r="Q8" s="72">
        <v>0</v>
      </c>
      <c r="R8" s="72">
        <v>2</v>
      </c>
      <c r="S8" s="72">
        <f t="shared" si="2"/>
        <v>1</v>
      </c>
      <c r="T8" s="72">
        <v>0</v>
      </c>
      <c r="U8" s="72">
        <v>2</v>
      </c>
      <c r="V8" s="72">
        <f t="shared" si="3"/>
        <v>1</v>
      </c>
      <c r="X8" s="66">
        <v>5.44</v>
      </c>
      <c r="Y8" s="66">
        <v>11</v>
      </c>
      <c r="Z8" s="66">
        <v>9.34</v>
      </c>
      <c r="AA8" s="66">
        <v>33.6</v>
      </c>
      <c r="AB8" s="136"/>
      <c r="AC8" s="136"/>
      <c r="AD8" s="66"/>
      <c r="AE8" s="66"/>
      <c r="AG8" s="66" t="s">
        <v>522</v>
      </c>
      <c r="AH8" s="66" t="s">
        <v>292</v>
      </c>
      <c r="AI8" s="66"/>
      <c r="AJ8" s="72"/>
      <c r="AK8" s="72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G8" s="66"/>
      <c r="BH8" s="66"/>
      <c r="BJ8" s="66"/>
      <c r="BK8" s="66"/>
      <c r="BM8" s="66"/>
      <c r="BN8" s="66"/>
      <c r="BO8" s="66"/>
      <c r="BP8" s="66"/>
      <c r="BQ8" s="66"/>
      <c r="BR8" s="66"/>
      <c r="BS8" s="66"/>
      <c r="BT8" s="66"/>
      <c r="BU8" s="71">
        <v>1</v>
      </c>
      <c r="BV8" s="66"/>
      <c r="BW8" s="66"/>
      <c r="BX8" s="66"/>
      <c r="BY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L8" s="66"/>
      <c r="CM8" s="66"/>
      <c r="CN8" s="66">
        <v>1</v>
      </c>
      <c r="CP8" s="66"/>
    </row>
    <row r="9" spans="1:139" s="71" customFormat="1" ht="14.25" customHeight="1" x14ac:dyDescent="0.25">
      <c r="A9" s="66" t="s">
        <v>340</v>
      </c>
      <c r="B9" s="66" t="s">
        <v>343</v>
      </c>
      <c r="C9" s="66" t="s">
        <v>193</v>
      </c>
      <c r="D9" s="66">
        <v>2</v>
      </c>
      <c r="E9" s="67">
        <v>43258</v>
      </c>
      <c r="F9" s="68">
        <v>0.44305555555555554</v>
      </c>
      <c r="G9" s="68">
        <v>0.44791666666666669</v>
      </c>
      <c r="H9" s="68">
        <v>0.59375</v>
      </c>
      <c r="I9" s="68">
        <v>0.60833333333333328</v>
      </c>
      <c r="J9" s="69">
        <f>G9-F9</f>
        <v>4.8611111111111494E-3</v>
      </c>
      <c r="K9" s="70">
        <f t="shared" si="0"/>
        <v>9.7222222222222987E-3</v>
      </c>
      <c r="L9" s="71">
        <v>17.7</v>
      </c>
      <c r="M9" s="71">
        <v>25.6</v>
      </c>
      <c r="N9" s="71">
        <f t="shared" si="1"/>
        <v>21.65</v>
      </c>
      <c r="O9" s="71">
        <v>10</v>
      </c>
      <c r="P9" s="71">
        <v>10</v>
      </c>
      <c r="Q9" s="72">
        <v>0</v>
      </c>
      <c r="R9" s="72">
        <v>2</v>
      </c>
      <c r="S9" s="72">
        <f t="shared" si="2"/>
        <v>1</v>
      </c>
      <c r="T9" s="72">
        <v>0</v>
      </c>
      <c r="U9" s="72">
        <v>2</v>
      </c>
      <c r="V9" s="72">
        <f t="shared" si="3"/>
        <v>1</v>
      </c>
      <c r="X9" s="66"/>
      <c r="Y9" s="66"/>
      <c r="Z9" s="66"/>
      <c r="AA9" s="66"/>
      <c r="AB9" s="136"/>
      <c r="AC9" s="136"/>
      <c r="AD9" s="66"/>
      <c r="AE9" s="66"/>
      <c r="AG9" s="66" t="s">
        <v>522</v>
      </c>
      <c r="AH9" s="66" t="s">
        <v>292</v>
      </c>
      <c r="AI9" s="66"/>
      <c r="AJ9" s="72"/>
      <c r="AK9" s="72"/>
      <c r="AL9" s="66" t="s">
        <v>344</v>
      </c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G9" s="66"/>
      <c r="BH9" s="66">
        <v>25</v>
      </c>
      <c r="BJ9" s="66"/>
      <c r="BK9" s="66">
        <v>1</v>
      </c>
      <c r="BM9" s="66"/>
      <c r="BN9" s="66"/>
      <c r="BO9" s="66"/>
      <c r="BP9" s="66"/>
      <c r="BQ9" s="66"/>
      <c r="BR9" s="66"/>
      <c r="BS9" s="66"/>
      <c r="BT9" s="66"/>
      <c r="BU9" s="71">
        <v>3</v>
      </c>
      <c r="BV9" s="66"/>
      <c r="BW9" s="66"/>
      <c r="BX9" s="66"/>
      <c r="BY9" s="66"/>
      <c r="BZ9" s="71">
        <v>1</v>
      </c>
      <c r="CA9" s="66">
        <v>4</v>
      </c>
      <c r="CB9" s="66"/>
      <c r="CC9" s="66"/>
      <c r="CD9" s="66"/>
      <c r="CE9" s="66"/>
      <c r="CF9" s="66"/>
      <c r="CG9" s="66"/>
      <c r="CH9" s="66"/>
      <c r="CI9" s="66"/>
      <c r="CJ9" s="66"/>
      <c r="CL9" s="66"/>
      <c r="CM9" s="66"/>
      <c r="CN9" s="66"/>
      <c r="CP9" s="66"/>
    </row>
    <row r="10" spans="1:139" s="71" customFormat="1" ht="14.25" customHeight="1" x14ac:dyDescent="0.25">
      <c r="A10" s="66" t="s">
        <v>340</v>
      </c>
      <c r="B10" s="66" t="s">
        <v>343</v>
      </c>
      <c r="C10" s="66" t="s">
        <v>194</v>
      </c>
      <c r="D10" s="66">
        <v>3</v>
      </c>
      <c r="E10" s="67">
        <v>43266</v>
      </c>
      <c r="F10" s="68">
        <v>0.59722222222222221</v>
      </c>
      <c r="G10" s="68">
        <v>0.60416666666666663</v>
      </c>
      <c r="J10" s="69">
        <f>G10-F10</f>
        <v>6.9444444444444198E-3</v>
      </c>
      <c r="K10" s="70">
        <f t="shared" si="0"/>
        <v>2.0833333333333259E-2</v>
      </c>
      <c r="L10" s="71">
        <v>28.5</v>
      </c>
      <c r="M10" s="71">
        <v>28.5</v>
      </c>
      <c r="N10" s="71">
        <f t="shared" si="1"/>
        <v>28.5</v>
      </c>
      <c r="O10" s="71">
        <v>20</v>
      </c>
      <c r="P10" s="71">
        <v>20</v>
      </c>
      <c r="Q10" s="72">
        <v>0</v>
      </c>
      <c r="R10" s="72">
        <v>2</v>
      </c>
      <c r="S10" s="72">
        <f t="shared" si="2"/>
        <v>1</v>
      </c>
      <c r="T10" s="72">
        <v>0</v>
      </c>
      <c r="U10" s="72">
        <v>2</v>
      </c>
      <c r="V10" s="72">
        <f t="shared" si="3"/>
        <v>1</v>
      </c>
      <c r="X10" s="66"/>
      <c r="Y10" s="66"/>
      <c r="Z10" s="66"/>
      <c r="AA10" s="66"/>
      <c r="AB10" s="136"/>
      <c r="AC10" s="136"/>
      <c r="AD10" s="66"/>
      <c r="AE10" s="66"/>
      <c r="AG10" s="66" t="s">
        <v>522</v>
      </c>
      <c r="AH10" s="66" t="s">
        <v>292</v>
      </c>
      <c r="AI10" s="66"/>
      <c r="AJ10" s="72"/>
      <c r="AK10" s="72"/>
      <c r="AL10" s="66" t="s">
        <v>342</v>
      </c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G10" s="66"/>
      <c r="BH10" s="66">
        <v>14</v>
      </c>
      <c r="BJ10" s="66"/>
      <c r="BK10" s="66"/>
      <c r="BM10" s="66"/>
      <c r="BN10" s="66"/>
      <c r="BO10" s="66"/>
      <c r="BP10" s="66"/>
      <c r="BQ10" s="66"/>
      <c r="BR10" s="66"/>
      <c r="BS10" s="66"/>
      <c r="BT10" s="66">
        <v>1</v>
      </c>
      <c r="BU10" s="71">
        <v>1</v>
      </c>
      <c r="BV10" s="66"/>
      <c r="BW10" s="66"/>
      <c r="BX10" s="66"/>
      <c r="BY10" s="66"/>
      <c r="BZ10" s="71">
        <v>2</v>
      </c>
      <c r="CA10" s="66">
        <v>8</v>
      </c>
      <c r="CB10" s="66"/>
      <c r="CC10" s="66"/>
      <c r="CD10" s="66"/>
      <c r="CE10" s="66"/>
      <c r="CF10" s="66"/>
      <c r="CG10" s="66"/>
      <c r="CH10" s="66"/>
      <c r="CI10" s="66"/>
      <c r="CJ10" s="66"/>
      <c r="CL10" s="66"/>
      <c r="CM10" s="66"/>
      <c r="CN10" s="66"/>
      <c r="CP10" s="66"/>
    </row>
    <row r="11" spans="1:139" s="71" customFormat="1" ht="14.25" customHeight="1" x14ac:dyDescent="0.25">
      <c r="A11" s="66" t="s">
        <v>340</v>
      </c>
      <c r="B11" s="66" t="s">
        <v>343</v>
      </c>
      <c r="C11" s="66" t="s">
        <v>233</v>
      </c>
      <c r="D11" s="66">
        <v>1</v>
      </c>
      <c r="E11" s="67">
        <v>43276</v>
      </c>
      <c r="F11" s="68">
        <v>0.52708333333333335</v>
      </c>
      <c r="G11" s="68">
        <v>0.54166666666666663</v>
      </c>
      <c r="J11" s="69">
        <f>G11-F11</f>
        <v>1.4583333333333282E-2</v>
      </c>
      <c r="K11" s="70">
        <f t="shared" si="0"/>
        <v>1.4583333333333282E-2</v>
      </c>
      <c r="L11" s="71">
        <v>23.3</v>
      </c>
      <c r="M11" s="71">
        <v>23.3</v>
      </c>
      <c r="N11" s="71">
        <f t="shared" si="1"/>
        <v>23.3</v>
      </c>
      <c r="O11" s="71">
        <v>70</v>
      </c>
      <c r="P11" s="71">
        <v>70</v>
      </c>
      <c r="Q11" s="72">
        <v>0</v>
      </c>
      <c r="R11" s="72">
        <v>1</v>
      </c>
      <c r="S11" s="72">
        <f t="shared" si="2"/>
        <v>0.5</v>
      </c>
      <c r="T11" s="72">
        <v>0</v>
      </c>
      <c r="U11" s="72">
        <v>1</v>
      </c>
      <c r="V11" s="72">
        <f t="shared" si="3"/>
        <v>0.5</v>
      </c>
      <c r="X11" s="66"/>
      <c r="Y11" s="66"/>
      <c r="Z11" s="66"/>
      <c r="AA11" s="66"/>
      <c r="AB11" s="136"/>
      <c r="AC11" s="136"/>
      <c r="AD11" s="174">
        <v>39.558357999999998</v>
      </c>
      <c r="AE11" s="174">
        <v>-79.242785999999995</v>
      </c>
      <c r="AF11" s="71">
        <v>795</v>
      </c>
      <c r="AG11" s="66" t="s">
        <v>522</v>
      </c>
      <c r="AH11" s="66" t="s">
        <v>292</v>
      </c>
      <c r="AI11" s="66"/>
      <c r="AJ11" s="72"/>
      <c r="AK11" s="72"/>
      <c r="AL11" s="66" t="s">
        <v>341</v>
      </c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>
        <v>1</v>
      </c>
      <c r="BG11" s="66"/>
      <c r="BH11" s="66">
        <v>10</v>
      </c>
      <c r="BJ11" s="66"/>
      <c r="BK11" s="66"/>
      <c r="BM11" s="66"/>
      <c r="BN11" s="66"/>
      <c r="BO11" s="66"/>
      <c r="BP11" s="66"/>
      <c r="BQ11" s="66"/>
      <c r="BR11" s="66"/>
      <c r="BS11" s="66"/>
      <c r="BT11" s="66"/>
      <c r="BV11" s="66"/>
      <c r="BW11" s="66"/>
      <c r="BX11" s="66"/>
      <c r="BY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L11" s="66"/>
      <c r="CM11" s="66"/>
      <c r="CN11" s="66"/>
      <c r="CP11" s="66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1A29-7EA1-4084-BB4A-5D351B07940D}">
  <dimension ref="A1:EI9"/>
  <sheetViews>
    <sheetView workbookViewId="0">
      <selection activeCell="J15" sqref="J15"/>
    </sheetView>
  </sheetViews>
  <sheetFormatPr defaultRowHeight="15" x14ac:dyDescent="0.25"/>
  <sheetData>
    <row r="1" spans="1:139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L1" s="178" t="s">
        <v>6</v>
      </c>
      <c r="AM1" s="100" t="s">
        <v>7</v>
      </c>
      <c r="AN1" s="179" t="s">
        <v>8</v>
      </c>
      <c r="AO1" s="102" t="s">
        <v>9</v>
      </c>
      <c r="AP1" s="100" t="s">
        <v>10</v>
      </c>
      <c r="AQ1" s="103" t="s">
        <v>11</v>
      </c>
      <c r="AR1" s="100" t="s">
        <v>12</v>
      </c>
      <c r="AS1" s="100" t="s">
        <v>214</v>
      </c>
      <c r="AT1" s="179" t="s">
        <v>13</v>
      </c>
      <c r="AU1" s="179" t="s">
        <v>14</v>
      </c>
      <c r="AV1" s="100" t="s">
        <v>15</v>
      </c>
      <c r="AW1" s="100" t="s">
        <v>16</v>
      </c>
      <c r="AX1" s="102" t="s">
        <v>17</v>
      </c>
      <c r="AY1" s="179" t="s">
        <v>18</v>
      </c>
      <c r="AZ1" s="179" t="s">
        <v>19</v>
      </c>
      <c r="BA1" s="179" t="s">
        <v>20</v>
      </c>
      <c r="BB1" s="179" t="s">
        <v>21</v>
      </c>
      <c r="BC1" s="103" t="s">
        <v>22</v>
      </c>
      <c r="BD1" s="102" t="s">
        <v>23</v>
      </c>
      <c r="BE1" s="100" t="s">
        <v>24</v>
      </c>
      <c r="BF1" s="100" t="s">
        <v>25</v>
      </c>
      <c r="BG1" s="100" t="s">
        <v>26</v>
      </c>
      <c r="BH1" s="100" t="s">
        <v>27</v>
      </c>
      <c r="BI1" s="102" t="s">
        <v>28</v>
      </c>
      <c r="BJ1" s="100" t="s">
        <v>29</v>
      </c>
      <c r="BK1" s="100" t="s">
        <v>30</v>
      </c>
      <c r="BL1" s="100" t="s">
        <v>31</v>
      </c>
      <c r="BM1" s="100" t="s">
        <v>32</v>
      </c>
      <c r="BN1" s="100" t="s">
        <v>33</v>
      </c>
      <c r="BO1" s="100" t="s">
        <v>261</v>
      </c>
      <c r="BP1" s="179" t="s">
        <v>34</v>
      </c>
      <c r="BQ1" s="100" t="s">
        <v>35</v>
      </c>
      <c r="BR1" s="100" t="s">
        <v>36</v>
      </c>
      <c r="BS1" s="179" t="s">
        <v>37</v>
      </c>
      <c r="BT1" s="179" t="s">
        <v>38</v>
      </c>
      <c r="BU1" s="100" t="s">
        <v>39</v>
      </c>
      <c r="BV1" s="100" t="s">
        <v>40</v>
      </c>
      <c r="BW1" s="179" t="s">
        <v>41</v>
      </c>
      <c r="BX1" s="179" t="s">
        <v>259</v>
      </c>
      <c r="BY1" s="100" t="s">
        <v>42</v>
      </c>
      <c r="BZ1" s="100" t="s">
        <v>43</v>
      </c>
      <c r="CA1" s="100" t="s">
        <v>44</v>
      </c>
      <c r="CB1" s="179" t="s">
        <v>45</v>
      </c>
      <c r="CC1" s="102" t="s">
        <v>46</v>
      </c>
      <c r="CD1" s="102" t="s">
        <v>47</v>
      </c>
      <c r="CE1" s="100" t="s">
        <v>48</v>
      </c>
      <c r="CF1" s="100" t="s">
        <v>49</v>
      </c>
      <c r="CG1" s="100" t="s">
        <v>50</v>
      </c>
      <c r="CH1" s="179" t="s">
        <v>51</v>
      </c>
      <c r="CI1" s="100" t="s">
        <v>52</v>
      </c>
      <c r="CJ1" s="179" t="s">
        <v>53</v>
      </c>
      <c r="CK1" s="103" t="s">
        <v>54</v>
      </c>
      <c r="CL1" s="179" t="s">
        <v>55</v>
      </c>
      <c r="CM1" s="179" t="s">
        <v>56</v>
      </c>
      <c r="CN1" s="179" t="s">
        <v>57</v>
      </c>
      <c r="CO1" s="100" t="s">
        <v>58</v>
      </c>
      <c r="CP1" s="103" t="s">
        <v>59</v>
      </c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</row>
    <row r="2" spans="1:139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81" t="s">
        <v>60</v>
      </c>
      <c r="AM2" s="116" t="s">
        <v>61</v>
      </c>
      <c r="AN2" s="182" t="s">
        <v>62</v>
      </c>
      <c r="AO2" s="118" t="s">
        <v>63</v>
      </c>
      <c r="AP2" s="116" t="s">
        <v>64</v>
      </c>
      <c r="AQ2" s="119" t="s">
        <v>788</v>
      </c>
      <c r="AR2" s="116" t="s">
        <v>66</v>
      </c>
      <c r="AS2" s="116" t="s">
        <v>215</v>
      </c>
      <c r="AT2" s="182" t="s">
        <v>67</v>
      </c>
      <c r="AU2" s="182" t="s">
        <v>68</v>
      </c>
      <c r="AV2" s="116" t="s">
        <v>69</v>
      </c>
      <c r="AW2" s="116" t="s">
        <v>70</v>
      </c>
      <c r="AX2" s="118" t="s">
        <v>71</v>
      </c>
      <c r="AY2" s="182" t="s">
        <v>72</v>
      </c>
      <c r="AZ2" s="182" t="s">
        <v>73</v>
      </c>
      <c r="BA2" s="182" t="s">
        <v>74</v>
      </c>
      <c r="BB2" s="182" t="s">
        <v>75</v>
      </c>
      <c r="BC2" s="119" t="s">
        <v>789</v>
      </c>
      <c r="BD2" s="118" t="s">
        <v>77</v>
      </c>
      <c r="BE2" s="116" t="s">
        <v>78</v>
      </c>
      <c r="BF2" s="116" t="s">
        <v>79</v>
      </c>
      <c r="BG2" s="116" t="s">
        <v>80</v>
      </c>
      <c r="BH2" s="116" t="s">
        <v>81</v>
      </c>
      <c r="BI2" s="118" t="s">
        <v>82</v>
      </c>
      <c r="BJ2" s="116" t="s">
        <v>83</v>
      </c>
      <c r="BK2" s="116" t="s">
        <v>84</v>
      </c>
      <c r="BL2" s="116" t="s">
        <v>85</v>
      </c>
      <c r="BM2" s="116" t="s">
        <v>86</v>
      </c>
      <c r="BN2" s="116" t="s">
        <v>87</v>
      </c>
      <c r="BO2" s="182" t="s">
        <v>260</v>
      </c>
      <c r="BP2" s="182" t="s">
        <v>88</v>
      </c>
      <c r="BQ2" s="116" t="s">
        <v>89</v>
      </c>
      <c r="BR2" s="116" t="s">
        <v>90</v>
      </c>
      <c r="BS2" s="182" t="s">
        <v>91</v>
      </c>
      <c r="BT2" s="182" t="s">
        <v>92</v>
      </c>
      <c r="BU2" s="116" t="s">
        <v>93</v>
      </c>
      <c r="BV2" s="116" t="s">
        <v>94</v>
      </c>
      <c r="BW2" s="182" t="s">
        <v>95</v>
      </c>
      <c r="BX2" s="182" t="s">
        <v>258</v>
      </c>
      <c r="BY2" s="116" t="s">
        <v>96</v>
      </c>
      <c r="BZ2" s="116" t="s">
        <v>97</v>
      </c>
      <c r="CA2" s="116" t="s">
        <v>98</v>
      </c>
      <c r="CB2" s="182" t="s">
        <v>99</v>
      </c>
      <c r="CC2" s="118" t="s">
        <v>100</v>
      </c>
      <c r="CD2" s="118" t="s">
        <v>101</v>
      </c>
      <c r="CE2" s="116" t="s">
        <v>102</v>
      </c>
      <c r="CF2" s="116" t="s">
        <v>103</v>
      </c>
      <c r="CG2" s="116" t="s">
        <v>104</v>
      </c>
      <c r="CH2" s="182" t="s">
        <v>105</v>
      </c>
      <c r="CI2" s="116" t="s">
        <v>106</v>
      </c>
      <c r="CJ2" s="182" t="s">
        <v>107</v>
      </c>
      <c r="CK2" s="119" t="s">
        <v>108</v>
      </c>
      <c r="CL2" s="182" t="s">
        <v>109</v>
      </c>
      <c r="CM2" s="182" t="s">
        <v>110</v>
      </c>
      <c r="CN2" s="182" t="s">
        <v>111</v>
      </c>
      <c r="CO2" s="116" t="s">
        <v>112</v>
      </c>
      <c r="CP2" s="119" t="s">
        <v>113</v>
      </c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</row>
    <row r="3" spans="1:139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L3" s="124" t="s">
        <v>114</v>
      </c>
      <c r="AM3" s="100">
        <v>2</v>
      </c>
      <c r="AN3" s="179">
        <v>2</v>
      </c>
      <c r="AO3" s="102" t="s">
        <v>115</v>
      </c>
      <c r="AP3" s="100">
        <v>2</v>
      </c>
      <c r="AQ3" s="102" t="s">
        <v>115</v>
      </c>
      <c r="AR3" s="100" t="s">
        <v>115</v>
      </c>
      <c r="AS3" s="100">
        <v>3</v>
      </c>
      <c r="AT3" s="179" t="s">
        <v>115</v>
      </c>
      <c r="AU3" s="179" t="s">
        <v>115</v>
      </c>
      <c r="AV3" s="100" t="s">
        <v>115</v>
      </c>
      <c r="AW3" s="100" t="s">
        <v>115</v>
      </c>
      <c r="AX3" s="102">
        <v>3.5</v>
      </c>
      <c r="AY3" s="179">
        <v>3</v>
      </c>
      <c r="AZ3" s="179" t="s">
        <v>115</v>
      </c>
      <c r="BA3" s="179">
        <v>2</v>
      </c>
      <c r="BB3" s="179">
        <v>3</v>
      </c>
      <c r="BC3" s="102" t="s">
        <v>115</v>
      </c>
      <c r="BD3" s="102">
        <v>3</v>
      </c>
      <c r="BE3" s="100" t="s">
        <v>115</v>
      </c>
      <c r="BF3" s="102" t="s">
        <v>115</v>
      </c>
      <c r="BG3" s="100" t="s">
        <v>115</v>
      </c>
      <c r="BH3" s="100">
        <v>3</v>
      </c>
      <c r="BI3" s="102">
        <v>2</v>
      </c>
      <c r="BJ3" s="100">
        <v>2</v>
      </c>
      <c r="BK3" s="100">
        <v>1</v>
      </c>
      <c r="BL3" s="102">
        <v>1</v>
      </c>
      <c r="BM3" s="100">
        <v>3</v>
      </c>
      <c r="BN3" s="100" t="s">
        <v>115</v>
      </c>
      <c r="BO3" s="100">
        <v>3</v>
      </c>
      <c r="BP3" s="179">
        <v>3</v>
      </c>
      <c r="BQ3" s="100" t="s">
        <v>115</v>
      </c>
      <c r="BR3" s="183" t="s">
        <v>115</v>
      </c>
      <c r="BS3" s="183" t="s">
        <v>115</v>
      </c>
      <c r="BT3" s="183" t="s">
        <v>115</v>
      </c>
      <c r="BU3" s="102" t="s">
        <v>115</v>
      </c>
      <c r="BV3" s="100" t="s">
        <v>115</v>
      </c>
      <c r="BW3" s="179" t="s">
        <v>115</v>
      </c>
      <c r="BX3" s="179" t="s">
        <v>115</v>
      </c>
      <c r="BY3" s="100" t="s">
        <v>115</v>
      </c>
      <c r="BZ3" s="102" t="s">
        <v>115</v>
      </c>
      <c r="CA3" s="100" t="s">
        <v>115</v>
      </c>
      <c r="CB3" s="179">
        <v>1</v>
      </c>
      <c r="CC3" s="102">
        <v>2</v>
      </c>
      <c r="CD3" s="102">
        <v>3.5</v>
      </c>
      <c r="CE3" s="100" t="s">
        <v>115</v>
      </c>
      <c r="CF3" s="100">
        <v>2</v>
      </c>
      <c r="CG3" s="100" t="s">
        <v>115</v>
      </c>
      <c r="CH3" s="179" t="s">
        <v>115</v>
      </c>
      <c r="CI3" s="100" t="s">
        <v>115</v>
      </c>
      <c r="CJ3" s="179">
        <v>3</v>
      </c>
      <c r="CK3" s="102" t="s">
        <v>115</v>
      </c>
      <c r="CL3" s="179" t="s">
        <v>115</v>
      </c>
      <c r="CM3" s="179" t="s">
        <v>115</v>
      </c>
      <c r="CN3" s="179" t="s">
        <v>115</v>
      </c>
      <c r="CO3" s="102" t="s">
        <v>115</v>
      </c>
      <c r="CP3" s="102" t="s">
        <v>115</v>
      </c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</row>
    <row r="4" spans="1:139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138</v>
      </c>
      <c r="AN4" s="184" t="s">
        <v>139</v>
      </c>
      <c r="AO4" s="184" t="s">
        <v>140</v>
      </c>
      <c r="AP4" s="184" t="s">
        <v>141</v>
      </c>
      <c r="AQ4" s="184" t="s">
        <v>142</v>
      </c>
      <c r="AR4" s="184" t="s">
        <v>143</v>
      </c>
      <c r="AS4" s="184" t="s">
        <v>557</v>
      </c>
      <c r="AT4" s="184" t="s">
        <v>144</v>
      </c>
      <c r="AU4" s="184" t="s">
        <v>145</v>
      </c>
      <c r="AV4" s="184" t="s">
        <v>146</v>
      </c>
      <c r="AW4" s="184" t="s">
        <v>147</v>
      </c>
      <c r="AX4" s="184" t="s">
        <v>148</v>
      </c>
      <c r="AY4" s="184" t="s">
        <v>149</v>
      </c>
      <c r="AZ4" s="184" t="s">
        <v>150</v>
      </c>
      <c r="BA4" s="184" t="s">
        <v>151</v>
      </c>
      <c r="BB4" s="184" t="s">
        <v>152</v>
      </c>
      <c r="BC4" s="184" t="s">
        <v>153</v>
      </c>
      <c r="BD4" s="184" t="s">
        <v>154</v>
      </c>
      <c r="BE4" s="184" t="s">
        <v>155</v>
      </c>
      <c r="BF4" s="128" t="s">
        <v>156</v>
      </c>
      <c r="BG4" s="184" t="s">
        <v>157</v>
      </c>
      <c r="BH4" s="184" t="s">
        <v>158</v>
      </c>
      <c r="BI4" s="128" t="s">
        <v>159</v>
      </c>
      <c r="BJ4" s="184" t="s">
        <v>160</v>
      </c>
      <c r="BK4" s="184" t="s">
        <v>161</v>
      </c>
      <c r="BL4" s="128" t="s">
        <v>162</v>
      </c>
      <c r="BM4" s="184" t="s">
        <v>163</v>
      </c>
      <c r="BN4" s="184" t="s">
        <v>164</v>
      </c>
      <c r="BO4" s="184" t="s">
        <v>555</v>
      </c>
      <c r="BP4" s="184" t="s">
        <v>165</v>
      </c>
      <c r="BQ4" s="184" t="s">
        <v>166</v>
      </c>
      <c r="BR4" s="184" t="s">
        <v>167</v>
      </c>
      <c r="BS4" s="184" t="s">
        <v>168</v>
      </c>
      <c r="BT4" s="184" t="s">
        <v>169</v>
      </c>
      <c r="BU4" s="128" t="s">
        <v>170</v>
      </c>
      <c r="BV4" s="184" t="s">
        <v>171</v>
      </c>
      <c r="BW4" s="184" t="s">
        <v>172</v>
      </c>
      <c r="BX4" s="184" t="s">
        <v>556</v>
      </c>
      <c r="BY4" s="184" t="s">
        <v>173</v>
      </c>
      <c r="BZ4" s="128" t="s">
        <v>174</v>
      </c>
      <c r="CA4" s="184" t="s">
        <v>175</v>
      </c>
      <c r="CB4" s="184" t="s">
        <v>176</v>
      </c>
      <c r="CC4" s="184" t="s">
        <v>177</v>
      </c>
      <c r="CD4" s="184" t="s">
        <v>178</v>
      </c>
      <c r="CE4" s="184" t="s">
        <v>179</v>
      </c>
      <c r="CF4" s="184" t="s">
        <v>180</v>
      </c>
      <c r="CG4" s="184" t="s">
        <v>181</v>
      </c>
      <c r="CH4" s="184" t="s">
        <v>182</v>
      </c>
      <c r="CI4" s="184" t="s">
        <v>183</v>
      </c>
      <c r="CJ4" s="184" t="s">
        <v>184</v>
      </c>
      <c r="CK4" s="128" t="s">
        <v>185</v>
      </c>
      <c r="CL4" s="184" t="s">
        <v>186</v>
      </c>
      <c r="CM4" s="184" t="s">
        <v>187</v>
      </c>
      <c r="CN4" s="184" t="s">
        <v>188</v>
      </c>
      <c r="CO4" s="128" t="s">
        <v>189</v>
      </c>
      <c r="CP4" s="184" t="s">
        <v>190</v>
      </c>
    </row>
    <row r="5" spans="1:139" s="71" customFormat="1" ht="14.25" customHeight="1" x14ac:dyDescent="0.25">
      <c r="A5" s="66" t="s">
        <v>325</v>
      </c>
      <c r="B5" s="66" t="s">
        <v>781</v>
      </c>
      <c r="C5" s="66" t="s">
        <v>193</v>
      </c>
      <c r="D5" s="66">
        <v>2</v>
      </c>
      <c r="E5" s="67">
        <v>43258</v>
      </c>
      <c r="F5" s="68">
        <v>0.64027777777777795</v>
      </c>
      <c r="G5" s="68">
        <v>0.6875</v>
      </c>
      <c r="J5" s="69">
        <f>G5-F5</f>
        <v>4.7222222222222054E-2</v>
      </c>
      <c r="K5" s="70">
        <f>J5*D5</f>
        <v>9.4444444444444109E-2</v>
      </c>
      <c r="L5" s="71">
        <v>24.4</v>
      </c>
      <c r="M5" s="71">
        <v>24.5</v>
      </c>
      <c r="N5" s="71">
        <f>AVERAGE(L5:M5)</f>
        <v>24.45</v>
      </c>
      <c r="O5" s="71">
        <v>10</v>
      </c>
      <c r="P5" s="71">
        <v>10</v>
      </c>
      <c r="Q5" s="72">
        <v>0</v>
      </c>
      <c r="R5" s="72">
        <v>2</v>
      </c>
      <c r="S5" s="72">
        <f>AVERAGE(Q5:R5)</f>
        <v>1</v>
      </c>
      <c r="T5" s="72">
        <v>0</v>
      </c>
      <c r="U5" s="72">
        <v>2</v>
      </c>
      <c r="V5" s="72">
        <f>AVERAGE(T5:U5)</f>
        <v>1</v>
      </c>
      <c r="X5" s="66"/>
      <c r="Y5" s="66"/>
      <c r="Z5" s="66"/>
      <c r="AA5" s="66"/>
      <c r="AB5" s="136"/>
      <c r="AC5" s="136"/>
      <c r="AD5" s="66"/>
      <c r="AE5" s="66"/>
      <c r="AG5" s="66" t="s">
        <v>522</v>
      </c>
      <c r="AH5" s="66" t="s">
        <v>292</v>
      </c>
      <c r="AI5" s="66" t="s">
        <v>191</v>
      </c>
      <c r="AJ5" s="72"/>
      <c r="AK5" s="72"/>
      <c r="AL5" s="66"/>
      <c r="AM5" s="66"/>
      <c r="AN5" s="66"/>
      <c r="AO5" s="66"/>
      <c r="AP5" s="66"/>
      <c r="AQ5" s="66"/>
      <c r="AR5" s="66">
        <v>1</v>
      </c>
      <c r="AS5" s="66"/>
      <c r="AT5" s="66">
        <v>4</v>
      </c>
      <c r="AU5" s="66"/>
      <c r="AV5" s="66"/>
      <c r="AW5" s="66"/>
      <c r="AX5" s="66"/>
      <c r="AY5" s="66"/>
      <c r="AZ5" s="66"/>
      <c r="BA5" s="66"/>
      <c r="BB5" s="66">
        <v>5</v>
      </c>
      <c r="BC5" s="66"/>
      <c r="BD5" s="66">
        <v>2</v>
      </c>
      <c r="BE5" s="66">
        <v>1</v>
      </c>
      <c r="BG5" s="66"/>
      <c r="BH5" s="66">
        <v>22</v>
      </c>
      <c r="BJ5" s="66"/>
      <c r="BK5" s="66"/>
      <c r="BM5" s="66">
        <v>8</v>
      </c>
      <c r="BN5" s="66"/>
      <c r="BO5" s="66"/>
      <c r="BP5" s="66"/>
      <c r="BQ5" s="66"/>
      <c r="BR5" s="66"/>
      <c r="BS5" s="66"/>
      <c r="BT5" s="66"/>
      <c r="BV5" s="66"/>
      <c r="BW5" s="66">
        <v>4</v>
      </c>
      <c r="BX5" s="66"/>
      <c r="BY5" s="66"/>
      <c r="BZ5" s="71">
        <v>10</v>
      </c>
      <c r="CA5" s="66">
        <v>2</v>
      </c>
      <c r="CB5" s="66"/>
      <c r="CC5" s="66"/>
      <c r="CD5" s="66"/>
      <c r="CE5" s="66"/>
      <c r="CF5" s="66"/>
      <c r="CG5" s="66"/>
      <c r="CH5" s="66"/>
      <c r="CI5" s="66"/>
      <c r="CJ5" s="66"/>
      <c r="CL5" s="66"/>
      <c r="CM5" s="66"/>
      <c r="CN5" s="66">
        <v>1</v>
      </c>
      <c r="CP5" s="66"/>
    </row>
    <row r="6" spans="1:139" s="71" customFormat="1" ht="14.25" customHeight="1" x14ac:dyDescent="0.25">
      <c r="A6" s="66" t="s">
        <v>325</v>
      </c>
      <c r="B6" s="66" t="s">
        <v>791</v>
      </c>
      <c r="C6" s="66" t="s">
        <v>194</v>
      </c>
      <c r="D6" s="66">
        <v>3</v>
      </c>
      <c r="E6" s="67">
        <v>43269</v>
      </c>
      <c r="F6" s="68">
        <v>0.4770833333333333</v>
      </c>
      <c r="G6" s="68">
        <v>0.50763888888888886</v>
      </c>
      <c r="J6" s="69">
        <f>G6-F6</f>
        <v>3.0555555555555558E-2</v>
      </c>
      <c r="K6" s="70">
        <f>J6*D6</f>
        <v>9.1666666666666674E-2</v>
      </c>
      <c r="L6" s="71">
        <v>29.6</v>
      </c>
      <c r="M6" s="71">
        <v>21.9</v>
      </c>
      <c r="N6" s="71">
        <f>AVERAGE(L6:M6)</f>
        <v>25.75</v>
      </c>
      <c r="O6" s="71">
        <v>70</v>
      </c>
      <c r="P6" s="71">
        <v>60</v>
      </c>
      <c r="Q6" s="72">
        <v>0</v>
      </c>
      <c r="R6" s="72">
        <v>3</v>
      </c>
      <c r="S6" s="72">
        <f>AVERAGE(Q6:R6)</f>
        <v>1.5</v>
      </c>
      <c r="T6" s="72">
        <v>0</v>
      </c>
      <c r="U6" s="72">
        <v>2</v>
      </c>
      <c r="V6" s="72">
        <f>AVERAGE(T6:U6)</f>
        <v>1</v>
      </c>
      <c r="X6" s="66"/>
      <c r="Y6" s="66"/>
      <c r="Z6" s="66"/>
      <c r="AA6" s="66"/>
      <c r="AB6" s="136"/>
      <c r="AC6" s="136"/>
      <c r="AD6" s="174">
        <v>39.573963999999997</v>
      </c>
      <c r="AE6" s="174">
        <v>-79.241535999999996</v>
      </c>
      <c r="AF6" s="71">
        <v>781</v>
      </c>
      <c r="AG6" s="66" t="s">
        <v>522</v>
      </c>
      <c r="AH6" s="66" t="s">
        <v>292</v>
      </c>
      <c r="AI6" s="66" t="s">
        <v>191</v>
      </c>
      <c r="AJ6" s="72"/>
      <c r="AK6" s="72"/>
      <c r="AL6" s="66" t="s">
        <v>326</v>
      </c>
      <c r="AM6" s="66"/>
      <c r="AN6" s="66"/>
      <c r="AO6" s="66"/>
      <c r="AP6" s="66"/>
      <c r="AQ6" s="66"/>
      <c r="AR6" s="66">
        <v>1</v>
      </c>
      <c r="AS6" s="66"/>
      <c r="AT6" s="66"/>
      <c r="AU6" s="66"/>
      <c r="AV6" s="66"/>
      <c r="AW6" s="66"/>
      <c r="AX6" s="66"/>
      <c r="AY6" s="66"/>
      <c r="AZ6" s="66"/>
      <c r="BA6" s="66"/>
      <c r="BB6" s="66">
        <v>1</v>
      </c>
      <c r="BC6" s="66"/>
      <c r="BD6" s="66"/>
      <c r="BE6" s="66"/>
      <c r="BG6" s="66">
        <v>1</v>
      </c>
      <c r="BH6" s="66">
        <v>12</v>
      </c>
      <c r="BJ6" s="66"/>
      <c r="BK6" s="66"/>
      <c r="BM6" s="66">
        <v>30</v>
      </c>
      <c r="BN6" s="66"/>
      <c r="BO6" s="66"/>
      <c r="BP6" s="66"/>
      <c r="BQ6" s="66"/>
      <c r="BR6" s="66"/>
      <c r="BS6" s="66">
        <v>3</v>
      </c>
      <c r="BT6" s="66">
        <v>5</v>
      </c>
      <c r="BV6" s="66"/>
      <c r="BW6" s="66">
        <v>35</v>
      </c>
      <c r="BX6" s="66"/>
      <c r="BY6" s="66"/>
      <c r="BZ6" s="71">
        <v>1</v>
      </c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71">
        <v>1</v>
      </c>
      <c r="CL6" s="66"/>
      <c r="CM6" s="66"/>
      <c r="CN6" s="66"/>
      <c r="CP6" s="66"/>
    </row>
    <row r="7" spans="1:139" s="71" customFormat="1" ht="14.25" customHeight="1" x14ac:dyDescent="0.25">
      <c r="A7" s="66" t="s">
        <v>325</v>
      </c>
      <c r="B7" s="66" t="s">
        <v>792</v>
      </c>
      <c r="C7" s="66" t="s">
        <v>194</v>
      </c>
      <c r="D7" s="66">
        <v>3</v>
      </c>
      <c r="E7" s="67">
        <v>43269</v>
      </c>
      <c r="F7" s="68">
        <v>0.4770833333333333</v>
      </c>
      <c r="G7" s="68">
        <v>0.50763888888888886</v>
      </c>
      <c r="J7" s="69">
        <f>G7-F7</f>
        <v>3.0555555555555558E-2</v>
      </c>
      <c r="K7" s="70">
        <f>J7*D7</f>
        <v>9.1666666666666674E-2</v>
      </c>
      <c r="L7" s="71">
        <v>29.6</v>
      </c>
      <c r="M7" s="71">
        <v>21.9</v>
      </c>
      <c r="N7" s="71">
        <f>AVERAGE(L7:M7)</f>
        <v>25.75</v>
      </c>
      <c r="O7" s="71">
        <v>70</v>
      </c>
      <c r="P7" s="71">
        <v>60</v>
      </c>
      <c r="Q7" s="72">
        <v>0</v>
      </c>
      <c r="R7" s="72">
        <v>3</v>
      </c>
      <c r="S7" s="72">
        <f>AVERAGE(Q7:R7)</f>
        <v>1.5</v>
      </c>
      <c r="T7" s="72">
        <v>0</v>
      </c>
      <c r="U7" s="72">
        <v>2</v>
      </c>
      <c r="V7" s="72">
        <f>AVERAGE(T7:U7)</f>
        <v>1</v>
      </c>
      <c r="X7" s="66"/>
      <c r="Y7" s="66"/>
      <c r="Z7" s="66"/>
      <c r="AA7" s="66"/>
      <c r="AB7" s="136"/>
      <c r="AC7" s="136"/>
      <c r="AD7" s="174">
        <v>39.573963999999997</v>
      </c>
      <c r="AE7" s="174">
        <v>-79.241535999999996</v>
      </c>
      <c r="AF7" s="71">
        <v>781</v>
      </c>
      <c r="AG7" s="66" t="s">
        <v>522</v>
      </c>
      <c r="AH7" s="66" t="s">
        <v>292</v>
      </c>
      <c r="AI7" s="66" t="s">
        <v>191</v>
      </c>
      <c r="AJ7" s="72"/>
      <c r="AK7" s="72"/>
      <c r="AL7" s="66" t="s">
        <v>326</v>
      </c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G7" s="66"/>
      <c r="BH7" s="66">
        <v>2</v>
      </c>
      <c r="BJ7" s="66"/>
      <c r="BK7" s="66"/>
      <c r="BM7" s="66"/>
      <c r="BN7" s="66"/>
      <c r="BO7" s="66"/>
      <c r="BP7" s="66"/>
      <c r="BQ7" s="66"/>
      <c r="BR7" s="66"/>
      <c r="BS7" s="66"/>
      <c r="BT7" s="66"/>
      <c r="BV7" s="66"/>
      <c r="BW7" s="66"/>
      <c r="BX7" s="66"/>
      <c r="BY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L7" s="66"/>
      <c r="CM7" s="66"/>
      <c r="CN7" s="66"/>
      <c r="CP7" s="66"/>
    </row>
    <row r="8" spans="1:139" s="71" customFormat="1" ht="14.25" customHeight="1" x14ac:dyDescent="0.25">
      <c r="A8" s="66" t="s">
        <v>325</v>
      </c>
      <c r="B8" s="66" t="s">
        <v>791</v>
      </c>
      <c r="C8" s="66" t="s">
        <v>234</v>
      </c>
      <c r="D8" s="66">
        <v>2</v>
      </c>
      <c r="E8" s="67">
        <v>43295</v>
      </c>
      <c r="F8" s="68">
        <v>0.43888888888888888</v>
      </c>
      <c r="G8" s="68">
        <v>0.45833333333333331</v>
      </c>
      <c r="J8" s="69">
        <f>G8-F8</f>
        <v>1.9444444444444431E-2</v>
      </c>
      <c r="K8" s="70">
        <f>J8*D8</f>
        <v>3.8888888888888862E-2</v>
      </c>
      <c r="L8" s="71">
        <v>28.5</v>
      </c>
      <c r="M8" s="71">
        <v>28.5</v>
      </c>
      <c r="N8" s="71">
        <f>AVERAGE(L8:M8)</f>
        <v>28.5</v>
      </c>
      <c r="O8" s="71">
        <v>10</v>
      </c>
      <c r="P8" s="71">
        <v>65</v>
      </c>
      <c r="Q8" s="72">
        <v>0</v>
      </c>
      <c r="R8" s="72">
        <v>2</v>
      </c>
      <c r="S8" s="72">
        <f>AVERAGE(Q8:R8)</f>
        <v>1</v>
      </c>
      <c r="T8" s="72">
        <v>0</v>
      </c>
      <c r="U8" s="72">
        <v>2</v>
      </c>
      <c r="V8" s="72">
        <f>AVERAGE(T8:U8)</f>
        <v>1</v>
      </c>
      <c r="X8" s="66"/>
      <c r="Y8" s="66"/>
      <c r="Z8" s="66"/>
      <c r="AA8" s="66"/>
      <c r="AB8" s="136"/>
      <c r="AC8" s="136"/>
      <c r="AD8" s="66"/>
      <c r="AE8" s="66"/>
      <c r="AG8" s="66" t="s">
        <v>522</v>
      </c>
      <c r="AH8" s="66" t="s">
        <v>292</v>
      </c>
      <c r="AI8" s="66" t="s">
        <v>191</v>
      </c>
      <c r="AJ8" s="72"/>
      <c r="AK8" s="72"/>
      <c r="AL8" s="66" t="s">
        <v>329</v>
      </c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G8" s="66"/>
      <c r="BH8" s="66"/>
      <c r="BJ8" s="66"/>
      <c r="BK8" s="66"/>
      <c r="BM8" s="66"/>
      <c r="BN8" s="66"/>
      <c r="BO8" s="66"/>
      <c r="BP8" s="66"/>
      <c r="BQ8" s="66"/>
      <c r="BR8" s="66"/>
      <c r="BS8" s="66">
        <v>6</v>
      </c>
      <c r="BT8" s="66"/>
      <c r="BV8" s="66"/>
      <c r="BW8" s="66">
        <v>2</v>
      </c>
      <c r="BX8" s="66"/>
      <c r="BY8" s="66"/>
      <c r="CA8" s="66">
        <v>1</v>
      </c>
      <c r="CB8" s="66"/>
      <c r="CC8" s="66"/>
      <c r="CD8" s="66"/>
      <c r="CE8" s="66"/>
      <c r="CF8" s="66"/>
      <c r="CG8" s="66"/>
      <c r="CH8" s="66">
        <v>1</v>
      </c>
      <c r="CI8" s="66"/>
      <c r="CJ8" s="66"/>
      <c r="CL8" s="66"/>
      <c r="CM8" s="66"/>
      <c r="CN8" s="66"/>
      <c r="CP8" s="66"/>
    </row>
    <row r="9" spans="1:139" s="71" customFormat="1" ht="14.25" customHeight="1" x14ac:dyDescent="0.25">
      <c r="A9" s="66" t="s">
        <v>325</v>
      </c>
      <c r="B9" s="66" t="s">
        <v>792</v>
      </c>
      <c r="C9" s="66" t="s">
        <v>234</v>
      </c>
      <c r="D9" s="66">
        <v>2</v>
      </c>
      <c r="E9" s="67">
        <v>43295</v>
      </c>
      <c r="F9" s="68">
        <v>0.43888888888888888</v>
      </c>
      <c r="G9" s="68">
        <v>0.45833333333333331</v>
      </c>
      <c r="J9" s="69">
        <f>G9-F9</f>
        <v>1.9444444444444431E-2</v>
      </c>
      <c r="K9" s="70">
        <f>J9*D9</f>
        <v>3.8888888888888862E-2</v>
      </c>
      <c r="L9" s="71">
        <v>28.5</v>
      </c>
      <c r="M9" s="71">
        <v>28.5</v>
      </c>
      <c r="N9" s="71">
        <f>AVERAGE(L9:M9)</f>
        <v>28.5</v>
      </c>
      <c r="O9" s="71">
        <v>10</v>
      </c>
      <c r="P9" s="71">
        <v>65</v>
      </c>
      <c r="Q9" s="72">
        <v>0</v>
      </c>
      <c r="R9" s="72">
        <v>2</v>
      </c>
      <c r="S9" s="72">
        <f>AVERAGE(Q9:R9)</f>
        <v>1</v>
      </c>
      <c r="T9" s="72">
        <v>0</v>
      </c>
      <c r="U9" s="72">
        <v>2</v>
      </c>
      <c r="V9" s="72">
        <f>AVERAGE(T9:U9)</f>
        <v>1</v>
      </c>
      <c r="X9" s="66"/>
      <c r="Y9" s="66"/>
      <c r="Z9" s="66"/>
      <c r="AA9" s="66"/>
      <c r="AB9" s="136"/>
      <c r="AC9" s="136"/>
      <c r="AD9" s="66"/>
      <c r="AE9" s="66"/>
      <c r="AG9" s="66" t="s">
        <v>522</v>
      </c>
      <c r="AH9" s="66" t="s">
        <v>292</v>
      </c>
      <c r="AI9" s="66" t="s">
        <v>191</v>
      </c>
      <c r="AJ9" s="72"/>
      <c r="AK9" s="72"/>
      <c r="AL9" s="66" t="s">
        <v>329</v>
      </c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G9" s="66"/>
      <c r="BH9" s="66"/>
      <c r="BJ9" s="66"/>
      <c r="BK9" s="66"/>
      <c r="BM9" s="66"/>
      <c r="BN9" s="66"/>
      <c r="BO9" s="66"/>
      <c r="BP9" s="66"/>
      <c r="BQ9" s="66"/>
      <c r="BR9" s="66"/>
      <c r="BS9" s="66">
        <v>6</v>
      </c>
      <c r="BT9" s="66"/>
      <c r="BV9" s="66"/>
      <c r="BW9" s="66"/>
      <c r="BX9" s="66"/>
      <c r="BY9" s="66"/>
      <c r="CA9" s="66">
        <v>2</v>
      </c>
      <c r="CB9" s="66"/>
      <c r="CC9" s="66"/>
      <c r="CD9" s="66"/>
      <c r="CE9" s="66"/>
      <c r="CF9" s="66"/>
      <c r="CG9" s="66"/>
      <c r="CH9" s="66"/>
      <c r="CI9" s="66"/>
      <c r="CJ9" s="66"/>
      <c r="CL9" s="66"/>
      <c r="CM9" s="66"/>
      <c r="CN9" s="66"/>
      <c r="CP9" s="66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5A19-6F78-4ED9-A5D8-D84BC9487182}">
  <dimension ref="A1:EI7"/>
  <sheetViews>
    <sheetView workbookViewId="0">
      <selection activeCell="J18" sqref="J18"/>
    </sheetView>
  </sheetViews>
  <sheetFormatPr defaultRowHeight="15" x14ac:dyDescent="0.25"/>
  <sheetData>
    <row r="1" spans="1:139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L1" s="178" t="s">
        <v>6</v>
      </c>
      <c r="AM1" s="100" t="s">
        <v>7</v>
      </c>
      <c r="AN1" s="179" t="s">
        <v>8</v>
      </c>
      <c r="AO1" s="102" t="s">
        <v>9</v>
      </c>
      <c r="AP1" s="100" t="s">
        <v>10</v>
      </c>
      <c r="AQ1" s="103" t="s">
        <v>11</v>
      </c>
      <c r="AR1" s="100" t="s">
        <v>12</v>
      </c>
      <c r="AS1" s="100" t="s">
        <v>214</v>
      </c>
      <c r="AT1" s="179" t="s">
        <v>13</v>
      </c>
      <c r="AU1" s="179" t="s">
        <v>14</v>
      </c>
      <c r="AV1" s="100" t="s">
        <v>15</v>
      </c>
      <c r="AW1" s="100" t="s">
        <v>16</v>
      </c>
      <c r="AX1" s="102" t="s">
        <v>17</v>
      </c>
      <c r="AY1" s="179" t="s">
        <v>18</v>
      </c>
      <c r="AZ1" s="179" t="s">
        <v>19</v>
      </c>
      <c r="BA1" s="179" t="s">
        <v>20</v>
      </c>
      <c r="BB1" s="179" t="s">
        <v>21</v>
      </c>
      <c r="BC1" s="103" t="s">
        <v>22</v>
      </c>
      <c r="BD1" s="102" t="s">
        <v>23</v>
      </c>
      <c r="BE1" s="100" t="s">
        <v>24</v>
      </c>
      <c r="BF1" s="100" t="s">
        <v>25</v>
      </c>
      <c r="BG1" s="100" t="s">
        <v>26</v>
      </c>
      <c r="BH1" s="100" t="s">
        <v>27</v>
      </c>
      <c r="BI1" s="102" t="s">
        <v>28</v>
      </c>
      <c r="BJ1" s="100" t="s">
        <v>29</v>
      </c>
      <c r="BK1" s="100" t="s">
        <v>30</v>
      </c>
      <c r="BL1" s="100" t="s">
        <v>31</v>
      </c>
      <c r="BM1" s="100" t="s">
        <v>32</v>
      </c>
      <c r="BN1" s="100" t="s">
        <v>33</v>
      </c>
      <c r="BO1" s="100" t="s">
        <v>261</v>
      </c>
      <c r="BP1" s="179" t="s">
        <v>34</v>
      </c>
      <c r="BQ1" s="100" t="s">
        <v>35</v>
      </c>
      <c r="BR1" s="100" t="s">
        <v>36</v>
      </c>
      <c r="BS1" s="179" t="s">
        <v>37</v>
      </c>
      <c r="BT1" s="179" t="s">
        <v>38</v>
      </c>
      <c r="BU1" s="100" t="s">
        <v>39</v>
      </c>
      <c r="BV1" s="100" t="s">
        <v>40</v>
      </c>
      <c r="BW1" s="179" t="s">
        <v>41</v>
      </c>
      <c r="BX1" s="179" t="s">
        <v>259</v>
      </c>
      <c r="BY1" s="100" t="s">
        <v>42</v>
      </c>
      <c r="BZ1" s="100" t="s">
        <v>43</v>
      </c>
      <c r="CA1" s="100" t="s">
        <v>44</v>
      </c>
      <c r="CB1" s="179" t="s">
        <v>45</v>
      </c>
      <c r="CC1" s="102" t="s">
        <v>46</v>
      </c>
      <c r="CD1" s="102" t="s">
        <v>47</v>
      </c>
      <c r="CE1" s="100" t="s">
        <v>48</v>
      </c>
      <c r="CF1" s="100" t="s">
        <v>49</v>
      </c>
      <c r="CG1" s="100" t="s">
        <v>50</v>
      </c>
      <c r="CH1" s="179" t="s">
        <v>51</v>
      </c>
      <c r="CI1" s="100" t="s">
        <v>52</v>
      </c>
      <c r="CJ1" s="179" t="s">
        <v>53</v>
      </c>
      <c r="CK1" s="103" t="s">
        <v>54</v>
      </c>
      <c r="CL1" s="179" t="s">
        <v>55</v>
      </c>
      <c r="CM1" s="179" t="s">
        <v>56</v>
      </c>
      <c r="CN1" s="179" t="s">
        <v>57</v>
      </c>
      <c r="CO1" s="100" t="s">
        <v>58</v>
      </c>
      <c r="CP1" s="103" t="s">
        <v>59</v>
      </c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</row>
    <row r="2" spans="1:139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81" t="s">
        <v>60</v>
      </c>
      <c r="AM2" s="116" t="s">
        <v>61</v>
      </c>
      <c r="AN2" s="182" t="s">
        <v>62</v>
      </c>
      <c r="AO2" s="118" t="s">
        <v>63</v>
      </c>
      <c r="AP2" s="116" t="s">
        <v>64</v>
      </c>
      <c r="AQ2" s="119" t="s">
        <v>788</v>
      </c>
      <c r="AR2" s="116" t="s">
        <v>66</v>
      </c>
      <c r="AS2" s="116" t="s">
        <v>215</v>
      </c>
      <c r="AT2" s="182" t="s">
        <v>67</v>
      </c>
      <c r="AU2" s="182" t="s">
        <v>68</v>
      </c>
      <c r="AV2" s="116" t="s">
        <v>69</v>
      </c>
      <c r="AW2" s="116" t="s">
        <v>70</v>
      </c>
      <c r="AX2" s="118" t="s">
        <v>71</v>
      </c>
      <c r="AY2" s="182" t="s">
        <v>72</v>
      </c>
      <c r="AZ2" s="182" t="s">
        <v>73</v>
      </c>
      <c r="BA2" s="182" t="s">
        <v>74</v>
      </c>
      <c r="BB2" s="182" t="s">
        <v>75</v>
      </c>
      <c r="BC2" s="119" t="s">
        <v>789</v>
      </c>
      <c r="BD2" s="118" t="s">
        <v>77</v>
      </c>
      <c r="BE2" s="116" t="s">
        <v>78</v>
      </c>
      <c r="BF2" s="116" t="s">
        <v>79</v>
      </c>
      <c r="BG2" s="116" t="s">
        <v>80</v>
      </c>
      <c r="BH2" s="116" t="s">
        <v>81</v>
      </c>
      <c r="BI2" s="118" t="s">
        <v>82</v>
      </c>
      <c r="BJ2" s="116" t="s">
        <v>83</v>
      </c>
      <c r="BK2" s="116" t="s">
        <v>84</v>
      </c>
      <c r="BL2" s="116" t="s">
        <v>85</v>
      </c>
      <c r="BM2" s="116" t="s">
        <v>86</v>
      </c>
      <c r="BN2" s="116" t="s">
        <v>87</v>
      </c>
      <c r="BO2" s="182" t="s">
        <v>260</v>
      </c>
      <c r="BP2" s="182" t="s">
        <v>88</v>
      </c>
      <c r="BQ2" s="116" t="s">
        <v>89</v>
      </c>
      <c r="BR2" s="116" t="s">
        <v>90</v>
      </c>
      <c r="BS2" s="182" t="s">
        <v>91</v>
      </c>
      <c r="BT2" s="182" t="s">
        <v>92</v>
      </c>
      <c r="BU2" s="116" t="s">
        <v>93</v>
      </c>
      <c r="BV2" s="116" t="s">
        <v>94</v>
      </c>
      <c r="BW2" s="182" t="s">
        <v>95</v>
      </c>
      <c r="BX2" s="182" t="s">
        <v>258</v>
      </c>
      <c r="BY2" s="116" t="s">
        <v>96</v>
      </c>
      <c r="BZ2" s="116" t="s">
        <v>97</v>
      </c>
      <c r="CA2" s="116" t="s">
        <v>98</v>
      </c>
      <c r="CB2" s="182" t="s">
        <v>99</v>
      </c>
      <c r="CC2" s="118" t="s">
        <v>100</v>
      </c>
      <c r="CD2" s="118" t="s">
        <v>101</v>
      </c>
      <c r="CE2" s="116" t="s">
        <v>102</v>
      </c>
      <c r="CF2" s="116" t="s">
        <v>103</v>
      </c>
      <c r="CG2" s="116" t="s">
        <v>104</v>
      </c>
      <c r="CH2" s="182" t="s">
        <v>105</v>
      </c>
      <c r="CI2" s="116" t="s">
        <v>106</v>
      </c>
      <c r="CJ2" s="182" t="s">
        <v>107</v>
      </c>
      <c r="CK2" s="119" t="s">
        <v>108</v>
      </c>
      <c r="CL2" s="182" t="s">
        <v>109</v>
      </c>
      <c r="CM2" s="182" t="s">
        <v>110</v>
      </c>
      <c r="CN2" s="182" t="s">
        <v>111</v>
      </c>
      <c r="CO2" s="116" t="s">
        <v>112</v>
      </c>
      <c r="CP2" s="119" t="s">
        <v>113</v>
      </c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</row>
    <row r="3" spans="1:139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L3" s="124" t="s">
        <v>114</v>
      </c>
      <c r="AM3" s="100">
        <v>2</v>
      </c>
      <c r="AN3" s="179">
        <v>2</v>
      </c>
      <c r="AO3" s="102" t="s">
        <v>115</v>
      </c>
      <c r="AP3" s="100">
        <v>2</v>
      </c>
      <c r="AQ3" s="102" t="s">
        <v>115</v>
      </c>
      <c r="AR3" s="100" t="s">
        <v>115</v>
      </c>
      <c r="AS3" s="100">
        <v>3</v>
      </c>
      <c r="AT3" s="179" t="s">
        <v>115</v>
      </c>
      <c r="AU3" s="179" t="s">
        <v>115</v>
      </c>
      <c r="AV3" s="100" t="s">
        <v>115</v>
      </c>
      <c r="AW3" s="100" t="s">
        <v>115</v>
      </c>
      <c r="AX3" s="102">
        <v>3.5</v>
      </c>
      <c r="AY3" s="179">
        <v>3</v>
      </c>
      <c r="AZ3" s="179" t="s">
        <v>115</v>
      </c>
      <c r="BA3" s="179">
        <v>2</v>
      </c>
      <c r="BB3" s="179">
        <v>3</v>
      </c>
      <c r="BC3" s="102" t="s">
        <v>115</v>
      </c>
      <c r="BD3" s="102">
        <v>3</v>
      </c>
      <c r="BE3" s="100" t="s">
        <v>115</v>
      </c>
      <c r="BF3" s="102" t="s">
        <v>115</v>
      </c>
      <c r="BG3" s="100" t="s">
        <v>115</v>
      </c>
      <c r="BH3" s="100">
        <v>3</v>
      </c>
      <c r="BI3" s="102">
        <v>2</v>
      </c>
      <c r="BJ3" s="100">
        <v>2</v>
      </c>
      <c r="BK3" s="100">
        <v>1</v>
      </c>
      <c r="BL3" s="102">
        <v>1</v>
      </c>
      <c r="BM3" s="100">
        <v>3</v>
      </c>
      <c r="BN3" s="100" t="s">
        <v>115</v>
      </c>
      <c r="BO3" s="100">
        <v>3</v>
      </c>
      <c r="BP3" s="179">
        <v>3</v>
      </c>
      <c r="BQ3" s="100" t="s">
        <v>115</v>
      </c>
      <c r="BR3" s="183" t="s">
        <v>115</v>
      </c>
      <c r="BS3" s="183" t="s">
        <v>115</v>
      </c>
      <c r="BT3" s="183" t="s">
        <v>115</v>
      </c>
      <c r="BU3" s="102" t="s">
        <v>115</v>
      </c>
      <c r="BV3" s="100" t="s">
        <v>115</v>
      </c>
      <c r="BW3" s="179" t="s">
        <v>115</v>
      </c>
      <c r="BX3" s="179" t="s">
        <v>115</v>
      </c>
      <c r="BY3" s="100" t="s">
        <v>115</v>
      </c>
      <c r="BZ3" s="102" t="s">
        <v>115</v>
      </c>
      <c r="CA3" s="100" t="s">
        <v>115</v>
      </c>
      <c r="CB3" s="179">
        <v>1</v>
      </c>
      <c r="CC3" s="102">
        <v>2</v>
      </c>
      <c r="CD3" s="102">
        <v>3.5</v>
      </c>
      <c r="CE3" s="100" t="s">
        <v>115</v>
      </c>
      <c r="CF3" s="100">
        <v>2</v>
      </c>
      <c r="CG3" s="100" t="s">
        <v>115</v>
      </c>
      <c r="CH3" s="179" t="s">
        <v>115</v>
      </c>
      <c r="CI3" s="100" t="s">
        <v>115</v>
      </c>
      <c r="CJ3" s="179">
        <v>3</v>
      </c>
      <c r="CK3" s="102" t="s">
        <v>115</v>
      </c>
      <c r="CL3" s="179" t="s">
        <v>115</v>
      </c>
      <c r="CM3" s="179" t="s">
        <v>115</v>
      </c>
      <c r="CN3" s="179" t="s">
        <v>115</v>
      </c>
      <c r="CO3" s="102" t="s">
        <v>115</v>
      </c>
      <c r="CP3" s="102" t="s">
        <v>115</v>
      </c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</row>
    <row r="4" spans="1:139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138</v>
      </c>
      <c r="AN4" s="184" t="s">
        <v>139</v>
      </c>
      <c r="AO4" s="184" t="s">
        <v>140</v>
      </c>
      <c r="AP4" s="184" t="s">
        <v>141</v>
      </c>
      <c r="AQ4" s="184" t="s">
        <v>142</v>
      </c>
      <c r="AR4" s="184" t="s">
        <v>143</v>
      </c>
      <c r="AS4" s="184" t="s">
        <v>557</v>
      </c>
      <c r="AT4" s="184" t="s">
        <v>144</v>
      </c>
      <c r="AU4" s="184" t="s">
        <v>145</v>
      </c>
      <c r="AV4" s="184" t="s">
        <v>146</v>
      </c>
      <c r="AW4" s="184" t="s">
        <v>147</v>
      </c>
      <c r="AX4" s="184" t="s">
        <v>148</v>
      </c>
      <c r="AY4" s="184" t="s">
        <v>149</v>
      </c>
      <c r="AZ4" s="184" t="s">
        <v>150</v>
      </c>
      <c r="BA4" s="184" t="s">
        <v>151</v>
      </c>
      <c r="BB4" s="184" t="s">
        <v>152</v>
      </c>
      <c r="BC4" s="184" t="s">
        <v>153</v>
      </c>
      <c r="BD4" s="184" t="s">
        <v>154</v>
      </c>
      <c r="BE4" s="184" t="s">
        <v>155</v>
      </c>
      <c r="BF4" s="128" t="s">
        <v>156</v>
      </c>
      <c r="BG4" s="184" t="s">
        <v>157</v>
      </c>
      <c r="BH4" s="184" t="s">
        <v>158</v>
      </c>
      <c r="BI4" s="128" t="s">
        <v>159</v>
      </c>
      <c r="BJ4" s="184" t="s">
        <v>160</v>
      </c>
      <c r="BK4" s="184" t="s">
        <v>161</v>
      </c>
      <c r="BL4" s="128" t="s">
        <v>162</v>
      </c>
      <c r="BM4" s="184" t="s">
        <v>163</v>
      </c>
      <c r="BN4" s="184" t="s">
        <v>164</v>
      </c>
      <c r="BO4" s="184" t="s">
        <v>555</v>
      </c>
      <c r="BP4" s="184" t="s">
        <v>165</v>
      </c>
      <c r="BQ4" s="184" t="s">
        <v>166</v>
      </c>
      <c r="BR4" s="184" t="s">
        <v>167</v>
      </c>
      <c r="BS4" s="184" t="s">
        <v>168</v>
      </c>
      <c r="BT4" s="184" t="s">
        <v>169</v>
      </c>
      <c r="BU4" s="128" t="s">
        <v>170</v>
      </c>
      <c r="BV4" s="184" t="s">
        <v>171</v>
      </c>
      <c r="BW4" s="184" t="s">
        <v>172</v>
      </c>
      <c r="BX4" s="184" t="s">
        <v>556</v>
      </c>
      <c r="BY4" s="184" t="s">
        <v>173</v>
      </c>
      <c r="BZ4" s="128" t="s">
        <v>174</v>
      </c>
      <c r="CA4" s="184" t="s">
        <v>175</v>
      </c>
      <c r="CB4" s="184" t="s">
        <v>176</v>
      </c>
      <c r="CC4" s="184" t="s">
        <v>177</v>
      </c>
      <c r="CD4" s="184" t="s">
        <v>178</v>
      </c>
      <c r="CE4" s="184" t="s">
        <v>179</v>
      </c>
      <c r="CF4" s="184" t="s">
        <v>180</v>
      </c>
      <c r="CG4" s="184" t="s">
        <v>181</v>
      </c>
      <c r="CH4" s="184" t="s">
        <v>182</v>
      </c>
      <c r="CI4" s="184" t="s">
        <v>183</v>
      </c>
      <c r="CJ4" s="184" t="s">
        <v>184</v>
      </c>
      <c r="CK4" s="128" t="s">
        <v>185</v>
      </c>
      <c r="CL4" s="184" t="s">
        <v>186</v>
      </c>
      <c r="CM4" s="184" t="s">
        <v>187</v>
      </c>
      <c r="CN4" s="184" t="s">
        <v>188</v>
      </c>
      <c r="CO4" s="128" t="s">
        <v>189</v>
      </c>
      <c r="CP4" s="184" t="s">
        <v>190</v>
      </c>
    </row>
    <row r="5" spans="1:139" s="71" customFormat="1" ht="14.25" customHeight="1" x14ac:dyDescent="0.25">
      <c r="A5" s="66" t="s">
        <v>330</v>
      </c>
      <c r="B5" s="66" t="s">
        <v>782</v>
      </c>
      <c r="C5" s="66" t="s">
        <v>204</v>
      </c>
      <c r="D5" s="66">
        <v>2</v>
      </c>
      <c r="E5" s="67">
        <v>43249</v>
      </c>
      <c r="F5" s="68">
        <v>0.38263888888888892</v>
      </c>
      <c r="G5" s="68">
        <v>0.44930555555555557</v>
      </c>
      <c r="J5" s="69">
        <f>G5-F5</f>
        <v>6.6666666666666652E-2</v>
      </c>
      <c r="K5" s="70">
        <f>J5*D5</f>
        <v>0.1333333333333333</v>
      </c>
      <c r="L5" s="71">
        <v>28.3</v>
      </c>
      <c r="M5" s="71">
        <v>29</v>
      </c>
      <c r="N5" s="71">
        <f>AVERAGE(L5:M5)</f>
        <v>28.65</v>
      </c>
      <c r="O5" s="71">
        <v>45</v>
      </c>
      <c r="P5" s="71">
        <v>40</v>
      </c>
      <c r="Q5" s="72">
        <v>0</v>
      </c>
      <c r="R5" s="72">
        <v>1</v>
      </c>
      <c r="S5" s="72">
        <f>AVERAGE(Q5:R5)</f>
        <v>0.5</v>
      </c>
      <c r="T5" s="72">
        <v>0</v>
      </c>
      <c r="U5" s="72">
        <v>1</v>
      </c>
      <c r="V5" s="72">
        <f>AVERAGE(T5:U5)</f>
        <v>0.5</v>
      </c>
      <c r="X5" s="66"/>
      <c r="Y5" s="66"/>
      <c r="Z5" s="66"/>
      <c r="AA5" s="66"/>
      <c r="AB5" s="136"/>
      <c r="AC5" s="136"/>
      <c r="AD5" s="66"/>
      <c r="AE5" s="66"/>
      <c r="AG5" s="66" t="s">
        <v>522</v>
      </c>
      <c r="AH5" s="66" t="s">
        <v>292</v>
      </c>
      <c r="AI5" s="66" t="s">
        <v>519</v>
      </c>
      <c r="AJ5" s="72"/>
      <c r="AK5" s="72"/>
      <c r="AL5" s="66" t="s">
        <v>337</v>
      </c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>
        <v>4</v>
      </c>
      <c r="BC5" s="66"/>
      <c r="BD5" s="66">
        <v>1</v>
      </c>
      <c r="BE5" s="66">
        <v>2</v>
      </c>
      <c r="BG5" s="66"/>
      <c r="BH5" s="66">
        <v>2</v>
      </c>
      <c r="BJ5" s="66"/>
      <c r="BK5" s="66"/>
      <c r="BM5" s="66"/>
      <c r="BN5" s="66"/>
      <c r="BO5" s="66"/>
      <c r="BP5" s="66"/>
      <c r="BQ5" s="66"/>
      <c r="BR5" s="66"/>
      <c r="BS5" s="66"/>
      <c r="BT5" s="66">
        <v>1</v>
      </c>
      <c r="BU5" s="71">
        <v>3</v>
      </c>
      <c r="BV5" s="66"/>
      <c r="BW5" s="66"/>
      <c r="BX5" s="66"/>
      <c r="BY5" s="66"/>
      <c r="BZ5" s="71">
        <v>2</v>
      </c>
      <c r="CA5" s="66"/>
      <c r="CB5" s="66"/>
      <c r="CC5" s="66"/>
      <c r="CD5" s="66"/>
      <c r="CE5" s="66"/>
      <c r="CF5" s="66"/>
      <c r="CG5" s="66"/>
      <c r="CH5" s="66"/>
      <c r="CI5" s="66"/>
      <c r="CJ5" s="66"/>
      <c r="CL5" s="66"/>
      <c r="CM5" s="66"/>
      <c r="CN5" s="66"/>
      <c r="CP5" s="66"/>
    </row>
    <row r="6" spans="1:139" s="71" customFormat="1" ht="14.25" customHeight="1" x14ac:dyDescent="0.25">
      <c r="A6" s="66" t="s">
        <v>330</v>
      </c>
      <c r="B6" s="66" t="s">
        <v>782</v>
      </c>
      <c r="C6" s="66" t="s">
        <v>233</v>
      </c>
      <c r="D6" s="66">
        <v>1</v>
      </c>
      <c r="E6" s="67">
        <v>43270</v>
      </c>
      <c r="F6" s="68">
        <v>0.35555555555555557</v>
      </c>
      <c r="G6" s="68">
        <v>0.36805555555555558</v>
      </c>
      <c r="J6" s="69">
        <f>G6-F6</f>
        <v>1.2500000000000011E-2</v>
      </c>
      <c r="K6" s="70">
        <f>J6*D6</f>
        <v>1.2500000000000011E-2</v>
      </c>
      <c r="L6" s="71">
        <v>25.3</v>
      </c>
      <c r="M6" s="71">
        <v>25.3</v>
      </c>
      <c r="N6" s="71">
        <f>AVERAGE(L6:M6)</f>
        <v>25.3</v>
      </c>
      <c r="O6" s="71">
        <v>95</v>
      </c>
      <c r="P6" s="71">
        <v>100</v>
      </c>
      <c r="Q6" s="72">
        <v>0</v>
      </c>
      <c r="R6" s="72">
        <v>4</v>
      </c>
      <c r="S6" s="72">
        <f>AVERAGE(Q6:R6)</f>
        <v>2</v>
      </c>
      <c r="T6" s="72">
        <v>0</v>
      </c>
      <c r="U6" s="72">
        <v>4</v>
      </c>
      <c r="V6" s="72">
        <f>AVERAGE(T6:U6)</f>
        <v>2</v>
      </c>
      <c r="X6" s="66"/>
      <c r="Y6" s="66"/>
      <c r="Z6" s="66"/>
      <c r="AA6" s="66"/>
      <c r="AB6" s="136"/>
      <c r="AC6" s="136"/>
      <c r="AD6" s="66"/>
      <c r="AE6" s="66"/>
      <c r="AG6" s="66" t="s">
        <v>522</v>
      </c>
      <c r="AH6" s="66" t="s">
        <v>292</v>
      </c>
      <c r="AI6" s="66" t="s">
        <v>519</v>
      </c>
      <c r="AJ6" s="72"/>
      <c r="AK6" s="72"/>
      <c r="AL6" s="66" t="s">
        <v>331</v>
      </c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G6" s="66"/>
      <c r="BH6" s="66"/>
      <c r="BJ6" s="66"/>
      <c r="BK6" s="66"/>
      <c r="BM6" s="66"/>
      <c r="BN6" s="66"/>
      <c r="BO6" s="66"/>
      <c r="BP6" s="66"/>
      <c r="BQ6" s="66"/>
      <c r="BR6" s="66"/>
      <c r="BS6" s="66"/>
      <c r="BT6" s="66"/>
      <c r="BV6" s="66"/>
      <c r="BW6" s="66"/>
      <c r="BX6" s="66"/>
      <c r="BY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L6" s="66"/>
      <c r="CM6" s="66"/>
      <c r="CN6" s="66"/>
      <c r="CP6" s="66"/>
    </row>
    <row r="7" spans="1:139" s="71" customFormat="1" ht="14.25" customHeight="1" x14ac:dyDescent="0.25">
      <c r="A7" s="66" t="s">
        <v>332</v>
      </c>
      <c r="B7" s="66" t="s">
        <v>782</v>
      </c>
      <c r="C7" s="66" t="s">
        <v>234</v>
      </c>
      <c r="D7" s="66">
        <v>2</v>
      </c>
      <c r="E7" s="67">
        <v>43275</v>
      </c>
      <c r="F7" s="68">
        <v>0.37986111111111115</v>
      </c>
      <c r="G7" s="68">
        <v>0.45694444444444443</v>
      </c>
      <c r="J7" s="69">
        <f>G7-F7</f>
        <v>7.7083333333333282E-2</v>
      </c>
      <c r="K7" s="70">
        <f>J7*D7</f>
        <v>0.15416666666666656</v>
      </c>
      <c r="L7" s="71">
        <v>25.2</v>
      </c>
      <c r="M7" s="71">
        <v>27.8</v>
      </c>
      <c r="N7" s="71">
        <f>AVERAGE(L7:M7)</f>
        <v>26.5</v>
      </c>
      <c r="O7" s="71">
        <v>65</v>
      </c>
      <c r="P7" s="71">
        <v>80</v>
      </c>
      <c r="Q7" s="72">
        <v>0</v>
      </c>
      <c r="R7" s="72">
        <v>2</v>
      </c>
      <c r="S7" s="72">
        <f>AVERAGE(Q7:R7)</f>
        <v>1</v>
      </c>
      <c r="T7" s="72">
        <v>0</v>
      </c>
      <c r="U7" s="72">
        <v>4</v>
      </c>
      <c r="V7" s="72">
        <f>AVERAGE(T7:U7)</f>
        <v>2</v>
      </c>
      <c r="X7" s="66"/>
      <c r="Y7" s="66"/>
      <c r="Z7" s="66"/>
      <c r="AA7" s="66"/>
      <c r="AB7" s="136"/>
      <c r="AC7" s="136"/>
      <c r="AD7" s="174">
        <v>39.697986</v>
      </c>
      <c r="AE7" s="174">
        <v>-78.938933000000006</v>
      </c>
      <c r="AF7" s="71">
        <v>824</v>
      </c>
      <c r="AG7" s="66" t="s">
        <v>522</v>
      </c>
      <c r="AH7" s="66" t="s">
        <v>292</v>
      </c>
      <c r="AI7" s="66" t="s">
        <v>519</v>
      </c>
      <c r="AJ7" s="72"/>
      <c r="AK7" s="72"/>
      <c r="AL7" s="66"/>
      <c r="AM7" s="66"/>
      <c r="AN7" s="66"/>
      <c r="AO7" s="66"/>
      <c r="AP7" s="66"/>
      <c r="AQ7" s="66"/>
      <c r="AR7" s="66">
        <v>1</v>
      </c>
      <c r="AS7" s="66"/>
      <c r="AT7" s="66"/>
      <c r="AU7" s="66"/>
      <c r="AV7" s="66"/>
      <c r="AW7" s="66">
        <v>2</v>
      </c>
      <c r="AX7" s="66"/>
      <c r="AY7" s="66"/>
      <c r="AZ7" s="66"/>
      <c r="BA7" s="66"/>
      <c r="BB7" s="66"/>
      <c r="BC7" s="66"/>
      <c r="BD7" s="66"/>
      <c r="BE7" s="66"/>
      <c r="BG7" s="66"/>
      <c r="BH7" s="66">
        <v>3</v>
      </c>
      <c r="BJ7" s="66"/>
      <c r="BK7" s="66"/>
      <c r="BM7" s="66"/>
      <c r="BN7" s="66"/>
      <c r="BO7" s="66"/>
      <c r="BP7" s="66"/>
      <c r="BQ7" s="66"/>
      <c r="BR7" s="66"/>
      <c r="BS7" s="66">
        <v>4</v>
      </c>
      <c r="BT7" s="66"/>
      <c r="BV7" s="66"/>
      <c r="BW7" s="66"/>
      <c r="BX7" s="66"/>
      <c r="BY7" s="66"/>
      <c r="BZ7" s="71">
        <v>2</v>
      </c>
      <c r="CA7" s="66">
        <v>4</v>
      </c>
      <c r="CB7" s="66"/>
      <c r="CC7" s="66"/>
      <c r="CD7" s="66"/>
      <c r="CE7" s="66"/>
      <c r="CF7" s="66"/>
      <c r="CG7" s="66"/>
      <c r="CH7" s="66"/>
      <c r="CI7" s="66"/>
      <c r="CJ7" s="66"/>
      <c r="CL7" s="66"/>
      <c r="CM7" s="66"/>
      <c r="CN7" s="66"/>
      <c r="CP7" s="66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067C-FD37-4BC8-A46C-7CEFCC771CCB}">
  <dimension ref="A1:EI9"/>
  <sheetViews>
    <sheetView workbookViewId="0">
      <selection activeCell="P11" sqref="P11"/>
    </sheetView>
  </sheetViews>
  <sheetFormatPr defaultRowHeight="15" x14ac:dyDescent="0.25"/>
  <cols>
    <col min="1" max="1" width="14.140625" bestFit="1" customWidth="1"/>
  </cols>
  <sheetData>
    <row r="1" spans="1:139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L1" s="178" t="s">
        <v>6</v>
      </c>
      <c r="AM1" s="100" t="s">
        <v>7</v>
      </c>
      <c r="AN1" s="179" t="s">
        <v>8</v>
      </c>
      <c r="AO1" s="102" t="s">
        <v>9</v>
      </c>
      <c r="AP1" s="100" t="s">
        <v>10</v>
      </c>
      <c r="AQ1" s="103" t="s">
        <v>11</v>
      </c>
      <c r="AR1" s="100" t="s">
        <v>12</v>
      </c>
      <c r="AS1" s="100" t="s">
        <v>214</v>
      </c>
      <c r="AT1" s="179" t="s">
        <v>13</v>
      </c>
      <c r="AU1" s="179" t="s">
        <v>14</v>
      </c>
      <c r="AV1" s="100" t="s">
        <v>15</v>
      </c>
      <c r="AW1" s="100" t="s">
        <v>16</v>
      </c>
      <c r="AX1" s="102" t="s">
        <v>17</v>
      </c>
      <c r="AY1" s="179" t="s">
        <v>18</v>
      </c>
      <c r="AZ1" s="179" t="s">
        <v>19</v>
      </c>
      <c r="BA1" s="179" t="s">
        <v>20</v>
      </c>
      <c r="BB1" s="179" t="s">
        <v>21</v>
      </c>
      <c r="BC1" s="103" t="s">
        <v>22</v>
      </c>
      <c r="BD1" s="102" t="s">
        <v>23</v>
      </c>
      <c r="BE1" s="100" t="s">
        <v>24</v>
      </c>
      <c r="BF1" s="100" t="s">
        <v>25</v>
      </c>
      <c r="BG1" s="100" t="s">
        <v>26</v>
      </c>
      <c r="BH1" s="100" t="s">
        <v>27</v>
      </c>
      <c r="BI1" s="102" t="s">
        <v>28</v>
      </c>
      <c r="BJ1" s="100" t="s">
        <v>29</v>
      </c>
      <c r="BK1" s="100" t="s">
        <v>30</v>
      </c>
      <c r="BL1" s="100" t="s">
        <v>31</v>
      </c>
      <c r="BM1" s="100" t="s">
        <v>32</v>
      </c>
      <c r="BN1" s="100" t="s">
        <v>33</v>
      </c>
      <c r="BO1" s="100" t="s">
        <v>261</v>
      </c>
      <c r="BP1" s="179" t="s">
        <v>34</v>
      </c>
      <c r="BQ1" s="100" t="s">
        <v>35</v>
      </c>
      <c r="BR1" s="100" t="s">
        <v>36</v>
      </c>
      <c r="BS1" s="179" t="s">
        <v>37</v>
      </c>
      <c r="BT1" s="179" t="s">
        <v>38</v>
      </c>
      <c r="BU1" s="100" t="s">
        <v>39</v>
      </c>
      <c r="BV1" s="100" t="s">
        <v>40</v>
      </c>
      <c r="BW1" s="179" t="s">
        <v>41</v>
      </c>
      <c r="BX1" s="179" t="s">
        <v>259</v>
      </c>
      <c r="BY1" s="100" t="s">
        <v>42</v>
      </c>
      <c r="BZ1" s="100" t="s">
        <v>43</v>
      </c>
      <c r="CA1" s="100" t="s">
        <v>44</v>
      </c>
      <c r="CB1" s="179" t="s">
        <v>45</v>
      </c>
      <c r="CC1" s="102" t="s">
        <v>46</v>
      </c>
      <c r="CD1" s="102" t="s">
        <v>47</v>
      </c>
      <c r="CE1" s="100" t="s">
        <v>48</v>
      </c>
      <c r="CF1" s="100" t="s">
        <v>49</v>
      </c>
      <c r="CG1" s="100" t="s">
        <v>50</v>
      </c>
      <c r="CH1" s="179" t="s">
        <v>51</v>
      </c>
      <c r="CI1" s="100" t="s">
        <v>52</v>
      </c>
      <c r="CJ1" s="179" t="s">
        <v>53</v>
      </c>
      <c r="CK1" s="103" t="s">
        <v>54</v>
      </c>
      <c r="CL1" s="179" t="s">
        <v>55</v>
      </c>
      <c r="CM1" s="179" t="s">
        <v>56</v>
      </c>
      <c r="CN1" s="179" t="s">
        <v>57</v>
      </c>
      <c r="CO1" s="100" t="s">
        <v>58</v>
      </c>
      <c r="CP1" s="103" t="s">
        <v>59</v>
      </c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</row>
    <row r="2" spans="1:139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81" t="s">
        <v>60</v>
      </c>
      <c r="AM2" s="116" t="s">
        <v>61</v>
      </c>
      <c r="AN2" s="182" t="s">
        <v>62</v>
      </c>
      <c r="AO2" s="118" t="s">
        <v>63</v>
      </c>
      <c r="AP2" s="116" t="s">
        <v>64</v>
      </c>
      <c r="AQ2" s="119" t="s">
        <v>788</v>
      </c>
      <c r="AR2" s="116" t="s">
        <v>66</v>
      </c>
      <c r="AS2" s="116" t="s">
        <v>215</v>
      </c>
      <c r="AT2" s="182" t="s">
        <v>67</v>
      </c>
      <c r="AU2" s="182" t="s">
        <v>68</v>
      </c>
      <c r="AV2" s="116" t="s">
        <v>69</v>
      </c>
      <c r="AW2" s="116" t="s">
        <v>70</v>
      </c>
      <c r="AX2" s="118" t="s">
        <v>71</v>
      </c>
      <c r="AY2" s="182" t="s">
        <v>72</v>
      </c>
      <c r="AZ2" s="182" t="s">
        <v>73</v>
      </c>
      <c r="BA2" s="182" t="s">
        <v>74</v>
      </c>
      <c r="BB2" s="182" t="s">
        <v>75</v>
      </c>
      <c r="BC2" s="119" t="s">
        <v>789</v>
      </c>
      <c r="BD2" s="118" t="s">
        <v>77</v>
      </c>
      <c r="BE2" s="116" t="s">
        <v>78</v>
      </c>
      <c r="BF2" s="116" t="s">
        <v>79</v>
      </c>
      <c r="BG2" s="116" t="s">
        <v>80</v>
      </c>
      <c r="BH2" s="116" t="s">
        <v>81</v>
      </c>
      <c r="BI2" s="118" t="s">
        <v>82</v>
      </c>
      <c r="BJ2" s="116" t="s">
        <v>83</v>
      </c>
      <c r="BK2" s="116" t="s">
        <v>84</v>
      </c>
      <c r="BL2" s="116" t="s">
        <v>85</v>
      </c>
      <c r="BM2" s="116" t="s">
        <v>86</v>
      </c>
      <c r="BN2" s="116" t="s">
        <v>87</v>
      </c>
      <c r="BO2" s="182" t="s">
        <v>260</v>
      </c>
      <c r="BP2" s="182" t="s">
        <v>88</v>
      </c>
      <c r="BQ2" s="116" t="s">
        <v>89</v>
      </c>
      <c r="BR2" s="116" t="s">
        <v>90</v>
      </c>
      <c r="BS2" s="182" t="s">
        <v>91</v>
      </c>
      <c r="BT2" s="182" t="s">
        <v>92</v>
      </c>
      <c r="BU2" s="116" t="s">
        <v>93</v>
      </c>
      <c r="BV2" s="116" t="s">
        <v>94</v>
      </c>
      <c r="BW2" s="182" t="s">
        <v>95</v>
      </c>
      <c r="BX2" s="182" t="s">
        <v>258</v>
      </c>
      <c r="BY2" s="116" t="s">
        <v>96</v>
      </c>
      <c r="BZ2" s="116" t="s">
        <v>97</v>
      </c>
      <c r="CA2" s="116" t="s">
        <v>98</v>
      </c>
      <c r="CB2" s="182" t="s">
        <v>99</v>
      </c>
      <c r="CC2" s="118" t="s">
        <v>100</v>
      </c>
      <c r="CD2" s="118" t="s">
        <v>101</v>
      </c>
      <c r="CE2" s="116" t="s">
        <v>102</v>
      </c>
      <c r="CF2" s="116" t="s">
        <v>103</v>
      </c>
      <c r="CG2" s="116" t="s">
        <v>104</v>
      </c>
      <c r="CH2" s="182" t="s">
        <v>105</v>
      </c>
      <c r="CI2" s="116" t="s">
        <v>106</v>
      </c>
      <c r="CJ2" s="182" t="s">
        <v>107</v>
      </c>
      <c r="CK2" s="119" t="s">
        <v>108</v>
      </c>
      <c r="CL2" s="182" t="s">
        <v>109</v>
      </c>
      <c r="CM2" s="182" t="s">
        <v>110</v>
      </c>
      <c r="CN2" s="182" t="s">
        <v>111</v>
      </c>
      <c r="CO2" s="116" t="s">
        <v>112</v>
      </c>
      <c r="CP2" s="119" t="s">
        <v>113</v>
      </c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</row>
    <row r="3" spans="1:139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L3" s="124" t="s">
        <v>114</v>
      </c>
      <c r="AM3" s="100">
        <v>2</v>
      </c>
      <c r="AN3" s="179">
        <v>2</v>
      </c>
      <c r="AO3" s="102" t="s">
        <v>115</v>
      </c>
      <c r="AP3" s="100">
        <v>2</v>
      </c>
      <c r="AQ3" s="102" t="s">
        <v>115</v>
      </c>
      <c r="AR3" s="100" t="s">
        <v>115</v>
      </c>
      <c r="AS3" s="100">
        <v>3</v>
      </c>
      <c r="AT3" s="179" t="s">
        <v>115</v>
      </c>
      <c r="AU3" s="179" t="s">
        <v>115</v>
      </c>
      <c r="AV3" s="100" t="s">
        <v>115</v>
      </c>
      <c r="AW3" s="100" t="s">
        <v>115</v>
      </c>
      <c r="AX3" s="102">
        <v>3.5</v>
      </c>
      <c r="AY3" s="179">
        <v>3</v>
      </c>
      <c r="AZ3" s="179" t="s">
        <v>115</v>
      </c>
      <c r="BA3" s="179">
        <v>2</v>
      </c>
      <c r="BB3" s="179">
        <v>3</v>
      </c>
      <c r="BC3" s="102" t="s">
        <v>115</v>
      </c>
      <c r="BD3" s="102">
        <v>3</v>
      </c>
      <c r="BE3" s="100" t="s">
        <v>115</v>
      </c>
      <c r="BF3" s="102" t="s">
        <v>115</v>
      </c>
      <c r="BG3" s="100" t="s">
        <v>115</v>
      </c>
      <c r="BH3" s="100">
        <v>3</v>
      </c>
      <c r="BI3" s="102">
        <v>2</v>
      </c>
      <c r="BJ3" s="100">
        <v>2</v>
      </c>
      <c r="BK3" s="100">
        <v>1</v>
      </c>
      <c r="BL3" s="102">
        <v>1</v>
      </c>
      <c r="BM3" s="100">
        <v>3</v>
      </c>
      <c r="BN3" s="100" t="s">
        <v>115</v>
      </c>
      <c r="BO3" s="100">
        <v>3</v>
      </c>
      <c r="BP3" s="179">
        <v>3</v>
      </c>
      <c r="BQ3" s="100" t="s">
        <v>115</v>
      </c>
      <c r="BR3" s="183" t="s">
        <v>115</v>
      </c>
      <c r="BS3" s="183" t="s">
        <v>115</v>
      </c>
      <c r="BT3" s="183" t="s">
        <v>115</v>
      </c>
      <c r="BU3" s="102" t="s">
        <v>115</v>
      </c>
      <c r="BV3" s="100" t="s">
        <v>115</v>
      </c>
      <c r="BW3" s="179" t="s">
        <v>115</v>
      </c>
      <c r="BX3" s="179" t="s">
        <v>115</v>
      </c>
      <c r="BY3" s="100" t="s">
        <v>115</v>
      </c>
      <c r="BZ3" s="102" t="s">
        <v>115</v>
      </c>
      <c r="CA3" s="100" t="s">
        <v>115</v>
      </c>
      <c r="CB3" s="179">
        <v>1</v>
      </c>
      <c r="CC3" s="102">
        <v>2</v>
      </c>
      <c r="CD3" s="102">
        <v>3.5</v>
      </c>
      <c r="CE3" s="100" t="s">
        <v>115</v>
      </c>
      <c r="CF3" s="100">
        <v>2</v>
      </c>
      <c r="CG3" s="100" t="s">
        <v>115</v>
      </c>
      <c r="CH3" s="179" t="s">
        <v>115</v>
      </c>
      <c r="CI3" s="100" t="s">
        <v>115</v>
      </c>
      <c r="CJ3" s="179">
        <v>3</v>
      </c>
      <c r="CK3" s="102" t="s">
        <v>115</v>
      </c>
      <c r="CL3" s="179" t="s">
        <v>115</v>
      </c>
      <c r="CM3" s="179" t="s">
        <v>115</v>
      </c>
      <c r="CN3" s="179" t="s">
        <v>115</v>
      </c>
      <c r="CO3" s="102" t="s">
        <v>115</v>
      </c>
      <c r="CP3" s="102" t="s">
        <v>115</v>
      </c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</row>
    <row r="4" spans="1:139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138</v>
      </c>
      <c r="AN4" s="184" t="s">
        <v>139</v>
      </c>
      <c r="AO4" s="184" t="s">
        <v>140</v>
      </c>
      <c r="AP4" s="184" t="s">
        <v>141</v>
      </c>
      <c r="AQ4" s="184" t="s">
        <v>142</v>
      </c>
      <c r="AR4" s="184" t="s">
        <v>143</v>
      </c>
      <c r="AS4" s="184" t="s">
        <v>557</v>
      </c>
      <c r="AT4" s="184" t="s">
        <v>144</v>
      </c>
      <c r="AU4" s="184" t="s">
        <v>145</v>
      </c>
      <c r="AV4" s="184" t="s">
        <v>146</v>
      </c>
      <c r="AW4" s="184" t="s">
        <v>147</v>
      </c>
      <c r="AX4" s="184" t="s">
        <v>148</v>
      </c>
      <c r="AY4" s="184" t="s">
        <v>149</v>
      </c>
      <c r="AZ4" s="184" t="s">
        <v>150</v>
      </c>
      <c r="BA4" s="184" t="s">
        <v>151</v>
      </c>
      <c r="BB4" s="184" t="s">
        <v>152</v>
      </c>
      <c r="BC4" s="184" t="s">
        <v>153</v>
      </c>
      <c r="BD4" s="184" t="s">
        <v>154</v>
      </c>
      <c r="BE4" s="184" t="s">
        <v>155</v>
      </c>
      <c r="BF4" s="128" t="s">
        <v>156</v>
      </c>
      <c r="BG4" s="184" t="s">
        <v>157</v>
      </c>
      <c r="BH4" s="184" t="s">
        <v>158</v>
      </c>
      <c r="BI4" s="128" t="s">
        <v>159</v>
      </c>
      <c r="BJ4" s="184" t="s">
        <v>160</v>
      </c>
      <c r="BK4" s="184" t="s">
        <v>161</v>
      </c>
      <c r="BL4" s="128" t="s">
        <v>162</v>
      </c>
      <c r="BM4" s="184" t="s">
        <v>163</v>
      </c>
      <c r="BN4" s="184" t="s">
        <v>164</v>
      </c>
      <c r="BO4" s="184" t="s">
        <v>555</v>
      </c>
      <c r="BP4" s="184" t="s">
        <v>165</v>
      </c>
      <c r="BQ4" s="184" t="s">
        <v>166</v>
      </c>
      <c r="BR4" s="184" t="s">
        <v>167</v>
      </c>
      <c r="BS4" s="184" t="s">
        <v>168</v>
      </c>
      <c r="BT4" s="184" t="s">
        <v>169</v>
      </c>
      <c r="BU4" s="128" t="s">
        <v>170</v>
      </c>
      <c r="BV4" s="184" t="s">
        <v>171</v>
      </c>
      <c r="BW4" s="184" t="s">
        <v>172</v>
      </c>
      <c r="BX4" s="184" t="s">
        <v>556</v>
      </c>
      <c r="BY4" s="184" t="s">
        <v>173</v>
      </c>
      <c r="BZ4" s="128" t="s">
        <v>174</v>
      </c>
      <c r="CA4" s="184" t="s">
        <v>175</v>
      </c>
      <c r="CB4" s="184" t="s">
        <v>176</v>
      </c>
      <c r="CC4" s="184" t="s">
        <v>177</v>
      </c>
      <c r="CD4" s="184" t="s">
        <v>178</v>
      </c>
      <c r="CE4" s="184" t="s">
        <v>179</v>
      </c>
      <c r="CF4" s="184" t="s">
        <v>180</v>
      </c>
      <c r="CG4" s="184" t="s">
        <v>181</v>
      </c>
      <c r="CH4" s="184" t="s">
        <v>182</v>
      </c>
      <c r="CI4" s="184" t="s">
        <v>183</v>
      </c>
      <c r="CJ4" s="184" t="s">
        <v>184</v>
      </c>
      <c r="CK4" s="128" t="s">
        <v>185</v>
      </c>
      <c r="CL4" s="184" t="s">
        <v>186</v>
      </c>
      <c r="CM4" s="184" t="s">
        <v>187</v>
      </c>
      <c r="CN4" s="184" t="s">
        <v>188</v>
      </c>
      <c r="CO4" s="128" t="s">
        <v>189</v>
      </c>
      <c r="CP4" s="184" t="s">
        <v>190</v>
      </c>
    </row>
    <row r="5" spans="1:139" s="71" customFormat="1" ht="14.25" customHeight="1" x14ac:dyDescent="0.25">
      <c r="A5" s="66" t="s">
        <v>285</v>
      </c>
      <c r="B5" s="66" t="s">
        <v>783</v>
      </c>
      <c r="C5" s="66" t="s">
        <v>193</v>
      </c>
      <c r="D5" s="66">
        <v>2</v>
      </c>
      <c r="E5" s="67">
        <v>43248</v>
      </c>
      <c r="F5" s="68">
        <v>0.42430555555555555</v>
      </c>
      <c r="G5" s="68">
        <v>0.43055555555555558</v>
      </c>
      <c r="H5" s="68"/>
      <c r="I5" s="68"/>
      <c r="J5" s="69">
        <f>(G5-F5)+(I5-H5)</f>
        <v>6.2500000000000333E-3</v>
      </c>
      <c r="K5" s="70">
        <f>J5*D5</f>
        <v>1.2500000000000067E-2</v>
      </c>
      <c r="N5" s="71" t="e">
        <f>AVERAGE(L5:M5)</f>
        <v>#DIV/0!</v>
      </c>
      <c r="O5" s="71">
        <v>100</v>
      </c>
      <c r="P5" s="71">
        <v>100</v>
      </c>
      <c r="Q5" s="72">
        <v>0</v>
      </c>
      <c r="R5" s="72"/>
      <c r="S5" s="72">
        <f>AVERAGE(Q5:R5)</f>
        <v>0</v>
      </c>
      <c r="T5" s="72">
        <v>0</v>
      </c>
      <c r="U5" s="72"/>
      <c r="V5" s="72">
        <f>AVERAGE(T5:U5)</f>
        <v>0</v>
      </c>
      <c r="X5" s="66">
        <v>4.67</v>
      </c>
      <c r="Y5" s="66">
        <v>13.6</v>
      </c>
      <c r="Z5" s="66">
        <v>9.8699999999999992</v>
      </c>
      <c r="AA5" s="66">
        <v>18.7</v>
      </c>
      <c r="AB5" s="136"/>
      <c r="AC5" s="136"/>
      <c r="AD5" s="174">
        <v>39.477269</v>
      </c>
      <c r="AE5" s="174">
        <v>-79.460564000000005</v>
      </c>
      <c r="AF5" s="71">
        <v>742</v>
      </c>
      <c r="AG5" s="66" t="s">
        <v>524</v>
      </c>
      <c r="AH5" s="66" t="s">
        <v>191</v>
      </c>
      <c r="AI5" s="66" t="s">
        <v>292</v>
      </c>
      <c r="AJ5" s="72"/>
      <c r="AK5" s="72"/>
      <c r="AL5" s="66" t="s">
        <v>286</v>
      </c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G5" s="66"/>
      <c r="BH5" s="66"/>
      <c r="BJ5" s="66"/>
      <c r="BK5" s="66"/>
      <c r="BM5" s="66"/>
      <c r="BN5" s="66"/>
      <c r="BO5" s="66"/>
      <c r="BP5" s="66"/>
      <c r="BQ5" s="66"/>
      <c r="BR5" s="66"/>
      <c r="BS5" s="66"/>
      <c r="BT5" s="66"/>
      <c r="BV5" s="66"/>
      <c r="BW5" s="66"/>
      <c r="BX5" s="66"/>
      <c r="BY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L5" s="66"/>
      <c r="CM5" s="66"/>
      <c r="CN5" s="66"/>
      <c r="CP5" s="66"/>
    </row>
    <row r="6" spans="1:139" s="71" customFormat="1" ht="14.25" customHeight="1" x14ac:dyDescent="0.25">
      <c r="A6" s="66" t="s">
        <v>317</v>
      </c>
      <c r="B6" s="66" t="s">
        <v>784</v>
      </c>
      <c r="C6" s="66" t="s">
        <v>231</v>
      </c>
      <c r="D6" s="66">
        <v>3</v>
      </c>
      <c r="E6" s="67">
        <v>43269</v>
      </c>
      <c r="F6" s="68">
        <v>0.53541666666666665</v>
      </c>
      <c r="G6" s="68">
        <v>0.54166666666666663</v>
      </c>
      <c r="H6" s="68"/>
      <c r="I6" s="68"/>
      <c r="J6" s="69">
        <f>(G6-F6)+(I6-H6)</f>
        <v>6.2499999999999778E-3</v>
      </c>
      <c r="K6" s="70">
        <f>J6*D6</f>
        <v>1.8749999999999933E-2</v>
      </c>
      <c r="L6" s="71">
        <v>28.8</v>
      </c>
      <c r="M6" s="71">
        <v>28.8</v>
      </c>
      <c r="N6" s="71">
        <f>AVERAGE(L6:M6)</f>
        <v>28.8</v>
      </c>
      <c r="O6" s="71">
        <v>80</v>
      </c>
      <c r="P6" s="71">
        <v>80</v>
      </c>
      <c r="Q6" s="72">
        <v>0</v>
      </c>
      <c r="R6" s="72">
        <v>2</v>
      </c>
      <c r="S6" s="72">
        <f>AVERAGE(Q6:R6)</f>
        <v>1</v>
      </c>
      <c r="T6" s="72">
        <v>0</v>
      </c>
      <c r="U6" s="72">
        <v>4</v>
      </c>
      <c r="V6" s="72">
        <f>AVERAGE(T6:U6)</f>
        <v>2</v>
      </c>
      <c r="X6" s="66">
        <v>6.66</v>
      </c>
      <c r="Y6" s="66">
        <v>25.5</v>
      </c>
      <c r="Z6" s="66">
        <v>0.13</v>
      </c>
      <c r="AA6" s="66">
        <v>90.3</v>
      </c>
      <c r="AB6" s="136"/>
      <c r="AC6" s="136"/>
      <c r="AD6" s="174">
        <v>39.479222</v>
      </c>
      <c r="AE6" s="174">
        <v>-79.363303000000002</v>
      </c>
      <c r="AF6" s="71">
        <v>774</v>
      </c>
      <c r="AG6" s="66" t="s">
        <v>522</v>
      </c>
      <c r="AH6" s="66" t="s">
        <v>191</v>
      </c>
      <c r="AI6" s="66" t="s">
        <v>521</v>
      </c>
      <c r="AJ6" s="72"/>
      <c r="AK6" s="72"/>
      <c r="AL6" s="66" t="s">
        <v>318</v>
      </c>
      <c r="AM6" s="66"/>
      <c r="AN6" s="66"/>
      <c r="AO6" s="66"/>
      <c r="AP6" s="66"/>
      <c r="AQ6" s="66"/>
      <c r="AR6" s="66"/>
      <c r="AS6" s="66"/>
      <c r="AT6" s="66">
        <v>3</v>
      </c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G6" s="66"/>
      <c r="BH6" s="66"/>
      <c r="BJ6" s="66"/>
      <c r="BK6" s="66"/>
      <c r="BM6" s="66"/>
      <c r="BN6" s="66"/>
      <c r="BO6" s="66"/>
      <c r="BP6" s="66"/>
      <c r="BQ6" s="66"/>
      <c r="BR6" s="66"/>
      <c r="BS6" s="66"/>
      <c r="BT6" s="66"/>
      <c r="BV6" s="66"/>
      <c r="BW6" s="66"/>
      <c r="BX6" s="66"/>
      <c r="BY6" s="66"/>
      <c r="CA6" s="66">
        <v>5</v>
      </c>
      <c r="CB6" s="66"/>
      <c r="CC6" s="66"/>
      <c r="CD6" s="66"/>
      <c r="CE6" s="66"/>
      <c r="CF6" s="66"/>
      <c r="CG6" s="66"/>
      <c r="CH6" s="66"/>
      <c r="CI6" s="66"/>
      <c r="CJ6" s="66"/>
      <c r="CL6" s="66"/>
      <c r="CM6" s="66"/>
      <c r="CN6" s="66"/>
      <c r="CP6" s="66"/>
    </row>
    <row r="7" spans="1:139" s="71" customFormat="1" ht="14.25" customHeight="1" x14ac:dyDescent="0.25">
      <c r="A7" s="66" t="s">
        <v>317</v>
      </c>
      <c r="B7" s="66" t="s">
        <v>784</v>
      </c>
      <c r="C7" s="66" t="s">
        <v>234</v>
      </c>
      <c r="D7" s="66">
        <v>2</v>
      </c>
      <c r="E7" s="67">
        <v>43309</v>
      </c>
      <c r="F7" s="68">
        <v>0.5625</v>
      </c>
      <c r="G7" s="68">
        <v>0.56597222222222221</v>
      </c>
      <c r="H7" s="68"/>
      <c r="I7" s="68"/>
      <c r="J7" s="69">
        <f>(G7-F7)+(I7-H7)</f>
        <v>3.4722222222222099E-3</v>
      </c>
      <c r="K7" s="70">
        <f>J7*D7</f>
        <v>6.9444444444444198E-3</v>
      </c>
      <c r="L7" s="71">
        <v>26.7</v>
      </c>
      <c r="M7" s="71">
        <v>26.7</v>
      </c>
      <c r="N7" s="71">
        <f>AVERAGE(L7:M7)</f>
        <v>26.7</v>
      </c>
      <c r="O7" s="71">
        <v>80</v>
      </c>
      <c r="P7" s="71">
        <v>80</v>
      </c>
      <c r="Q7" s="72">
        <v>0</v>
      </c>
      <c r="R7" s="72">
        <v>2</v>
      </c>
      <c r="S7" s="72">
        <f>AVERAGE(Q7:R7)</f>
        <v>1</v>
      </c>
      <c r="T7" s="72">
        <v>0</v>
      </c>
      <c r="U7" s="72">
        <v>2</v>
      </c>
      <c r="V7" s="72">
        <f>AVERAGE(T7:U7)</f>
        <v>1</v>
      </c>
      <c r="X7" s="66"/>
      <c r="Y7" s="66"/>
      <c r="Z7" s="66"/>
      <c r="AA7" s="66"/>
      <c r="AB7" s="136"/>
      <c r="AC7" s="136"/>
      <c r="AD7" s="66"/>
      <c r="AE7" s="66"/>
      <c r="AG7" s="66" t="s">
        <v>522</v>
      </c>
      <c r="AH7" s="66" t="s">
        <v>191</v>
      </c>
      <c r="AI7" s="66" t="s">
        <v>521</v>
      </c>
      <c r="AJ7" s="72"/>
      <c r="AK7" s="72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G7" s="66"/>
      <c r="BH7" s="66"/>
      <c r="BJ7" s="66"/>
      <c r="BK7" s="66"/>
      <c r="BM7" s="66"/>
      <c r="BN7" s="66"/>
      <c r="BO7" s="66"/>
      <c r="BP7" s="66"/>
      <c r="BQ7" s="66"/>
      <c r="BR7" s="66"/>
      <c r="BS7" s="66"/>
      <c r="BT7" s="66"/>
      <c r="BV7" s="66"/>
      <c r="BW7" s="66"/>
      <c r="BX7" s="66">
        <v>1</v>
      </c>
      <c r="BY7" s="66"/>
      <c r="CA7" s="66">
        <v>2</v>
      </c>
      <c r="CB7" s="66"/>
      <c r="CC7" s="66"/>
      <c r="CD7" s="66"/>
      <c r="CE7" s="66"/>
      <c r="CF7" s="66"/>
      <c r="CG7" s="66"/>
      <c r="CH7" s="66"/>
      <c r="CI7" s="66"/>
      <c r="CJ7" s="66"/>
      <c r="CL7" s="66"/>
      <c r="CM7" s="66"/>
      <c r="CN7" s="66"/>
      <c r="CP7" s="66"/>
    </row>
    <row r="8" spans="1:139" s="71" customFormat="1" ht="14.25" customHeight="1" x14ac:dyDescent="0.25">
      <c r="A8" s="66" t="s">
        <v>283</v>
      </c>
      <c r="B8" s="66" t="s">
        <v>767</v>
      </c>
      <c r="C8" s="66" t="s">
        <v>269</v>
      </c>
      <c r="D8" s="66">
        <v>3</v>
      </c>
      <c r="E8" s="67">
        <v>43267</v>
      </c>
      <c r="F8" s="68">
        <v>0.42291666666666666</v>
      </c>
      <c r="G8" s="68">
        <v>0.42638888888888887</v>
      </c>
      <c r="H8" s="68"/>
      <c r="I8" s="68"/>
      <c r="J8" s="69">
        <f>(G8-F8)+(I8-H8)</f>
        <v>3.4722222222222099E-3</v>
      </c>
      <c r="K8" s="70">
        <f>J8*D8</f>
        <v>1.041666666666663E-2</v>
      </c>
      <c r="L8" s="71">
        <v>24.9</v>
      </c>
      <c r="M8" s="71">
        <v>24.9</v>
      </c>
      <c r="N8" s="71">
        <f>AVERAGE(L8:M8)</f>
        <v>24.9</v>
      </c>
      <c r="O8" s="71">
        <v>100</v>
      </c>
      <c r="P8" s="71">
        <v>100</v>
      </c>
      <c r="Q8" s="72">
        <v>0</v>
      </c>
      <c r="R8" s="72">
        <v>1</v>
      </c>
      <c r="S8" s="72">
        <f>AVERAGE(Q8:R8)</f>
        <v>0.5</v>
      </c>
      <c r="T8" s="72">
        <v>0</v>
      </c>
      <c r="U8" s="72">
        <v>1</v>
      </c>
      <c r="V8" s="72">
        <f>AVERAGE(T8:U8)</f>
        <v>0.5</v>
      </c>
      <c r="X8" s="66">
        <v>7.52</v>
      </c>
      <c r="Y8" s="66">
        <v>16.7</v>
      </c>
      <c r="Z8" s="66">
        <v>8.08</v>
      </c>
      <c r="AA8" s="66">
        <v>94.8</v>
      </c>
      <c r="AB8" s="136"/>
      <c r="AC8" s="136"/>
      <c r="AD8" s="66"/>
      <c r="AE8" s="66"/>
      <c r="AG8" s="66" t="s">
        <v>522</v>
      </c>
      <c r="AH8" s="66" t="s">
        <v>292</v>
      </c>
      <c r="AI8" s="66" t="s">
        <v>191</v>
      </c>
      <c r="AJ8" s="72"/>
      <c r="AK8" s="72"/>
      <c r="AL8" s="66" t="s">
        <v>284</v>
      </c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G8" s="66"/>
      <c r="BH8" s="66">
        <v>2</v>
      </c>
      <c r="BJ8" s="66"/>
      <c r="BK8" s="66"/>
      <c r="BM8" s="66"/>
      <c r="BN8" s="66"/>
      <c r="BO8" s="66"/>
      <c r="BP8" s="66"/>
      <c r="BQ8" s="66"/>
      <c r="BR8" s="66"/>
      <c r="BS8" s="66"/>
      <c r="BT8" s="66"/>
      <c r="BV8" s="66"/>
      <c r="BW8" s="66"/>
      <c r="BX8" s="66"/>
      <c r="BY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L8" s="66"/>
      <c r="CM8" s="66"/>
      <c r="CN8" s="66"/>
      <c r="CP8" s="66"/>
    </row>
    <row r="9" spans="1:139" s="71" customFormat="1" ht="14.25" customHeight="1" x14ac:dyDescent="0.25">
      <c r="A9" s="66" t="s">
        <v>287</v>
      </c>
      <c r="B9" s="66" t="s">
        <v>785</v>
      </c>
      <c r="C9" s="66" t="s">
        <v>193</v>
      </c>
      <c r="D9" s="66">
        <v>2</v>
      </c>
      <c r="E9" s="67">
        <v>43248</v>
      </c>
      <c r="F9" s="68">
        <v>0.4152777777777778</v>
      </c>
      <c r="G9" s="68">
        <v>0.4236111111111111</v>
      </c>
      <c r="H9" s="68"/>
      <c r="I9" s="68"/>
      <c r="J9" s="69">
        <f>(G9-F9)+(I9-H9)</f>
        <v>8.3333333333333037E-3</v>
      </c>
      <c r="K9" s="70">
        <f>J9*D9</f>
        <v>1.6666666666666607E-2</v>
      </c>
      <c r="N9" s="71" t="e">
        <f>AVERAGE(L9:M9)</f>
        <v>#DIV/0!</v>
      </c>
      <c r="O9" s="71">
        <v>100</v>
      </c>
      <c r="P9" s="71">
        <v>100</v>
      </c>
      <c r="Q9" s="72">
        <v>0</v>
      </c>
      <c r="R9" s="72"/>
      <c r="S9" s="72">
        <f>AVERAGE(Q9:R9)</f>
        <v>0</v>
      </c>
      <c r="T9" s="72">
        <v>0</v>
      </c>
      <c r="U9" s="72"/>
      <c r="V9" s="72">
        <f>AVERAGE(T9:U9)</f>
        <v>0</v>
      </c>
      <c r="X9" s="66">
        <v>5.0199999999999996</v>
      </c>
      <c r="Y9" s="66">
        <v>12.7</v>
      </c>
      <c r="Z9" s="66">
        <v>10.119999999999999</v>
      </c>
      <c r="AA9" s="66">
        <v>20.2</v>
      </c>
      <c r="AB9" s="136"/>
      <c r="AC9" s="136"/>
      <c r="AD9" s="174">
        <v>39.489739</v>
      </c>
      <c r="AE9" s="174">
        <v>-79.458267000000006</v>
      </c>
      <c r="AF9" s="71">
        <v>748</v>
      </c>
      <c r="AG9" s="66" t="s">
        <v>524</v>
      </c>
      <c r="AH9" s="66" t="s">
        <v>191</v>
      </c>
      <c r="AI9" s="66" t="s">
        <v>292</v>
      </c>
      <c r="AJ9" s="72"/>
      <c r="AK9" s="72"/>
      <c r="AL9" s="66" t="s">
        <v>288</v>
      </c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G9" s="66"/>
      <c r="BH9" s="66"/>
      <c r="BJ9" s="66"/>
      <c r="BK9" s="66"/>
      <c r="BM9" s="66"/>
      <c r="BN9" s="66"/>
      <c r="BO9" s="66"/>
      <c r="BP9" s="66"/>
      <c r="BQ9" s="66"/>
      <c r="BR9" s="66"/>
      <c r="BS9" s="66"/>
      <c r="BT9" s="66"/>
      <c r="BV9" s="66"/>
      <c r="BW9" s="66"/>
      <c r="BX9" s="66"/>
      <c r="BY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L9" s="66"/>
      <c r="CM9" s="66"/>
      <c r="CN9" s="66"/>
      <c r="CP9" s="66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E453-F463-4967-BBA8-231E7A7C7518}">
  <dimension ref="A1:EN29"/>
  <sheetViews>
    <sheetView workbookViewId="0">
      <selection activeCell="A8" sqref="A8"/>
    </sheetView>
  </sheetViews>
  <sheetFormatPr defaultRowHeight="15" x14ac:dyDescent="0.25"/>
  <cols>
    <col min="5" max="5" width="10.140625" bestFit="1" customWidth="1"/>
    <col min="6" max="38" width="0" hidden="1" customWidth="1"/>
    <col min="39" max="43" width="9.140625" style="146"/>
  </cols>
  <sheetData>
    <row r="1" spans="1:144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Q1" s="178" t="s">
        <v>6</v>
      </c>
      <c r="AR1" s="100" t="s">
        <v>7</v>
      </c>
      <c r="AS1" s="179" t="s">
        <v>8</v>
      </c>
      <c r="AT1" s="102" t="s">
        <v>9</v>
      </c>
      <c r="AU1" s="100" t="s">
        <v>10</v>
      </c>
      <c r="AV1" s="103" t="s">
        <v>11</v>
      </c>
      <c r="AW1" s="100" t="s">
        <v>12</v>
      </c>
      <c r="AX1" s="100" t="s">
        <v>214</v>
      </c>
      <c r="AY1" s="179" t="s">
        <v>13</v>
      </c>
      <c r="AZ1" s="179" t="s">
        <v>14</v>
      </c>
      <c r="BA1" s="100" t="s">
        <v>15</v>
      </c>
      <c r="BB1" s="100" t="s">
        <v>16</v>
      </c>
      <c r="BC1" s="102" t="s">
        <v>17</v>
      </c>
      <c r="BD1" s="179" t="s">
        <v>18</v>
      </c>
      <c r="BE1" s="179" t="s">
        <v>19</v>
      </c>
      <c r="BF1" s="179" t="s">
        <v>20</v>
      </c>
      <c r="BG1" s="179" t="s">
        <v>21</v>
      </c>
      <c r="BH1" s="103" t="s">
        <v>22</v>
      </c>
      <c r="BI1" s="102" t="s">
        <v>23</v>
      </c>
      <c r="BJ1" s="100" t="s">
        <v>24</v>
      </c>
      <c r="BK1" s="100" t="s">
        <v>25</v>
      </c>
      <c r="BL1" s="100" t="s">
        <v>26</v>
      </c>
      <c r="BM1" s="100" t="s">
        <v>27</v>
      </c>
      <c r="BN1" s="102" t="s">
        <v>28</v>
      </c>
      <c r="BO1" s="100" t="s">
        <v>29</v>
      </c>
      <c r="BP1" s="100" t="s">
        <v>30</v>
      </c>
      <c r="BQ1" s="100" t="s">
        <v>31</v>
      </c>
      <c r="BR1" s="100" t="s">
        <v>32</v>
      </c>
      <c r="BS1" s="100" t="s">
        <v>33</v>
      </c>
      <c r="BT1" s="100" t="s">
        <v>261</v>
      </c>
      <c r="BU1" s="179" t="s">
        <v>34</v>
      </c>
      <c r="BV1" s="100" t="s">
        <v>35</v>
      </c>
      <c r="BW1" s="100" t="s">
        <v>36</v>
      </c>
      <c r="BX1" s="179" t="s">
        <v>37</v>
      </c>
      <c r="BY1" s="179" t="s">
        <v>38</v>
      </c>
      <c r="BZ1" s="100" t="s">
        <v>39</v>
      </c>
      <c r="CA1" s="100" t="s">
        <v>40</v>
      </c>
      <c r="CB1" s="179" t="s">
        <v>41</v>
      </c>
      <c r="CC1" s="179" t="s">
        <v>259</v>
      </c>
      <c r="CD1" s="100" t="s">
        <v>42</v>
      </c>
      <c r="CE1" s="100" t="s">
        <v>43</v>
      </c>
      <c r="CF1" s="100" t="s">
        <v>44</v>
      </c>
      <c r="CG1" s="179" t="s">
        <v>45</v>
      </c>
      <c r="CH1" s="102" t="s">
        <v>46</v>
      </c>
      <c r="CI1" s="102" t="s">
        <v>47</v>
      </c>
      <c r="CJ1" s="100" t="s">
        <v>48</v>
      </c>
      <c r="CK1" s="100" t="s">
        <v>49</v>
      </c>
      <c r="CL1" s="100" t="s">
        <v>50</v>
      </c>
      <c r="CM1" s="179" t="s">
        <v>51</v>
      </c>
      <c r="CN1" s="100" t="s">
        <v>52</v>
      </c>
      <c r="CO1" s="179" t="s">
        <v>53</v>
      </c>
      <c r="CP1" s="103" t="s">
        <v>54</v>
      </c>
      <c r="CQ1" s="179" t="s">
        <v>55</v>
      </c>
      <c r="CR1" s="179" t="s">
        <v>56</v>
      </c>
      <c r="CS1" s="179" t="s">
        <v>57</v>
      </c>
      <c r="CT1" s="100" t="s">
        <v>58</v>
      </c>
      <c r="CU1" s="103" t="s">
        <v>59</v>
      </c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</row>
    <row r="2" spans="1:144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Q2" s="181" t="s">
        <v>60</v>
      </c>
      <c r="AR2" s="116" t="s">
        <v>61</v>
      </c>
      <c r="AS2" s="182" t="s">
        <v>62</v>
      </c>
      <c r="AT2" s="118" t="s">
        <v>63</v>
      </c>
      <c r="AU2" s="116" t="s">
        <v>64</v>
      </c>
      <c r="AV2" s="119" t="s">
        <v>788</v>
      </c>
      <c r="AW2" s="116" t="s">
        <v>66</v>
      </c>
      <c r="AX2" s="116" t="s">
        <v>215</v>
      </c>
      <c r="AY2" s="182" t="s">
        <v>67</v>
      </c>
      <c r="AZ2" s="182" t="s">
        <v>68</v>
      </c>
      <c r="BA2" s="116" t="s">
        <v>69</v>
      </c>
      <c r="BB2" s="116" t="s">
        <v>70</v>
      </c>
      <c r="BC2" s="118" t="s">
        <v>71</v>
      </c>
      <c r="BD2" s="182" t="s">
        <v>72</v>
      </c>
      <c r="BE2" s="182" t="s">
        <v>73</v>
      </c>
      <c r="BF2" s="182" t="s">
        <v>74</v>
      </c>
      <c r="BG2" s="182" t="s">
        <v>75</v>
      </c>
      <c r="BH2" s="119" t="s">
        <v>789</v>
      </c>
      <c r="BI2" s="118" t="s">
        <v>77</v>
      </c>
      <c r="BJ2" s="116" t="s">
        <v>78</v>
      </c>
      <c r="BK2" s="116" t="s">
        <v>79</v>
      </c>
      <c r="BL2" s="116" t="s">
        <v>80</v>
      </c>
      <c r="BM2" s="116" t="s">
        <v>81</v>
      </c>
      <c r="BN2" s="118" t="s">
        <v>82</v>
      </c>
      <c r="BO2" s="116" t="s">
        <v>83</v>
      </c>
      <c r="BP2" s="116" t="s">
        <v>84</v>
      </c>
      <c r="BQ2" s="116" t="s">
        <v>85</v>
      </c>
      <c r="BR2" s="116" t="s">
        <v>86</v>
      </c>
      <c r="BS2" s="116" t="s">
        <v>87</v>
      </c>
      <c r="BT2" s="182" t="s">
        <v>260</v>
      </c>
      <c r="BU2" s="182" t="s">
        <v>88</v>
      </c>
      <c r="BV2" s="116" t="s">
        <v>89</v>
      </c>
      <c r="BW2" s="116" t="s">
        <v>90</v>
      </c>
      <c r="BX2" s="182" t="s">
        <v>91</v>
      </c>
      <c r="BY2" s="182" t="s">
        <v>92</v>
      </c>
      <c r="BZ2" s="116" t="s">
        <v>93</v>
      </c>
      <c r="CA2" s="116" t="s">
        <v>94</v>
      </c>
      <c r="CB2" s="182" t="s">
        <v>95</v>
      </c>
      <c r="CC2" s="182" t="s">
        <v>258</v>
      </c>
      <c r="CD2" s="116" t="s">
        <v>96</v>
      </c>
      <c r="CE2" s="116" t="s">
        <v>97</v>
      </c>
      <c r="CF2" s="116" t="s">
        <v>98</v>
      </c>
      <c r="CG2" s="182" t="s">
        <v>99</v>
      </c>
      <c r="CH2" s="118" t="s">
        <v>100</v>
      </c>
      <c r="CI2" s="118" t="s">
        <v>101</v>
      </c>
      <c r="CJ2" s="116" t="s">
        <v>102</v>
      </c>
      <c r="CK2" s="116" t="s">
        <v>103</v>
      </c>
      <c r="CL2" s="116" t="s">
        <v>104</v>
      </c>
      <c r="CM2" s="182" t="s">
        <v>105</v>
      </c>
      <c r="CN2" s="116" t="s">
        <v>106</v>
      </c>
      <c r="CO2" s="182" t="s">
        <v>107</v>
      </c>
      <c r="CP2" s="119" t="s">
        <v>108</v>
      </c>
      <c r="CQ2" s="182" t="s">
        <v>109</v>
      </c>
      <c r="CR2" s="182" t="s">
        <v>110</v>
      </c>
      <c r="CS2" s="182" t="s">
        <v>111</v>
      </c>
      <c r="CT2" s="116" t="s">
        <v>112</v>
      </c>
      <c r="CU2" s="119" t="s">
        <v>113</v>
      </c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  <c r="EJ2" s="118"/>
      <c r="EK2" s="118"/>
      <c r="EL2" s="118"/>
      <c r="EM2" s="118"/>
      <c r="EN2" s="118"/>
    </row>
    <row r="3" spans="1:144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Q3" s="124" t="s">
        <v>114</v>
      </c>
      <c r="AR3" s="100">
        <v>2</v>
      </c>
      <c r="AS3" s="179">
        <v>2</v>
      </c>
      <c r="AT3" s="102" t="s">
        <v>115</v>
      </c>
      <c r="AU3" s="100">
        <v>2</v>
      </c>
      <c r="AV3" s="102" t="s">
        <v>115</v>
      </c>
      <c r="AW3" s="100" t="s">
        <v>115</v>
      </c>
      <c r="AX3" s="100">
        <v>3</v>
      </c>
      <c r="AY3" s="179" t="s">
        <v>115</v>
      </c>
      <c r="AZ3" s="179" t="s">
        <v>115</v>
      </c>
      <c r="BA3" s="100" t="s">
        <v>115</v>
      </c>
      <c r="BB3" s="100" t="s">
        <v>115</v>
      </c>
      <c r="BC3" s="102">
        <v>3.5</v>
      </c>
      <c r="BD3" s="179">
        <v>3</v>
      </c>
      <c r="BE3" s="179" t="s">
        <v>115</v>
      </c>
      <c r="BF3" s="179">
        <v>2</v>
      </c>
      <c r="BG3" s="179">
        <v>3</v>
      </c>
      <c r="BH3" s="102" t="s">
        <v>115</v>
      </c>
      <c r="BI3" s="102">
        <v>3</v>
      </c>
      <c r="BJ3" s="100" t="s">
        <v>115</v>
      </c>
      <c r="BK3" s="102" t="s">
        <v>115</v>
      </c>
      <c r="BL3" s="100" t="s">
        <v>115</v>
      </c>
      <c r="BM3" s="100">
        <v>3</v>
      </c>
      <c r="BN3" s="102">
        <v>2</v>
      </c>
      <c r="BO3" s="100">
        <v>2</v>
      </c>
      <c r="BP3" s="100">
        <v>1</v>
      </c>
      <c r="BQ3" s="102">
        <v>1</v>
      </c>
      <c r="BR3" s="100">
        <v>3</v>
      </c>
      <c r="BS3" s="100" t="s">
        <v>115</v>
      </c>
      <c r="BT3" s="100">
        <v>3</v>
      </c>
      <c r="BU3" s="179">
        <v>3</v>
      </c>
      <c r="BV3" s="100" t="s">
        <v>115</v>
      </c>
      <c r="BW3" s="183" t="s">
        <v>115</v>
      </c>
      <c r="BX3" s="183" t="s">
        <v>115</v>
      </c>
      <c r="BY3" s="183" t="s">
        <v>115</v>
      </c>
      <c r="BZ3" s="102" t="s">
        <v>115</v>
      </c>
      <c r="CA3" s="100" t="s">
        <v>115</v>
      </c>
      <c r="CB3" s="179" t="s">
        <v>115</v>
      </c>
      <c r="CC3" s="179" t="s">
        <v>115</v>
      </c>
      <c r="CD3" s="100" t="s">
        <v>115</v>
      </c>
      <c r="CE3" s="102" t="s">
        <v>115</v>
      </c>
      <c r="CF3" s="100" t="s">
        <v>115</v>
      </c>
      <c r="CG3" s="179">
        <v>1</v>
      </c>
      <c r="CH3" s="102">
        <v>2</v>
      </c>
      <c r="CI3" s="102">
        <v>3.5</v>
      </c>
      <c r="CJ3" s="100" t="s">
        <v>115</v>
      </c>
      <c r="CK3" s="100">
        <v>2</v>
      </c>
      <c r="CL3" s="100" t="s">
        <v>115</v>
      </c>
      <c r="CM3" s="179" t="s">
        <v>115</v>
      </c>
      <c r="CN3" s="100" t="s">
        <v>115</v>
      </c>
      <c r="CO3" s="179">
        <v>3</v>
      </c>
      <c r="CP3" s="102" t="s">
        <v>115</v>
      </c>
      <c r="CQ3" s="179" t="s">
        <v>115</v>
      </c>
      <c r="CR3" s="179" t="s">
        <v>115</v>
      </c>
      <c r="CS3" s="179" t="s">
        <v>115</v>
      </c>
      <c r="CT3" s="102" t="s">
        <v>115</v>
      </c>
      <c r="CU3" s="102" t="s">
        <v>115</v>
      </c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</row>
    <row r="4" spans="1:144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849</v>
      </c>
      <c r="AN4" s="184" t="s">
        <v>827</v>
      </c>
      <c r="AO4" s="163" t="s">
        <v>850</v>
      </c>
      <c r="AP4" s="184" t="s">
        <v>837</v>
      </c>
      <c r="AQ4" s="184"/>
      <c r="AR4" s="184" t="s">
        <v>138</v>
      </c>
      <c r="AS4" s="184" t="s">
        <v>139</v>
      </c>
      <c r="AT4" s="184" t="s">
        <v>140</v>
      </c>
      <c r="AU4" s="184" t="s">
        <v>141</v>
      </c>
      <c r="AV4" s="184" t="s">
        <v>142</v>
      </c>
      <c r="AW4" s="184" t="s">
        <v>143</v>
      </c>
      <c r="AX4" s="184" t="s">
        <v>557</v>
      </c>
      <c r="AY4" s="184" t="s">
        <v>144</v>
      </c>
      <c r="AZ4" s="184" t="s">
        <v>145</v>
      </c>
      <c r="BA4" s="184" t="s">
        <v>146</v>
      </c>
      <c r="BB4" s="184" t="s">
        <v>147</v>
      </c>
      <c r="BC4" s="184" t="s">
        <v>148</v>
      </c>
      <c r="BD4" s="184" t="s">
        <v>149</v>
      </c>
      <c r="BE4" s="184" t="s">
        <v>150</v>
      </c>
      <c r="BF4" s="184" t="s">
        <v>151</v>
      </c>
      <c r="BG4" s="184" t="s">
        <v>152</v>
      </c>
      <c r="BH4" s="184" t="s">
        <v>153</v>
      </c>
      <c r="BI4" s="184" t="s">
        <v>154</v>
      </c>
      <c r="BJ4" s="184" t="s">
        <v>155</v>
      </c>
      <c r="BK4" s="128" t="s">
        <v>156</v>
      </c>
      <c r="BL4" s="184" t="s">
        <v>157</v>
      </c>
      <c r="BM4" s="184" t="s">
        <v>158</v>
      </c>
      <c r="BN4" s="128" t="s">
        <v>159</v>
      </c>
      <c r="BO4" s="184" t="s">
        <v>160</v>
      </c>
      <c r="BP4" s="184" t="s">
        <v>161</v>
      </c>
      <c r="BQ4" s="128" t="s">
        <v>162</v>
      </c>
      <c r="BR4" s="184" t="s">
        <v>163</v>
      </c>
      <c r="BS4" s="184" t="s">
        <v>164</v>
      </c>
      <c r="BT4" s="184" t="s">
        <v>555</v>
      </c>
      <c r="BU4" s="184" t="s">
        <v>165</v>
      </c>
      <c r="BV4" s="184" t="s">
        <v>166</v>
      </c>
      <c r="BW4" s="184" t="s">
        <v>167</v>
      </c>
      <c r="BX4" s="184" t="s">
        <v>168</v>
      </c>
      <c r="BY4" s="184" t="s">
        <v>169</v>
      </c>
      <c r="BZ4" s="128" t="s">
        <v>170</v>
      </c>
      <c r="CA4" s="184" t="s">
        <v>171</v>
      </c>
      <c r="CB4" s="184" t="s">
        <v>172</v>
      </c>
      <c r="CC4" s="184" t="s">
        <v>556</v>
      </c>
      <c r="CD4" s="184" t="s">
        <v>173</v>
      </c>
      <c r="CE4" s="128" t="s">
        <v>174</v>
      </c>
      <c r="CF4" s="184" t="s">
        <v>175</v>
      </c>
      <c r="CG4" s="184" t="s">
        <v>176</v>
      </c>
      <c r="CH4" s="184" t="s">
        <v>177</v>
      </c>
      <c r="CI4" s="184" t="s">
        <v>178</v>
      </c>
      <c r="CJ4" s="184" t="s">
        <v>179</v>
      </c>
      <c r="CK4" s="184" t="s">
        <v>180</v>
      </c>
      <c r="CL4" s="184" t="s">
        <v>181</v>
      </c>
      <c r="CM4" s="184" t="s">
        <v>182</v>
      </c>
      <c r="CN4" s="184" t="s">
        <v>183</v>
      </c>
      <c r="CO4" s="184" t="s">
        <v>184</v>
      </c>
      <c r="CP4" s="128" t="s">
        <v>185</v>
      </c>
      <c r="CQ4" s="184" t="s">
        <v>186</v>
      </c>
      <c r="CR4" s="184" t="s">
        <v>187</v>
      </c>
      <c r="CS4" s="184" t="s">
        <v>188</v>
      </c>
      <c r="CT4" s="128" t="s">
        <v>189</v>
      </c>
      <c r="CU4" s="184" t="s">
        <v>190</v>
      </c>
    </row>
    <row r="5" spans="1:144" s="71" customFormat="1" ht="14.25" customHeight="1" x14ac:dyDescent="0.25">
      <c r="A5" s="66" t="s">
        <v>197</v>
      </c>
      <c r="B5" s="66" t="s">
        <v>207</v>
      </c>
      <c r="C5" s="66" t="s">
        <v>198</v>
      </c>
      <c r="D5" s="66">
        <v>7</v>
      </c>
      <c r="E5" s="67">
        <v>43232</v>
      </c>
      <c r="F5" s="68">
        <v>0.48888888888888887</v>
      </c>
      <c r="G5" s="68">
        <v>0.58333333333333337</v>
      </c>
      <c r="H5" s="68"/>
      <c r="I5" s="68"/>
      <c r="J5" s="69">
        <f>G5-F5</f>
        <v>9.4444444444444497E-2</v>
      </c>
      <c r="K5" s="70">
        <f t="shared" ref="K5:K13" si="0">J5*D5</f>
        <v>0.66111111111111143</v>
      </c>
      <c r="L5" s="71">
        <v>24.9</v>
      </c>
      <c r="M5" s="71">
        <v>24.9</v>
      </c>
      <c r="N5" s="71">
        <f t="shared" ref="N5:N13" si="1">AVERAGE(L5:M5)</f>
        <v>24.9</v>
      </c>
      <c r="O5" s="71">
        <v>0</v>
      </c>
      <c r="P5" s="71">
        <v>0</v>
      </c>
      <c r="Q5" s="72">
        <v>0</v>
      </c>
      <c r="R5" s="72">
        <v>3</v>
      </c>
      <c r="S5" s="72">
        <f t="shared" ref="S5:S13" si="2">AVERAGE(Q5:R5)</f>
        <v>1.5</v>
      </c>
      <c r="T5" s="72">
        <v>0</v>
      </c>
      <c r="U5" s="72">
        <v>3</v>
      </c>
      <c r="V5" s="72">
        <f t="shared" ref="V5:V13" si="3">AVERAGE(T5:U5)</f>
        <v>1.5</v>
      </c>
      <c r="X5" s="66"/>
      <c r="Y5" s="66"/>
      <c r="Z5" s="66"/>
      <c r="AA5" s="66"/>
      <c r="AB5" s="136"/>
      <c r="AC5" s="136"/>
      <c r="AD5" s="174">
        <v>39.543933000000003</v>
      </c>
      <c r="AE5" s="174">
        <v>-79.253247000000002</v>
      </c>
      <c r="AF5" s="71">
        <v>851</v>
      </c>
      <c r="AG5" s="66" t="s">
        <v>522</v>
      </c>
      <c r="AH5" s="66" t="s">
        <v>191</v>
      </c>
      <c r="AI5" s="66" t="s">
        <v>519</v>
      </c>
      <c r="AJ5" s="72"/>
      <c r="AK5" s="72"/>
      <c r="AL5" s="66"/>
      <c r="AM5" s="66">
        <f>SUM(AR5:CU5)</f>
        <v>29</v>
      </c>
      <c r="AN5" s="197">
        <f>COUNTIF(AR5:CU5,  "&lt;&gt;0")</f>
        <v>3</v>
      </c>
      <c r="AO5" s="66">
        <v>3</v>
      </c>
      <c r="AP5" s="66">
        <f>AO5</f>
        <v>3</v>
      </c>
      <c r="AQ5" s="66"/>
      <c r="AR5" s="66">
        <v>0</v>
      </c>
      <c r="AS5" s="66">
        <v>0</v>
      </c>
      <c r="AT5" s="66">
        <v>0</v>
      </c>
      <c r="AU5" s="66">
        <v>0</v>
      </c>
      <c r="AV5" s="66">
        <v>0</v>
      </c>
      <c r="AW5" s="66">
        <v>1</v>
      </c>
      <c r="AX5" s="66">
        <v>0</v>
      </c>
      <c r="AY5" s="66">
        <v>0</v>
      </c>
      <c r="AZ5" s="66">
        <v>0</v>
      </c>
      <c r="BA5" s="66">
        <v>0</v>
      </c>
      <c r="BB5" s="66">
        <v>0</v>
      </c>
      <c r="BC5" s="66">
        <v>0</v>
      </c>
      <c r="BD5" s="66">
        <v>0</v>
      </c>
      <c r="BE5" s="66">
        <v>0</v>
      </c>
      <c r="BF5" s="66">
        <v>0</v>
      </c>
      <c r="BG5" s="66">
        <v>0</v>
      </c>
      <c r="BH5" s="66">
        <v>0</v>
      </c>
      <c r="BI5" s="66">
        <v>0</v>
      </c>
      <c r="BJ5" s="66">
        <v>0</v>
      </c>
      <c r="BK5" s="71">
        <v>0</v>
      </c>
      <c r="BL5" s="66">
        <v>0</v>
      </c>
      <c r="BM5" s="66">
        <v>0</v>
      </c>
      <c r="BN5" s="71">
        <v>0</v>
      </c>
      <c r="BO5" s="66">
        <v>0</v>
      </c>
      <c r="BP5" s="66">
        <v>0</v>
      </c>
      <c r="BQ5" s="71">
        <v>0</v>
      </c>
      <c r="BR5" s="66">
        <v>0</v>
      </c>
      <c r="BS5" s="66">
        <v>0</v>
      </c>
      <c r="BT5" s="66">
        <v>0</v>
      </c>
      <c r="BU5" s="66">
        <v>0</v>
      </c>
      <c r="BV5" s="66">
        <v>0</v>
      </c>
      <c r="BW5" s="66">
        <v>0</v>
      </c>
      <c r="BX5" s="66">
        <v>0</v>
      </c>
      <c r="BY5" s="66">
        <v>0</v>
      </c>
      <c r="BZ5" s="71">
        <v>17</v>
      </c>
      <c r="CA5" s="66">
        <v>0</v>
      </c>
      <c r="CB5" s="66">
        <v>0</v>
      </c>
      <c r="CC5" s="66">
        <v>0</v>
      </c>
      <c r="CD5" s="66">
        <v>0</v>
      </c>
      <c r="CE5" s="71">
        <v>0</v>
      </c>
      <c r="CF5" s="66">
        <v>0</v>
      </c>
      <c r="CG5" s="66">
        <v>0</v>
      </c>
      <c r="CH5" s="66">
        <v>0</v>
      </c>
      <c r="CI5" s="66">
        <v>0</v>
      </c>
      <c r="CJ5" s="66">
        <v>0</v>
      </c>
      <c r="CK5" s="66">
        <v>0</v>
      </c>
      <c r="CL5" s="66">
        <v>0</v>
      </c>
      <c r="CM5" s="66">
        <v>0</v>
      </c>
      <c r="CN5" s="66">
        <v>0</v>
      </c>
      <c r="CO5" s="66">
        <v>0</v>
      </c>
      <c r="CP5" s="71">
        <v>0</v>
      </c>
      <c r="CQ5" s="66">
        <v>0</v>
      </c>
      <c r="CR5" s="66">
        <v>0</v>
      </c>
      <c r="CS5" s="66">
        <v>11</v>
      </c>
      <c r="CT5" s="71">
        <v>0</v>
      </c>
      <c r="CU5" s="66">
        <v>0</v>
      </c>
    </row>
    <row r="6" spans="1:144" s="71" customFormat="1" ht="14.25" customHeight="1" x14ac:dyDescent="0.25">
      <c r="A6" s="66" t="s">
        <v>197</v>
      </c>
      <c r="B6" s="66" t="s">
        <v>207</v>
      </c>
      <c r="C6" s="66" t="s">
        <v>194</v>
      </c>
      <c r="D6" s="66">
        <v>3</v>
      </c>
      <c r="E6" s="67">
        <v>43244</v>
      </c>
      <c r="F6" s="68">
        <v>0.43055555555555558</v>
      </c>
      <c r="G6" s="68">
        <v>0.58958333333333335</v>
      </c>
      <c r="H6" s="68"/>
      <c r="I6" s="68"/>
      <c r="J6" s="69">
        <f>G6-F6</f>
        <v>0.15902777777777777</v>
      </c>
      <c r="K6" s="70">
        <f t="shared" si="0"/>
        <v>0.4770833333333333</v>
      </c>
      <c r="L6" s="71">
        <v>23.5</v>
      </c>
      <c r="M6" s="71">
        <v>26</v>
      </c>
      <c r="N6" s="71">
        <f t="shared" si="1"/>
        <v>24.75</v>
      </c>
      <c r="O6" s="71">
        <v>0</v>
      </c>
      <c r="P6" s="71">
        <v>0</v>
      </c>
      <c r="Q6" s="72">
        <v>0</v>
      </c>
      <c r="R6" s="72">
        <v>2</v>
      </c>
      <c r="S6" s="72">
        <f t="shared" si="2"/>
        <v>1</v>
      </c>
      <c r="T6" s="72">
        <v>0</v>
      </c>
      <c r="U6" s="72">
        <v>2</v>
      </c>
      <c r="V6" s="72">
        <f t="shared" si="3"/>
        <v>1</v>
      </c>
      <c r="X6" s="66"/>
      <c r="Y6" s="66"/>
      <c r="Z6" s="66"/>
      <c r="AA6" s="66"/>
      <c r="AB6" s="136" t="s">
        <v>220</v>
      </c>
      <c r="AC6" s="136" t="s">
        <v>221</v>
      </c>
      <c r="AD6" s="66"/>
      <c r="AE6" s="66"/>
      <c r="AG6" s="66" t="s">
        <v>522</v>
      </c>
      <c r="AH6" s="66" t="s">
        <v>191</v>
      </c>
      <c r="AI6" s="66" t="s">
        <v>519</v>
      </c>
      <c r="AJ6" s="72"/>
      <c r="AK6" s="72"/>
      <c r="AL6" s="66" t="s">
        <v>216</v>
      </c>
      <c r="AM6" s="66">
        <f t="shared" ref="AM6:AM13" si="4">SUM(AR6:CU6)</f>
        <v>29</v>
      </c>
      <c r="AN6" s="197">
        <f t="shared" ref="AN6:AN13" si="5">COUNTIF(AR6:CU6,  "&lt;&gt;0")</f>
        <v>6</v>
      </c>
      <c r="AO6" s="71">
        <v>5</v>
      </c>
      <c r="AP6" s="146">
        <f>AO6+AP5</f>
        <v>8</v>
      </c>
      <c r="AQ6" s="66"/>
      <c r="AR6" s="66">
        <v>0</v>
      </c>
      <c r="AS6" s="66">
        <v>0</v>
      </c>
      <c r="AT6" s="66">
        <v>0</v>
      </c>
      <c r="AU6" s="66">
        <v>0</v>
      </c>
      <c r="AV6" s="66">
        <v>0</v>
      </c>
      <c r="AW6" s="66">
        <v>0</v>
      </c>
      <c r="AX6" s="66">
        <v>0</v>
      </c>
      <c r="AY6" s="66">
        <v>0</v>
      </c>
      <c r="AZ6" s="66">
        <v>0</v>
      </c>
      <c r="BA6" s="66">
        <v>0</v>
      </c>
      <c r="BB6" s="66">
        <v>0</v>
      </c>
      <c r="BC6" s="66">
        <v>0</v>
      </c>
      <c r="BD6" s="66">
        <v>0</v>
      </c>
      <c r="BE6" s="66">
        <v>0</v>
      </c>
      <c r="BF6" s="66">
        <v>0</v>
      </c>
      <c r="BG6" s="66">
        <v>1</v>
      </c>
      <c r="BH6" s="66">
        <v>0</v>
      </c>
      <c r="BI6" s="66">
        <v>0</v>
      </c>
      <c r="BJ6" s="66">
        <v>0</v>
      </c>
      <c r="BK6" s="71">
        <v>0</v>
      </c>
      <c r="BL6" s="66">
        <v>0</v>
      </c>
      <c r="BM6" s="66">
        <v>2</v>
      </c>
      <c r="BN6" s="71">
        <v>0</v>
      </c>
      <c r="BO6" s="66">
        <v>0</v>
      </c>
      <c r="BP6" s="66">
        <v>6</v>
      </c>
      <c r="BQ6" s="71">
        <v>0</v>
      </c>
      <c r="BR6" s="66">
        <v>0</v>
      </c>
      <c r="BS6" s="66">
        <v>4</v>
      </c>
      <c r="BT6" s="66">
        <v>0</v>
      </c>
      <c r="BU6" s="66">
        <v>0</v>
      </c>
      <c r="BV6" s="66">
        <v>0</v>
      </c>
      <c r="BW6" s="66">
        <v>0</v>
      </c>
      <c r="BX6" s="66">
        <v>0</v>
      </c>
      <c r="BY6" s="66">
        <v>0</v>
      </c>
      <c r="BZ6" s="71">
        <v>6</v>
      </c>
      <c r="CA6" s="66">
        <v>0</v>
      </c>
      <c r="CB6" s="66">
        <v>0</v>
      </c>
      <c r="CC6" s="66">
        <v>0</v>
      </c>
      <c r="CD6" s="66">
        <v>0</v>
      </c>
      <c r="CE6" s="71">
        <v>0</v>
      </c>
      <c r="CF6" s="66">
        <v>0</v>
      </c>
      <c r="CG6" s="66">
        <v>0</v>
      </c>
      <c r="CH6" s="66">
        <v>0</v>
      </c>
      <c r="CI6" s="66">
        <v>0</v>
      </c>
      <c r="CJ6" s="66">
        <v>0</v>
      </c>
      <c r="CK6" s="66">
        <v>0</v>
      </c>
      <c r="CL6" s="66">
        <v>0</v>
      </c>
      <c r="CM6" s="66">
        <v>0</v>
      </c>
      <c r="CN6" s="66">
        <v>0</v>
      </c>
      <c r="CO6" s="66">
        <v>0</v>
      </c>
      <c r="CP6" s="71">
        <v>0</v>
      </c>
      <c r="CQ6" s="66">
        <v>0</v>
      </c>
      <c r="CR6" s="66">
        <v>10</v>
      </c>
      <c r="CS6" s="66">
        <v>0</v>
      </c>
      <c r="CT6" s="71">
        <v>0</v>
      </c>
      <c r="CU6" s="66">
        <v>0</v>
      </c>
    </row>
    <row r="7" spans="1:144" s="71" customFormat="1" ht="14.25" customHeight="1" x14ac:dyDescent="0.25">
      <c r="A7" s="66" t="s">
        <v>197</v>
      </c>
      <c r="B7" s="66" t="s">
        <v>207</v>
      </c>
      <c r="C7" s="66" t="s">
        <v>204</v>
      </c>
      <c r="D7" s="66">
        <v>2</v>
      </c>
      <c r="E7" s="67">
        <v>43248</v>
      </c>
      <c r="F7" s="68">
        <v>0.66736111111111107</v>
      </c>
      <c r="G7" s="68">
        <v>0.75069444444444444</v>
      </c>
      <c r="H7" s="68"/>
      <c r="I7" s="68"/>
      <c r="J7" s="69">
        <f>G7-F7</f>
        <v>8.333333333333337E-2</v>
      </c>
      <c r="K7" s="70">
        <f t="shared" si="0"/>
        <v>0.16666666666666674</v>
      </c>
      <c r="L7" s="71">
        <v>27.2</v>
      </c>
      <c r="M7" s="71">
        <v>26.8</v>
      </c>
      <c r="N7" s="71">
        <f t="shared" si="1"/>
        <v>27</v>
      </c>
      <c r="O7" s="71">
        <v>90</v>
      </c>
      <c r="P7" s="71">
        <v>90</v>
      </c>
      <c r="Q7" s="72">
        <v>0</v>
      </c>
      <c r="R7" s="72">
        <v>2</v>
      </c>
      <c r="S7" s="72">
        <f t="shared" si="2"/>
        <v>1</v>
      </c>
      <c r="T7" s="72">
        <v>0</v>
      </c>
      <c r="U7" s="72">
        <v>2</v>
      </c>
      <c r="V7" s="72">
        <f t="shared" si="3"/>
        <v>1</v>
      </c>
      <c r="X7" s="66"/>
      <c r="Y7" s="66"/>
      <c r="Z7" s="66"/>
      <c r="AA7" s="66"/>
      <c r="AB7" s="136"/>
      <c r="AC7" s="136"/>
      <c r="AD7" s="66"/>
      <c r="AE7" s="66"/>
      <c r="AG7" s="66" t="s">
        <v>522</v>
      </c>
      <c r="AH7" s="66" t="s">
        <v>191</v>
      </c>
      <c r="AI7" s="66" t="s">
        <v>519</v>
      </c>
      <c r="AJ7" s="72"/>
      <c r="AK7" s="72"/>
      <c r="AL7" s="66"/>
      <c r="AM7" s="66">
        <f t="shared" si="4"/>
        <v>70</v>
      </c>
      <c r="AN7" s="197">
        <f t="shared" si="5"/>
        <v>7</v>
      </c>
      <c r="AO7" s="66">
        <v>1</v>
      </c>
      <c r="AP7" s="146">
        <f t="shared" ref="AP7:AP13" si="6">AO7+AP6</f>
        <v>9</v>
      </c>
      <c r="AQ7" s="66"/>
      <c r="AR7" s="66">
        <v>0</v>
      </c>
      <c r="AS7" s="66">
        <v>0</v>
      </c>
      <c r="AT7" s="66">
        <v>0</v>
      </c>
      <c r="AU7" s="66">
        <v>0</v>
      </c>
      <c r="AV7" s="66">
        <v>0</v>
      </c>
      <c r="AW7" s="66">
        <v>1</v>
      </c>
      <c r="AX7" s="66">
        <v>0</v>
      </c>
      <c r="AY7" s="66">
        <v>0</v>
      </c>
      <c r="AZ7" s="66">
        <v>0</v>
      </c>
      <c r="BA7" s="66">
        <v>0</v>
      </c>
      <c r="BB7" s="66">
        <v>0</v>
      </c>
      <c r="BC7" s="66">
        <v>0</v>
      </c>
      <c r="BD7" s="66">
        <v>0</v>
      </c>
      <c r="BE7" s="66">
        <v>0</v>
      </c>
      <c r="BF7" s="66">
        <v>0</v>
      </c>
      <c r="BG7" s="66">
        <v>1</v>
      </c>
      <c r="BH7" s="66">
        <v>0</v>
      </c>
      <c r="BI7" s="66">
        <v>0</v>
      </c>
      <c r="BJ7" s="66">
        <v>0</v>
      </c>
      <c r="BK7" s="71">
        <v>0</v>
      </c>
      <c r="BL7" s="66">
        <v>0</v>
      </c>
      <c r="BM7" s="66">
        <v>1</v>
      </c>
      <c r="BN7" s="71">
        <v>0</v>
      </c>
      <c r="BO7" s="66">
        <v>0</v>
      </c>
      <c r="BP7" s="66">
        <v>48</v>
      </c>
      <c r="BQ7" s="71">
        <v>0</v>
      </c>
      <c r="BR7" s="66">
        <v>0</v>
      </c>
      <c r="BS7" s="66">
        <v>0</v>
      </c>
      <c r="BT7" s="66">
        <v>0</v>
      </c>
      <c r="BU7" s="66">
        <v>0</v>
      </c>
      <c r="BV7" s="66">
        <v>0</v>
      </c>
      <c r="BW7" s="66">
        <v>0</v>
      </c>
      <c r="BX7" s="66">
        <v>0</v>
      </c>
      <c r="BY7" s="66">
        <v>0</v>
      </c>
      <c r="BZ7" s="71">
        <v>6</v>
      </c>
      <c r="CA7" s="66">
        <v>0</v>
      </c>
      <c r="CB7" s="66">
        <v>0</v>
      </c>
      <c r="CC7" s="66">
        <v>0</v>
      </c>
      <c r="CD7" s="66">
        <v>0</v>
      </c>
      <c r="CE7" s="71">
        <v>0</v>
      </c>
      <c r="CF7" s="66">
        <v>3</v>
      </c>
      <c r="CG7" s="66">
        <v>0</v>
      </c>
      <c r="CH7" s="66">
        <v>0</v>
      </c>
      <c r="CI7" s="66">
        <v>0</v>
      </c>
      <c r="CJ7" s="66">
        <v>0</v>
      </c>
      <c r="CK7" s="66">
        <v>0</v>
      </c>
      <c r="CL7" s="66">
        <v>0</v>
      </c>
      <c r="CM7" s="66">
        <v>0</v>
      </c>
      <c r="CN7" s="66">
        <v>0</v>
      </c>
      <c r="CO7" s="66">
        <v>0</v>
      </c>
      <c r="CP7" s="71">
        <v>0</v>
      </c>
      <c r="CQ7" s="66">
        <v>0</v>
      </c>
      <c r="CR7" s="66">
        <v>10</v>
      </c>
      <c r="CS7" s="66">
        <v>0</v>
      </c>
      <c r="CT7" s="71">
        <v>0</v>
      </c>
      <c r="CU7" s="66">
        <v>0</v>
      </c>
    </row>
    <row r="8" spans="1:144" s="71" customFormat="1" ht="14.25" customHeight="1" x14ac:dyDescent="0.25">
      <c r="A8" s="66" t="s">
        <v>197</v>
      </c>
      <c r="B8" s="66" t="s">
        <v>207</v>
      </c>
      <c r="C8" s="66" t="s">
        <v>193</v>
      </c>
      <c r="D8" s="66">
        <v>2</v>
      </c>
      <c r="E8" s="67">
        <v>43258</v>
      </c>
      <c r="F8" s="68">
        <v>0.47013888888888888</v>
      </c>
      <c r="G8" s="68">
        <v>0.57638888888888895</v>
      </c>
      <c r="H8" s="68"/>
      <c r="I8" s="68"/>
      <c r="J8" s="69">
        <f>G8-F8</f>
        <v>0.10625000000000007</v>
      </c>
      <c r="K8" s="70">
        <f t="shared" si="0"/>
        <v>0.21250000000000013</v>
      </c>
      <c r="L8" s="71">
        <v>20.9</v>
      </c>
      <c r="M8" s="71">
        <v>24.9</v>
      </c>
      <c r="N8" s="71">
        <f t="shared" si="1"/>
        <v>22.9</v>
      </c>
      <c r="O8" s="71">
        <v>10</v>
      </c>
      <c r="P8" s="71">
        <v>0</v>
      </c>
      <c r="Q8" s="72">
        <v>0</v>
      </c>
      <c r="R8" s="72">
        <v>2</v>
      </c>
      <c r="S8" s="72">
        <f t="shared" si="2"/>
        <v>1</v>
      </c>
      <c r="T8" s="72">
        <v>0</v>
      </c>
      <c r="U8" s="72">
        <v>2</v>
      </c>
      <c r="V8" s="72">
        <f t="shared" si="3"/>
        <v>1</v>
      </c>
      <c r="X8" s="66"/>
      <c r="Y8" s="66"/>
      <c r="Z8" s="66"/>
      <c r="AA8" s="66"/>
      <c r="AB8" s="136"/>
      <c r="AC8" s="136"/>
      <c r="AD8" s="66"/>
      <c r="AE8" s="66"/>
      <c r="AG8" s="66" t="s">
        <v>522</v>
      </c>
      <c r="AH8" s="66" t="s">
        <v>191</v>
      </c>
      <c r="AI8" s="66" t="s">
        <v>519</v>
      </c>
      <c r="AJ8" s="72"/>
      <c r="AK8" s="72"/>
      <c r="AL8" s="66" t="s">
        <v>800</v>
      </c>
      <c r="AM8" s="66">
        <f t="shared" si="4"/>
        <v>2039</v>
      </c>
      <c r="AN8" s="197">
        <f t="shared" si="5"/>
        <v>7</v>
      </c>
      <c r="AO8" s="66">
        <v>0</v>
      </c>
      <c r="AP8" s="146">
        <f t="shared" si="6"/>
        <v>9</v>
      </c>
      <c r="AQ8" s="66"/>
      <c r="AR8" s="66">
        <v>0</v>
      </c>
      <c r="AS8" s="66">
        <v>0</v>
      </c>
      <c r="AT8" s="66">
        <v>0</v>
      </c>
      <c r="AU8" s="66">
        <v>0</v>
      </c>
      <c r="AV8" s="66">
        <v>0</v>
      </c>
      <c r="AW8" s="66">
        <v>4</v>
      </c>
      <c r="AX8" s="66">
        <v>0</v>
      </c>
      <c r="AY8" s="66">
        <v>0</v>
      </c>
      <c r="AZ8" s="66">
        <v>0</v>
      </c>
      <c r="BA8" s="66">
        <v>0</v>
      </c>
      <c r="BB8" s="66">
        <v>0</v>
      </c>
      <c r="BC8" s="66">
        <v>0</v>
      </c>
      <c r="BD8" s="66">
        <v>0</v>
      </c>
      <c r="BE8" s="66">
        <v>0</v>
      </c>
      <c r="BF8" s="66">
        <v>0</v>
      </c>
      <c r="BG8" s="66">
        <v>24</v>
      </c>
      <c r="BH8" s="66">
        <v>0</v>
      </c>
      <c r="BI8" s="66">
        <v>0</v>
      </c>
      <c r="BJ8" s="66">
        <v>0</v>
      </c>
      <c r="BK8" s="71">
        <v>0</v>
      </c>
      <c r="BL8" s="66">
        <v>0</v>
      </c>
      <c r="BM8" s="66">
        <v>0</v>
      </c>
      <c r="BN8" s="71">
        <v>0</v>
      </c>
      <c r="BO8" s="66">
        <v>0</v>
      </c>
      <c r="BP8" s="66">
        <v>2000</v>
      </c>
      <c r="BQ8" s="71">
        <v>0</v>
      </c>
      <c r="BR8" s="66">
        <v>0</v>
      </c>
      <c r="BS8" s="71">
        <v>0</v>
      </c>
      <c r="BT8" s="71">
        <v>0</v>
      </c>
      <c r="BU8" s="66">
        <v>0</v>
      </c>
      <c r="BV8" s="66">
        <v>0</v>
      </c>
      <c r="BW8" s="66">
        <v>0</v>
      </c>
      <c r="BX8" s="66">
        <v>0</v>
      </c>
      <c r="BY8" s="66">
        <v>0</v>
      </c>
      <c r="BZ8" s="71">
        <v>4</v>
      </c>
      <c r="CA8" s="66">
        <v>0</v>
      </c>
      <c r="CB8" s="66">
        <v>0</v>
      </c>
      <c r="CC8" s="66">
        <v>0</v>
      </c>
      <c r="CD8" s="66">
        <v>0</v>
      </c>
      <c r="CE8" s="71">
        <v>0</v>
      </c>
      <c r="CF8" s="66">
        <v>2</v>
      </c>
      <c r="CG8" s="66">
        <v>0</v>
      </c>
      <c r="CH8" s="66">
        <v>0</v>
      </c>
      <c r="CI8" s="66">
        <v>0</v>
      </c>
      <c r="CJ8" s="66">
        <v>0</v>
      </c>
      <c r="CK8" s="66">
        <v>0</v>
      </c>
      <c r="CL8" s="66">
        <v>0</v>
      </c>
      <c r="CM8" s="66">
        <v>0</v>
      </c>
      <c r="CN8" s="66">
        <v>0</v>
      </c>
      <c r="CO8" s="66">
        <v>0</v>
      </c>
      <c r="CP8" s="71">
        <v>0</v>
      </c>
      <c r="CQ8" s="66">
        <v>0</v>
      </c>
      <c r="CR8" s="66">
        <v>4</v>
      </c>
      <c r="CS8" s="66">
        <v>1</v>
      </c>
      <c r="CT8" s="71">
        <v>0</v>
      </c>
      <c r="CU8" s="66">
        <v>0</v>
      </c>
    </row>
    <row r="9" spans="1:144" s="71" customFormat="1" ht="14.25" customHeight="1" x14ac:dyDescent="0.25">
      <c r="A9" s="66" t="s">
        <v>197</v>
      </c>
      <c r="B9" s="66" t="s">
        <v>207</v>
      </c>
      <c r="C9" s="66" t="s">
        <v>269</v>
      </c>
      <c r="D9" s="66">
        <v>3</v>
      </c>
      <c r="E9" s="67">
        <v>43267</v>
      </c>
      <c r="F9" s="68">
        <v>0.47013888888888888</v>
      </c>
      <c r="G9" s="68">
        <v>0.5625</v>
      </c>
      <c r="H9" s="68"/>
      <c r="I9" s="68"/>
      <c r="J9" s="69">
        <f>(G9-F9)+(I9-H9)</f>
        <v>9.2361111111111116E-2</v>
      </c>
      <c r="K9" s="70">
        <f t="shared" si="0"/>
        <v>0.27708333333333335</v>
      </c>
      <c r="L9" s="71">
        <v>23.4</v>
      </c>
      <c r="M9" s="71">
        <v>27.5</v>
      </c>
      <c r="N9" s="71">
        <f t="shared" si="1"/>
        <v>25.45</v>
      </c>
      <c r="O9" s="71">
        <v>90</v>
      </c>
      <c r="P9" s="71">
        <v>15</v>
      </c>
      <c r="Q9" s="72">
        <v>0</v>
      </c>
      <c r="R9" s="72">
        <v>3</v>
      </c>
      <c r="S9" s="72">
        <f t="shared" si="2"/>
        <v>1.5</v>
      </c>
      <c r="T9" s="72">
        <v>0</v>
      </c>
      <c r="U9" s="72">
        <v>2</v>
      </c>
      <c r="V9" s="72">
        <f t="shared" si="3"/>
        <v>1</v>
      </c>
      <c r="X9" s="66"/>
      <c r="Y9" s="66"/>
      <c r="Z9" s="66"/>
      <c r="AA9" s="66"/>
      <c r="AB9" s="136"/>
      <c r="AC9" s="136"/>
      <c r="AD9" s="66"/>
      <c r="AE9" s="66"/>
      <c r="AG9" s="66" t="s">
        <v>522</v>
      </c>
      <c r="AH9" s="66" t="s">
        <v>191</v>
      </c>
      <c r="AI9" s="66" t="s">
        <v>519</v>
      </c>
      <c r="AJ9" s="72"/>
      <c r="AK9" s="72"/>
      <c r="AL9" s="66" t="s">
        <v>272</v>
      </c>
      <c r="AM9" s="66">
        <f t="shared" si="4"/>
        <v>2416</v>
      </c>
      <c r="AN9" s="197">
        <f t="shared" si="5"/>
        <v>8</v>
      </c>
      <c r="AO9" s="66">
        <v>0</v>
      </c>
      <c r="AP9" s="146">
        <f t="shared" si="6"/>
        <v>9</v>
      </c>
      <c r="AQ9" s="66"/>
      <c r="AR9" s="66">
        <v>0</v>
      </c>
      <c r="AS9" s="66">
        <v>0</v>
      </c>
      <c r="AT9" s="66">
        <v>0</v>
      </c>
      <c r="AU9" s="66">
        <v>0</v>
      </c>
      <c r="AV9" s="66">
        <v>0</v>
      </c>
      <c r="AW9" s="66">
        <v>3</v>
      </c>
      <c r="AX9" s="66">
        <v>0</v>
      </c>
      <c r="AY9" s="66">
        <v>0</v>
      </c>
      <c r="AZ9" s="66">
        <v>0</v>
      </c>
      <c r="BA9" s="66">
        <v>0</v>
      </c>
      <c r="BB9" s="66">
        <v>0</v>
      </c>
      <c r="BC9" s="66">
        <v>0</v>
      </c>
      <c r="BD9" s="66">
        <v>0</v>
      </c>
      <c r="BE9" s="66">
        <v>0</v>
      </c>
      <c r="BF9" s="66">
        <v>0</v>
      </c>
      <c r="BG9" s="66">
        <v>200</v>
      </c>
      <c r="BH9" s="66">
        <v>0</v>
      </c>
      <c r="BI9" s="66">
        <v>0</v>
      </c>
      <c r="BJ9" s="66">
        <v>0</v>
      </c>
      <c r="BK9" s="71">
        <v>0</v>
      </c>
      <c r="BL9" s="66">
        <v>0</v>
      </c>
      <c r="BM9" s="66">
        <v>200</v>
      </c>
      <c r="BN9" s="71">
        <v>0</v>
      </c>
      <c r="BO9" s="66">
        <v>0</v>
      </c>
      <c r="BP9" s="66">
        <v>2000</v>
      </c>
      <c r="BQ9" s="71">
        <v>0</v>
      </c>
      <c r="BR9" s="66">
        <v>0</v>
      </c>
      <c r="BS9" s="66">
        <v>0</v>
      </c>
      <c r="BT9" s="66">
        <v>0</v>
      </c>
      <c r="BU9" s="66">
        <v>0</v>
      </c>
      <c r="BV9" s="66">
        <v>0</v>
      </c>
      <c r="BW9" s="66">
        <v>0</v>
      </c>
      <c r="BX9" s="66">
        <v>0</v>
      </c>
      <c r="BY9" s="66">
        <v>0</v>
      </c>
      <c r="BZ9" s="71">
        <v>2</v>
      </c>
      <c r="CA9" s="66">
        <v>0</v>
      </c>
      <c r="CB9" s="66">
        <v>0</v>
      </c>
      <c r="CC9" s="66">
        <v>0</v>
      </c>
      <c r="CD9" s="66">
        <v>0</v>
      </c>
      <c r="CE9" s="71">
        <v>0</v>
      </c>
      <c r="CF9" s="66">
        <v>2</v>
      </c>
      <c r="CG9" s="66">
        <v>0</v>
      </c>
      <c r="CH9" s="66">
        <v>0</v>
      </c>
      <c r="CI9" s="66">
        <v>0</v>
      </c>
      <c r="CJ9" s="66">
        <v>0</v>
      </c>
      <c r="CK9" s="66">
        <v>0</v>
      </c>
      <c r="CL9" s="66">
        <v>0</v>
      </c>
      <c r="CM9" s="66">
        <v>0</v>
      </c>
      <c r="CN9" s="66">
        <v>0</v>
      </c>
      <c r="CO9" s="66">
        <v>0</v>
      </c>
      <c r="CP9" s="71">
        <v>0</v>
      </c>
      <c r="CQ9" s="66">
        <v>0</v>
      </c>
      <c r="CR9" s="66">
        <v>7</v>
      </c>
      <c r="CS9" s="66">
        <v>2</v>
      </c>
      <c r="CT9" s="71">
        <v>0</v>
      </c>
      <c r="CU9" s="66">
        <v>0</v>
      </c>
    </row>
    <row r="10" spans="1:144" s="71" customFormat="1" ht="14.25" customHeight="1" x14ac:dyDescent="0.25">
      <c r="A10" s="66" t="s">
        <v>197</v>
      </c>
      <c r="B10" s="66" t="s">
        <v>207</v>
      </c>
      <c r="C10" s="66" t="s">
        <v>234</v>
      </c>
      <c r="D10" s="66">
        <v>2</v>
      </c>
      <c r="E10" s="67">
        <v>43288</v>
      </c>
      <c r="F10" s="68">
        <v>0.50069444444444444</v>
      </c>
      <c r="G10" s="68">
        <v>0.55972222222222223</v>
      </c>
      <c r="H10" s="68"/>
      <c r="I10" s="68"/>
      <c r="J10" s="69">
        <f>(G10-F10)+(I10-H10)</f>
        <v>5.902777777777779E-2</v>
      </c>
      <c r="K10" s="70">
        <f t="shared" si="0"/>
        <v>0.11805555555555558</v>
      </c>
      <c r="L10" s="71">
        <v>22.5</v>
      </c>
      <c r="M10" s="71">
        <v>22.3</v>
      </c>
      <c r="N10" s="71">
        <f t="shared" si="1"/>
        <v>22.4</v>
      </c>
      <c r="O10" s="71">
        <v>0</v>
      </c>
      <c r="P10" s="71">
        <v>0</v>
      </c>
      <c r="Q10" s="72">
        <v>0</v>
      </c>
      <c r="R10" s="72">
        <v>2</v>
      </c>
      <c r="S10" s="72">
        <f t="shared" si="2"/>
        <v>1</v>
      </c>
      <c r="T10" s="72">
        <v>0</v>
      </c>
      <c r="U10" s="72">
        <v>5</v>
      </c>
      <c r="V10" s="72">
        <f t="shared" si="3"/>
        <v>2.5</v>
      </c>
      <c r="X10" s="66"/>
      <c r="Y10" s="66"/>
      <c r="Z10" s="66"/>
      <c r="AA10" s="66"/>
      <c r="AB10" s="136"/>
      <c r="AC10" s="136"/>
      <c r="AD10" s="66"/>
      <c r="AE10" s="66"/>
      <c r="AG10" s="66" t="s">
        <v>522</v>
      </c>
      <c r="AH10" s="66" t="s">
        <v>191</v>
      </c>
      <c r="AI10" s="66" t="s">
        <v>519</v>
      </c>
      <c r="AJ10" s="72"/>
      <c r="AK10" s="72"/>
      <c r="AL10" s="66" t="s">
        <v>271</v>
      </c>
      <c r="AM10" s="66">
        <f t="shared" si="4"/>
        <v>34</v>
      </c>
      <c r="AN10" s="197">
        <f t="shared" si="5"/>
        <v>8</v>
      </c>
      <c r="AO10" s="66">
        <v>3</v>
      </c>
      <c r="AP10" s="146">
        <f t="shared" si="6"/>
        <v>12</v>
      </c>
      <c r="AQ10" s="66"/>
      <c r="AR10" s="66">
        <v>0</v>
      </c>
      <c r="AS10" s="66">
        <v>0</v>
      </c>
      <c r="AT10" s="66">
        <v>0</v>
      </c>
      <c r="AU10" s="66">
        <v>0</v>
      </c>
      <c r="AV10" s="66">
        <v>0</v>
      </c>
      <c r="AW10" s="66">
        <v>0</v>
      </c>
      <c r="AX10" s="66">
        <v>0</v>
      </c>
      <c r="AY10" s="66">
        <v>0</v>
      </c>
      <c r="AZ10" s="66">
        <v>0</v>
      </c>
      <c r="BA10" s="66">
        <v>0</v>
      </c>
      <c r="BB10" s="66">
        <v>0</v>
      </c>
      <c r="BC10" s="66">
        <v>0</v>
      </c>
      <c r="BD10" s="66">
        <v>0</v>
      </c>
      <c r="BE10" s="66">
        <v>0</v>
      </c>
      <c r="BF10" s="66">
        <v>0</v>
      </c>
      <c r="BG10" s="66">
        <v>10</v>
      </c>
      <c r="BH10" s="66">
        <v>0</v>
      </c>
      <c r="BI10" s="66">
        <v>0</v>
      </c>
      <c r="BJ10" s="66">
        <v>0</v>
      </c>
      <c r="BK10" s="71">
        <v>0</v>
      </c>
      <c r="BL10" s="66">
        <v>0</v>
      </c>
      <c r="BM10" s="66">
        <v>8</v>
      </c>
      <c r="BN10" s="71">
        <v>0</v>
      </c>
      <c r="BO10" s="66">
        <v>0</v>
      </c>
      <c r="BP10" s="66">
        <v>10</v>
      </c>
      <c r="BQ10" s="71">
        <v>0</v>
      </c>
      <c r="BR10" s="66">
        <v>0</v>
      </c>
      <c r="BS10" s="66">
        <v>0</v>
      </c>
      <c r="BT10" s="66">
        <v>0</v>
      </c>
      <c r="BU10" s="66">
        <v>1</v>
      </c>
      <c r="BV10" s="66">
        <v>0</v>
      </c>
      <c r="BW10" s="66">
        <v>0</v>
      </c>
      <c r="BX10" s="66">
        <v>1</v>
      </c>
      <c r="BY10" s="66">
        <v>0</v>
      </c>
      <c r="BZ10" s="71">
        <v>0</v>
      </c>
      <c r="CA10" s="66">
        <v>0</v>
      </c>
      <c r="CB10" s="66">
        <v>0</v>
      </c>
      <c r="CC10" s="66">
        <v>0</v>
      </c>
      <c r="CD10" s="66">
        <v>0</v>
      </c>
      <c r="CE10" s="71">
        <v>0</v>
      </c>
      <c r="CF10" s="66">
        <v>2</v>
      </c>
      <c r="CG10" s="66">
        <v>0</v>
      </c>
      <c r="CH10" s="66">
        <v>0</v>
      </c>
      <c r="CI10" s="66">
        <v>0</v>
      </c>
      <c r="CJ10" s="66">
        <v>0</v>
      </c>
      <c r="CK10" s="66">
        <v>0</v>
      </c>
      <c r="CL10" s="66">
        <v>0</v>
      </c>
      <c r="CM10" s="66">
        <v>0</v>
      </c>
      <c r="CN10" s="66">
        <v>0</v>
      </c>
      <c r="CO10" s="66">
        <v>0</v>
      </c>
      <c r="CP10" s="71">
        <v>1</v>
      </c>
      <c r="CQ10" s="66">
        <v>0</v>
      </c>
      <c r="CR10" s="66">
        <v>1</v>
      </c>
      <c r="CS10" s="66">
        <v>0</v>
      </c>
      <c r="CT10" s="71">
        <v>0</v>
      </c>
      <c r="CU10" s="66">
        <v>0</v>
      </c>
    </row>
    <row r="11" spans="1:144" s="71" customFormat="1" ht="14.25" customHeight="1" x14ac:dyDescent="0.25">
      <c r="A11" s="66" t="s">
        <v>197</v>
      </c>
      <c r="B11" s="66" t="s">
        <v>207</v>
      </c>
      <c r="C11" s="66" t="s">
        <v>269</v>
      </c>
      <c r="D11" s="66">
        <v>3</v>
      </c>
      <c r="E11" s="67">
        <v>43292</v>
      </c>
      <c r="F11" s="68">
        <v>0.4284722222222222</v>
      </c>
      <c r="G11" s="68">
        <v>0.47222222222222227</v>
      </c>
      <c r="H11" s="68"/>
      <c r="I11" s="68"/>
      <c r="J11" s="69">
        <f>(G11-F11)+(I11-H11)</f>
        <v>4.3750000000000067E-2</v>
      </c>
      <c r="K11" s="70">
        <f t="shared" si="0"/>
        <v>0.1312500000000002</v>
      </c>
      <c r="L11" s="71">
        <v>25.4</v>
      </c>
      <c r="M11" s="71">
        <v>27.5</v>
      </c>
      <c r="N11" s="71">
        <f t="shared" si="1"/>
        <v>26.45</v>
      </c>
      <c r="O11" s="71">
        <v>10</v>
      </c>
      <c r="P11" s="71">
        <v>30</v>
      </c>
      <c r="Q11" s="72">
        <v>0</v>
      </c>
      <c r="R11" s="72">
        <v>1</v>
      </c>
      <c r="S11" s="72">
        <f t="shared" si="2"/>
        <v>0.5</v>
      </c>
      <c r="T11" s="72">
        <v>0</v>
      </c>
      <c r="U11" s="72">
        <v>2</v>
      </c>
      <c r="V11" s="72">
        <f t="shared" si="3"/>
        <v>1</v>
      </c>
      <c r="X11" s="66"/>
      <c r="Y11" s="66"/>
      <c r="Z11" s="66"/>
      <c r="AA11" s="66"/>
      <c r="AB11" s="136" t="s">
        <v>632</v>
      </c>
      <c r="AC11" s="136" t="s">
        <v>218</v>
      </c>
      <c r="AD11" s="66"/>
      <c r="AE11" s="66"/>
      <c r="AG11" s="66" t="s">
        <v>522</v>
      </c>
      <c r="AH11" s="66" t="s">
        <v>191</v>
      </c>
      <c r="AI11" s="66" t="s">
        <v>519</v>
      </c>
      <c r="AJ11" s="72"/>
      <c r="AK11" s="72"/>
      <c r="AL11" s="66" t="s">
        <v>274</v>
      </c>
      <c r="AM11" s="66">
        <f t="shared" si="4"/>
        <v>65</v>
      </c>
      <c r="AN11" s="197">
        <f t="shared" si="5"/>
        <v>12</v>
      </c>
      <c r="AO11" s="66">
        <v>6</v>
      </c>
      <c r="AP11" s="146">
        <f t="shared" si="6"/>
        <v>18</v>
      </c>
      <c r="AQ11" s="66"/>
      <c r="AR11" s="66">
        <v>0</v>
      </c>
      <c r="AS11" s="66">
        <v>0</v>
      </c>
      <c r="AT11" s="66">
        <v>0</v>
      </c>
      <c r="AU11" s="66">
        <v>0</v>
      </c>
      <c r="AV11" s="66">
        <v>0</v>
      </c>
      <c r="AW11" s="66">
        <v>0</v>
      </c>
      <c r="AX11" s="66">
        <v>1</v>
      </c>
      <c r="AY11" s="66">
        <v>0</v>
      </c>
      <c r="AZ11" s="66">
        <v>0</v>
      </c>
      <c r="BA11" s="66">
        <v>0</v>
      </c>
      <c r="BB11" s="66">
        <v>2</v>
      </c>
      <c r="BC11" s="66">
        <v>0</v>
      </c>
      <c r="BD11" s="66">
        <v>0</v>
      </c>
      <c r="BE11" s="66">
        <v>0</v>
      </c>
      <c r="BF11" s="66">
        <v>0</v>
      </c>
      <c r="BG11" s="66">
        <v>12</v>
      </c>
      <c r="BH11" s="66">
        <v>0</v>
      </c>
      <c r="BI11" s="66">
        <v>0</v>
      </c>
      <c r="BJ11" s="66">
        <v>0</v>
      </c>
      <c r="BK11" s="71">
        <v>0</v>
      </c>
      <c r="BL11" s="66">
        <v>0</v>
      </c>
      <c r="BM11" s="66">
        <v>4</v>
      </c>
      <c r="BN11" s="71">
        <v>0</v>
      </c>
      <c r="BO11" s="66">
        <v>0</v>
      </c>
      <c r="BP11" s="66">
        <v>30</v>
      </c>
      <c r="BQ11" s="71">
        <v>0</v>
      </c>
      <c r="BR11" s="66">
        <v>0</v>
      </c>
      <c r="BS11" s="66">
        <v>0</v>
      </c>
      <c r="BT11" s="66">
        <v>1</v>
      </c>
      <c r="BU11" s="66">
        <v>2</v>
      </c>
      <c r="BV11" s="66">
        <v>0</v>
      </c>
      <c r="BW11" s="66">
        <v>0</v>
      </c>
      <c r="BX11" s="66">
        <v>0</v>
      </c>
      <c r="BY11" s="66">
        <v>1</v>
      </c>
      <c r="BZ11" s="71">
        <v>1</v>
      </c>
      <c r="CA11" s="66">
        <v>0</v>
      </c>
      <c r="CB11" s="66">
        <v>4</v>
      </c>
      <c r="CC11" s="66">
        <v>0</v>
      </c>
      <c r="CD11" s="66">
        <v>0</v>
      </c>
      <c r="CE11" s="71">
        <v>0</v>
      </c>
      <c r="CF11" s="66">
        <v>6</v>
      </c>
      <c r="CG11" s="66">
        <v>0</v>
      </c>
      <c r="CH11" s="66">
        <v>0</v>
      </c>
      <c r="CI11" s="66">
        <v>0</v>
      </c>
      <c r="CJ11" s="66">
        <v>1</v>
      </c>
      <c r="CK11" s="66">
        <v>0</v>
      </c>
      <c r="CL11" s="66">
        <v>0</v>
      </c>
      <c r="CM11" s="66">
        <v>0</v>
      </c>
      <c r="CN11" s="66">
        <v>0</v>
      </c>
      <c r="CO11" s="66">
        <v>0</v>
      </c>
      <c r="CP11" s="71">
        <v>0</v>
      </c>
      <c r="CQ11" s="66">
        <v>0</v>
      </c>
      <c r="CR11" s="66">
        <v>0</v>
      </c>
      <c r="CS11" s="66">
        <v>0</v>
      </c>
      <c r="CT11" s="71">
        <v>0</v>
      </c>
      <c r="CU11" s="66">
        <v>0</v>
      </c>
    </row>
    <row r="12" spans="1:144" s="71" customFormat="1" ht="14.25" customHeight="1" x14ac:dyDescent="0.25">
      <c r="A12" s="66" t="s">
        <v>197</v>
      </c>
      <c r="B12" s="66" t="s">
        <v>207</v>
      </c>
      <c r="C12" s="66" t="s">
        <v>255</v>
      </c>
      <c r="D12" s="66">
        <v>2</v>
      </c>
      <c r="E12" s="67">
        <v>43301</v>
      </c>
      <c r="F12" s="68">
        <v>0.53541666666666665</v>
      </c>
      <c r="G12" s="68">
        <v>0.55625000000000002</v>
      </c>
      <c r="H12" s="68"/>
      <c r="I12" s="68"/>
      <c r="J12" s="69">
        <f>(G12-F12)+(I12-H12)</f>
        <v>2.083333333333337E-2</v>
      </c>
      <c r="K12" s="70">
        <f t="shared" si="0"/>
        <v>4.1666666666666741E-2</v>
      </c>
      <c r="L12" s="71">
        <v>26.3</v>
      </c>
      <c r="M12" s="71">
        <v>27.2</v>
      </c>
      <c r="N12" s="71">
        <f t="shared" si="1"/>
        <v>26.75</v>
      </c>
      <c r="O12" s="71">
        <v>75</v>
      </c>
      <c r="P12" s="71">
        <v>80</v>
      </c>
      <c r="Q12" s="72">
        <v>0</v>
      </c>
      <c r="R12" s="72">
        <v>4</v>
      </c>
      <c r="S12" s="72">
        <f t="shared" si="2"/>
        <v>2</v>
      </c>
      <c r="T12" s="72">
        <v>0</v>
      </c>
      <c r="U12" s="72">
        <v>4</v>
      </c>
      <c r="V12" s="72">
        <f t="shared" si="3"/>
        <v>2</v>
      </c>
      <c r="X12" s="66"/>
      <c r="Y12" s="66"/>
      <c r="Z12" s="66"/>
      <c r="AA12" s="66"/>
      <c r="AB12" s="136"/>
      <c r="AC12" s="136"/>
      <c r="AD12" s="66"/>
      <c r="AE12" s="66"/>
      <c r="AG12" s="66" t="s">
        <v>522</v>
      </c>
      <c r="AH12" s="66" t="s">
        <v>191</v>
      </c>
      <c r="AI12" s="66" t="s">
        <v>519</v>
      </c>
      <c r="AJ12" s="72"/>
      <c r="AK12" s="72"/>
      <c r="AL12" s="66"/>
      <c r="AM12" s="66">
        <f t="shared" si="4"/>
        <v>72</v>
      </c>
      <c r="AN12" s="197">
        <f t="shared" si="5"/>
        <v>12</v>
      </c>
      <c r="AO12" s="66">
        <v>2</v>
      </c>
      <c r="AP12" s="146">
        <f t="shared" si="6"/>
        <v>20</v>
      </c>
      <c r="AQ12" s="66"/>
      <c r="AR12" s="66">
        <v>0</v>
      </c>
      <c r="AS12" s="66">
        <v>0</v>
      </c>
      <c r="AT12" s="66">
        <v>0</v>
      </c>
      <c r="AU12" s="66">
        <v>0</v>
      </c>
      <c r="AV12" s="66">
        <v>0</v>
      </c>
      <c r="AW12" s="66">
        <v>2</v>
      </c>
      <c r="AX12" s="66">
        <v>1</v>
      </c>
      <c r="AY12" s="66">
        <v>0</v>
      </c>
      <c r="AZ12" s="66">
        <v>0</v>
      </c>
      <c r="BA12" s="66">
        <v>0</v>
      </c>
      <c r="BB12" s="66">
        <v>0</v>
      </c>
      <c r="BC12" s="66">
        <v>0</v>
      </c>
      <c r="BD12" s="66">
        <v>0</v>
      </c>
      <c r="BE12" s="66">
        <v>0</v>
      </c>
      <c r="BF12" s="66">
        <v>0</v>
      </c>
      <c r="BG12" s="66">
        <v>5</v>
      </c>
      <c r="BH12" s="66">
        <v>0</v>
      </c>
      <c r="BI12" s="66">
        <v>0</v>
      </c>
      <c r="BJ12" s="66">
        <v>0</v>
      </c>
      <c r="BK12" s="71">
        <v>0</v>
      </c>
      <c r="BL12" s="66">
        <v>0</v>
      </c>
      <c r="BM12" s="66">
        <v>0</v>
      </c>
      <c r="BN12" s="71">
        <v>0</v>
      </c>
      <c r="BO12" s="66">
        <v>0</v>
      </c>
      <c r="BP12" s="66">
        <v>1</v>
      </c>
      <c r="BQ12" s="71">
        <v>0</v>
      </c>
      <c r="BR12" s="66">
        <v>0</v>
      </c>
      <c r="BS12" s="66">
        <v>0</v>
      </c>
      <c r="BT12" s="66">
        <v>1</v>
      </c>
      <c r="BU12" s="66">
        <v>2</v>
      </c>
      <c r="BV12" s="66">
        <v>1</v>
      </c>
      <c r="BW12" s="66">
        <v>0</v>
      </c>
      <c r="BX12" s="66">
        <v>0</v>
      </c>
      <c r="BY12" s="66">
        <v>3</v>
      </c>
      <c r="BZ12" s="71">
        <v>0</v>
      </c>
      <c r="CA12" s="66">
        <v>0</v>
      </c>
      <c r="CB12" s="66">
        <v>1</v>
      </c>
      <c r="CC12" s="66">
        <v>0</v>
      </c>
      <c r="CD12" s="66">
        <v>0</v>
      </c>
      <c r="CE12" s="71">
        <v>0</v>
      </c>
      <c r="CF12" s="66">
        <v>4</v>
      </c>
      <c r="CG12" s="66">
        <v>0</v>
      </c>
      <c r="CH12" s="66">
        <v>0</v>
      </c>
      <c r="CI12" s="66">
        <v>0</v>
      </c>
      <c r="CJ12" s="66">
        <v>0</v>
      </c>
      <c r="CK12" s="66">
        <v>0</v>
      </c>
      <c r="CL12" s="66">
        <v>0</v>
      </c>
      <c r="CM12" s="66">
        <v>50</v>
      </c>
      <c r="CN12" s="66">
        <v>0</v>
      </c>
      <c r="CO12" s="66">
        <v>0</v>
      </c>
      <c r="CP12" s="71">
        <v>0</v>
      </c>
      <c r="CQ12" s="66">
        <v>0</v>
      </c>
      <c r="CR12" s="66">
        <v>1</v>
      </c>
      <c r="CS12" s="66">
        <v>0</v>
      </c>
      <c r="CT12" s="71">
        <v>0</v>
      </c>
      <c r="CU12" s="66">
        <v>0</v>
      </c>
    </row>
    <row r="13" spans="1:144" s="71" customFormat="1" ht="14.25" customHeight="1" x14ac:dyDescent="0.25">
      <c r="A13" s="66" t="s">
        <v>197</v>
      </c>
      <c r="B13" s="66" t="s">
        <v>207</v>
      </c>
      <c r="C13" s="66" t="s">
        <v>233</v>
      </c>
      <c r="D13" s="66">
        <v>1</v>
      </c>
      <c r="E13" s="67">
        <v>43307</v>
      </c>
      <c r="F13" s="68">
        <v>0.42222222222222222</v>
      </c>
      <c r="G13" s="68">
        <v>0.4513888888888889</v>
      </c>
      <c r="H13" s="68"/>
      <c r="I13" s="68"/>
      <c r="J13" s="69">
        <f>(G13-F13)+(I13-H13)</f>
        <v>2.9166666666666674E-2</v>
      </c>
      <c r="K13" s="70">
        <f t="shared" si="0"/>
        <v>2.9166666666666674E-2</v>
      </c>
      <c r="L13" s="71">
        <v>24.4</v>
      </c>
      <c r="M13" s="71">
        <v>26.7</v>
      </c>
      <c r="N13" s="71">
        <f t="shared" si="1"/>
        <v>25.549999999999997</v>
      </c>
      <c r="O13" s="71">
        <v>15</v>
      </c>
      <c r="P13" s="71">
        <v>25</v>
      </c>
      <c r="Q13" s="72">
        <v>0</v>
      </c>
      <c r="R13" s="72">
        <v>2</v>
      </c>
      <c r="S13" s="72">
        <f t="shared" si="2"/>
        <v>1</v>
      </c>
      <c r="T13" s="72">
        <v>0</v>
      </c>
      <c r="U13" s="72">
        <v>3</v>
      </c>
      <c r="V13" s="72">
        <f t="shared" si="3"/>
        <v>1.5</v>
      </c>
      <c r="X13" s="66"/>
      <c r="Y13" s="66"/>
      <c r="Z13" s="66"/>
      <c r="AA13" s="66"/>
      <c r="AB13" s="136"/>
      <c r="AC13" s="136"/>
      <c r="AD13" s="66"/>
      <c r="AE13" s="66"/>
      <c r="AG13" s="66" t="s">
        <v>522</v>
      </c>
      <c r="AH13" s="66" t="s">
        <v>191</v>
      </c>
      <c r="AI13" s="66" t="s">
        <v>519</v>
      </c>
      <c r="AJ13" s="72"/>
      <c r="AK13" s="72"/>
      <c r="AL13" s="66" t="s">
        <v>273</v>
      </c>
      <c r="AM13" s="66">
        <f t="shared" si="4"/>
        <v>31</v>
      </c>
      <c r="AN13" s="197">
        <f t="shared" si="5"/>
        <v>8</v>
      </c>
      <c r="AO13" s="66">
        <v>1</v>
      </c>
      <c r="AP13" s="146">
        <f t="shared" si="6"/>
        <v>21</v>
      </c>
      <c r="AQ13" s="66"/>
      <c r="AR13" s="66">
        <v>0</v>
      </c>
      <c r="AS13" s="66">
        <v>0</v>
      </c>
      <c r="AT13" s="66">
        <v>0</v>
      </c>
      <c r="AU13" s="66">
        <v>0</v>
      </c>
      <c r="AV13" s="66">
        <v>0</v>
      </c>
      <c r="AW13" s="66">
        <v>1</v>
      </c>
      <c r="AX13" s="66">
        <v>0</v>
      </c>
      <c r="AY13" s="66">
        <v>0</v>
      </c>
      <c r="AZ13" s="66">
        <v>0</v>
      </c>
      <c r="BA13" s="66">
        <v>0</v>
      </c>
      <c r="BB13" s="66">
        <v>0</v>
      </c>
      <c r="BC13" s="66">
        <v>0</v>
      </c>
      <c r="BD13" s="66">
        <v>0</v>
      </c>
      <c r="BE13" s="66">
        <v>0</v>
      </c>
      <c r="BF13" s="66">
        <v>0</v>
      </c>
      <c r="BG13" s="66">
        <v>2</v>
      </c>
      <c r="BH13" s="66">
        <v>0</v>
      </c>
      <c r="BI13" s="66">
        <v>0</v>
      </c>
      <c r="BJ13" s="66">
        <v>0</v>
      </c>
      <c r="BK13" s="71">
        <v>0</v>
      </c>
      <c r="BL13" s="66">
        <v>0</v>
      </c>
      <c r="BM13" s="66">
        <v>0</v>
      </c>
      <c r="BN13" s="71">
        <v>0</v>
      </c>
      <c r="BO13" s="66">
        <v>0</v>
      </c>
      <c r="BP13" s="66">
        <v>0</v>
      </c>
      <c r="BQ13" s="71">
        <v>0</v>
      </c>
      <c r="BR13" s="66">
        <v>0</v>
      </c>
      <c r="BS13" s="66">
        <v>0</v>
      </c>
      <c r="BT13" s="66">
        <v>1</v>
      </c>
      <c r="BU13" s="66">
        <v>2</v>
      </c>
      <c r="BV13" s="66">
        <v>0</v>
      </c>
      <c r="BW13" s="66">
        <v>0</v>
      </c>
      <c r="BX13" s="66">
        <v>0</v>
      </c>
      <c r="BY13" s="66">
        <v>3</v>
      </c>
      <c r="BZ13" s="71">
        <v>0</v>
      </c>
      <c r="CA13" s="66">
        <v>0</v>
      </c>
      <c r="CB13" s="66">
        <v>0</v>
      </c>
      <c r="CC13" s="66">
        <v>1</v>
      </c>
      <c r="CD13" s="66">
        <v>0</v>
      </c>
      <c r="CE13" s="71">
        <v>0</v>
      </c>
      <c r="CF13" s="66">
        <v>1</v>
      </c>
      <c r="CG13" s="66">
        <v>0</v>
      </c>
      <c r="CH13" s="66">
        <v>0</v>
      </c>
      <c r="CI13" s="66">
        <v>0</v>
      </c>
      <c r="CJ13" s="66">
        <v>0</v>
      </c>
      <c r="CK13" s="66">
        <v>0</v>
      </c>
      <c r="CL13" s="66">
        <v>0</v>
      </c>
      <c r="CM13" s="66">
        <v>20</v>
      </c>
      <c r="CN13" s="66">
        <v>0</v>
      </c>
      <c r="CO13" s="66">
        <v>0</v>
      </c>
      <c r="CP13" s="71">
        <v>0</v>
      </c>
      <c r="CQ13" s="66">
        <v>0</v>
      </c>
      <c r="CR13" s="66">
        <v>0</v>
      </c>
      <c r="CS13" s="66">
        <v>0</v>
      </c>
      <c r="CT13" s="71">
        <v>0</v>
      </c>
      <c r="CU13" s="66">
        <v>0</v>
      </c>
    </row>
    <row r="17" spans="5:41" ht="45" x14ac:dyDescent="0.25">
      <c r="E17" s="146"/>
      <c r="AN17" s="179" t="s">
        <v>21</v>
      </c>
      <c r="AO17" s="100" t="s">
        <v>27</v>
      </c>
    </row>
    <row r="18" spans="5:41" ht="30" x14ac:dyDescent="0.25">
      <c r="E18" s="146"/>
      <c r="AN18" s="182" t="s">
        <v>75</v>
      </c>
      <c r="AO18" s="116" t="s">
        <v>81</v>
      </c>
    </row>
    <row r="19" spans="5:41" x14ac:dyDescent="0.25">
      <c r="E19" s="146"/>
      <c r="AN19" s="179">
        <v>3</v>
      </c>
      <c r="AO19" s="100">
        <v>3</v>
      </c>
    </row>
    <row r="20" spans="5:41" ht="45" x14ac:dyDescent="0.25">
      <c r="E20" s="184" t="s">
        <v>554</v>
      </c>
      <c r="AM20" s="116" t="s">
        <v>84</v>
      </c>
      <c r="AN20" s="184" t="s">
        <v>152</v>
      </c>
      <c r="AO20" s="184" t="s">
        <v>158</v>
      </c>
    </row>
    <row r="21" spans="5:41" x14ac:dyDescent="0.25">
      <c r="E21" s="67">
        <v>43232</v>
      </c>
      <c r="AM21" s="66">
        <v>0</v>
      </c>
      <c r="AN21" s="66">
        <v>0</v>
      </c>
      <c r="AO21" s="66">
        <v>0</v>
      </c>
    </row>
    <row r="22" spans="5:41" x14ac:dyDescent="0.25">
      <c r="E22" s="67">
        <v>43244</v>
      </c>
      <c r="AM22" s="66">
        <v>6</v>
      </c>
      <c r="AN22" s="66">
        <v>1</v>
      </c>
      <c r="AO22" s="66">
        <v>2</v>
      </c>
    </row>
    <row r="23" spans="5:41" x14ac:dyDescent="0.25">
      <c r="E23" s="67">
        <v>43248</v>
      </c>
      <c r="AM23" s="66">
        <v>48</v>
      </c>
      <c r="AN23" s="66">
        <v>1</v>
      </c>
      <c r="AO23" s="66">
        <v>1</v>
      </c>
    </row>
    <row r="24" spans="5:41" x14ac:dyDescent="0.25">
      <c r="E24" s="67">
        <v>43258</v>
      </c>
      <c r="AM24" s="66">
        <v>2000</v>
      </c>
      <c r="AN24" s="66">
        <v>24</v>
      </c>
      <c r="AO24" s="66">
        <v>0</v>
      </c>
    </row>
    <row r="25" spans="5:41" x14ac:dyDescent="0.25">
      <c r="E25" s="67">
        <v>43267</v>
      </c>
      <c r="AM25" s="66">
        <v>2000</v>
      </c>
      <c r="AN25" s="66">
        <v>200</v>
      </c>
      <c r="AO25" s="66">
        <v>200</v>
      </c>
    </row>
    <row r="26" spans="5:41" x14ac:dyDescent="0.25">
      <c r="E26" s="67">
        <v>43288</v>
      </c>
      <c r="AM26" s="66">
        <v>10</v>
      </c>
      <c r="AN26" s="66">
        <v>10</v>
      </c>
      <c r="AO26" s="66">
        <v>8</v>
      </c>
    </row>
    <row r="27" spans="5:41" x14ac:dyDescent="0.25">
      <c r="E27" s="67">
        <v>43292</v>
      </c>
      <c r="AM27" s="66">
        <v>30</v>
      </c>
      <c r="AN27" s="66">
        <v>12</v>
      </c>
      <c r="AO27" s="66">
        <v>4</v>
      </c>
    </row>
    <row r="28" spans="5:41" x14ac:dyDescent="0.25">
      <c r="E28" s="67">
        <v>43301</v>
      </c>
      <c r="AM28" s="66">
        <v>1</v>
      </c>
      <c r="AN28" s="66">
        <v>5</v>
      </c>
      <c r="AO28" s="66">
        <v>0</v>
      </c>
    </row>
    <row r="29" spans="5:41" x14ac:dyDescent="0.25">
      <c r="E29" s="67">
        <v>43307</v>
      </c>
      <c r="AM29" s="66">
        <v>0</v>
      </c>
      <c r="AN29" s="66">
        <v>2</v>
      </c>
      <c r="AO29" s="66">
        <v>0</v>
      </c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F76A-104D-4A54-B415-02BABA8CB8DB}">
  <dimension ref="A1:EI10"/>
  <sheetViews>
    <sheetView topLeftCell="A2" workbookViewId="0">
      <selection activeCell="A11" sqref="A11:XFD82"/>
    </sheetView>
  </sheetViews>
  <sheetFormatPr defaultRowHeight="15" x14ac:dyDescent="0.25"/>
  <sheetData>
    <row r="1" spans="1:139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L1" s="178" t="s">
        <v>6</v>
      </c>
      <c r="AM1" s="100" t="s">
        <v>7</v>
      </c>
      <c r="AN1" s="179" t="s">
        <v>8</v>
      </c>
      <c r="AO1" s="102" t="s">
        <v>9</v>
      </c>
      <c r="AP1" s="100" t="s">
        <v>10</v>
      </c>
      <c r="AQ1" s="103" t="s">
        <v>11</v>
      </c>
      <c r="AR1" s="100" t="s">
        <v>12</v>
      </c>
      <c r="AS1" s="100" t="s">
        <v>214</v>
      </c>
      <c r="AT1" s="179" t="s">
        <v>13</v>
      </c>
      <c r="AU1" s="179" t="s">
        <v>14</v>
      </c>
      <c r="AV1" s="100" t="s">
        <v>15</v>
      </c>
      <c r="AW1" s="100" t="s">
        <v>16</v>
      </c>
      <c r="AX1" s="102" t="s">
        <v>17</v>
      </c>
      <c r="AY1" s="179" t="s">
        <v>18</v>
      </c>
      <c r="AZ1" s="179" t="s">
        <v>19</v>
      </c>
      <c r="BA1" s="179" t="s">
        <v>20</v>
      </c>
      <c r="BB1" s="179" t="s">
        <v>21</v>
      </c>
      <c r="BC1" s="103" t="s">
        <v>22</v>
      </c>
      <c r="BD1" s="102" t="s">
        <v>23</v>
      </c>
      <c r="BE1" s="100" t="s">
        <v>24</v>
      </c>
      <c r="BF1" s="100" t="s">
        <v>25</v>
      </c>
      <c r="BG1" s="100" t="s">
        <v>26</v>
      </c>
      <c r="BH1" s="100" t="s">
        <v>27</v>
      </c>
      <c r="BI1" s="102" t="s">
        <v>28</v>
      </c>
      <c r="BJ1" s="100" t="s">
        <v>29</v>
      </c>
      <c r="BK1" s="100" t="s">
        <v>30</v>
      </c>
      <c r="BL1" s="100" t="s">
        <v>31</v>
      </c>
      <c r="BM1" s="100" t="s">
        <v>32</v>
      </c>
      <c r="BN1" s="100" t="s">
        <v>33</v>
      </c>
      <c r="BO1" s="100" t="s">
        <v>261</v>
      </c>
      <c r="BP1" s="179" t="s">
        <v>34</v>
      </c>
      <c r="BQ1" s="100" t="s">
        <v>35</v>
      </c>
      <c r="BR1" s="100" t="s">
        <v>36</v>
      </c>
      <c r="BS1" s="179" t="s">
        <v>37</v>
      </c>
      <c r="BT1" s="179" t="s">
        <v>38</v>
      </c>
      <c r="BU1" s="100" t="s">
        <v>39</v>
      </c>
      <c r="BV1" s="100" t="s">
        <v>40</v>
      </c>
      <c r="BW1" s="179" t="s">
        <v>41</v>
      </c>
      <c r="BX1" s="179" t="s">
        <v>259</v>
      </c>
      <c r="BY1" s="100" t="s">
        <v>42</v>
      </c>
      <c r="BZ1" s="100" t="s">
        <v>43</v>
      </c>
      <c r="CA1" s="100" t="s">
        <v>44</v>
      </c>
      <c r="CB1" s="179" t="s">
        <v>45</v>
      </c>
      <c r="CC1" s="102" t="s">
        <v>46</v>
      </c>
      <c r="CD1" s="102" t="s">
        <v>47</v>
      </c>
      <c r="CE1" s="100" t="s">
        <v>48</v>
      </c>
      <c r="CF1" s="100" t="s">
        <v>49</v>
      </c>
      <c r="CG1" s="100" t="s">
        <v>50</v>
      </c>
      <c r="CH1" s="179" t="s">
        <v>51</v>
      </c>
      <c r="CI1" s="100" t="s">
        <v>52</v>
      </c>
      <c r="CJ1" s="179" t="s">
        <v>53</v>
      </c>
      <c r="CK1" s="103" t="s">
        <v>54</v>
      </c>
      <c r="CL1" s="179" t="s">
        <v>55</v>
      </c>
      <c r="CM1" s="179" t="s">
        <v>56</v>
      </c>
      <c r="CN1" s="179" t="s">
        <v>57</v>
      </c>
      <c r="CO1" s="100" t="s">
        <v>58</v>
      </c>
      <c r="CP1" s="103" t="s">
        <v>59</v>
      </c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</row>
    <row r="2" spans="1:139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81" t="s">
        <v>60</v>
      </c>
      <c r="AM2" s="116" t="s">
        <v>61</v>
      </c>
      <c r="AN2" s="182" t="s">
        <v>62</v>
      </c>
      <c r="AO2" s="118" t="s">
        <v>63</v>
      </c>
      <c r="AP2" s="116" t="s">
        <v>64</v>
      </c>
      <c r="AQ2" s="119" t="s">
        <v>788</v>
      </c>
      <c r="AR2" s="116" t="s">
        <v>66</v>
      </c>
      <c r="AS2" s="116" t="s">
        <v>215</v>
      </c>
      <c r="AT2" s="182" t="s">
        <v>67</v>
      </c>
      <c r="AU2" s="182" t="s">
        <v>68</v>
      </c>
      <c r="AV2" s="116" t="s">
        <v>69</v>
      </c>
      <c r="AW2" s="116" t="s">
        <v>70</v>
      </c>
      <c r="AX2" s="118" t="s">
        <v>71</v>
      </c>
      <c r="AY2" s="182" t="s">
        <v>72</v>
      </c>
      <c r="AZ2" s="182" t="s">
        <v>73</v>
      </c>
      <c r="BA2" s="182" t="s">
        <v>74</v>
      </c>
      <c r="BB2" s="182" t="s">
        <v>75</v>
      </c>
      <c r="BC2" s="119" t="s">
        <v>789</v>
      </c>
      <c r="BD2" s="118" t="s">
        <v>77</v>
      </c>
      <c r="BE2" s="116" t="s">
        <v>78</v>
      </c>
      <c r="BF2" s="116" t="s">
        <v>79</v>
      </c>
      <c r="BG2" s="116" t="s">
        <v>80</v>
      </c>
      <c r="BH2" s="116" t="s">
        <v>81</v>
      </c>
      <c r="BI2" s="118" t="s">
        <v>82</v>
      </c>
      <c r="BJ2" s="116" t="s">
        <v>83</v>
      </c>
      <c r="BK2" s="116" t="s">
        <v>84</v>
      </c>
      <c r="BL2" s="116" t="s">
        <v>85</v>
      </c>
      <c r="BM2" s="116" t="s">
        <v>86</v>
      </c>
      <c r="BN2" s="116" t="s">
        <v>87</v>
      </c>
      <c r="BO2" s="182" t="s">
        <v>260</v>
      </c>
      <c r="BP2" s="182" t="s">
        <v>88</v>
      </c>
      <c r="BQ2" s="116" t="s">
        <v>89</v>
      </c>
      <c r="BR2" s="116" t="s">
        <v>90</v>
      </c>
      <c r="BS2" s="182" t="s">
        <v>91</v>
      </c>
      <c r="BT2" s="182" t="s">
        <v>92</v>
      </c>
      <c r="BU2" s="116" t="s">
        <v>93</v>
      </c>
      <c r="BV2" s="116" t="s">
        <v>94</v>
      </c>
      <c r="BW2" s="182" t="s">
        <v>95</v>
      </c>
      <c r="BX2" s="182" t="s">
        <v>258</v>
      </c>
      <c r="BY2" s="116" t="s">
        <v>96</v>
      </c>
      <c r="BZ2" s="116" t="s">
        <v>97</v>
      </c>
      <c r="CA2" s="116" t="s">
        <v>98</v>
      </c>
      <c r="CB2" s="182" t="s">
        <v>99</v>
      </c>
      <c r="CC2" s="118" t="s">
        <v>100</v>
      </c>
      <c r="CD2" s="118" t="s">
        <v>101</v>
      </c>
      <c r="CE2" s="116" t="s">
        <v>102</v>
      </c>
      <c r="CF2" s="116" t="s">
        <v>103</v>
      </c>
      <c r="CG2" s="116" t="s">
        <v>104</v>
      </c>
      <c r="CH2" s="182" t="s">
        <v>105</v>
      </c>
      <c r="CI2" s="116" t="s">
        <v>106</v>
      </c>
      <c r="CJ2" s="182" t="s">
        <v>107</v>
      </c>
      <c r="CK2" s="119" t="s">
        <v>108</v>
      </c>
      <c r="CL2" s="182" t="s">
        <v>109</v>
      </c>
      <c r="CM2" s="182" t="s">
        <v>110</v>
      </c>
      <c r="CN2" s="182" t="s">
        <v>111</v>
      </c>
      <c r="CO2" s="116" t="s">
        <v>112</v>
      </c>
      <c r="CP2" s="119" t="s">
        <v>113</v>
      </c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</row>
    <row r="3" spans="1:139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L3" s="124" t="s">
        <v>114</v>
      </c>
      <c r="AM3" s="100">
        <v>2</v>
      </c>
      <c r="AN3" s="179">
        <v>2</v>
      </c>
      <c r="AO3" s="102" t="s">
        <v>115</v>
      </c>
      <c r="AP3" s="100">
        <v>2</v>
      </c>
      <c r="AQ3" s="102" t="s">
        <v>115</v>
      </c>
      <c r="AR3" s="100" t="s">
        <v>115</v>
      </c>
      <c r="AS3" s="100">
        <v>3</v>
      </c>
      <c r="AT3" s="179" t="s">
        <v>115</v>
      </c>
      <c r="AU3" s="179" t="s">
        <v>115</v>
      </c>
      <c r="AV3" s="100" t="s">
        <v>115</v>
      </c>
      <c r="AW3" s="100" t="s">
        <v>115</v>
      </c>
      <c r="AX3" s="102">
        <v>3.5</v>
      </c>
      <c r="AY3" s="179">
        <v>3</v>
      </c>
      <c r="AZ3" s="179" t="s">
        <v>115</v>
      </c>
      <c r="BA3" s="179">
        <v>2</v>
      </c>
      <c r="BB3" s="179">
        <v>3</v>
      </c>
      <c r="BC3" s="102" t="s">
        <v>115</v>
      </c>
      <c r="BD3" s="102">
        <v>3</v>
      </c>
      <c r="BE3" s="100" t="s">
        <v>115</v>
      </c>
      <c r="BF3" s="102" t="s">
        <v>115</v>
      </c>
      <c r="BG3" s="100" t="s">
        <v>115</v>
      </c>
      <c r="BH3" s="100">
        <v>3</v>
      </c>
      <c r="BI3" s="102">
        <v>2</v>
      </c>
      <c r="BJ3" s="100">
        <v>2</v>
      </c>
      <c r="BK3" s="100">
        <v>1</v>
      </c>
      <c r="BL3" s="102">
        <v>1</v>
      </c>
      <c r="BM3" s="100">
        <v>3</v>
      </c>
      <c r="BN3" s="100" t="s">
        <v>115</v>
      </c>
      <c r="BO3" s="100">
        <v>3</v>
      </c>
      <c r="BP3" s="179">
        <v>3</v>
      </c>
      <c r="BQ3" s="100" t="s">
        <v>115</v>
      </c>
      <c r="BR3" s="183" t="s">
        <v>115</v>
      </c>
      <c r="BS3" s="183" t="s">
        <v>115</v>
      </c>
      <c r="BT3" s="183" t="s">
        <v>115</v>
      </c>
      <c r="BU3" s="102" t="s">
        <v>115</v>
      </c>
      <c r="BV3" s="100" t="s">
        <v>115</v>
      </c>
      <c r="BW3" s="179" t="s">
        <v>115</v>
      </c>
      <c r="BX3" s="179" t="s">
        <v>115</v>
      </c>
      <c r="BY3" s="100" t="s">
        <v>115</v>
      </c>
      <c r="BZ3" s="102" t="s">
        <v>115</v>
      </c>
      <c r="CA3" s="100" t="s">
        <v>115</v>
      </c>
      <c r="CB3" s="179">
        <v>1</v>
      </c>
      <c r="CC3" s="102">
        <v>2</v>
      </c>
      <c r="CD3" s="102">
        <v>3.5</v>
      </c>
      <c r="CE3" s="100" t="s">
        <v>115</v>
      </c>
      <c r="CF3" s="100">
        <v>2</v>
      </c>
      <c r="CG3" s="100" t="s">
        <v>115</v>
      </c>
      <c r="CH3" s="179" t="s">
        <v>115</v>
      </c>
      <c r="CI3" s="100" t="s">
        <v>115</v>
      </c>
      <c r="CJ3" s="179">
        <v>3</v>
      </c>
      <c r="CK3" s="102" t="s">
        <v>115</v>
      </c>
      <c r="CL3" s="179" t="s">
        <v>115</v>
      </c>
      <c r="CM3" s="179" t="s">
        <v>115</v>
      </c>
      <c r="CN3" s="179" t="s">
        <v>115</v>
      </c>
      <c r="CO3" s="102" t="s">
        <v>115</v>
      </c>
      <c r="CP3" s="102" t="s">
        <v>115</v>
      </c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</row>
    <row r="4" spans="1:139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138</v>
      </c>
      <c r="AN4" s="184" t="s">
        <v>139</v>
      </c>
      <c r="AO4" s="184" t="s">
        <v>140</v>
      </c>
      <c r="AP4" s="184" t="s">
        <v>141</v>
      </c>
      <c r="AQ4" s="184" t="s">
        <v>142</v>
      </c>
      <c r="AR4" s="184" t="s">
        <v>143</v>
      </c>
      <c r="AS4" s="184" t="s">
        <v>557</v>
      </c>
      <c r="AT4" s="184" t="s">
        <v>144</v>
      </c>
      <c r="AU4" s="184" t="s">
        <v>145</v>
      </c>
      <c r="AV4" s="184" t="s">
        <v>146</v>
      </c>
      <c r="AW4" s="184" t="s">
        <v>147</v>
      </c>
      <c r="AX4" s="184" t="s">
        <v>148</v>
      </c>
      <c r="AY4" s="184" t="s">
        <v>149</v>
      </c>
      <c r="AZ4" s="184" t="s">
        <v>150</v>
      </c>
      <c r="BA4" s="184" t="s">
        <v>151</v>
      </c>
      <c r="BB4" s="184" t="s">
        <v>152</v>
      </c>
      <c r="BC4" s="184" t="s">
        <v>153</v>
      </c>
      <c r="BD4" s="184" t="s">
        <v>154</v>
      </c>
      <c r="BE4" s="184" t="s">
        <v>155</v>
      </c>
      <c r="BF4" s="128" t="s">
        <v>156</v>
      </c>
      <c r="BG4" s="184" t="s">
        <v>157</v>
      </c>
      <c r="BH4" s="184" t="s">
        <v>158</v>
      </c>
      <c r="BI4" s="128" t="s">
        <v>159</v>
      </c>
      <c r="BJ4" s="184" t="s">
        <v>160</v>
      </c>
      <c r="BK4" s="184" t="s">
        <v>161</v>
      </c>
      <c r="BL4" s="128" t="s">
        <v>162</v>
      </c>
      <c r="BM4" s="184" t="s">
        <v>163</v>
      </c>
      <c r="BN4" s="184" t="s">
        <v>164</v>
      </c>
      <c r="BO4" s="184" t="s">
        <v>555</v>
      </c>
      <c r="BP4" s="184" t="s">
        <v>165</v>
      </c>
      <c r="BQ4" s="184" t="s">
        <v>166</v>
      </c>
      <c r="BR4" s="184" t="s">
        <v>167</v>
      </c>
      <c r="BS4" s="184" t="s">
        <v>168</v>
      </c>
      <c r="BT4" s="184" t="s">
        <v>169</v>
      </c>
      <c r="BU4" s="128" t="s">
        <v>170</v>
      </c>
      <c r="BV4" s="184" t="s">
        <v>171</v>
      </c>
      <c r="BW4" s="184" t="s">
        <v>172</v>
      </c>
      <c r="BX4" s="184" t="s">
        <v>556</v>
      </c>
      <c r="BY4" s="184" t="s">
        <v>173</v>
      </c>
      <c r="BZ4" s="128" t="s">
        <v>174</v>
      </c>
      <c r="CA4" s="184" t="s">
        <v>175</v>
      </c>
      <c r="CB4" s="184" t="s">
        <v>176</v>
      </c>
      <c r="CC4" s="184" t="s">
        <v>177</v>
      </c>
      <c r="CD4" s="184" t="s">
        <v>178</v>
      </c>
      <c r="CE4" s="184" t="s">
        <v>179</v>
      </c>
      <c r="CF4" s="184" t="s">
        <v>180</v>
      </c>
      <c r="CG4" s="184" t="s">
        <v>181</v>
      </c>
      <c r="CH4" s="184" t="s">
        <v>182</v>
      </c>
      <c r="CI4" s="184" t="s">
        <v>183</v>
      </c>
      <c r="CJ4" s="184" t="s">
        <v>184</v>
      </c>
      <c r="CK4" s="128" t="s">
        <v>185</v>
      </c>
      <c r="CL4" s="184" t="s">
        <v>186</v>
      </c>
      <c r="CM4" s="184" t="s">
        <v>187</v>
      </c>
      <c r="CN4" s="184" t="s">
        <v>188</v>
      </c>
      <c r="CO4" s="128" t="s">
        <v>189</v>
      </c>
      <c r="CP4" s="184" t="s">
        <v>190</v>
      </c>
    </row>
    <row r="5" spans="1:139" s="71" customFormat="1" ht="14.25" customHeight="1" x14ac:dyDescent="0.25">
      <c r="A5" s="66" t="s">
        <v>275</v>
      </c>
      <c r="B5" s="66" t="s">
        <v>278</v>
      </c>
      <c r="C5" s="66" t="s">
        <v>194</v>
      </c>
      <c r="D5" s="66">
        <v>3</v>
      </c>
      <c r="E5" s="67">
        <v>43245</v>
      </c>
      <c r="F5" s="68">
        <v>0.59166666666666667</v>
      </c>
      <c r="G5" s="68">
        <v>0.63611111111111118</v>
      </c>
      <c r="H5" s="68"/>
      <c r="I5" s="68"/>
      <c r="J5" s="69">
        <f t="shared" ref="J5:J10" si="0">(G5-F5)+(I5-H5)</f>
        <v>4.4444444444444509E-2</v>
      </c>
      <c r="K5" s="70">
        <f t="shared" ref="K5:K10" si="1">J5*D5</f>
        <v>0.13333333333333353</v>
      </c>
      <c r="L5" s="71">
        <v>28.2</v>
      </c>
      <c r="M5" s="71">
        <v>32.4</v>
      </c>
      <c r="N5" s="71">
        <f t="shared" ref="N5:N10" si="2">AVERAGE(L5:M5)</f>
        <v>30.299999999999997</v>
      </c>
      <c r="O5" s="71">
        <v>60</v>
      </c>
      <c r="P5" s="71">
        <v>5</v>
      </c>
      <c r="Q5" s="72">
        <v>0</v>
      </c>
      <c r="R5" s="72">
        <v>3</v>
      </c>
      <c r="S5" s="72">
        <f t="shared" ref="S5:S10" si="3">AVERAGE(Q5:R5)</f>
        <v>1.5</v>
      </c>
      <c r="T5" s="72">
        <v>0</v>
      </c>
      <c r="U5" s="72">
        <v>4</v>
      </c>
      <c r="V5" s="72">
        <f t="shared" ref="V5:V10" si="4">AVERAGE(T5:U5)</f>
        <v>2</v>
      </c>
      <c r="X5" s="66"/>
      <c r="Y5" s="66"/>
      <c r="Z5" s="66"/>
      <c r="AA5" s="66"/>
      <c r="AB5" s="136"/>
      <c r="AC5" s="136"/>
      <c r="AD5" s="66"/>
      <c r="AE5" s="66"/>
      <c r="AG5" s="66" t="s">
        <v>522</v>
      </c>
      <c r="AH5" s="66" t="s">
        <v>292</v>
      </c>
      <c r="AI5" s="66"/>
      <c r="AJ5" s="72"/>
      <c r="AK5" s="72"/>
      <c r="AL5" s="66"/>
      <c r="AM5" s="66"/>
      <c r="AN5" s="66"/>
      <c r="AO5" s="66"/>
      <c r="AP5" s="66"/>
      <c r="AQ5" s="66"/>
      <c r="AR5" s="66">
        <v>2</v>
      </c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>
        <v>7</v>
      </c>
      <c r="BE5" s="66"/>
      <c r="BG5" s="66"/>
      <c r="BH5" s="66">
        <v>2</v>
      </c>
      <c r="BJ5" s="66"/>
      <c r="BK5" s="66"/>
      <c r="BM5" s="66">
        <v>1</v>
      </c>
      <c r="BN5" s="66"/>
      <c r="BO5" s="66"/>
      <c r="BP5" s="66"/>
      <c r="BQ5" s="66"/>
      <c r="BR5" s="66"/>
      <c r="BS5" s="66"/>
      <c r="BT5" s="66"/>
      <c r="BU5" s="71">
        <v>15</v>
      </c>
      <c r="BV5" s="66"/>
      <c r="BW5" s="66"/>
      <c r="BX5" s="66"/>
      <c r="BY5" s="66"/>
      <c r="CA5" s="66">
        <v>12</v>
      </c>
      <c r="CB5" s="66"/>
      <c r="CC5" s="66"/>
      <c r="CD5" s="66"/>
      <c r="CE5" s="66"/>
      <c r="CF5" s="66"/>
      <c r="CG5" s="66"/>
      <c r="CH5" s="66"/>
      <c r="CI5" s="66"/>
      <c r="CJ5" s="66"/>
      <c r="CL5" s="66"/>
      <c r="CM5" s="66"/>
      <c r="CN5" s="66"/>
      <c r="CP5" s="66"/>
    </row>
    <row r="6" spans="1:139" s="71" customFormat="1" ht="14.25" customHeight="1" x14ac:dyDescent="0.25">
      <c r="A6" s="66" t="s">
        <v>275</v>
      </c>
      <c r="B6" s="66" t="s">
        <v>278</v>
      </c>
      <c r="C6" s="66" t="s">
        <v>204</v>
      </c>
      <c r="D6" s="66">
        <v>2</v>
      </c>
      <c r="E6" s="67">
        <v>43255</v>
      </c>
      <c r="F6" s="68">
        <v>0.67291666666666661</v>
      </c>
      <c r="G6" s="68">
        <v>0.68055555555555547</v>
      </c>
      <c r="H6" s="68"/>
      <c r="I6" s="68"/>
      <c r="J6" s="69">
        <f t="shared" si="0"/>
        <v>7.6388888888888618E-3</v>
      </c>
      <c r="K6" s="70">
        <f t="shared" si="1"/>
        <v>1.5277777777777724E-2</v>
      </c>
      <c r="L6" s="71">
        <v>19.7</v>
      </c>
      <c r="M6" s="71">
        <v>19.399999999999999</v>
      </c>
      <c r="N6" s="71">
        <f t="shared" si="2"/>
        <v>19.549999999999997</v>
      </c>
      <c r="O6" s="71">
        <v>50</v>
      </c>
      <c r="P6" s="71">
        <v>40</v>
      </c>
      <c r="Q6" s="72">
        <v>1</v>
      </c>
      <c r="R6" s="72">
        <v>4</v>
      </c>
      <c r="S6" s="72">
        <f t="shared" si="3"/>
        <v>2.5</v>
      </c>
      <c r="T6" s="72">
        <v>1</v>
      </c>
      <c r="U6" s="72">
        <v>4</v>
      </c>
      <c r="V6" s="72">
        <f t="shared" si="4"/>
        <v>2.5</v>
      </c>
      <c r="X6" s="66"/>
      <c r="Y6" s="66"/>
      <c r="Z6" s="66"/>
      <c r="AA6" s="66"/>
      <c r="AB6" s="136"/>
      <c r="AC6" s="136"/>
      <c r="AD6" s="74">
        <v>39.602291700000002</v>
      </c>
      <c r="AE6" s="74">
        <v>-79.273094444444396</v>
      </c>
      <c r="AF6" s="71">
        <v>821</v>
      </c>
      <c r="AG6" s="66" t="s">
        <v>522</v>
      </c>
      <c r="AH6" s="66" t="s">
        <v>292</v>
      </c>
      <c r="AI6" s="66"/>
      <c r="AJ6" s="72"/>
      <c r="AK6" s="72"/>
      <c r="AL6" s="66" t="s">
        <v>276</v>
      </c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G6" s="66"/>
      <c r="BH6" s="66">
        <v>10</v>
      </c>
      <c r="BJ6" s="66"/>
      <c r="BK6" s="66"/>
      <c r="BM6" s="66">
        <v>6</v>
      </c>
      <c r="BN6" s="66"/>
      <c r="BO6" s="66"/>
      <c r="BP6" s="66"/>
      <c r="BQ6" s="66"/>
      <c r="BR6" s="66"/>
      <c r="BS6" s="66"/>
      <c r="BT6" s="66"/>
      <c r="BV6" s="66"/>
      <c r="BW6" s="66"/>
      <c r="BX6" s="66"/>
      <c r="BY6" s="66"/>
      <c r="CA6" s="66">
        <v>2</v>
      </c>
      <c r="CB6" s="66"/>
      <c r="CC6" s="66"/>
      <c r="CD6" s="66"/>
      <c r="CE6" s="66"/>
      <c r="CF6" s="66"/>
      <c r="CG6" s="66"/>
      <c r="CH6" s="66"/>
      <c r="CI6" s="66"/>
      <c r="CJ6" s="66"/>
      <c r="CL6" s="66"/>
      <c r="CM6" s="66"/>
      <c r="CN6" s="66"/>
      <c r="CP6" s="66"/>
    </row>
    <row r="7" spans="1:139" s="71" customFormat="1" ht="14.25" customHeight="1" x14ac:dyDescent="0.25">
      <c r="A7" s="66" t="s">
        <v>275</v>
      </c>
      <c r="B7" s="66" t="s">
        <v>278</v>
      </c>
      <c r="C7" s="66" t="s">
        <v>193</v>
      </c>
      <c r="D7" s="66">
        <v>2</v>
      </c>
      <c r="E7" s="67">
        <v>43265</v>
      </c>
      <c r="F7" s="68">
        <v>0.46875</v>
      </c>
      <c r="G7" s="68">
        <v>0.48472222222222222</v>
      </c>
      <c r="H7" s="68"/>
      <c r="I7" s="68"/>
      <c r="J7" s="69">
        <f t="shared" si="0"/>
        <v>1.5972222222222221E-2</v>
      </c>
      <c r="K7" s="70">
        <f t="shared" si="1"/>
        <v>3.1944444444444442E-2</v>
      </c>
      <c r="L7" s="71">
        <v>21.5</v>
      </c>
      <c r="M7" s="71">
        <v>21.5</v>
      </c>
      <c r="N7" s="71">
        <f t="shared" si="2"/>
        <v>21.5</v>
      </c>
      <c r="O7" s="71">
        <v>15</v>
      </c>
      <c r="P7" s="71">
        <v>15</v>
      </c>
      <c r="Q7" s="72">
        <v>0</v>
      </c>
      <c r="R7" s="72">
        <v>3</v>
      </c>
      <c r="S7" s="72">
        <f t="shared" si="3"/>
        <v>1.5</v>
      </c>
      <c r="T7" s="72">
        <v>0</v>
      </c>
      <c r="U7" s="72">
        <v>2</v>
      </c>
      <c r="V7" s="72">
        <f t="shared" si="4"/>
        <v>1</v>
      </c>
      <c r="X7" s="66"/>
      <c r="Y7" s="66"/>
      <c r="Z7" s="66"/>
      <c r="AA7" s="66"/>
      <c r="AB7" s="136"/>
      <c r="AC7" s="136"/>
      <c r="AD7" s="66"/>
      <c r="AE7" s="66"/>
      <c r="AG7" s="66" t="s">
        <v>522</v>
      </c>
      <c r="AH7" s="66" t="s">
        <v>292</v>
      </c>
      <c r="AI7" s="66"/>
      <c r="AJ7" s="72"/>
      <c r="AK7" s="72"/>
      <c r="AL7" s="66"/>
      <c r="AM7" s="66"/>
      <c r="AN7" s="66"/>
      <c r="AO7" s="66"/>
      <c r="AP7" s="66"/>
      <c r="AQ7" s="66"/>
      <c r="AR7" s="66"/>
      <c r="AS7" s="66"/>
      <c r="AT7" s="66">
        <v>2</v>
      </c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G7" s="66"/>
      <c r="BH7" s="66">
        <v>31</v>
      </c>
      <c r="BJ7" s="66"/>
      <c r="BK7" s="66"/>
      <c r="BM7" s="66">
        <v>39</v>
      </c>
      <c r="BN7" s="66"/>
      <c r="BO7" s="66"/>
      <c r="BP7" s="66"/>
      <c r="BQ7" s="66"/>
      <c r="BR7" s="66"/>
      <c r="BS7" s="66"/>
      <c r="BT7" s="66">
        <v>4</v>
      </c>
      <c r="BU7" s="71">
        <v>8</v>
      </c>
      <c r="BV7" s="66"/>
      <c r="BW7" s="66"/>
      <c r="BX7" s="66"/>
      <c r="BY7" s="66"/>
      <c r="CA7" s="66">
        <v>30</v>
      </c>
      <c r="CB7" s="66"/>
      <c r="CC7" s="66"/>
      <c r="CD7" s="66"/>
      <c r="CE7" s="66"/>
      <c r="CF7" s="66"/>
      <c r="CG7" s="66"/>
      <c r="CH7" s="66"/>
      <c r="CI7" s="66"/>
      <c r="CJ7" s="66"/>
      <c r="CL7" s="66"/>
      <c r="CM7" s="66"/>
      <c r="CN7" s="66"/>
      <c r="CP7" s="66"/>
    </row>
    <row r="8" spans="1:139" s="71" customFormat="1" ht="14.25" customHeight="1" x14ac:dyDescent="0.25">
      <c r="A8" s="66" t="s">
        <v>275</v>
      </c>
      <c r="B8" s="66" t="s">
        <v>278</v>
      </c>
      <c r="C8" s="66" t="s">
        <v>255</v>
      </c>
      <c r="D8" s="66">
        <v>2</v>
      </c>
      <c r="E8" s="67">
        <v>43284</v>
      </c>
      <c r="F8" s="68">
        <v>0.49652777777777773</v>
      </c>
      <c r="G8" s="68">
        <v>0.54305555555555551</v>
      </c>
      <c r="H8" s="68"/>
      <c r="I8" s="68"/>
      <c r="J8" s="69">
        <f t="shared" si="0"/>
        <v>4.6527777777777779E-2</v>
      </c>
      <c r="K8" s="70">
        <f t="shared" si="1"/>
        <v>9.3055555555555558E-2</v>
      </c>
      <c r="L8" s="71">
        <v>31.8</v>
      </c>
      <c r="M8" s="71">
        <v>34.1</v>
      </c>
      <c r="N8" s="71">
        <f t="shared" si="2"/>
        <v>32.950000000000003</v>
      </c>
      <c r="O8" s="71">
        <v>75</v>
      </c>
      <c r="P8" s="71">
        <v>60</v>
      </c>
      <c r="Q8" s="72">
        <v>0</v>
      </c>
      <c r="R8" s="72">
        <v>1</v>
      </c>
      <c r="S8" s="72">
        <f t="shared" si="3"/>
        <v>0.5</v>
      </c>
      <c r="T8" s="72">
        <v>0</v>
      </c>
      <c r="U8" s="72">
        <v>1</v>
      </c>
      <c r="V8" s="72">
        <f t="shared" si="4"/>
        <v>0.5</v>
      </c>
      <c r="X8" s="66"/>
      <c r="Y8" s="66"/>
      <c r="Z8" s="66"/>
      <c r="AA8" s="66"/>
      <c r="AB8" s="136"/>
      <c r="AC8" s="136"/>
      <c r="AD8" s="66"/>
      <c r="AE8" s="66"/>
      <c r="AG8" s="66" t="s">
        <v>522</v>
      </c>
      <c r="AH8" s="66" t="s">
        <v>292</v>
      </c>
      <c r="AI8" s="66"/>
      <c r="AJ8" s="72"/>
      <c r="AK8" s="72"/>
      <c r="AL8" s="66" t="s">
        <v>280</v>
      </c>
      <c r="AM8" s="66"/>
      <c r="AN8" s="66"/>
      <c r="AO8" s="66"/>
      <c r="AP8" s="66"/>
      <c r="AQ8" s="66"/>
      <c r="AR8" s="66">
        <v>2</v>
      </c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G8" s="66"/>
      <c r="BH8" s="66">
        <v>11</v>
      </c>
      <c r="BJ8" s="66"/>
      <c r="BK8" s="66"/>
      <c r="BM8" s="66">
        <v>8</v>
      </c>
      <c r="BN8" s="66"/>
      <c r="BO8" s="66"/>
      <c r="BP8" s="66"/>
      <c r="BQ8" s="66">
        <v>1</v>
      </c>
      <c r="BR8" s="66">
        <v>1</v>
      </c>
      <c r="BS8" s="66"/>
      <c r="BT8" s="66">
        <v>13</v>
      </c>
      <c r="BV8" s="66"/>
      <c r="BW8" s="66">
        <v>29</v>
      </c>
      <c r="BX8" s="66"/>
      <c r="BY8" s="66"/>
      <c r="CA8" s="66">
        <v>4</v>
      </c>
      <c r="CB8" s="66"/>
      <c r="CC8" s="66"/>
      <c r="CD8" s="66"/>
      <c r="CE8" s="66"/>
      <c r="CF8" s="66"/>
      <c r="CG8" s="66"/>
      <c r="CH8" s="66">
        <v>2</v>
      </c>
      <c r="CI8" s="66"/>
      <c r="CJ8" s="66"/>
      <c r="CL8" s="66"/>
      <c r="CM8" s="66"/>
      <c r="CN8" s="66"/>
      <c r="CP8" s="66"/>
    </row>
    <row r="9" spans="1:139" s="71" customFormat="1" ht="14.25" customHeight="1" x14ac:dyDescent="0.25">
      <c r="A9" s="66" t="s">
        <v>275</v>
      </c>
      <c r="B9" s="66" t="s">
        <v>278</v>
      </c>
      <c r="C9" s="66" t="s">
        <v>269</v>
      </c>
      <c r="D9" s="66">
        <v>3</v>
      </c>
      <c r="E9" s="67">
        <v>43293</v>
      </c>
      <c r="F9" s="68">
        <v>0.41875000000000001</v>
      </c>
      <c r="G9" s="68">
        <v>0.4381944444444445</v>
      </c>
      <c r="H9" s="68"/>
      <c r="I9" s="68"/>
      <c r="J9" s="69">
        <f t="shared" si="0"/>
        <v>1.9444444444444486E-2</v>
      </c>
      <c r="K9" s="70">
        <f t="shared" si="1"/>
        <v>5.8333333333333459E-2</v>
      </c>
      <c r="L9" s="71">
        <v>23.6</v>
      </c>
      <c r="M9" s="71">
        <v>23.6</v>
      </c>
      <c r="N9" s="71">
        <f t="shared" si="2"/>
        <v>23.6</v>
      </c>
      <c r="O9" s="71">
        <v>40</v>
      </c>
      <c r="P9" s="71">
        <v>40</v>
      </c>
      <c r="Q9" s="72">
        <v>0</v>
      </c>
      <c r="R9" s="72">
        <v>4</v>
      </c>
      <c r="S9" s="72">
        <f t="shared" si="3"/>
        <v>2</v>
      </c>
      <c r="T9" s="72">
        <v>0</v>
      </c>
      <c r="U9" s="72">
        <v>2</v>
      </c>
      <c r="V9" s="72">
        <f t="shared" si="4"/>
        <v>1</v>
      </c>
      <c r="X9" s="66"/>
      <c r="Y9" s="66"/>
      <c r="Z9" s="66"/>
      <c r="AA9" s="66"/>
      <c r="AB9" s="136"/>
      <c r="AC9" s="136"/>
      <c r="AD9" s="66"/>
      <c r="AE9" s="66"/>
      <c r="AG9" s="66" t="s">
        <v>522</v>
      </c>
      <c r="AH9" s="66" t="s">
        <v>292</v>
      </c>
      <c r="AI9" s="66"/>
      <c r="AJ9" s="72"/>
      <c r="AK9" s="72"/>
      <c r="AL9" s="66" t="s">
        <v>282</v>
      </c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G9" s="66"/>
      <c r="BH9" s="66"/>
      <c r="BJ9" s="66"/>
      <c r="BK9" s="66"/>
      <c r="BM9" s="66">
        <v>19</v>
      </c>
      <c r="BN9" s="66"/>
      <c r="BO9" s="66"/>
      <c r="BP9" s="66"/>
      <c r="BQ9" s="66"/>
      <c r="BR9" s="66"/>
      <c r="BS9" s="66"/>
      <c r="BT9" s="66">
        <v>2</v>
      </c>
      <c r="BV9" s="66"/>
      <c r="BW9" s="66">
        <v>5</v>
      </c>
      <c r="BX9" s="66"/>
      <c r="BY9" s="66"/>
      <c r="CA9" s="66">
        <v>12</v>
      </c>
      <c r="CB9" s="66"/>
      <c r="CC9" s="66"/>
      <c r="CD9" s="66"/>
      <c r="CE9" s="66"/>
      <c r="CF9" s="66"/>
      <c r="CG9" s="66"/>
      <c r="CH9" s="66">
        <v>8</v>
      </c>
      <c r="CI9" s="66"/>
      <c r="CJ9" s="66"/>
      <c r="CL9" s="66"/>
      <c r="CM9" s="66"/>
      <c r="CN9" s="66"/>
      <c r="CP9" s="66"/>
    </row>
    <row r="10" spans="1:139" s="71" customFormat="1" ht="14.25" customHeight="1" x14ac:dyDescent="0.25">
      <c r="A10" s="66" t="s">
        <v>275</v>
      </c>
      <c r="B10" s="66" t="s">
        <v>278</v>
      </c>
      <c r="C10" s="66" t="s">
        <v>255</v>
      </c>
      <c r="D10" s="66">
        <v>2</v>
      </c>
      <c r="E10" s="67">
        <v>43300</v>
      </c>
      <c r="F10" s="68">
        <v>0.40833333333333338</v>
      </c>
      <c r="G10" s="68">
        <v>0.42222222222222222</v>
      </c>
      <c r="H10" s="68"/>
      <c r="I10" s="68"/>
      <c r="J10" s="69">
        <f t="shared" si="0"/>
        <v>1.388888888888884E-2</v>
      </c>
      <c r="K10" s="70">
        <f t="shared" si="1"/>
        <v>2.7777777777777679E-2</v>
      </c>
      <c r="L10" s="71">
        <v>21.8</v>
      </c>
      <c r="M10" s="71">
        <v>21.8</v>
      </c>
      <c r="N10" s="71">
        <f t="shared" si="2"/>
        <v>21.8</v>
      </c>
      <c r="O10" s="71">
        <v>5</v>
      </c>
      <c r="P10" s="71">
        <v>5</v>
      </c>
      <c r="Q10" s="72">
        <v>0</v>
      </c>
      <c r="R10" s="72">
        <v>2</v>
      </c>
      <c r="S10" s="72">
        <f t="shared" si="3"/>
        <v>1</v>
      </c>
      <c r="T10" s="72">
        <v>0</v>
      </c>
      <c r="U10" s="72">
        <v>3</v>
      </c>
      <c r="V10" s="72">
        <f t="shared" si="4"/>
        <v>1.5</v>
      </c>
      <c r="X10" s="66"/>
      <c r="Y10" s="66"/>
      <c r="Z10" s="66"/>
      <c r="AA10" s="66"/>
      <c r="AB10" s="136"/>
      <c r="AC10" s="136"/>
      <c r="AD10" s="66"/>
      <c r="AE10" s="66"/>
      <c r="AG10" s="66" t="s">
        <v>522</v>
      </c>
      <c r="AH10" s="66" t="s">
        <v>292</v>
      </c>
      <c r="AI10" s="66"/>
      <c r="AJ10" s="72"/>
      <c r="AK10" s="72"/>
      <c r="AL10" s="66" t="s">
        <v>281</v>
      </c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G10" s="66"/>
      <c r="BH10" s="66"/>
      <c r="BJ10" s="66"/>
      <c r="BK10" s="66"/>
      <c r="BM10" s="66"/>
      <c r="BN10" s="66"/>
      <c r="BO10" s="66"/>
      <c r="BP10" s="66"/>
      <c r="BQ10" s="66"/>
      <c r="BR10" s="66"/>
      <c r="BS10" s="66"/>
      <c r="BT10" s="66">
        <v>3</v>
      </c>
      <c r="BV10" s="66"/>
      <c r="BW10" s="66">
        <v>1</v>
      </c>
      <c r="BX10" s="66"/>
      <c r="BY10" s="66"/>
      <c r="CA10" s="66">
        <v>5</v>
      </c>
      <c r="CB10" s="66"/>
      <c r="CC10" s="66"/>
      <c r="CD10" s="66"/>
      <c r="CE10" s="66"/>
      <c r="CF10" s="66"/>
      <c r="CG10" s="66"/>
      <c r="CH10" s="66">
        <v>10</v>
      </c>
      <c r="CI10" s="66"/>
      <c r="CJ10" s="66"/>
      <c r="CL10" s="66"/>
      <c r="CM10" s="66"/>
      <c r="CN10" s="66"/>
      <c r="CP10" s="66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2EE3-08F7-4CD7-8021-4F64B24581A7}">
  <dimension ref="A1:EI10"/>
  <sheetViews>
    <sheetView topLeftCell="A2" workbookViewId="0">
      <selection activeCell="A11" sqref="A11:XFD76"/>
    </sheetView>
  </sheetViews>
  <sheetFormatPr defaultRowHeight="15" x14ac:dyDescent="0.25"/>
  <sheetData>
    <row r="1" spans="1:139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L1" s="178" t="s">
        <v>6</v>
      </c>
      <c r="AM1" s="100" t="s">
        <v>7</v>
      </c>
      <c r="AN1" s="179" t="s">
        <v>8</v>
      </c>
      <c r="AO1" s="102" t="s">
        <v>9</v>
      </c>
      <c r="AP1" s="100" t="s">
        <v>10</v>
      </c>
      <c r="AQ1" s="103" t="s">
        <v>11</v>
      </c>
      <c r="AR1" s="100" t="s">
        <v>12</v>
      </c>
      <c r="AS1" s="100" t="s">
        <v>214</v>
      </c>
      <c r="AT1" s="179" t="s">
        <v>13</v>
      </c>
      <c r="AU1" s="179" t="s">
        <v>14</v>
      </c>
      <c r="AV1" s="100" t="s">
        <v>15</v>
      </c>
      <c r="AW1" s="100" t="s">
        <v>16</v>
      </c>
      <c r="AX1" s="102" t="s">
        <v>17</v>
      </c>
      <c r="AY1" s="179" t="s">
        <v>18</v>
      </c>
      <c r="AZ1" s="179" t="s">
        <v>19</v>
      </c>
      <c r="BA1" s="179" t="s">
        <v>20</v>
      </c>
      <c r="BB1" s="179" t="s">
        <v>21</v>
      </c>
      <c r="BC1" s="103" t="s">
        <v>22</v>
      </c>
      <c r="BD1" s="102" t="s">
        <v>23</v>
      </c>
      <c r="BE1" s="100" t="s">
        <v>24</v>
      </c>
      <c r="BF1" s="100" t="s">
        <v>25</v>
      </c>
      <c r="BG1" s="100" t="s">
        <v>26</v>
      </c>
      <c r="BH1" s="100" t="s">
        <v>27</v>
      </c>
      <c r="BI1" s="102" t="s">
        <v>28</v>
      </c>
      <c r="BJ1" s="100" t="s">
        <v>29</v>
      </c>
      <c r="BK1" s="100" t="s">
        <v>30</v>
      </c>
      <c r="BL1" s="100" t="s">
        <v>31</v>
      </c>
      <c r="BM1" s="100" t="s">
        <v>32</v>
      </c>
      <c r="BN1" s="100" t="s">
        <v>33</v>
      </c>
      <c r="BO1" s="100" t="s">
        <v>261</v>
      </c>
      <c r="BP1" s="179" t="s">
        <v>34</v>
      </c>
      <c r="BQ1" s="100" t="s">
        <v>35</v>
      </c>
      <c r="BR1" s="100" t="s">
        <v>36</v>
      </c>
      <c r="BS1" s="179" t="s">
        <v>37</v>
      </c>
      <c r="BT1" s="179" t="s">
        <v>38</v>
      </c>
      <c r="BU1" s="100" t="s">
        <v>39</v>
      </c>
      <c r="BV1" s="100" t="s">
        <v>40</v>
      </c>
      <c r="BW1" s="179" t="s">
        <v>41</v>
      </c>
      <c r="BX1" s="179" t="s">
        <v>259</v>
      </c>
      <c r="BY1" s="100" t="s">
        <v>42</v>
      </c>
      <c r="BZ1" s="100" t="s">
        <v>43</v>
      </c>
      <c r="CA1" s="100" t="s">
        <v>44</v>
      </c>
      <c r="CB1" s="179" t="s">
        <v>45</v>
      </c>
      <c r="CC1" s="102" t="s">
        <v>46</v>
      </c>
      <c r="CD1" s="102" t="s">
        <v>47</v>
      </c>
      <c r="CE1" s="100" t="s">
        <v>48</v>
      </c>
      <c r="CF1" s="100" t="s">
        <v>49</v>
      </c>
      <c r="CG1" s="100" t="s">
        <v>50</v>
      </c>
      <c r="CH1" s="179" t="s">
        <v>51</v>
      </c>
      <c r="CI1" s="100" t="s">
        <v>52</v>
      </c>
      <c r="CJ1" s="179" t="s">
        <v>53</v>
      </c>
      <c r="CK1" s="103" t="s">
        <v>54</v>
      </c>
      <c r="CL1" s="179" t="s">
        <v>55</v>
      </c>
      <c r="CM1" s="179" t="s">
        <v>56</v>
      </c>
      <c r="CN1" s="179" t="s">
        <v>57</v>
      </c>
      <c r="CO1" s="100" t="s">
        <v>58</v>
      </c>
      <c r="CP1" s="103" t="s">
        <v>59</v>
      </c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</row>
    <row r="2" spans="1:139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81" t="s">
        <v>60</v>
      </c>
      <c r="AM2" s="116" t="s">
        <v>61</v>
      </c>
      <c r="AN2" s="182" t="s">
        <v>62</v>
      </c>
      <c r="AO2" s="118" t="s">
        <v>63</v>
      </c>
      <c r="AP2" s="116" t="s">
        <v>64</v>
      </c>
      <c r="AQ2" s="119" t="s">
        <v>788</v>
      </c>
      <c r="AR2" s="116" t="s">
        <v>66</v>
      </c>
      <c r="AS2" s="116" t="s">
        <v>215</v>
      </c>
      <c r="AT2" s="182" t="s">
        <v>67</v>
      </c>
      <c r="AU2" s="182" t="s">
        <v>68</v>
      </c>
      <c r="AV2" s="116" t="s">
        <v>69</v>
      </c>
      <c r="AW2" s="116" t="s">
        <v>70</v>
      </c>
      <c r="AX2" s="118" t="s">
        <v>71</v>
      </c>
      <c r="AY2" s="182" t="s">
        <v>72</v>
      </c>
      <c r="AZ2" s="182" t="s">
        <v>73</v>
      </c>
      <c r="BA2" s="182" t="s">
        <v>74</v>
      </c>
      <c r="BB2" s="182" t="s">
        <v>75</v>
      </c>
      <c r="BC2" s="119" t="s">
        <v>789</v>
      </c>
      <c r="BD2" s="118" t="s">
        <v>77</v>
      </c>
      <c r="BE2" s="116" t="s">
        <v>78</v>
      </c>
      <c r="BF2" s="116" t="s">
        <v>79</v>
      </c>
      <c r="BG2" s="116" t="s">
        <v>80</v>
      </c>
      <c r="BH2" s="116" t="s">
        <v>81</v>
      </c>
      <c r="BI2" s="118" t="s">
        <v>82</v>
      </c>
      <c r="BJ2" s="116" t="s">
        <v>83</v>
      </c>
      <c r="BK2" s="116" t="s">
        <v>84</v>
      </c>
      <c r="BL2" s="116" t="s">
        <v>85</v>
      </c>
      <c r="BM2" s="116" t="s">
        <v>86</v>
      </c>
      <c r="BN2" s="116" t="s">
        <v>87</v>
      </c>
      <c r="BO2" s="182" t="s">
        <v>260</v>
      </c>
      <c r="BP2" s="182" t="s">
        <v>88</v>
      </c>
      <c r="BQ2" s="116" t="s">
        <v>89</v>
      </c>
      <c r="BR2" s="116" t="s">
        <v>90</v>
      </c>
      <c r="BS2" s="182" t="s">
        <v>91</v>
      </c>
      <c r="BT2" s="182" t="s">
        <v>92</v>
      </c>
      <c r="BU2" s="116" t="s">
        <v>93</v>
      </c>
      <c r="BV2" s="116" t="s">
        <v>94</v>
      </c>
      <c r="BW2" s="182" t="s">
        <v>95</v>
      </c>
      <c r="BX2" s="182" t="s">
        <v>258</v>
      </c>
      <c r="BY2" s="116" t="s">
        <v>96</v>
      </c>
      <c r="BZ2" s="116" t="s">
        <v>97</v>
      </c>
      <c r="CA2" s="116" t="s">
        <v>98</v>
      </c>
      <c r="CB2" s="182" t="s">
        <v>99</v>
      </c>
      <c r="CC2" s="118" t="s">
        <v>100</v>
      </c>
      <c r="CD2" s="118" t="s">
        <v>101</v>
      </c>
      <c r="CE2" s="116" t="s">
        <v>102</v>
      </c>
      <c r="CF2" s="116" t="s">
        <v>103</v>
      </c>
      <c r="CG2" s="116" t="s">
        <v>104</v>
      </c>
      <c r="CH2" s="182" t="s">
        <v>105</v>
      </c>
      <c r="CI2" s="116" t="s">
        <v>106</v>
      </c>
      <c r="CJ2" s="182" t="s">
        <v>107</v>
      </c>
      <c r="CK2" s="119" t="s">
        <v>108</v>
      </c>
      <c r="CL2" s="182" t="s">
        <v>109</v>
      </c>
      <c r="CM2" s="182" t="s">
        <v>110</v>
      </c>
      <c r="CN2" s="182" t="s">
        <v>111</v>
      </c>
      <c r="CO2" s="116" t="s">
        <v>112</v>
      </c>
      <c r="CP2" s="119" t="s">
        <v>113</v>
      </c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</row>
    <row r="3" spans="1:139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L3" s="124" t="s">
        <v>114</v>
      </c>
      <c r="AM3" s="100">
        <v>2</v>
      </c>
      <c r="AN3" s="179">
        <v>2</v>
      </c>
      <c r="AO3" s="102" t="s">
        <v>115</v>
      </c>
      <c r="AP3" s="100">
        <v>2</v>
      </c>
      <c r="AQ3" s="102" t="s">
        <v>115</v>
      </c>
      <c r="AR3" s="100" t="s">
        <v>115</v>
      </c>
      <c r="AS3" s="100">
        <v>3</v>
      </c>
      <c r="AT3" s="179" t="s">
        <v>115</v>
      </c>
      <c r="AU3" s="179" t="s">
        <v>115</v>
      </c>
      <c r="AV3" s="100" t="s">
        <v>115</v>
      </c>
      <c r="AW3" s="100" t="s">
        <v>115</v>
      </c>
      <c r="AX3" s="102">
        <v>3.5</v>
      </c>
      <c r="AY3" s="179">
        <v>3</v>
      </c>
      <c r="AZ3" s="179" t="s">
        <v>115</v>
      </c>
      <c r="BA3" s="179">
        <v>2</v>
      </c>
      <c r="BB3" s="179">
        <v>3</v>
      </c>
      <c r="BC3" s="102" t="s">
        <v>115</v>
      </c>
      <c r="BD3" s="102">
        <v>3</v>
      </c>
      <c r="BE3" s="100" t="s">
        <v>115</v>
      </c>
      <c r="BF3" s="102" t="s">
        <v>115</v>
      </c>
      <c r="BG3" s="100" t="s">
        <v>115</v>
      </c>
      <c r="BH3" s="100">
        <v>3</v>
      </c>
      <c r="BI3" s="102">
        <v>2</v>
      </c>
      <c r="BJ3" s="100">
        <v>2</v>
      </c>
      <c r="BK3" s="100">
        <v>1</v>
      </c>
      <c r="BL3" s="102">
        <v>1</v>
      </c>
      <c r="BM3" s="100">
        <v>3</v>
      </c>
      <c r="BN3" s="100" t="s">
        <v>115</v>
      </c>
      <c r="BO3" s="100">
        <v>3</v>
      </c>
      <c r="BP3" s="179">
        <v>3</v>
      </c>
      <c r="BQ3" s="100" t="s">
        <v>115</v>
      </c>
      <c r="BR3" s="183" t="s">
        <v>115</v>
      </c>
      <c r="BS3" s="183" t="s">
        <v>115</v>
      </c>
      <c r="BT3" s="183" t="s">
        <v>115</v>
      </c>
      <c r="BU3" s="102" t="s">
        <v>115</v>
      </c>
      <c r="BV3" s="100" t="s">
        <v>115</v>
      </c>
      <c r="BW3" s="179" t="s">
        <v>115</v>
      </c>
      <c r="BX3" s="179" t="s">
        <v>115</v>
      </c>
      <c r="BY3" s="100" t="s">
        <v>115</v>
      </c>
      <c r="BZ3" s="102" t="s">
        <v>115</v>
      </c>
      <c r="CA3" s="100" t="s">
        <v>115</v>
      </c>
      <c r="CB3" s="179">
        <v>1</v>
      </c>
      <c r="CC3" s="102">
        <v>2</v>
      </c>
      <c r="CD3" s="102">
        <v>3.5</v>
      </c>
      <c r="CE3" s="100" t="s">
        <v>115</v>
      </c>
      <c r="CF3" s="100">
        <v>2</v>
      </c>
      <c r="CG3" s="100" t="s">
        <v>115</v>
      </c>
      <c r="CH3" s="179" t="s">
        <v>115</v>
      </c>
      <c r="CI3" s="100" t="s">
        <v>115</v>
      </c>
      <c r="CJ3" s="179">
        <v>3</v>
      </c>
      <c r="CK3" s="102" t="s">
        <v>115</v>
      </c>
      <c r="CL3" s="179" t="s">
        <v>115</v>
      </c>
      <c r="CM3" s="179" t="s">
        <v>115</v>
      </c>
      <c r="CN3" s="179" t="s">
        <v>115</v>
      </c>
      <c r="CO3" s="102" t="s">
        <v>115</v>
      </c>
      <c r="CP3" s="102" t="s">
        <v>115</v>
      </c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</row>
    <row r="4" spans="1:139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138</v>
      </c>
      <c r="AN4" s="184" t="s">
        <v>139</v>
      </c>
      <c r="AO4" s="184" t="s">
        <v>140</v>
      </c>
      <c r="AP4" s="184" t="s">
        <v>141</v>
      </c>
      <c r="AQ4" s="184" t="s">
        <v>142</v>
      </c>
      <c r="AR4" s="184" t="s">
        <v>143</v>
      </c>
      <c r="AS4" s="184" t="s">
        <v>557</v>
      </c>
      <c r="AT4" s="184" t="s">
        <v>144</v>
      </c>
      <c r="AU4" s="184" t="s">
        <v>145</v>
      </c>
      <c r="AV4" s="184" t="s">
        <v>146</v>
      </c>
      <c r="AW4" s="184" t="s">
        <v>147</v>
      </c>
      <c r="AX4" s="184" t="s">
        <v>148</v>
      </c>
      <c r="AY4" s="184" t="s">
        <v>149</v>
      </c>
      <c r="AZ4" s="184" t="s">
        <v>150</v>
      </c>
      <c r="BA4" s="184" t="s">
        <v>151</v>
      </c>
      <c r="BB4" s="184" t="s">
        <v>152</v>
      </c>
      <c r="BC4" s="184" t="s">
        <v>153</v>
      </c>
      <c r="BD4" s="184" t="s">
        <v>154</v>
      </c>
      <c r="BE4" s="184" t="s">
        <v>155</v>
      </c>
      <c r="BF4" s="128" t="s">
        <v>156</v>
      </c>
      <c r="BG4" s="184" t="s">
        <v>157</v>
      </c>
      <c r="BH4" s="184" t="s">
        <v>158</v>
      </c>
      <c r="BI4" s="128" t="s">
        <v>159</v>
      </c>
      <c r="BJ4" s="184" t="s">
        <v>160</v>
      </c>
      <c r="BK4" s="184" t="s">
        <v>161</v>
      </c>
      <c r="BL4" s="128" t="s">
        <v>162</v>
      </c>
      <c r="BM4" s="184" t="s">
        <v>163</v>
      </c>
      <c r="BN4" s="184" t="s">
        <v>164</v>
      </c>
      <c r="BO4" s="184" t="s">
        <v>555</v>
      </c>
      <c r="BP4" s="184" t="s">
        <v>165</v>
      </c>
      <c r="BQ4" s="184" t="s">
        <v>166</v>
      </c>
      <c r="BR4" s="184" t="s">
        <v>167</v>
      </c>
      <c r="BS4" s="184" t="s">
        <v>168</v>
      </c>
      <c r="BT4" s="184" t="s">
        <v>169</v>
      </c>
      <c r="BU4" s="128" t="s">
        <v>170</v>
      </c>
      <c r="BV4" s="184" t="s">
        <v>171</v>
      </c>
      <c r="BW4" s="184" t="s">
        <v>172</v>
      </c>
      <c r="BX4" s="184" t="s">
        <v>556</v>
      </c>
      <c r="BY4" s="184" t="s">
        <v>173</v>
      </c>
      <c r="BZ4" s="128" t="s">
        <v>174</v>
      </c>
      <c r="CA4" s="184" t="s">
        <v>175</v>
      </c>
      <c r="CB4" s="184" t="s">
        <v>176</v>
      </c>
      <c r="CC4" s="184" t="s">
        <v>177</v>
      </c>
      <c r="CD4" s="184" t="s">
        <v>178</v>
      </c>
      <c r="CE4" s="184" t="s">
        <v>179</v>
      </c>
      <c r="CF4" s="184" t="s">
        <v>180</v>
      </c>
      <c r="CG4" s="184" t="s">
        <v>181</v>
      </c>
      <c r="CH4" s="184" t="s">
        <v>182</v>
      </c>
      <c r="CI4" s="184" t="s">
        <v>183</v>
      </c>
      <c r="CJ4" s="184" t="s">
        <v>184</v>
      </c>
      <c r="CK4" s="128" t="s">
        <v>185</v>
      </c>
      <c r="CL4" s="184" t="s">
        <v>186</v>
      </c>
      <c r="CM4" s="184" t="s">
        <v>187</v>
      </c>
      <c r="CN4" s="184" t="s">
        <v>188</v>
      </c>
      <c r="CO4" s="128" t="s">
        <v>189</v>
      </c>
      <c r="CP4" s="184" t="s">
        <v>190</v>
      </c>
    </row>
    <row r="5" spans="1:139" s="71" customFormat="1" ht="14.25" customHeight="1" x14ac:dyDescent="0.25">
      <c r="A5" s="66" t="s">
        <v>236</v>
      </c>
      <c r="B5" s="66" t="s">
        <v>237</v>
      </c>
      <c r="C5" s="66" t="s">
        <v>193</v>
      </c>
      <c r="D5" s="66">
        <v>2</v>
      </c>
      <c r="E5" s="67">
        <v>43243</v>
      </c>
      <c r="F5" s="68">
        <v>0.50347222222222221</v>
      </c>
      <c r="G5" s="68">
        <v>0.51111111111111118</v>
      </c>
      <c r="H5" s="68"/>
      <c r="I5" s="68"/>
      <c r="J5" s="69">
        <f t="shared" ref="J5:J10" si="0">G5-F5</f>
        <v>7.6388888888889728E-3</v>
      </c>
      <c r="K5" s="70">
        <f t="shared" ref="K5:K10" si="1">J5*D5</f>
        <v>1.5277777777777946E-2</v>
      </c>
      <c r="L5" s="71">
        <v>22.5</v>
      </c>
      <c r="M5" s="71">
        <v>22.5</v>
      </c>
      <c r="N5" s="71">
        <f t="shared" ref="N5:N10" si="2">AVERAGE(L5:M5)</f>
        <v>22.5</v>
      </c>
      <c r="O5" s="71">
        <v>80</v>
      </c>
      <c r="P5" s="71">
        <v>85</v>
      </c>
      <c r="Q5" s="72">
        <v>2</v>
      </c>
      <c r="R5" s="72">
        <v>4</v>
      </c>
      <c r="S5" s="72">
        <f t="shared" ref="S5:S10" si="3">AVERAGE(Q5:R5)</f>
        <v>3</v>
      </c>
      <c r="T5" s="72">
        <v>2</v>
      </c>
      <c r="U5" s="72">
        <v>4</v>
      </c>
      <c r="V5" s="72">
        <f t="shared" ref="V5:V10" si="4">AVERAGE(T5:U5)</f>
        <v>3</v>
      </c>
      <c r="X5" s="66"/>
      <c r="Y5" s="66"/>
      <c r="Z5" s="66"/>
      <c r="AA5" s="66"/>
      <c r="AB5" s="136"/>
      <c r="AC5" s="136"/>
      <c r="AD5" s="66"/>
      <c r="AE5" s="66"/>
      <c r="AG5" s="66" t="s">
        <v>523</v>
      </c>
      <c r="AH5" s="66" t="s">
        <v>191</v>
      </c>
      <c r="AI5" s="66" t="s">
        <v>191</v>
      </c>
      <c r="AJ5" s="72"/>
      <c r="AK5" s="72"/>
      <c r="AL5" s="66" t="s">
        <v>240</v>
      </c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G5" s="66"/>
      <c r="BH5" s="66"/>
      <c r="BJ5" s="66"/>
      <c r="BK5" s="66"/>
      <c r="BM5" s="66"/>
      <c r="BN5" s="66"/>
      <c r="BO5" s="66"/>
      <c r="BP5" s="66"/>
      <c r="BQ5" s="66"/>
      <c r="BR5" s="66"/>
      <c r="BS5" s="66"/>
      <c r="BT5" s="66"/>
      <c r="BV5" s="66"/>
      <c r="BW5" s="66"/>
      <c r="BX5" s="66"/>
      <c r="BY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L5" s="66"/>
      <c r="CM5" s="66"/>
      <c r="CN5" s="66"/>
      <c r="CP5" s="66"/>
    </row>
    <row r="6" spans="1:139" s="71" customFormat="1" ht="14.25" customHeight="1" x14ac:dyDescent="0.25">
      <c r="A6" s="66" t="s">
        <v>236</v>
      </c>
      <c r="B6" s="66" t="s">
        <v>237</v>
      </c>
      <c r="C6" s="66" t="s">
        <v>193</v>
      </c>
      <c r="D6" s="66">
        <v>2</v>
      </c>
      <c r="E6" s="67">
        <v>43255</v>
      </c>
      <c r="F6" s="68">
        <v>0.54166666666666663</v>
      </c>
      <c r="G6" s="68">
        <v>0.55555555555555558</v>
      </c>
      <c r="H6" s="68"/>
      <c r="I6" s="68"/>
      <c r="J6" s="69">
        <f t="shared" si="0"/>
        <v>1.3888888888888951E-2</v>
      </c>
      <c r="K6" s="70">
        <f t="shared" si="1"/>
        <v>2.7777777777777901E-2</v>
      </c>
      <c r="L6" s="71">
        <v>19.399999999999999</v>
      </c>
      <c r="M6" s="71">
        <v>19.399999999999999</v>
      </c>
      <c r="N6" s="71">
        <f t="shared" si="2"/>
        <v>19.399999999999999</v>
      </c>
      <c r="O6" s="71">
        <v>85</v>
      </c>
      <c r="P6" s="71">
        <v>80</v>
      </c>
      <c r="Q6" s="72">
        <v>1</v>
      </c>
      <c r="R6" s="72">
        <v>4</v>
      </c>
      <c r="S6" s="72">
        <f t="shared" si="3"/>
        <v>2.5</v>
      </c>
      <c r="T6" s="72">
        <v>1</v>
      </c>
      <c r="U6" s="72">
        <v>4</v>
      </c>
      <c r="V6" s="72">
        <f t="shared" si="4"/>
        <v>2.5</v>
      </c>
      <c r="X6" s="66"/>
      <c r="Y6" s="66"/>
      <c r="Z6" s="66"/>
      <c r="AA6" s="66"/>
      <c r="AB6" s="136" t="s">
        <v>630</v>
      </c>
      <c r="AC6" s="136" t="s">
        <v>218</v>
      </c>
      <c r="AD6" s="66"/>
      <c r="AE6" s="66"/>
      <c r="AG6" s="66" t="s">
        <v>523</v>
      </c>
      <c r="AH6" s="66" t="s">
        <v>191</v>
      </c>
      <c r="AI6" s="66" t="s">
        <v>191</v>
      </c>
      <c r="AJ6" s="72"/>
      <c r="AK6" s="72"/>
      <c r="AL6" s="66" t="s">
        <v>239</v>
      </c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G6" s="66"/>
      <c r="BH6" s="66"/>
      <c r="BJ6" s="66"/>
      <c r="BK6" s="66"/>
      <c r="BM6" s="66"/>
      <c r="BN6" s="66"/>
      <c r="BO6" s="66"/>
      <c r="BP6" s="66"/>
      <c r="BQ6" s="66"/>
      <c r="BR6" s="66"/>
      <c r="BS6" s="66"/>
      <c r="BT6" s="66"/>
      <c r="BV6" s="66"/>
      <c r="BW6" s="66"/>
      <c r="BX6" s="66"/>
      <c r="BY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L6" s="66"/>
      <c r="CM6" s="66"/>
      <c r="CN6" s="66"/>
      <c r="CP6" s="66"/>
    </row>
    <row r="7" spans="1:139" s="71" customFormat="1" ht="14.25" customHeight="1" x14ac:dyDescent="0.25">
      <c r="A7" s="66" t="s">
        <v>236</v>
      </c>
      <c r="B7" s="66" t="s">
        <v>237</v>
      </c>
      <c r="C7" s="66" t="s">
        <v>193</v>
      </c>
      <c r="D7" s="66">
        <v>2</v>
      </c>
      <c r="E7" s="67">
        <v>43265</v>
      </c>
      <c r="F7" s="68">
        <v>0.56319444444444444</v>
      </c>
      <c r="G7" s="68">
        <v>0.57500000000000007</v>
      </c>
      <c r="H7" s="68"/>
      <c r="I7" s="68"/>
      <c r="J7" s="69">
        <f t="shared" si="0"/>
        <v>1.1805555555555625E-2</v>
      </c>
      <c r="K7" s="70">
        <f t="shared" si="1"/>
        <v>2.3611111111111249E-2</v>
      </c>
      <c r="L7" s="71">
        <v>24.5</v>
      </c>
      <c r="M7" s="71">
        <v>25.5</v>
      </c>
      <c r="N7" s="71">
        <f t="shared" si="2"/>
        <v>25</v>
      </c>
      <c r="O7" s="71">
        <v>0</v>
      </c>
      <c r="P7" s="71">
        <v>0</v>
      </c>
      <c r="Q7" s="72">
        <v>0</v>
      </c>
      <c r="R7" s="72">
        <v>3</v>
      </c>
      <c r="S7" s="72">
        <f t="shared" si="3"/>
        <v>1.5</v>
      </c>
      <c r="T7" s="72">
        <v>0</v>
      </c>
      <c r="U7" s="72">
        <v>4</v>
      </c>
      <c r="V7" s="72">
        <f t="shared" si="4"/>
        <v>2</v>
      </c>
      <c r="X7" s="66"/>
      <c r="Y7" s="66"/>
      <c r="Z7" s="66"/>
      <c r="AA7" s="66"/>
      <c r="AB7" s="136"/>
      <c r="AC7" s="136"/>
      <c r="AD7" s="66"/>
      <c r="AE7" s="66"/>
      <c r="AG7" s="66" t="s">
        <v>523</v>
      </c>
      <c r="AH7" s="66" t="s">
        <v>191</v>
      </c>
      <c r="AI7" s="66" t="s">
        <v>191</v>
      </c>
      <c r="AJ7" s="72"/>
      <c r="AK7" s="72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>
        <v>1</v>
      </c>
      <c r="BC7" s="66"/>
      <c r="BD7" s="66"/>
      <c r="BE7" s="66">
        <v>1</v>
      </c>
      <c r="BG7" s="66"/>
      <c r="BH7" s="66">
        <v>7</v>
      </c>
      <c r="BJ7" s="66"/>
      <c r="BK7" s="66"/>
      <c r="BL7" s="71">
        <v>1</v>
      </c>
      <c r="BM7" s="66"/>
      <c r="BN7" s="66"/>
      <c r="BO7" s="66"/>
      <c r="BP7" s="66"/>
      <c r="BQ7" s="66"/>
      <c r="BR7" s="66"/>
      <c r="BS7" s="66"/>
      <c r="BT7" s="66"/>
      <c r="BU7" s="71">
        <v>15</v>
      </c>
      <c r="BV7" s="66"/>
      <c r="BW7" s="66"/>
      <c r="BX7" s="66"/>
      <c r="BY7" s="66"/>
      <c r="CA7" s="66">
        <v>4</v>
      </c>
      <c r="CB7" s="66"/>
      <c r="CC7" s="66"/>
      <c r="CD7" s="66"/>
      <c r="CE7" s="66"/>
      <c r="CF7" s="66"/>
      <c r="CG7" s="66"/>
      <c r="CH7" s="66"/>
      <c r="CI7" s="66"/>
      <c r="CJ7" s="66"/>
      <c r="CL7" s="66"/>
      <c r="CM7" s="66"/>
      <c r="CN7" s="66"/>
      <c r="CP7" s="66"/>
    </row>
    <row r="8" spans="1:139" s="71" customFormat="1" ht="14.25" customHeight="1" x14ac:dyDescent="0.25">
      <c r="A8" s="66" t="s">
        <v>236</v>
      </c>
      <c r="B8" s="66" t="s">
        <v>237</v>
      </c>
      <c r="C8" s="66" t="s">
        <v>233</v>
      </c>
      <c r="D8" s="66">
        <v>1</v>
      </c>
      <c r="E8" s="67">
        <v>43280</v>
      </c>
      <c r="F8" s="68">
        <v>0.59027777777777779</v>
      </c>
      <c r="G8" s="68">
        <v>0.60416666666666663</v>
      </c>
      <c r="H8" s="68"/>
      <c r="I8" s="68"/>
      <c r="J8" s="69">
        <f t="shared" si="0"/>
        <v>1.388888888888884E-2</v>
      </c>
      <c r="K8" s="70">
        <f t="shared" si="1"/>
        <v>1.388888888888884E-2</v>
      </c>
      <c r="L8" s="71">
        <v>32.5</v>
      </c>
      <c r="M8" s="71">
        <v>32.5</v>
      </c>
      <c r="N8" s="71">
        <f t="shared" si="2"/>
        <v>32.5</v>
      </c>
      <c r="O8" s="71">
        <v>25</v>
      </c>
      <c r="P8" s="71">
        <v>25</v>
      </c>
      <c r="Q8" s="72">
        <v>0</v>
      </c>
      <c r="R8" s="72">
        <v>2</v>
      </c>
      <c r="S8" s="72">
        <f t="shared" si="3"/>
        <v>1</v>
      </c>
      <c r="T8" s="72">
        <v>0</v>
      </c>
      <c r="U8" s="72">
        <v>2</v>
      </c>
      <c r="V8" s="72">
        <f t="shared" si="4"/>
        <v>1</v>
      </c>
      <c r="X8" s="66"/>
      <c r="Y8" s="66"/>
      <c r="Z8" s="66"/>
      <c r="AA8" s="66"/>
      <c r="AB8" s="136"/>
      <c r="AC8" s="136"/>
      <c r="AD8" s="74">
        <v>39.626727799999998</v>
      </c>
      <c r="AE8" s="74">
        <v>-79.257752777777497</v>
      </c>
      <c r="AF8" s="71">
        <v>832</v>
      </c>
      <c r="AG8" s="66" t="s">
        <v>523</v>
      </c>
      <c r="AH8" s="66" t="s">
        <v>191</v>
      </c>
      <c r="AI8" s="66" t="s">
        <v>191</v>
      </c>
      <c r="AJ8" s="72"/>
      <c r="AK8" s="72"/>
      <c r="AL8" s="66" t="s">
        <v>241</v>
      </c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G8" s="66"/>
      <c r="BH8" s="66"/>
      <c r="BJ8" s="66"/>
      <c r="BK8" s="66"/>
      <c r="BM8" s="66"/>
      <c r="BN8" s="66"/>
      <c r="BO8" s="66"/>
      <c r="BP8" s="66"/>
      <c r="BQ8" s="66"/>
      <c r="BR8" s="66"/>
      <c r="BS8" s="66"/>
      <c r="BT8" s="66">
        <v>2</v>
      </c>
      <c r="BV8" s="66"/>
      <c r="BW8" s="66"/>
      <c r="BX8" s="66"/>
      <c r="BY8" s="66"/>
      <c r="CA8" s="66">
        <v>1</v>
      </c>
      <c r="CB8" s="66"/>
      <c r="CC8" s="66"/>
      <c r="CD8" s="66"/>
      <c r="CE8" s="66"/>
      <c r="CF8" s="66"/>
      <c r="CG8" s="66"/>
      <c r="CH8" s="66"/>
      <c r="CI8" s="66"/>
      <c r="CJ8" s="66"/>
      <c r="CL8" s="66"/>
      <c r="CM8" s="66"/>
      <c r="CN8" s="66"/>
      <c r="CP8" s="66"/>
    </row>
    <row r="9" spans="1:139" s="71" customFormat="1" ht="14.25" customHeight="1" x14ac:dyDescent="0.25">
      <c r="A9" s="66" t="s">
        <v>236</v>
      </c>
      <c r="B9" s="66" t="s">
        <v>237</v>
      </c>
      <c r="C9" s="66" t="s">
        <v>269</v>
      </c>
      <c r="D9" s="66">
        <v>3</v>
      </c>
      <c r="E9" s="67">
        <v>43290</v>
      </c>
      <c r="F9" s="68">
        <v>0.61249999999999993</v>
      </c>
      <c r="G9" s="68">
        <v>0.625</v>
      </c>
      <c r="J9" s="69">
        <f t="shared" si="0"/>
        <v>1.2500000000000067E-2</v>
      </c>
      <c r="K9" s="70">
        <f t="shared" si="1"/>
        <v>3.75000000000002E-2</v>
      </c>
      <c r="L9" s="71">
        <v>27.7</v>
      </c>
      <c r="M9" s="71">
        <v>27.7</v>
      </c>
      <c r="N9" s="71">
        <f t="shared" si="2"/>
        <v>27.7</v>
      </c>
      <c r="O9" s="71">
        <v>10</v>
      </c>
      <c r="P9" s="71">
        <v>10</v>
      </c>
      <c r="Q9" s="72">
        <v>0</v>
      </c>
      <c r="R9" s="72">
        <v>2</v>
      </c>
      <c r="S9" s="72">
        <f t="shared" si="3"/>
        <v>1</v>
      </c>
      <c r="T9" s="72">
        <v>0</v>
      </c>
      <c r="U9" s="72">
        <v>2</v>
      </c>
      <c r="V9" s="72">
        <f t="shared" si="4"/>
        <v>1</v>
      </c>
      <c r="X9" s="66"/>
      <c r="Y9" s="66"/>
      <c r="Z9" s="66"/>
      <c r="AA9" s="66"/>
      <c r="AB9" s="136"/>
      <c r="AC9" s="136"/>
      <c r="AD9" s="66"/>
      <c r="AE9" s="66"/>
      <c r="AG9" s="66" t="s">
        <v>522</v>
      </c>
      <c r="AH9" s="66" t="s">
        <v>191</v>
      </c>
      <c r="AI9" s="66" t="s">
        <v>191</v>
      </c>
      <c r="AJ9" s="72"/>
      <c r="AK9" s="72"/>
      <c r="AL9" s="66" t="s">
        <v>338</v>
      </c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G9" s="66"/>
      <c r="BH9" s="66"/>
      <c r="BJ9" s="66"/>
      <c r="BK9" s="66"/>
      <c r="BM9" s="66"/>
      <c r="BN9" s="66"/>
      <c r="BO9" s="66"/>
      <c r="BP9" s="66"/>
      <c r="BQ9" s="66"/>
      <c r="BR9" s="66"/>
      <c r="BS9" s="66"/>
      <c r="BT9" s="66">
        <v>1</v>
      </c>
      <c r="BU9" s="71">
        <v>1</v>
      </c>
      <c r="BV9" s="66"/>
      <c r="BW9" s="66"/>
      <c r="BX9" s="66"/>
      <c r="BY9" s="66"/>
      <c r="CA9" s="66"/>
      <c r="CB9" s="66"/>
      <c r="CC9" s="66"/>
      <c r="CD9" s="66"/>
      <c r="CE9" s="66"/>
      <c r="CF9" s="66"/>
      <c r="CG9" s="66"/>
      <c r="CH9" s="66">
        <v>1</v>
      </c>
      <c r="CI9" s="66"/>
      <c r="CJ9" s="66"/>
      <c r="CL9" s="66"/>
      <c r="CM9" s="66"/>
      <c r="CN9" s="66">
        <v>1</v>
      </c>
      <c r="CP9" s="66"/>
    </row>
    <row r="10" spans="1:139" s="71" customFormat="1" ht="14.25" customHeight="1" x14ac:dyDescent="0.25">
      <c r="A10" s="66" t="s">
        <v>236</v>
      </c>
      <c r="B10" s="66" t="s">
        <v>237</v>
      </c>
      <c r="C10" s="66" t="s">
        <v>255</v>
      </c>
      <c r="D10" s="66">
        <v>2</v>
      </c>
      <c r="E10" s="67">
        <v>43301</v>
      </c>
      <c r="F10" s="68">
        <v>0.40277777777777773</v>
      </c>
      <c r="G10" s="68">
        <v>0.41319444444444442</v>
      </c>
      <c r="J10" s="69">
        <f t="shared" si="0"/>
        <v>1.0416666666666685E-2</v>
      </c>
      <c r="K10" s="70">
        <f t="shared" si="1"/>
        <v>2.083333333333337E-2</v>
      </c>
      <c r="L10" s="71">
        <v>24.3</v>
      </c>
      <c r="M10" s="71">
        <v>24.3</v>
      </c>
      <c r="N10" s="71">
        <f t="shared" si="2"/>
        <v>24.3</v>
      </c>
      <c r="O10" s="71">
        <v>10</v>
      </c>
      <c r="P10" s="71">
        <v>10</v>
      </c>
      <c r="Q10" s="72">
        <v>0</v>
      </c>
      <c r="R10" s="72">
        <v>3</v>
      </c>
      <c r="S10" s="72">
        <f t="shared" si="3"/>
        <v>1.5</v>
      </c>
      <c r="T10" s="72">
        <v>0</v>
      </c>
      <c r="U10" s="72">
        <v>3</v>
      </c>
      <c r="V10" s="72">
        <f t="shared" si="4"/>
        <v>1.5</v>
      </c>
      <c r="X10" s="66"/>
      <c r="Y10" s="66"/>
      <c r="Z10" s="66"/>
      <c r="AA10" s="66"/>
      <c r="AB10" s="136"/>
      <c r="AC10" s="136"/>
      <c r="AD10" s="66"/>
      <c r="AE10" s="66"/>
      <c r="AG10" s="66" t="s">
        <v>522</v>
      </c>
      <c r="AH10" s="66" t="s">
        <v>191</v>
      </c>
      <c r="AI10" s="66" t="s">
        <v>191</v>
      </c>
      <c r="AJ10" s="72"/>
      <c r="AK10" s="72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G10" s="66"/>
      <c r="BH10" s="66"/>
      <c r="BJ10" s="66"/>
      <c r="BK10" s="66"/>
      <c r="BM10" s="66"/>
      <c r="BN10" s="66"/>
      <c r="BO10" s="66"/>
      <c r="BP10" s="66"/>
      <c r="BQ10" s="66"/>
      <c r="BR10" s="66"/>
      <c r="BS10" s="66"/>
      <c r="BT10" s="66"/>
      <c r="BV10" s="66"/>
      <c r="BW10" s="66"/>
      <c r="BX10" s="66"/>
      <c r="BY10" s="66"/>
      <c r="CA10" s="66">
        <v>1</v>
      </c>
      <c r="CB10" s="66"/>
      <c r="CC10" s="66"/>
      <c r="CD10" s="66"/>
      <c r="CE10" s="66"/>
      <c r="CF10" s="66"/>
      <c r="CG10" s="66"/>
      <c r="CH10" s="66"/>
      <c r="CI10" s="66"/>
      <c r="CJ10" s="66"/>
      <c r="CL10" s="66"/>
      <c r="CM10" s="66"/>
      <c r="CN10" s="66"/>
      <c r="CP10" s="66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DA18-9724-41E6-9E6B-A1CA545410E6}">
  <dimension ref="A1:EN46"/>
  <sheetViews>
    <sheetView topLeftCell="D28" workbookViewId="0">
      <selection activeCell="AN50" sqref="AN50"/>
    </sheetView>
  </sheetViews>
  <sheetFormatPr defaultRowHeight="15" x14ac:dyDescent="0.25"/>
  <cols>
    <col min="5" max="5" width="10.140625" bestFit="1" customWidth="1"/>
    <col min="6" max="37" width="0" hidden="1" customWidth="1"/>
    <col min="38" max="38" width="0" style="146" hidden="1" customWidth="1"/>
    <col min="39" max="39" width="0" hidden="1" customWidth="1"/>
    <col min="40" max="43" width="9.140625" style="146"/>
  </cols>
  <sheetData>
    <row r="1" spans="1:144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L1" s="98"/>
      <c r="AM1" s="98"/>
      <c r="AN1" s="98"/>
      <c r="AO1" s="98"/>
      <c r="AP1" s="98"/>
      <c r="AQ1" s="178" t="s">
        <v>6</v>
      </c>
      <c r="AR1" s="100" t="s">
        <v>7</v>
      </c>
      <c r="AS1" s="179" t="s">
        <v>8</v>
      </c>
      <c r="AT1" s="102" t="s">
        <v>9</v>
      </c>
      <c r="AU1" s="100" t="s">
        <v>10</v>
      </c>
      <c r="AV1" s="103" t="s">
        <v>11</v>
      </c>
      <c r="AW1" s="100" t="s">
        <v>12</v>
      </c>
      <c r="AX1" s="100" t="s">
        <v>214</v>
      </c>
      <c r="AY1" s="179" t="s">
        <v>13</v>
      </c>
      <c r="AZ1" s="179" t="s">
        <v>14</v>
      </c>
      <c r="BA1" s="100" t="s">
        <v>15</v>
      </c>
      <c r="BB1" s="100" t="s">
        <v>16</v>
      </c>
      <c r="BC1" s="102" t="s">
        <v>17</v>
      </c>
      <c r="BD1" s="179" t="s">
        <v>18</v>
      </c>
      <c r="BE1" s="179" t="s">
        <v>19</v>
      </c>
      <c r="BF1" s="179" t="s">
        <v>20</v>
      </c>
      <c r="BG1" s="179" t="s">
        <v>21</v>
      </c>
      <c r="BH1" s="103" t="s">
        <v>22</v>
      </c>
      <c r="BI1" s="102" t="s">
        <v>23</v>
      </c>
      <c r="BJ1" s="100" t="s">
        <v>24</v>
      </c>
      <c r="BK1" s="100" t="s">
        <v>25</v>
      </c>
      <c r="BL1" s="100" t="s">
        <v>26</v>
      </c>
      <c r="BM1" s="100" t="s">
        <v>27</v>
      </c>
      <c r="BN1" s="102" t="s">
        <v>28</v>
      </c>
      <c r="BO1" s="100" t="s">
        <v>29</v>
      </c>
      <c r="BP1" s="100" t="s">
        <v>30</v>
      </c>
      <c r="BQ1" s="100" t="s">
        <v>31</v>
      </c>
      <c r="BR1" s="100" t="s">
        <v>32</v>
      </c>
      <c r="BS1" s="100" t="s">
        <v>33</v>
      </c>
      <c r="BT1" s="100" t="s">
        <v>261</v>
      </c>
      <c r="BU1" s="179" t="s">
        <v>34</v>
      </c>
      <c r="BV1" s="100" t="s">
        <v>35</v>
      </c>
      <c r="BW1" s="100" t="s">
        <v>36</v>
      </c>
      <c r="BX1" s="179" t="s">
        <v>37</v>
      </c>
      <c r="BY1" s="179" t="s">
        <v>38</v>
      </c>
      <c r="BZ1" s="100" t="s">
        <v>39</v>
      </c>
      <c r="CA1" s="100" t="s">
        <v>40</v>
      </c>
      <c r="CB1" s="179" t="s">
        <v>41</v>
      </c>
      <c r="CC1" s="179" t="s">
        <v>259</v>
      </c>
      <c r="CD1" s="100" t="s">
        <v>42</v>
      </c>
      <c r="CE1" s="100" t="s">
        <v>43</v>
      </c>
      <c r="CF1" s="100" t="s">
        <v>44</v>
      </c>
      <c r="CG1" s="179" t="s">
        <v>45</v>
      </c>
      <c r="CH1" s="102" t="s">
        <v>46</v>
      </c>
      <c r="CI1" s="102" t="s">
        <v>47</v>
      </c>
      <c r="CJ1" s="100" t="s">
        <v>48</v>
      </c>
      <c r="CK1" s="100" t="s">
        <v>49</v>
      </c>
      <c r="CL1" s="100" t="s">
        <v>50</v>
      </c>
      <c r="CM1" s="179" t="s">
        <v>51</v>
      </c>
      <c r="CN1" s="100" t="s">
        <v>52</v>
      </c>
      <c r="CO1" s="179" t="s">
        <v>53</v>
      </c>
      <c r="CP1" s="103" t="s">
        <v>54</v>
      </c>
      <c r="CQ1" s="179" t="s">
        <v>55</v>
      </c>
      <c r="CR1" s="179" t="s">
        <v>56</v>
      </c>
      <c r="CS1" s="179" t="s">
        <v>57</v>
      </c>
      <c r="CT1" s="100" t="s">
        <v>58</v>
      </c>
      <c r="CU1" s="103" t="s">
        <v>59</v>
      </c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</row>
    <row r="2" spans="1:144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14"/>
      <c r="AM2" s="114"/>
      <c r="AN2" s="114"/>
      <c r="AO2" s="114"/>
      <c r="AP2" s="114"/>
      <c r="AQ2" s="181" t="s">
        <v>60</v>
      </c>
      <c r="AR2" s="116" t="s">
        <v>61</v>
      </c>
      <c r="AS2" s="182" t="s">
        <v>62</v>
      </c>
      <c r="AT2" s="118" t="s">
        <v>63</v>
      </c>
      <c r="AU2" s="116" t="s">
        <v>64</v>
      </c>
      <c r="AV2" s="119" t="s">
        <v>788</v>
      </c>
      <c r="AW2" s="116" t="s">
        <v>66</v>
      </c>
      <c r="AX2" s="116" t="s">
        <v>215</v>
      </c>
      <c r="AY2" s="182" t="s">
        <v>67</v>
      </c>
      <c r="AZ2" s="182" t="s">
        <v>68</v>
      </c>
      <c r="BA2" s="116" t="s">
        <v>69</v>
      </c>
      <c r="BB2" s="116" t="s">
        <v>70</v>
      </c>
      <c r="BC2" s="118" t="s">
        <v>71</v>
      </c>
      <c r="BD2" s="182" t="s">
        <v>72</v>
      </c>
      <c r="BE2" s="182" t="s">
        <v>73</v>
      </c>
      <c r="BF2" s="182" t="s">
        <v>74</v>
      </c>
      <c r="BG2" s="182" t="s">
        <v>75</v>
      </c>
      <c r="BH2" s="119" t="s">
        <v>789</v>
      </c>
      <c r="BI2" s="118" t="s">
        <v>77</v>
      </c>
      <c r="BJ2" s="116" t="s">
        <v>78</v>
      </c>
      <c r="BK2" s="116" t="s">
        <v>79</v>
      </c>
      <c r="BL2" s="116" t="s">
        <v>80</v>
      </c>
      <c r="BM2" s="116" t="s">
        <v>81</v>
      </c>
      <c r="BN2" s="118" t="s">
        <v>82</v>
      </c>
      <c r="BO2" s="116" t="s">
        <v>83</v>
      </c>
      <c r="BP2" s="116" t="s">
        <v>84</v>
      </c>
      <c r="BQ2" s="116" t="s">
        <v>85</v>
      </c>
      <c r="BR2" s="116" t="s">
        <v>86</v>
      </c>
      <c r="BS2" s="116" t="s">
        <v>87</v>
      </c>
      <c r="BT2" s="182" t="s">
        <v>260</v>
      </c>
      <c r="BU2" s="182" t="s">
        <v>88</v>
      </c>
      <c r="BV2" s="116" t="s">
        <v>89</v>
      </c>
      <c r="BW2" s="116" t="s">
        <v>90</v>
      </c>
      <c r="BX2" s="182" t="s">
        <v>91</v>
      </c>
      <c r="BY2" s="182" t="s">
        <v>92</v>
      </c>
      <c r="BZ2" s="116" t="s">
        <v>93</v>
      </c>
      <c r="CA2" s="116" t="s">
        <v>94</v>
      </c>
      <c r="CB2" s="182" t="s">
        <v>95</v>
      </c>
      <c r="CC2" s="182" t="s">
        <v>258</v>
      </c>
      <c r="CD2" s="116" t="s">
        <v>96</v>
      </c>
      <c r="CE2" s="116" t="s">
        <v>97</v>
      </c>
      <c r="CF2" s="116" t="s">
        <v>98</v>
      </c>
      <c r="CG2" s="182" t="s">
        <v>99</v>
      </c>
      <c r="CH2" s="118" t="s">
        <v>100</v>
      </c>
      <c r="CI2" s="118" t="s">
        <v>101</v>
      </c>
      <c r="CJ2" s="116" t="s">
        <v>102</v>
      </c>
      <c r="CK2" s="116" t="s">
        <v>103</v>
      </c>
      <c r="CL2" s="116" t="s">
        <v>104</v>
      </c>
      <c r="CM2" s="182" t="s">
        <v>105</v>
      </c>
      <c r="CN2" s="116" t="s">
        <v>106</v>
      </c>
      <c r="CO2" s="182" t="s">
        <v>107</v>
      </c>
      <c r="CP2" s="119" t="s">
        <v>108</v>
      </c>
      <c r="CQ2" s="182" t="s">
        <v>109</v>
      </c>
      <c r="CR2" s="182" t="s">
        <v>110</v>
      </c>
      <c r="CS2" s="182" t="s">
        <v>111</v>
      </c>
      <c r="CT2" s="116" t="s">
        <v>112</v>
      </c>
      <c r="CU2" s="119" t="s">
        <v>113</v>
      </c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  <c r="EJ2" s="118"/>
      <c r="EK2" s="118"/>
      <c r="EL2" s="118"/>
      <c r="EM2" s="118"/>
      <c r="EN2" s="118"/>
    </row>
    <row r="3" spans="1:144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L3" s="98"/>
      <c r="AM3" s="98"/>
      <c r="AN3" s="98"/>
      <c r="AO3" s="98"/>
      <c r="AP3" s="98"/>
      <c r="AQ3" s="124" t="s">
        <v>114</v>
      </c>
      <c r="AR3" s="100">
        <v>2</v>
      </c>
      <c r="AS3" s="179">
        <v>2</v>
      </c>
      <c r="AT3" s="102" t="s">
        <v>115</v>
      </c>
      <c r="AU3" s="100">
        <v>2</v>
      </c>
      <c r="AV3" s="102" t="s">
        <v>115</v>
      </c>
      <c r="AW3" s="100" t="s">
        <v>115</v>
      </c>
      <c r="AX3" s="100">
        <v>3</v>
      </c>
      <c r="AY3" s="179" t="s">
        <v>115</v>
      </c>
      <c r="AZ3" s="179" t="s">
        <v>115</v>
      </c>
      <c r="BA3" s="100" t="s">
        <v>115</v>
      </c>
      <c r="BB3" s="100" t="s">
        <v>115</v>
      </c>
      <c r="BC3" s="102">
        <v>3.5</v>
      </c>
      <c r="BD3" s="179">
        <v>3</v>
      </c>
      <c r="BE3" s="179" t="s">
        <v>115</v>
      </c>
      <c r="BF3" s="179">
        <v>2</v>
      </c>
      <c r="BG3" s="179">
        <v>3</v>
      </c>
      <c r="BH3" s="102" t="s">
        <v>115</v>
      </c>
      <c r="BI3" s="102">
        <v>3</v>
      </c>
      <c r="BJ3" s="100" t="s">
        <v>115</v>
      </c>
      <c r="BK3" s="102" t="s">
        <v>115</v>
      </c>
      <c r="BL3" s="100" t="s">
        <v>115</v>
      </c>
      <c r="BM3" s="100">
        <v>3</v>
      </c>
      <c r="BN3" s="102">
        <v>2</v>
      </c>
      <c r="BO3" s="100">
        <v>2</v>
      </c>
      <c r="BP3" s="100">
        <v>1</v>
      </c>
      <c r="BQ3" s="102">
        <v>1</v>
      </c>
      <c r="BR3" s="100">
        <v>3</v>
      </c>
      <c r="BS3" s="100" t="s">
        <v>115</v>
      </c>
      <c r="BT3" s="100">
        <v>3</v>
      </c>
      <c r="BU3" s="179">
        <v>3</v>
      </c>
      <c r="BV3" s="100" t="s">
        <v>115</v>
      </c>
      <c r="BW3" s="183" t="s">
        <v>115</v>
      </c>
      <c r="BX3" s="183" t="s">
        <v>115</v>
      </c>
      <c r="BY3" s="183" t="s">
        <v>115</v>
      </c>
      <c r="BZ3" s="102" t="s">
        <v>115</v>
      </c>
      <c r="CA3" s="100" t="s">
        <v>115</v>
      </c>
      <c r="CB3" s="179" t="s">
        <v>115</v>
      </c>
      <c r="CC3" s="179" t="s">
        <v>115</v>
      </c>
      <c r="CD3" s="100" t="s">
        <v>115</v>
      </c>
      <c r="CE3" s="102" t="s">
        <v>115</v>
      </c>
      <c r="CF3" s="100" t="s">
        <v>115</v>
      </c>
      <c r="CG3" s="179">
        <v>1</v>
      </c>
      <c r="CH3" s="102">
        <v>2</v>
      </c>
      <c r="CI3" s="102">
        <v>3.5</v>
      </c>
      <c r="CJ3" s="100" t="s">
        <v>115</v>
      </c>
      <c r="CK3" s="100">
        <v>2</v>
      </c>
      <c r="CL3" s="100" t="s">
        <v>115</v>
      </c>
      <c r="CM3" s="179" t="s">
        <v>115</v>
      </c>
      <c r="CN3" s="100" t="s">
        <v>115</v>
      </c>
      <c r="CO3" s="179">
        <v>3</v>
      </c>
      <c r="CP3" s="102" t="s">
        <v>115</v>
      </c>
      <c r="CQ3" s="179" t="s">
        <v>115</v>
      </c>
      <c r="CR3" s="179" t="s">
        <v>115</v>
      </c>
      <c r="CS3" s="179" t="s">
        <v>115</v>
      </c>
      <c r="CT3" s="102" t="s">
        <v>115</v>
      </c>
      <c r="CU3" s="102" t="s">
        <v>115</v>
      </c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</row>
    <row r="4" spans="1:144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35"/>
      <c r="AM4" s="184" t="s">
        <v>137</v>
      </c>
      <c r="AN4" s="184" t="s">
        <v>849</v>
      </c>
      <c r="AO4" s="184" t="s">
        <v>827</v>
      </c>
      <c r="AP4" s="163" t="s">
        <v>850</v>
      </c>
      <c r="AQ4" s="184" t="s">
        <v>837</v>
      </c>
      <c r="AR4" s="184" t="s">
        <v>138</v>
      </c>
      <c r="AS4" s="184" t="s">
        <v>139</v>
      </c>
      <c r="AT4" s="184" t="s">
        <v>140</v>
      </c>
      <c r="AU4" s="184" t="s">
        <v>141</v>
      </c>
      <c r="AV4" s="184" t="s">
        <v>142</v>
      </c>
      <c r="AW4" s="184" t="s">
        <v>143</v>
      </c>
      <c r="AX4" s="184" t="s">
        <v>557</v>
      </c>
      <c r="AY4" s="184" t="s">
        <v>144</v>
      </c>
      <c r="AZ4" s="184" t="s">
        <v>145</v>
      </c>
      <c r="BA4" s="184" t="s">
        <v>146</v>
      </c>
      <c r="BB4" s="184" t="s">
        <v>147</v>
      </c>
      <c r="BC4" s="184" t="s">
        <v>148</v>
      </c>
      <c r="BD4" s="184" t="s">
        <v>149</v>
      </c>
      <c r="BE4" s="184" t="s">
        <v>150</v>
      </c>
      <c r="BF4" s="184" t="s">
        <v>151</v>
      </c>
      <c r="BG4" s="184" t="s">
        <v>152</v>
      </c>
      <c r="BH4" s="184" t="s">
        <v>153</v>
      </c>
      <c r="BI4" s="184" t="s">
        <v>154</v>
      </c>
      <c r="BJ4" s="184" t="s">
        <v>155</v>
      </c>
      <c r="BK4" s="128" t="s">
        <v>156</v>
      </c>
      <c r="BL4" s="184" t="s">
        <v>157</v>
      </c>
      <c r="BM4" s="184" t="s">
        <v>158</v>
      </c>
      <c r="BN4" s="128" t="s">
        <v>159</v>
      </c>
      <c r="BO4" s="184" t="s">
        <v>160</v>
      </c>
      <c r="BP4" s="184" t="s">
        <v>161</v>
      </c>
      <c r="BQ4" s="128" t="s">
        <v>162</v>
      </c>
      <c r="BR4" s="184" t="s">
        <v>163</v>
      </c>
      <c r="BS4" s="184" t="s">
        <v>164</v>
      </c>
      <c r="BT4" s="184" t="s">
        <v>555</v>
      </c>
      <c r="BU4" s="184" t="s">
        <v>165</v>
      </c>
      <c r="BV4" s="184" t="s">
        <v>166</v>
      </c>
      <c r="BW4" s="184" t="s">
        <v>167</v>
      </c>
      <c r="BX4" s="184" t="s">
        <v>168</v>
      </c>
      <c r="BY4" s="184" t="s">
        <v>169</v>
      </c>
      <c r="BZ4" s="128" t="s">
        <v>170</v>
      </c>
      <c r="CA4" s="184" t="s">
        <v>171</v>
      </c>
      <c r="CB4" s="184" t="s">
        <v>172</v>
      </c>
      <c r="CC4" s="184" t="s">
        <v>556</v>
      </c>
      <c r="CD4" s="184" t="s">
        <v>173</v>
      </c>
      <c r="CE4" s="128" t="s">
        <v>174</v>
      </c>
      <c r="CF4" s="184" t="s">
        <v>175</v>
      </c>
      <c r="CG4" s="184" t="s">
        <v>176</v>
      </c>
      <c r="CH4" s="184" t="s">
        <v>177</v>
      </c>
      <c r="CI4" s="184" t="s">
        <v>178</v>
      </c>
      <c r="CJ4" s="184" t="s">
        <v>179</v>
      </c>
      <c r="CK4" s="184" t="s">
        <v>180</v>
      </c>
      <c r="CL4" s="184" t="s">
        <v>181</v>
      </c>
      <c r="CM4" s="184" t="s">
        <v>182</v>
      </c>
      <c r="CN4" s="184" t="s">
        <v>183</v>
      </c>
      <c r="CO4" s="184" t="s">
        <v>184</v>
      </c>
      <c r="CP4" s="128" t="s">
        <v>185</v>
      </c>
      <c r="CQ4" s="184" t="s">
        <v>186</v>
      </c>
      <c r="CR4" s="184" t="s">
        <v>187</v>
      </c>
      <c r="CS4" s="184" t="s">
        <v>188</v>
      </c>
      <c r="CT4" s="128" t="s">
        <v>189</v>
      </c>
      <c r="CU4" s="184" t="s">
        <v>190</v>
      </c>
    </row>
    <row r="5" spans="1:144" s="71" customFormat="1" ht="14.25" customHeight="1" x14ac:dyDescent="0.25">
      <c r="A5" s="173" t="s">
        <v>208</v>
      </c>
      <c r="B5" s="173" t="s">
        <v>210</v>
      </c>
      <c r="C5" s="173" t="s">
        <v>194</v>
      </c>
      <c r="D5" s="173">
        <v>3</v>
      </c>
      <c r="E5" s="138">
        <v>43245</v>
      </c>
      <c r="F5" s="139">
        <v>0.4375</v>
      </c>
      <c r="G5" s="139">
        <v>0.5</v>
      </c>
      <c r="H5" s="139"/>
      <c r="I5" s="139"/>
      <c r="J5" s="140">
        <f t="shared" ref="J5:J15" si="0">G5-F5</f>
        <v>6.25E-2</v>
      </c>
      <c r="K5" s="141">
        <f t="shared" ref="K5:K30" si="1">J5*D5</f>
        <v>0.1875</v>
      </c>
      <c r="L5" s="173">
        <v>24.5</v>
      </c>
      <c r="M5" s="173">
        <v>27.8</v>
      </c>
      <c r="N5" s="173">
        <f t="shared" ref="N5:N30" si="2">AVERAGE(L5:M5)</f>
        <v>26.15</v>
      </c>
      <c r="O5" s="173">
        <v>10</v>
      </c>
      <c r="P5" s="173">
        <v>25</v>
      </c>
      <c r="Q5" s="142">
        <v>0</v>
      </c>
      <c r="R5" s="142">
        <v>2</v>
      </c>
      <c r="S5" s="142">
        <f t="shared" ref="S5:S30" si="3">AVERAGE(Q5:R5)</f>
        <v>1</v>
      </c>
      <c r="T5" s="142">
        <v>0</v>
      </c>
      <c r="U5" s="142">
        <v>1</v>
      </c>
      <c r="V5" s="142">
        <f t="shared" ref="V5:V30" si="4">AVERAGE(T5:U5)</f>
        <v>0.5</v>
      </c>
      <c r="W5" s="142"/>
      <c r="X5" s="142"/>
      <c r="Y5" s="142"/>
      <c r="Z5" s="142"/>
      <c r="AA5" s="142"/>
      <c r="AB5" s="142"/>
      <c r="AC5" s="142"/>
      <c r="AD5" s="174">
        <v>39.621420000000001</v>
      </c>
      <c r="AE5" s="174">
        <v>-79.263350000000003</v>
      </c>
      <c r="AF5" s="142" t="s">
        <v>799</v>
      </c>
      <c r="AG5" s="173" t="s">
        <v>523</v>
      </c>
      <c r="AH5" s="173" t="s">
        <v>191</v>
      </c>
      <c r="AI5" s="173" t="s">
        <v>519</v>
      </c>
      <c r="AJ5" s="142"/>
      <c r="AK5" s="142"/>
      <c r="AL5" s="142"/>
      <c r="AM5" s="173" t="s">
        <v>217</v>
      </c>
      <c r="AN5" s="66">
        <f>SUM(AR5:CV5)</f>
        <v>67</v>
      </c>
      <c r="AO5" s="197">
        <f>COUNTIF(AR5:CV5,  "&lt;&gt;0")</f>
        <v>6</v>
      </c>
      <c r="AP5" s="66"/>
      <c r="AQ5" s="66">
        <f>AP5</f>
        <v>0</v>
      </c>
      <c r="AR5" s="173">
        <v>0</v>
      </c>
      <c r="AS5" s="173">
        <v>0</v>
      </c>
      <c r="AT5" s="173">
        <v>0</v>
      </c>
      <c r="AU5" s="173">
        <v>0</v>
      </c>
      <c r="AV5" s="173">
        <v>0</v>
      </c>
      <c r="AW5" s="173">
        <v>0</v>
      </c>
      <c r="AX5" s="173">
        <v>0</v>
      </c>
      <c r="AY5" s="173">
        <v>0</v>
      </c>
      <c r="AZ5" s="173">
        <v>0</v>
      </c>
      <c r="BA5" s="173">
        <v>0</v>
      </c>
      <c r="BB5" s="173">
        <v>0</v>
      </c>
      <c r="BC5" s="173">
        <v>0</v>
      </c>
      <c r="BD5" s="173">
        <v>0</v>
      </c>
      <c r="BE5" s="173">
        <v>0</v>
      </c>
      <c r="BF5" s="173">
        <v>0</v>
      </c>
      <c r="BG5" s="173">
        <v>0</v>
      </c>
      <c r="BH5" s="173">
        <v>0</v>
      </c>
      <c r="BI5" s="173">
        <v>4</v>
      </c>
      <c r="BJ5" s="173">
        <v>0</v>
      </c>
      <c r="BK5" s="173">
        <v>0</v>
      </c>
      <c r="BL5" s="173">
        <v>0</v>
      </c>
      <c r="BM5" s="173">
        <v>0</v>
      </c>
      <c r="BN5" s="173">
        <v>0</v>
      </c>
      <c r="BO5" s="173">
        <v>0</v>
      </c>
      <c r="BP5" s="173">
        <v>2</v>
      </c>
      <c r="BQ5" s="173">
        <v>0</v>
      </c>
      <c r="BR5" s="173">
        <v>0</v>
      </c>
      <c r="BS5" s="173">
        <v>0</v>
      </c>
      <c r="BT5" s="173">
        <v>0</v>
      </c>
      <c r="BU5" s="173">
        <v>0</v>
      </c>
      <c r="BV5" s="173">
        <v>0</v>
      </c>
      <c r="BW5" s="173">
        <v>0</v>
      </c>
      <c r="BX5" s="173">
        <v>0</v>
      </c>
      <c r="BY5" s="173">
        <v>0</v>
      </c>
      <c r="BZ5" s="173">
        <v>48</v>
      </c>
      <c r="CA5" s="173">
        <v>0</v>
      </c>
      <c r="CB5" s="173">
        <v>0</v>
      </c>
      <c r="CC5" s="173">
        <v>0</v>
      </c>
      <c r="CD5" s="173">
        <v>0</v>
      </c>
      <c r="CE5" s="173">
        <v>0</v>
      </c>
      <c r="CF5" s="173">
        <v>1</v>
      </c>
      <c r="CG5" s="173">
        <v>0</v>
      </c>
      <c r="CH5" s="173">
        <v>0</v>
      </c>
      <c r="CI5" s="173">
        <v>0</v>
      </c>
      <c r="CJ5" s="173">
        <v>0</v>
      </c>
      <c r="CK5" s="173">
        <v>0</v>
      </c>
      <c r="CL5" s="173">
        <v>0</v>
      </c>
      <c r="CM5" s="173">
        <v>0</v>
      </c>
      <c r="CN5" s="173">
        <v>0</v>
      </c>
      <c r="CO5" s="173">
        <v>0</v>
      </c>
      <c r="CP5" s="173">
        <v>0</v>
      </c>
      <c r="CQ5" s="173">
        <v>0</v>
      </c>
      <c r="CR5" s="173">
        <v>12</v>
      </c>
      <c r="CS5" s="173">
        <v>0</v>
      </c>
      <c r="CT5" s="173">
        <v>0</v>
      </c>
      <c r="CU5" s="173">
        <v>0</v>
      </c>
    </row>
    <row r="6" spans="1:144" s="71" customFormat="1" ht="14.25" customHeight="1" x14ac:dyDescent="0.25">
      <c r="A6" s="173" t="s">
        <v>208</v>
      </c>
      <c r="B6" s="173" t="s">
        <v>210</v>
      </c>
      <c r="C6" s="173" t="s">
        <v>193</v>
      </c>
      <c r="D6" s="173">
        <v>2</v>
      </c>
      <c r="E6" s="138">
        <v>43249</v>
      </c>
      <c r="F6" s="139">
        <v>0.51874999999999993</v>
      </c>
      <c r="G6" s="139">
        <v>0.60555555555555551</v>
      </c>
      <c r="H6" s="139"/>
      <c r="I6" s="139"/>
      <c r="J6" s="140">
        <f t="shared" si="0"/>
        <v>8.680555555555558E-2</v>
      </c>
      <c r="K6" s="141">
        <f t="shared" si="1"/>
        <v>0.17361111111111116</v>
      </c>
      <c r="L6" s="173">
        <v>29.4</v>
      </c>
      <c r="M6" s="173">
        <v>29.2</v>
      </c>
      <c r="N6" s="173">
        <f t="shared" si="2"/>
        <v>29.299999999999997</v>
      </c>
      <c r="O6" s="173">
        <v>95</v>
      </c>
      <c r="P6" s="173">
        <v>75</v>
      </c>
      <c r="Q6" s="142">
        <v>0</v>
      </c>
      <c r="R6" s="142">
        <v>2</v>
      </c>
      <c r="S6" s="142">
        <f t="shared" si="3"/>
        <v>1</v>
      </c>
      <c r="T6" s="142">
        <v>0</v>
      </c>
      <c r="U6" s="142">
        <v>2</v>
      </c>
      <c r="V6" s="142">
        <f t="shared" si="4"/>
        <v>1</v>
      </c>
      <c r="W6" s="142"/>
      <c r="X6" s="142"/>
      <c r="Y6" s="142"/>
      <c r="Z6" s="142"/>
      <c r="AA6" s="66"/>
      <c r="AB6" s="136" t="s">
        <v>222</v>
      </c>
      <c r="AC6" s="136" t="s">
        <v>223</v>
      </c>
      <c r="AD6" s="142"/>
      <c r="AE6" s="142"/>
      <c r="AF6" s="142"/>
      <c r="AG6" s="173" t="s">
        <v>523</v>
      </c>
      <c r="AH6" s="173" t="s">
        <v>191</v>
      </c>
      <c r="AI6" s="173" t="s">
        <v>519</v>
      </c>
      <c r="AJ6" s="142"/>
      <c r="AK6" s="142"/>
      <c r="AL6" s="142"/>
      <c r="AM6" s="173" t="s">
        <v>218</v>
      </c>
      <c r="AN6" s="66">
        <f t="shared" ref="AN6:AN30" si="5">SUM(AR6:CV6)</f>
        <v>72</v>
      </c>
      <c r="AO6" s="197">
        <f t="shared" ref="AO6:AO30" si="6">COUNTIF(AR6:CV6,  "&lt;&gt;0")</f>
        <v>8</v>
      </c>
      <c r="AQ6" s="146">
        <f>AP6+AQ5</f>
        <v>0</v>
      </c>
      <c r="AR6" s="173">
        <v>0</v>
      </c>
      <c r="AS6" s="173">
        <v>0</v>
      </c>
      <c r="AT6" s="173">
        <v>0</v>
      </c>
      <c r="AU6" s="173">
        <v>0</v>
      </c>
      <c r="AV6" s="173">
        <v>0</v>
      </c>
      <c r="AW6" s="173">
        <v>0</v>
      </c>
      <c r="AX6" s="173">
        <v>0</v>
      </c>
      <c r="AY6" s="173">
        <v>0</v>
      </c>
      <c r="AZ6" s="173">
        <v>0</v>
      </c>
      <c r="BA6" s="173">
        <v>0</v>
      </c>
      <c r="BB6" s="173">
        <v>0</v>
      </c>
      <c r="BC6" s="173">
        <v>0</v>
      </c>
      <c r="BD6" s="173">
        <v>0</v>
      </c>
      <c r="BE6" s="173">
        <v>0</v>
      </c>
      <c r="BF6" s="173">
        <v>0</v>
      </c>
      <c r="BG6" s="173">
        <v>1</v>
      </c>
      <c r="BH6" s="173">
        <v>0</v>
      </c>
      <c r="BI6" s="173">
        <v>1</v>
      </c>
      <c r="BJ6" s="173">
        <v>0</v>
      </c>
      <c r="BK6" s="173">
        <v>0</v>
      </c>
      <c r="BL6" s="173">
        <v>0</v>
      </c>
      <c r="BM6" s="173">
        <v>16</v>
      </c>
      <c r="BN6" s="173">
        <v>0</v>
      </c>
      <c r="BO6" s="173">
        <v>0</v>
      </c>
      <c r="BP6" s="173">
        <v>0</v>
      </c>
      <c r="BQ6" s="173">
        <v>0</v>
      </c>
      <c r="BR6" s="173">
        <v>0</v>
      </c>
      <c r="BS6" s="173">
        <v>0</v>
      </c>
      <c r="BT6" s="173">
        <v>0</v>
      </c>
      <c r="BU6" s="173">
        <v>0</v>
      </c>
      <c r="BV6" s="173">
        <v>0</v>
      </c>
      <c r="BW6" s="173">
        <v>0</v>
      </c>
      <c r="BX6" s="173">
        <v>0</v>
      </c>
      <c r="BY6" s="173">
        <v>0</v>
      </c>
      <c r="BZ6" s="173">
        <v>29</v>
      </c>
      <c r="CA6" s="173">
        <v>0</v>
      </c>
      <c r="CB6" s="173">
        <v>0</v>
      </c>
      <c r="CC6" s="173">
        <v>0</v>
      </c>
      <c r="CD6" s="173">
        <v>0</v>
      </c>
      <c r="CE6" s="173">
        <v>0</v>
      </c>
      <c r="CF6" s="173">
        <v>4</v>
      </c>
      <c r="CG6" s="173">
        <v>0</v>
      </c>
      <c r="CH6" s="173">
        <v>0</v>
      </c>
      <c r="CI6" s="173">
        <v>0</v>
      </c>
      <c r="CJ6" s="173">
        <v>0</v>
      </c>
      <c r="CK6" s="173">
        <v>0</v>
      </c>
      <c r="CL6" s="173">
        <v>0</v>
      </c>
      <c r="CM6" s="173">
        <v>0</v>
      </c>
      <c r="CN6" s="173">
        <v>0</v>
      </c>
      <c r="CO6" s="173">
        <v>0</v>
      </c>
      <c r="CP6" s="173">
        <v>0</v>
      </c>
      <c r="CQ6" s="173">
        <v>0</v>
      </c>
      <c r="CR6" s="173">
        <v>20</v>
      </c>
      <c r="CS6" s="173">
        <v>1</v>
      </c>
      <c r="CT6" s="173">
        <v>0</v>
      </c>
      <c r="CU6" s="173">
        <v>0</v>
      </c>
    </row>
    <row r="7" spans="1:144" s="71" customFormat="1" ht="14.25" customHeight="1" x14ac:dyDescent="0.25">
      <c r="A7" s="173" t="s">
        <v>208</v>
      </c>
      <c r="B7" s="173" t="s">
        <v>210</v>
      </c>
      <c r="C7" s="173" t="s">
        <v>193</v>
      </c>
      <c r="D7" s="173">
        <v>2</v>
      </c>
      <c r="E7" s="138">
        <v>43258</v>
      </c>
      <c r="F7" s="139">
        <v>0.72916666666666663</v>
      </c>
      <c r="G7" s="139">
        <v>0.77083333333333337</v>
      </c>
      <c r="H7" s="139"/>
      <c r="I7" s="139"/>
      <c r="J7" s="140">
        <f t="shared" si="0"/>
        <v>4.1666666666666741E-2</v>
      </c>
      <c r="K7" s="141">
        <f t="shared" si="1"/>
        <v>8.3333333333333481E-2</v>
      </c>
      <c r="L7" s="173">
        <v>24.5</v>
      </c>
      <c r="M7" s="173">
        <v>24.3</v>
      </c>
      <c r="N7" s="173">
        <f t="shared" si="2"/>
        <v>24.4</v>
      </c>
      <c r="O7" s="173">
        <v>0</v>
      </c>
      <c r="P7" s="173">
        <v>0</v>
      </c>
      <c r="Q7" s="142">
        <v>0</v>
      </c>
      <c r="R7" s="142">
        <v>2</v>
      </c>
      <c r="S7" s="142">
        <f t="shared" si="3"/>
        <v>1</v>
      </c>
      <c r="T7" s="142">
        <v>0</v>
      </c>
      <c r="U7" s="142">
        <v>2</v>
      </c>
      <c r="V7" s="142">
        <f t="shared" si="4"/>
        <v>1</v>
      </c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73" t="s">
        <v>523</v>
      </c>
      <c r="AH7" s="173" t="s">
        <v>191</v>
      </c>
      <c r="AI7" s="173" t="s">
        <v>519</v>
      </c>
      <c r="AJ7" s="142"/>
      <c r="AK7" s="142"/>
      <c r="AL7" s="142"/>
      <c r="AM7" s="173"/>
      <c r="AN7" s="66">
        <f t="shared" si="5"/>
        <v>36</v>
      </c>
      <c r="AO7" s="197">
        <f t="shared" si="6"/>
        <v>9</v>
      </c>
      <c r="AP7" s="66"/>
      <c r="AQ7" s="146">
        <f t="shared" ref="AQ7:AQ30" si="7">AP7+AQ6</f>
        <v>0</v>
      </c>
      <c r="AR7" s="173">
        <v>0</v>
      </c>
      <c r="AS7" s="173">
        <v>0</v>
      </c>
      <c r="AT7" s="173">
        <v>0</v>
      </c>
      <c r="AU7" s="173">
        <v>0</v>
      </c>
      <c r="AV7" s="173">
        <v>0</v>
      </c>
      <c r="AW7" s="173">
        <v>1</v>
      </c>
      <c r="AX7" s="173">
        <v>0</v>
      </c>
      <c r="AY7" s="173">
        <v>0</v>
      </c>
      <c r="AZ7" s="173">
        <v>0</v>
      </c>
      <c r="BA7" s="173">
        <v>0</v>
      </c>
      <c r="BB7" s="173">
        <v>0</v>
      </c>
      <c r="BC7" s="173">
        <v>0</v>
      </c>
      <c r="BD7" s="173">
        <v>0</v>
      </c>
      <c r="BE7" s="173">
        <v>0</v>
      </c>
      <c r="BF7" s="173">
        <v>0</v>
      </c>
      <c r="BG7" s="173">
        <v>2</v>
      </c>
      <c r="BH7" s="173">
        <v>0</v>
      </c>
      <c r="BI7" s="173">
        <v>1</v>
      </c>
      <c r="BJ7" s="173">
        <v>0</v>
      </c>
      <c r="BK7" s="173">
        <v>0</v>
      </c>
      <c r="BL7" s="173">
        <v>0</v>
      </c>
      <c r="BM7" s="173">
        <v>6</v>
      </c>
      <c r="BN7" s="173">
        <v>0</v>
      </c>
      <c r="BO7" s="173">
        <v>0</v>
      </c>
      <c r="BP7" s="173">
        <v>2</v>
      </c>
      <c r="BQ7" s="173">
        <v>0</v>
      </c>
      <c r="BR7" s="173">
        <v>1</v>
      </c>
      <c r="BS7" s="173">
        <v>0</v>
      </c>
      <c r="BT7" s="173">
        <v>0</v>
      </c>
      <c r="BU7" s="173">
        <v>0</v>
      </c>
      <c r="BV7" s="173">
        <v>0</v>
      </c>
      <c r="BW7" s="173">
        <v>0</v>
      </c>
      <c r="BX7" s="173">
        <v>0</v>
      </c>
      <c r="BY7" s="173">
        <v>0</v>
      </c>
      <c r="BZ7" s="173">
        <v>0</v>
      </c>
      <c r="CA7" s="173">
        <v>0</v>
      </c>
      <c r="CB7" s="173">
        <v>0</v>
      </c>
      <c r="CC7" s="173">
        <v>0</v>
      </c>
      <c r="CD7" s="173">
        <v>0</v>
      </c>
      <c r="CE7" s="173">
        <v>0</v>
      </c>
      <c r="CF7" s="173">
        <v>20</v>
      </c>
      <c r="CG7" s="173">
        <v>0</v>
      </c>
      <c r="CH7" s="173">
        <v>0</v>
      </c>
      <c r="CI7" s="173">
        <v>0</v>
      </c>
      <c r="CJ7" s="173">
        <v>0</v>
      </c>
      <c r="CK7" s="173">
        <v>0</v>
      </c>
      <c r="CL7" s="173">
        <v>0</v>
      </c>
      <c r="CM7" s="173">
        <v>0</v>
      </c>
      <c r="CN7" s="173">
        <v>0</v>
      </c>
      <c r="CO7" s="173">
        <v>0</v>
      </c>
      <c r="CP7" s="173">
        <v>0</v>
      </c>
      <c r="CQ7" s="173">
        <v>0</v>
      </c>
      <c r="CR7" s="173">
        <v>3</v>
      </c>
      <c r="CS7" s="173">
        <v>0</v>
      </c>
      <c r="CT7" s="173">
        <v>0</v>
      </c>
      <c r="CU7" s="173">
        <v>0</v>
      </c>
    </row>
    <row r="8" spans="1:144" s="71" customFormat="1" ht="14.25" customHeight="1" x14ac:dyDescent="0.25">
      <c r="A8" s="173" t="s">
        <v>208</v>
      </c>
      <c r="B8" s="173" t="s">
        <v>210</v>
      </c>
      <c r="C8" s="173" t="s">
        <v>192</v>
      </c>
      <c r="D8" s="173">
        <v>1</v>
      </c>
      <c r="E8" s="138">
        <v>43260</v>
      </c>
      <c r="F8" s="139">
        <v>0.59027777777777779</v>
      </c>
      <c r="G8" s="139">
        <v>0.75</v>
      </c>
      <c r="H8" s="139"/>
      <c r="I8" s="139"/>
      <c r="J8" s="140">
        <f t="shared" si="0"/>
        <v>0.15972222222222221</v>
      </c>
      <c r="K8" s="141">
        <f t="shared" si="1"/>
        <v>0.15972222222222221</v>
      </c>
      <c r="L8" s="173">
        <f>CONVERT(79,"F","C")</f>
        <v>26.111111111111111</v>
      </c>
      <c r="M8" s="173">
        <f>CONVERT(75,"F","C")</f>
        <v>23.888888888888889</v>
      </c>
      <c r="N8" s="173">
        <f t="shared" si="2"/>
        <v>25</v>
      </c>
      <c r="O8" s="173">
        <v>60</v>
      </c>
      <c r="P8" s="173">
        <v>40</v>
      </c>
      <c r="Q8" s="142">
        <v>0</v>
      </c>
      <c r="R8" s="142">
        <v>2</v>
      </c>
      <c r="S8" s="142">
        <f t="shared" si="3"/>
        <v>1</v>
      </c>
      <c r="T8" s="142">
        <v>0</v>
      </c>
      <c r="U8" s="142">
        <v>2</v>
      </c>
      <c r="V8" s="142">
        <f t="shared" si="4"/>
        <v>1</v>
      </c>
      <c r="W8" s="142"/>
      <c r="X8" s="142"/>
      <c r="Y8" s="142"/>
      <c r="Z8" s="142"/>
      <c r="AA8" s="142"/>
      <c r="AB8" s="136" t="s">
        <v>224</v>
      </c>
      <c r="AC8" s="136" t="s">
        <v>218</v>
      </c>
      <c r="AD8" s="142"/>
      <c r="AE8" s="142"/>
      <c r="AF8" s="142"/>
      <c r="AG8" s="173" t="s">
        <v>523</v>
      </c>
      <c r="AH8" s="173" t="s">
        <v>191</v>
      </c>
      <c r="AI8" s="173" t="s">
        <v>519</v>
      </c>
      <c r="AJ8" s="142"/>
      <c r="AK8" s="142"/>
      <c r="AL8" s="142"/>
      <c r="AM8" s="173"/>
      <c r="AN8" s="66">
        <f t="shared" si="5"/>
        <v>284</v>
      </c>
      <c r="AO8" s="197">
        <f t="shared" si="6"/>
        <v>19</v>
      </c>
      <c r="AP8" s="66"/>
      <c r="AQ8" s="146">
        <f t="shared" si="7"/>
        <v>0</v>
      </c>
      <c r="AR8" s="173">
        <v>0</v>
      </c>
      <c r="AS8" s="173">
        <v>0</v>
      </c>
      <c r="AT8" s="173">
        <v>0</v>
      </c>
      <c r="AU8" s="173">
        <v>0</v>
      </c>
      <c r="AV8" s="173">
        <v>0</v>
      </c>
      <c r="AW8" s="173">
        <v>4</v>
      </c>
      <c r="AX8" s="173">
        <v>1</v>
      </c>
      <c r="AY8" s="173">
        <v>1</v>
      </c>
      <c r="AZ8" s="173">
        <v>0</v>
      </c>
      <c r="BA8" s="173">
        <v>0</v>
      </c>
      <c r="BB8" s="173">
        <v>1</v>
      </c>
      <c r="BC8" s="173">
        <v>7</v>
      </c>
      <c r="BD8" s="173">
        <v>0</v>
      </c>
      <c r="BE8" s="173">
        <v>0</v>
      </c>
      <c r="BF8" s="173">
        <v>0</v>
      </c>
      <c r="BG8" s="173">
        <v>53</v>
      </c>
      <c r="BH8" s="173">
        <v>0</v>
      </c>
      <c r="BI8" s="173">
        <v>0</v>
      </c>
      <c r="BJ8" s="173">
        <v>1</v>
      </c>
      <c r="BK8" s="173">
        <v>0</v>
      </c>
      <c r="BL8" s="173">
        <v>0</v>
      </c>
      <c r="BM8" s="173">
        <v>94</v>
      </c>
      <c r="BN8" s="173">
        <v>0</v>
      </c>
      <c r="BO8" s="173">
        <v>0</v>
      </c>
      <c r="BP8" s="173">
        <v>31</v>
      </c>
      <c r="BQ8" s="173">
        <v>3</v>
      </c>
      <c r="BR8" s="173">
        <v>2</v>
      </c>
      <c r="BS8" s="173">
        <v>0</v>
      </c>
      <c r="BT8" s="173">
        <v>0</v>
      </c>
      <c r="BU8" s="173">
        <v>0</v>
      </c>
      <c r="BV8" s="173">
        <v>0</v>
      </c>
      <c r="BW8" s="173">
        <v>0</v>
      </c>
      <c r="BX8" s="173">
        <v>0</v>
      </c>
      <c r="BY8" s="173">
        <v>2</v>
      </c>
      <c r="BZ8" s="173">
        <v>4</v>
      </c>
      <c r="CA8" s="173">
        <v>0</v>
      </c>
      <c r="CB8" s="173">
        <v>18</v>
      </c>
      <c r="CC8" s="173">
        <v>0</v>
      </c>
      <c r="CD8" s="173">
        <v>0</v>
      </c>
      <c r="CE8" s="173">
        <v>2</v>
      </c>
      <c r="CF8" s="173">
        <v>48</v>
      </c>
      <c r="CG8" s="173">
        <v>0</v>
      </c>
      <c r="CH8" s="173">
        <v>0</v>
      </c>
      <c r="CI8" s="173">
        <v>0</v>
      </c>
      <c r="CJ8" s="173">
        <v>0</v>
      </c>
      <c r="CK8" s="173">
        <v>0</v>
      </c>
      <c r="CL8" s="173">
        <v>0</v>
      </c>
      <c r="CM8" s="173">
        <v>0</v>
      </c>
      <c r="CN8" s="173">
        <v>0</v>
      </c>
      <c r="CO8" s="173">
        <v>0</v>
      </c>
      <c r="CP8" s="173">
        <v>0</v>
      </c>
      <c r="CQ8" s="173">
        <v>0</v>
      </c>
      <c r="CR8" s="173">
        <v>10</v>
      </c>
      <c r="CS8" s="173">
        <v>2</v>
      </c>
      <c r="CT8" s="173">
        <v>0</v>
      </c>
      <c r="CU8" s="173">
        <v>0</v>
      </c>
    </row>
    <row r="9" spans="1:144" s="71" customFormat="1" ht="14.25" customHeight="1" x14ac:dyDescent="0.25">
      <c r="A9" s="173" t="s">
        <v>208</v>
      </c>
      <c r="B9" s="173" t="s">
        <v>582</v>
      </c>
      <c r="C9" s="173" t="s">
        <v>194</v>
      </c>
      <c r="D9" s="173">
        <v>3</v>
      </c>
      <c r="E9" s="138">
        <v>43266</v>
      </c>
      <c r="F9" s="139">
        <v>0.43402777777777773</v>
      </c>
      <c r="G9" s="139">
        <v>0.53194444444444444</v>
      </c>
      <c r="H9" s="139"/>
      <c r="I9" s="139"/>
      <c r="J9" s="140">
        <f t="shared" si="0"/>
        <v>9.7916666666666707E-2</v>
      </c>
      <c r="K9" s="141">
        <f t="shared" si="1"/>
        <v>0.29375000000000012</v>
      </c>
      <c r="L9" s="173">
        <v>20.7</v>
      </c>
      <c r="M9" s="173">
        <v>27.6</v>
      </c>
      <c r="N9" s="173">
        <f t="shared" si="2"/>
        <v>24.15</v>
      </c>
      <c r="O9" s="173">
        <v>0</v>
      </c>
      <c r="P9" s="173">
        <v>0</v>
      </c>
      <c r="Q9" s="142">
        <v>0</v>
      </c>
      <c r="R9" s="142">
        <v>2</v>
      </c>
      <c r="S9" s="142">
        <f t="shared" si="3"/>
        <v>1</v>
      </c>
      <c r="T9" s="142">
        <v>0</v>
      </c>
      <c r="U9" s="142">
        <v>4</v>
      </c>
      <c r="V9" s="142">
        <f t="shared" si="4"/>
        <v>2</v>
      </c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73" t="s">
        <v>523</v>
      </c>
      <c r="AH9" s="173" t="s">
        <v>191</v>
      </c>
      <c r="AI9" s="173" t="s">
        <v>519</v>
      </c>
      <c r="AJ9" s="142"/>
      <c r="AK9" s="142"/>
      <c r="AL9" s="142"/>
      <c r="AM9" s="173" t="s">
        <v>219</v>
      </c>
      <c r="AN9" s="66">
        <f t="shared" si="5"/>
        <v>64</v>
      </c>
      <c r="AO9" s="197">
        <f t="shared" si="6"/>
        <v>6</v>
      </c>
      <c r="AP9" s="66"/>
      <c r="AQ9" s="146">
        <f t="shared" si="7"/>
        <v>0</v>
      </c>
      <c r="AR9" s="173">
        <v>0</v>
      </c>
      <c r="AS9" s="173">
        <v>0</v>
      </c>
      <c r="AT9" s="173">
        <v>0</v>
      </c>
      <c r="AU9" s="173">
        <v>0</v>
      </c>
      <c r="AV9" s="173">
        <v>0</v>
      </c>
      <c r="AW9" s="173">
        <v>0</v>
      </c>
      <c r="AX9" s="173">
        <v>0</v>
      </c>
      <c r="AY9" s="173">
        <v>0</v>
      </c>
      <c r="AZ9" s="173">
        <v>0</v>
      </c>
      <c r="BA9" s="173">
        <v>0</v>
      </c>
      <c r="BB9" s="173">
        <v>0</v>
      </c>
      <c r="BC9" s="173">
        <v>0</v>
      </c>
      <c r="BD9" s="173">
        <v>0</v>
      </c>
      <c r="BE9" s="173">
        <v>0</v>
      </c>
      <c r="BF9" s="173">
        <v>0</v>
      </c>
      <c r="BG9" s="173">
        <v>3</v>
      </c>
      <c r="BH9" s="173">
        <v>0</v>
      </c>
      <c r="BI9" s="173">
        <v>0</v>
      </c>
      <c r="BJ9" s="173">
        <v>0</v>
      </c>
      <c r="BK9" s="173">
        <v>0</v>
      </c>
      <c r="BL9" s="173">
        <v>0</v>
      </c>
      <c r="BM9" s="173">
        <v>31</v>
      </c>
      <c r="BN9" s="173">
        <v>0</v>
      </c>
      <c r="BO9" s="173">
        <v>0</v>
      </c>
      <c r="BP9" s="173">
        <v>15</v>
      </c>
      <c r="BQ9" s="173">
        <v>0</v>
      </c>
      <c r="BR9" s="173">
        <v>0</v>
      </c>
      <c r="BS9" s="173">
        <v>0</v>
      </c>
      <c r="BT9" s="173">
        <v>0</v>
      </c>
      <c r="BU9" s="173">
        <v>0</v>
      </c>
      <c r="BV9" s="173">
        <v>0</v>
      </c>
      <c r="BW9" s="173">
        <v>0</v>
      </c>
      <c r="BX9" s="173">
        <v>0</v>
      </c>
      <c r="BY9" s="173">
        <v>0</v>
      </c>
      <c r="BZ9" s="173">
        <v>2</v>
      </c>
      <c r="CA9" s="173">
        <v>0</v>
      </c>
      <c r="CB9" s="173">
        <v>0</v>
      </c>
      <c r="CC9" s="173">
        <v>0</v>
      </c>
      <c r="CD9" s="173">
        <v>0</v>
      </c>
      <c r="CE9" s="173">
        <v>0</v>
      </c>
      <c r="CF9" s="173">
        <v>13</v>
      </c>
      <c r="CG9" s="173">
        <v>0</v>
      </c>
      <c r="CH9" s="173">
        <v>0</v>
      </c>
      <c r="CI9" s="173">
        <v>0</v>
      </c>
      <c r="CJ9" s="173">
        <v>0</v>
      </c>
      <c r="CK9" s="173">
        <v>0</v>
      </c>
      <c r="CL9" s="173">
        <v>0</v>
      </c>
      <c r="CM9" s="173">
        <v>0</v>
      </c>
      <c r="CN9" s="173">
        <v>0</v>
      </c>
      <c r="CO9" s="173">
        <v>0</v>
      </c>
      <c r="CP9" s="173">
        <v>0</v>
      </c>
      <c r="CQ9" s="173">
        <v>0</v>
      </c>
      <c r="CR9" s="173">
        <v>0</v>
      </c>
      <c r="CS9" s="173">
        <v>0</v>
      </c>
      <c r="CT9" s="173">
        <v>0</v>
      </c>
      <c r="CU9" s="173">
        <v>0</v>
      </c>
    </row>
    <row r="10" spans="1:144" s="71" customFormat="1" ht="14.25" customHeight="1" x14ac:dyDescent="0.25">
      <c r="A10" s="173" t="s">
        <v>208</v>
      </c>
      <c r="B10" s="173" t="s">
        <v>584</v>
      </c>
      <c r="C10" s="173" t="s">
        <v>194</v>
      </c>
      <c r="D10" s="173">
        <v>3</v>
      </c>
      <c r="E10" s="138">
        <v>43266</v>
      </c>
      <c r="F10" s="139">
        <v>0.43402777777777773</v>
      </c>
      <c r="G10" s="139">
        <v>0.53194444444444444</v>
      </c>
      <c r="H10" s="139"/>
      <c r="I10" s="139"/>
      <c r="J10" s="140">
        <f t="shared" si="0"/>
        <v>9.7916666666666707E-2</v>
      </c>
      <c r="K10" s="141">
        <f t="shared" si="1"/>
        <v>0.29375000000000012</v>
      </c>
      <c r="L10" s="173">
        <v>20.7</v>
      </c>
      <c r="M10" s="173">
        <v>27.6</v>
      </c>
      <c r="N10" s="173">
        <f t="shared" si="2"/>
        <v>24.15</v>
      </c>
      <c r="O10" s="173">
        <v>0</v>
      </c>
      <c r="P10" s="173">
        <v>0</v>
      </c>
      <c r="Q10" s="142">
        <v>0</v>
      </c>
      <c r="R10" s="142">
        <v>2</v>
      </c>
      <c r="S10" s="142">
        <f t="shared" si="3"/>
        <v>1</v>
      </c>
      <c r="T10" s="142">
        <v>0</v>
      </c>
      <c r="U10" s="142">
        <v>4</v>
      </c>
      <c r="V10" s="142">
        <f t="shared" si="4"/>
        <v>2</v>
      </c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73" t="s">
        <v>523</v>
      </c>
      <c r="AH10" s="173" t="s">
        <v>191</v>
      </c>
      <c r="AI10" s="173" t="s">
        <v>519</v>
      </c>
      <c r="AJ10" s="142"/>
      <c r="AK10" s="142"/>
      <c r="AL10" s="142"/>
      <c r="AM10" s="173" t="s">
        <v>219</v>
      </c>
      <c r="AN10" s="66">
        <f t="shared" si="5"/>
        <v>97</v>
      </c>
      <c r="AO10" s="197">
        <f t="shared" si="6"/>
        <v>8</v>
      </c>
      <c r="AP10" s="66"/>
      <c r="AQ10" s="146">
        <f t="shared" si="7"/>
        <v>0</v>
      </c>
      <c r="AR10" s="173">
        <v>0</v>
      </c>
      <c r="AS10" s="173">
        <v>0</v>
      </c>
      <c r="AT10" s="173">
        <v>0</v>
      </c>
      <c r="AU10" s="173">
        <v>0</v>
      </c>
      <c r="AV10" s="173">
        <v>0</v>
      </c>
      <c r="AW10" s="173">
        <v>1</v>
      </c>
      <c r="AX10" s="173">
        <v>0</v>
      </c>
      <c r="AY10" s="173">
        <v>0</v>
      </c>
      <c r="AZ10" s="173">
        <v>0</v>
      </c>
      <c r="BA10" s="173">
        <v>0</v>
      </c>
      <c r="BB10" s="173">
        <v>0</v>
      </c>
      <c r="BC10" s="173">
        <v>0</v>
      </c>
      <c r="BD10" s="173">
        <v>0</v>
      </c>
      <c r="BE10" s="173">
        <v>0</v>
      </c>
      <c r="BF10" s="173">
        <v>0</v>
      </c>
      <c r="BG10" s="173">
        <v>26</v>
      </c>
      <c r="BH10" s="173">
        <v>0</v>
      </c>
      <c r="BI10" s="173">
        <v>0</v>
      </c>
      <c r="BJ10" s="173">
        <v>0</v>
      </c>
      <c r="BK10" s="173">
        <v>0</v>
      </c>
      <c r="BL10" s="173">
        <v>0</v>
      </c>
      <c r="BM10" s="173">
        <v>28</v>
      </c>
      <c r="BN10" s="173">
        <v>0</v>
      </c>
      <c r="BO10" s="173">
        <v>0</v>
      </c>
      <c r="BP10" s="173">
        <v>21</v>
      </c>
      <c r="BQ10" s="173">
        <v>0</v>
      </c>
      <c r="BR10" s="173">
        <v>0</v>
      </c>
      <c r="BS10" s="173">
        <v>0</v>
      </c>
      <c r="BT10" s="173">
        <v>0</v>
      </c>
      <c r="BU10" s="173">
        <v>0</v>
      </c>
      <c r="BV10" s="173">
        <v>0</v>
      </c>
      <c r="BW10" s="173">
        <v>0</v>
      </c>
      <c r="BX10" s="173">
        <v>0</v>
      </c>
      <c r="BY10" s="173">
        <v>1</v>
      </c>
      <c r="BZ10" s="173">
        <v>5</v>
      </c>
      <c r="CA10" s="173">
        <v>0</v>
      </c>
      <c r="CB10" s="173">
        <v>0</v>
      </c>
      <c r="CC10" s="173">
        <v>0</v>
      </c>
      <c r="CD10" s="173">
        <v>0</v>
      </c>
      <c r="CE10" s="173">
        <v>0</v>
      </c>
      <c r="CF10" s="173">
        <v>15</v>
      </c>
      <c r="CG10" s="173">
        <v>0</v>
      </c>
      <c r="CH10" s="173">
        <v>0</v>
      </c>
      <c r="CI10" s="173">
        <v>0</v>
      </c>
      <c r="CJ10" s="173">
        <v>0</v>
      </c>
      <c r="CK10" s="173">
        <v>0</v>
      </c>
      <c r="CL10" s="173">
        <v>0</v>
      </c>
      <c r="CM10" s="173">
        <v>0</v>
      </c>
      <c r="CN10" s="173">
        <v>0</v>
      </c>
      <c r="CO10" s="173">
        <v>0</v>
      </c>
      <c r="CP10" s="173">
        <v>0</v>
      </c>
      <c r="CQ10" s="173">
        <v>0</v>
      </c>
      <c r="CR10" s="173">
        <v>0</v>
      </c>
      <c r="CS10" s="173">
        <v>0</v>
      </c>
      <c r="CT10" s="173">
        <v>0</v>
      </c>
      <c r="CU10" s="173">
        <v>0</v>
      </c>
    </row>
    <row r="11" spans="1:144" s="71" customFormat="1" ht="14.25" customHeight="1" x14ac:dyDescent="0.25">
      <c r="A11" s="173" t="s">
        <v>208</v>
      </c>
      <c r="B11" s="173" t="s">
        <v>585</v>
      </c>
      <c r="C11" s="173" t="s">
        <v>194</v>
      </c>
      <c r="D11" s="173">
        <v>3</v>
      </c>
      <c r="E11" s="138">
        <v>43266</v>
      </c>
      <c r="F11" s="139">
        <v>0.43402777777777773</v>
      </c>
      <c r="G11" s="139">
        <v>0.53194444444444444</v>
      </c>
      <c r="H11" s="139"/>
      <c r="I11" s="139"/>
      <c r="J11" s="140">
        <f t="shared" si="0"/>
        <v>9.7916666666666707E-2</v>
      </c>
      <c r="K11" s="141">
        <f t="shared" si="1"/>
        <v>0.29375000000000012</v>
      </c>
      <c r="L11" s="173">
        <v>20.7</v>
      </c>
      <c r="M11" s="173">
        <v>27.6</v>
      </c>
      <c r="N11" s="173">
        <f t="shared" si="2"/>
        <v>24.15</v>
      </c>
      <c r="O11" s="173">
        <v>0</v>
      </c>
      <c r="P11" s="173">
        <v>0</v>
      </c>
      <c r="Q11" s="142">
        <v>0</v>
      </c>
      <c r="R11" s="142">
        <v>2</v>
      </c>
      <c r="S11" s="142">
        <f t="shared" si="3"/>
        <v>1</v>
      </c>
      <c r="T11" s="142">
        <v>0</v>
      </c>
      <c r="U11" s="142">
        <v>4</v>
      </c>
      <c r="V11" s="142">
        <f t="shared" si="4"/>
        <v>2</v>
      </c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73" t="s">
        <v>523</v>
      </c>
      <c r="AH11" s="173" t="s">
        <v>191</v>
      </c>
      <c r="AI11" s="173" t="s">
        <v>519</v>
      </c>
      <c r="AJ11" s="142"/>
      <c r="AK11" s="142"/>
      <c r="AL11" s="142"/>
      <c r="AM11" s="173" t="s">
        <v>219</v>
      </c>
      <c r="AN11" s="66">
        <f t="shared" si="5"/>
        <v>54</v>
      </c>
      <c r="AO11" s="197">
        <f t="shared" si="6"/>
        <v>9</v>
      </c>
      <c r="AP11" s="66"/>
      <c r="AQ11" s="146">
        <f t="shared" si="7"/>
        <v>0</v>
      </c>
      <c r="AR11" s="173">
        <v>0</v>
      </c>
      <c r="AS11" s="173">
        <v>0</v>
      </c>
      <c r="AT11" s="173">
        <v>0</v>
      </c>
      <c r="AU11" s="173">
        <v>0</v>
      </c>
      <c r="AV11" s="173">
        <v>0</v>
      </c>
      <c r="AW11" s="173">
        <v>0</v>
      </c>
      <c r="AX11" s="173">
        <v>0</v>
      </c>
      <c r="AY11" s="173">
        <v>0</v>
      </c>
      <c r="AZ11" s="173">
        <v>0</v>
      </c>
      <c r="BA11" s="173">
        <v>0</v>
      </c>
      <c r="BB11" s="173">
        <v>1</v>
      </c>
      <c r="BC11" s="173">
        <v>1</v>
      </c>
      <c r="BD11" s="173">
        <v>0</v>
      </c>
      <c r="BE11" s="173">
        <v>0</v>
      </c>
      <c r="BF11" s="173">
        <v>0</v>
      </c>
      <c r="BG11" s="173">
        <v>10</v>
      </c>
      <c r="BH11" s="173">
        <v>0</v>
      </c>
      <c r="BI11" s="173">
        <v>0</v>
      </c>
      <c r="BJ11" s="173">
        <v>0</v>
      </c>
      <c r="BK11" s="173">
        <v>0</v>
      </c>
      <c r="BL11" s="173">
        <v>0</v>
      </c>
      <c r="BM11" s="173">
        <v>20</v>
      </c>
      <c r="BN11" s="173">
        <v>0</v>
      </c>
      <c r="BO11" s="173">
        <v>0</v>
      </c>
      <c r="BP11" s="173">
        <v>14</v>
      </c>
      <c r="BQ11" s="173">
        <v>1</v>
      </c>
      <c r="BR11" s="173">
        <v>0</v>
      </c>
      <c r="BS11" s="173">
        <v>0</v>
      </c>
      <c r="BT11" s="173">
        <v>0</v>
      </c>
      <c r="BU11" s="173">
        <v>0</v>
      </c>
      <c r="BV11" s="173">
        <v>0</v>
      </c>
      <c r="BW11" s="173">
        <v>0</v>
      </c>
      <c r="BX11" s="173">
        <v>0</v>
      </c>
      <c r="BY11" s="173">
        <v>0</v>
      </c>
      <c r="BZ11" s="173">
        <v>5</v>
      </c>
      <c r="CA11" s="173">
        <v>0</v>
      </c>
      <c r="CB11" s="173">
        <v>0</v>
      </c>
      <c r="CC11" s="173">
        <v>0</v>
      </c>
      <c r="CD11" s="173">
        <v>0</v>
      </c>
      <c r="CE11" s="173">
        <v>0</v>
      </c>
      <c r="CF11" s="173">
        <v>2</v>
      </c>
      <c r="CG11" s="173">
        <v>0</v>
      </c>
      <c r="CH11" s="173">
        <v>0</v>
      </c>
      <c r="CI11" s="173">
        <v>0</v>
      </c>
      <c r="CJ11" s="173">
        <v>0</v>
      </c>
      <c r="CK11" s="173">
        <v>0</v>
      </c>
      <c r="CL11" s="173">
        <v>0</v>
      </c>
      <c r="CM11" s="173">
        <v>0</v>
      </c>
      <c r="CN11" s="173">
        <v>0</v>
      </c>
      <c r="CO11" s="173">
        <v>0</v>
      </c>
      <c r="CP11" s="173">
        <v>0</v>
      </c>
      <c r="CQ11" s="173">
        <v>0</v>
      </c>
      <c r="CR11" s="173">
        <v>0</v>
      </c>
      <c r="CS11" s="173">
        <v>0</v>
      </c>
      <c r="CT11" s="173">
        <v>0</v>
      </c>
      <c r="CU11" s="173">
        <v>0</v>
      </c>
    </row>
    <row r="12" spans="1:144" s="71" customFormat="1" ht="14.25" customHeight="1" x14ac:dyDescent="0.25">
      <c r="A12" s="173" t="s">
        <v>208</v>
      </c>
      <c r="B12" s="173" t="s">
        <v>586</v>
      </c>
      <c r="C12" s="173" t="s">
        <v>194</v>
      </c>
      <c r="D12" s="173">
        <v>3</v>
      </c>
      <c r="E12" s="138">
        <v>43266</v>
      </c>
      <c r="F12" s="139">
        <v>0.43402777777777773</v>
      </c>
      <c r="G12" s="139">
        <v>0.53194444444444444</v>
      </c>
      <c r="H12" s="139"/>
      <c r="I12" s="139"/>
      <c r="J12" s="140">
        <f t="shared" si="0"/>
        <v>9.7916666666666707E-2</v>
      </c>
      <c r="K12" s="141">
        <f t="shared" si="1"/>
        <v>0.29375000000000012</v>
      </c>
      <c r="L12" s="173">
        <v>20.7</v>
      </c>
      <c r="M12" s="173">
        <v>27.6</v>
      </c>
      <c r="N12" s="173">
        <f t="shared" si="2"/>
        <v>24.15</v>
      </c>
      <c r="O12" s="173">
        <v>0</v>
      </c>
      <c r="P12" s="173">
        <v>0</v>
      </c>
      <c r="Q12" s="142">
        <v>0</v>
      </c>
      <c r="R12" s="142">
        <v>2</v>
      </c>
      <c r="S12" s="142">
        <f t="shared" si="3"/>
        <v>1</v>
      </c>
      <c r="T12" s="142">
        <v>0</v>
      </c>
      <c r="U12" s="142">
        <v>4</v>
      </c>
      <c r="V12" s="142">
        <f t="shared" si="4"/>
        <v>2</v>
      </c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73" t="s">
        <v>523</v>
      </c>
      <c r="AH12" s="173" t="s">
        <v>191</v>
      </c>
      <c r="AI12" s="173" t="s">
        <v>519</v>
      </c>
      <c r="AJ12" s="142"/>
      <c r="AK12" s="142"/>
      <c r="AL12" s="142"/>
      <c r="AM12" s="173" t="s">
        <v>219</v>
      </c>
      <c r="AN12" s="66">
        <f t="shared" si="5"/>
        <v>3</v>
      </c>
      <c r="AO12" s="197">
        <f t="shared" si="6"/>
        <v>4</v>
      </c>
      <c r="AP12" s="66"/>
      <c r="AQ12" s="146">
        <f t="shared" si="7"/>
        <v>0</v>
      </c>
      <c r="AR12" s="173">
        <v>0</v>
      </c>
      <c r="AS12" s="173">
        <v>0</v>
      </c>
      <c r="AT12" s="173">
        <v>0</v>
      </c>
      <c r="AU12" s="173">
        <v>0</v>
      </c>
      <c r="AV12" s="173">
        <v>0</v>
      </c>
      <c r="AW12" s="173">
        <v>0</v>
      </c>
      <c r="AX12" s="173">
        <v>0</v>
      </c>
      <c r="AY12" s="173">
        <v>0</v>
      </c>
      <c r="AZ12" s="173">
        <v>0</v>
      </c>
      <c r="BA12" s="173">
        <v>0</v>
      </c>
      <c r="BB12" s="173">
        <v>0</v>
      </c>
      <c r="BC12" s="173">
        <v>0</v>
      </c>
      <c r="BD12" s="173">
        <v>0</v>
      </c>
      <c r="BE12" s="173">
        <v>0</v>
      </c>
      <c r="BF12" s="173">
        <v>0</v>
      </c>
      <c r="BG12" s="173">
        <v>0</v>
      </c>
      <c r="BH12" s="173">
        <v>0</v>
      </c>
      <c r="BI12" s="173">
        <v>0</v>
      </c>
      <c r="BJ12" s="173">
        <v>0</v>
      </c>
      <c r="BK12" s="173">
        <v>0</v>
      </c>
      <c r="BL12" s="173">
        <v>0</v>
      </c>
      <c r="BM12" s="173">
        <v>1</v>
      </c>
      <c r="BN12" s="173">
        <v>0</v>
      </c>
      <c r="BO12" s="173">
        <v>0</v>
      </c>
      <c r="BP12" s="173">
        <v>0</v>
      </c>
      <c r="BQ12" s="173">
        <v>0</v>
      </c>
      <c r="BR12" s="173">
        <v>0</v>
      </c>
      <c r="BS12" s="173">
        <v>0</v>
      </c>
      <c r="BT12" s="173">
        <v>0</v>
      </c>
      <c r="BU12" s="173">
        <v>0</v>
      </c>
      <c r="BV12" s="173">
        <v>0</v>
      </c>
      <c r="BW12" s="173">
        <v>0</v>
      </c>
      <c r="BX12" s="173">
        <v>0</v>
      </c>
      <c r="BY12" s="173">
        <v>0</v>
      </c>
      <c r="BZ12" s="173">
        <v>1</v>
      </c>
      <c r="CA12" s="173">
        <v>0</v>
      </c>
      <c r="CB12" s="173">
        <v>0</v>
      </c>
      <c r="CC12" s="173">
        <v>0</v>
      </c>
      <c r="CD12" s="173">
        <v>0</v>
      </c>
      <c r="CE12" s="173">
        <v>0</v>
      </c>
      <c r="CF12" s="173">
        <v>1</v>
      </c>
      <c r="CG12" s="173">
        <v>0</v>
      </c>
      <c r="CH12" s="173">
        <v>0</v>
      </c>
      <c r="CI12" s="173">
        <v>0</v>
      </c>
      <c r="CJ12" s="173">
        <v>0</v>
      </c>
      <c r="CK12" s="173">
        <v>0</v>
      </c>
      <c r="CL12" s="173">
        <v>0</v>
      </c>
      <c r="CM12" s="173">
        <v>0</v>
      </c>
      <c r="CN12" s="173">
        <v>0</v>
      </c>
      <c r="CO12" s="173">
        <v>0</v>
      </c>
      <c r="CP12" s="173">
        <v>0</v>
      </c>
      <c r="CQ12" s="173">
        <v>0</v>
      </c>
      <c r="CR12" s="173">
        <v>0</v>
      </c>
      <c r="CS12" s="173">
        <v>0</v>
      </c>
      <c r="CT12" s="173">
        <v>0</v>
      </c>
      <c r="CU12" s="173">
        <v>0</v>
      </c>
    </row>
    <row r="13" spans="1:144" s="173" customFormat="1" ht="14.25" customHeight="1" x14ac:dyDescent="0.25">
      <c r="A13" s="173" t="s">
        <v>208</v>
      </c>
      <c r="B13" s="173" t="s">
        <v>582</v>
      </c>
      <c r="C13" s="173" t="s">
        <v>234</v>
      </c>
      <c r="D13" s="173">
        <v>2</v>
      </c>
      <c r="E13" s="138">
        <v>43281</v>
      </c>
      <c r="F13" s="139">
        <v>0.43402777777777773</v>
      </c>
      <c r="G13" s="139">
        <v>0.58472222222222225</v>
      </c>
      <c r="H13" s="139"/>
      <c r="I13" s="139"/>
      <c r="J13" s="140">
        <f t="shared" si="0"/>
        <v>0.15069444444444452</v>
      </c>
      <c r="K13" s="141">
        <f t="shared" si="1"/>
        <v>0.30138888888888904</v>
      </c>
      <c r="L13" s="173">
        <v>30.5</v>
      </c>
      <c r="M13" s="173">
        <v>32.1</v>
      </c>
      <c r="N13" s="173">
        <f t="shared" si="2"/>
        <v>31.3</v>
      </c>
      <c r="O13" s="173">
        <v>5</v>
      </c>
      <c r="P13" s="173">
        <v>5</v>
      </c>
      <c r="Q13" s="142">
        <v>0</v>
      </c>
      <c r="R13" s="142">
        <v>2</v>
      </c>
      <c r="S13" s="142">
        <f t="shared" si="3"/>
        <v>1</v>
      </c>
      <c r="T13" s="142">
        <v>0</v>
      </c>
      <c r="U13" s="142">
        <v>2</v>
      </c>
      <c r="V13" s="142">
        <f t="shared" si="4"/>
        <v>1</v>
      </c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73" t="s">
        <v>523</v>
      </c>
      <c r="AH13" s="173" t="s">
        <v>191</v>
      </c>
      <c r="AI13" s="173" t="s">
        <v>519</v>
      </c>
      <c r="AJ13" s="142"/>
      <c r="AK13" s="142"/>
      <c r="AL13" s="142"/>
      <c r="AN13" s="66">
        <f t="shared" si="5"/>
        <v>60</v>
      </c>
      <c r="AO13" s="197">
        <f t="shared" si="6"/>
        <v>8</v>
      </c>
      <c r="AP13" s="66"/>
      <c r="AQ13" s="146">
        <f t="shared" si="7"/>
        <v>0</v>
      </c>
      <c r="AR13" s="173">
        <v>0</v>
      </c>
      <c r="AS13" s="173">
        <v>0</v>
      </c>
      <c r="AT13" s="173">
        <v>0</v>
      </c>
      <c r="AU13" s="173">
        <v>0</v>
      </c>
      <c r="AV13" s="173">
        <v>0</v>
      </c>
      <c r="AW13" s="173">
        <v>1</v>
      </c>
      <c r="AX13" s="173">
        <v>0</v>
      </c>
      <c r="AY13" s="173">
        <v>3</v>
      </c>
      <c r="AZ13" s="173">
        <v>0</v>
      </c>
      <c r="BA13" s="173">
        <v>0</v>
      </c>
      <c r="BB13" s="173">
        <v>1</v>
      </c>
      <c r="BC13" s="173">
        <v>0</v>
      </c>
      <c r="BD13" s="173">
        <v>0</v>
      </c>
      <c r="BE13" s="173">
        <v>0</v>
      </c>
      <c r="BF13" s="173">
        <v>0</v>
      </c>
      <c r="BG13" s="173">
        <v>0</v>
      </c>
      <c r="BH13" s="173">
        <v>0</v>
      </c>
      <c r="BI13" s="173">
        <v>0</v>
      </c>
      <c r="BJ13" s="173">
        <v>0</v>
      </c>
      <c r="BK13" s="173">
        <v>0</v>
      </c>
      <c r="BL13" s="173">
        <v>0</v>
      </c>
      <c r="BM13" s="173">
        <v>22</v>
      </c>
      <c r="BN13" s="173">
        <v>0</v>
      </c>
      <c r="BO13" s="173">
        <v>0</v>
      </c>
      <c r="BP13" s="173">
        <v>11</v>
      </c>
      <c r="BQ13" s="173">
        <v>0</v>
      </c>
      <c r="BR13" s="173">
        <v>0</v>
      </c>
      <c r="BS13" s="173">
        <v>0</v>
      </c>
      <c r="BT13" s="173">
        <v>0</v>
      </c>
      <c r="BU13" s="173">
        <v>0</v>
      </c>
      <c r="BV13" s="173">
        <v>0</v>
      </c>
      <c r="BW13" s="173">
        <v>0</v>
      </c>
      <c r="BX13" s="173">
        <v>0</v>
      </c>
      <c r="BY13" s="173">
        <v>1</v>
      </c>
      <c r="BZ13" s="173">
        <v>0</v>
      </c>
      <c r="CA13" s="173">
        <v>0</v>
      </c>
      <c r="CB13" s="173">
        <v>0</v>
      </c>
      <c r="CC13" s="173">
        <v>0</v>
      </c>
      <c r="CD13" s="173">
        <v>0</v>
      </c>
      <c r="CE13" s="173">
        <v>0</v>
      </c>
      <c r="CF13" s="173">
        <v>21</v>
      </c>
      <c r="CG13" s="173">
        <v>0</v>
      </c>
      <c r="CH13" s="173">
        <v>0</v>
      </c>
      <c r="CI13" s="173">
        <v>0</v>
      </c>
      <c r="CJ13" s="173">
        <v>0</v>
      </c>
      <c r="CK13" s="173">
        <v>0</v>
      </c>
      <c r="CL13" s="173">
        <v>0</v>
      </c>
      <c r="CM13" s="173">
        <v>0</v>
      </c>
      <c r="CN13" s="173">
        <v>0</v>
      </c>
      <c r="CO13" s="173">
        <v>0</v>
      </c>
      <c r="CP13" s="173">
        <v>0</v>
      </c>
      <c r="CQ13" s="173">
        <v>0</v>
      </c>
      <c r="CR13" s="173">
        <v>0</v>
      </c>
      <c r="CS13" s="173">
        <v>0</v>
      </c>
      <c r="CT13" s="173">
        <v>0</v>
      </c>
      <c r="CU13" s="173">
        <v>0</v>
      </c>
    </row>
    <row r="14" spans="1:144" s="173" customFormat="1" ht="14.25" customHeight="1" x14ac:dyDescent="0.25">
      <c r="A14" s="173" t="s">
        <v>208</v>
      </c>
      <c r="B14" s="173" t="s">
        <v>584</v>
      </c>
      <c r="C14" s="173" t="s">
        <v>234</v>
      </c>
      <c r="D14" s="173">
        <v>2</v>
      </c>
      <c r="E14" s="138">
        <v>43281</v>
      </c>
      <c r="F14" s="139">
        <v>0.43402777777777773</v>
      </c>
      <c r="G14" s="139">
        <v>0.58472222222222225</v>
      </c>
      <c r="H14" s="139"/>
      <c r="I14" s="139"/>
      <c r="J14" s="140">
        <f t="shared" si="0"/>
        <v>0.15069444444444452</v>
      </c>
      <c r="K14" s="141">
        <f t="shared" si="1"/>
        <v>0.30138888888888904</v>
      </c>
      <c r="L14" s="173">
        <v>30.5</v>
      </c>
      <c r="M14" s="173">
        <v>32.1</v>
      </c>
      <c r="N14" s="173">
        <f t="shared" si="2"/>
        <v>31.3</v>
      </c>
      <c r="O14" s="173">
        <v>5</v>
      </c>
      <c r="P14" s="173">
        <v>5</v>
      </c>
      <c r="Q14" s="142">
        <v>0</v>
      </c>
      <c r="R14" s="142">
        <v>2</v>
      </c>
      <c r="S14" s="142">
        <f t="shared" si="3"/>
        <v>1</v>
      </c>
      <c r="T14" s="142">
        <v>0</v>
      </c>
      <c r="U14" s="142">
        <v>2</v>
      </c>
      <c r="V14" s="142">
        <f t="shared" si="4"/>
        <v>1</v>
      </c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73" t="s">
        <v>523</v>
      </c>
      <c r="AH14" s="173" t="s">
        <v>191</v>
      </c>
      <c r="AI14" s="173" t="s">
        <v>519</v>
      </c>
      <c r="AJ14" s="142"/>
      <c r="AK14" s="142"/>
      <c r="AL14" s="142"/>
      <c r="AN14" s="66">
        <f t="shared" si="5"/>
        <v>52</v>
      </c>
      <c r="AO14" s="197">
        <f t="shared" si="6"/>
        <v>8</v>
      </c>
      <c r="AQ14" s="146">
        <f t="shared" si="7"/>
        <v>0</v>
      </c>
      <c r="AR14" s="173">
        <v>0</v>
      </c>
      <c r="AS14" s="173">
        <v>0</v>
      </c>
      <c r="AT14" s="173">
        <v>0</v>
      </c>
      <c r="AU14" s="173">
        <v>0</v>
      </c>
      <c r="AV14" s="173">
        <v>0</v>
      </c>
      <c r="AW14" s="173">
        <v>2</v>
      </c>
      <c r="AX14" s="173">
        <v>0</v>
      </c>
      <c r="AY14" s="173">
        <v>0</v>
      </c>
      <c r="AZ14" s="173">
        <v>0</v>
      </c>
      <c r="BA14" s="173">
        <v>0</v>
      </c>
      <c r="BB14" s="173">
        <v>1</v>
      </c>
      <c r="BC14" s="173">
        <v>0</v>
      </c>
      <c r="BD14" s="173">
        <v>0</v>
      </c>
      <c r="BE14" s="173">
        <v>0</v>
      </c>
      <c r="BF14" s="173">
        <v>0</v>
      </c>
      <c r="BG14" s="173">
        <v>13</v>
      </c>
      <c r="BH14" s="173">
        <v>0</v>
      </c>
      <c r="BI14" s="173">
        <v>0</v>
      </c>
      <c r="BJ14" s="173">
        <v>0</v>
      </c>
      <c r="BK14" s="173">
        <v>0</v>
      </c>
      <c r="BL14" s="173">
        <v>0</v>
      </c>
      <c r="BM14" s="173">
        <v>1</v>
      </c>
      <c r="BN14" s="173">
        <v>0</v>
      </c>
      <c r="BO14" s="173">
        <v>0</v>
      </c>
      <c r="BP14" s="173">
        <v>25</v>
      </c>
      <c r="BQ14" s="173">
        <v>0</v>
      </c>
      <c r="BR14" s="173">
        <v>0</v>
      </c>
      <c r="BS14" s="173">
        <v>0</v>
      </c>
      <c r="BT14" s="173">
        <v>0</v>
      </c>
      <c r="BU14" s="173">
        <v>0</v>
      </c>
      <c r="BV14" s="173">
        <v>0</v>
      </c>
      <c r="BW14" s="173">
        <v>0</v>
      </c>
      <c r="BX14" s="173">
        <v>0</v>
      </c>
      <c r="BY14" s="173">
        <v>0</v>
      </c>
      <c r="BZ14" s="173">
        <v>2</v>
      </c>
      <c r="CA14" s="173">
        <v>0</v>
      </c>
      <c r="CB14" s="173">
        <v>0</v>
      </c>
      <c r="CC14" s="173">
        <v>0</v>
      </c>
      <c r="CD14" s="173">
        <v>0</v>
      </c>
      <c r="CE14" s="173">
        <v>0</v>
      </c>
      <c r="CF14" s="173">
        <v>8</v>
      </c>
      <c r="CG14" s="173">
        <v>0</v>
      </c>
      <c r="CH14" s="173">
        <v>0</v>
      </c>
      <c r="CI14" s="173">
        <v>0</v>
      </c>
      <c r="CJ14" s="173">
        <v>0</v>
      </c>
      <c r="CK14" s="173">
        <v>0</v>
      </c>
      <c r="CL14" s="173">
        <v>0</v>
      </c>
      <c r="CM14" s="173">
        <v>0</v>
      </c>
      <c r="CN14" s="173">
        <v>0</v>
      </c>
      <c r="CO14" s="173">
        <v>0</v>
      </c>
      <c r="CP14" s="173">
        <v>0</v>
      </c>
      <c r="CQ14" s="173">
        <v>0</v>
      </c>
      <c r="CR14" s="173">
        <v>0</v>
      </c>
      <c r="CS14" s="173">
        <v>0</v>
      </c>
      <c r="CT14" s="173">
        <v>0</v>
      </c>
      <c r="CU14" s="173">
        <v>0</v>
      </c>
    </row>
    <row r="15" spans="1:144" s="173" customFormat="1" ht="14.25" customHeight="1" x14ac:dyDescent="0.25">
      <c r="A15" s="173" t="s">
        <v>208</v>
      </c>
      <c r="B15" s="173" t="s">
        <v>585</v>
      </c>
      <c r="C15" s="173" t="s">
        <v>234</v>
      </c>
      <c r="D15" s="173">
        <v>2</v>
      </c>
      <c r="E15" s="138">
        <v>43281</v>
      </c>
      <c r="F15" s="139">
        <v>0.43402777777777773</v>
      </c>
      <c r="G15" s="139">
        <v>0.58472222222222225</v>
      </c>
      <c r="H15" s="139"/>
      <c r="I15" s="139"/>
      <c r="J15" s="140">
        <f t="shared" si="0"/>
        <v>0.15069444444444452</v>
      </c>
      <c r="K15" s="141">
        <f t="shared" si="1"/>
        <v>0.30138888888888904</v>
      </c>
      <c r="L15" s="173">
        <v>30.5</v>
      </c>
      <c r="M15" s="173">
        <v>32.1</v>
      </c>
      <c r="N15" s="173">
        <f t="shared" si="2"/>
        <v>31.3</v>
      </c>
      <c r="O15" s="173">
        <v>5</v>
      </c>
      <c r="P15" s="173">
        <v>5</v>
      </c>
      <c r="Q15" s="142">
        <v>0</v>
      </c>
      <c r="R15" s="142">
        <v>2</v>
      </c>
      <c r="S15" s="142">
        <f t="shared" si="3"/>
        <v>1</v>
      </c>
      <c r="T15" s="142">
        <v>0</v>
      </c>
      <c r="U15" s="142">
        <v>2</v>
      </c>
      <c r="V15" s="142">
        <f t="shared" si="4"/>
        <v>1</v>
      </c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73" t="s">
        <v>523</v>
      </c>
      <c r="AH15" s="173" t="s">
        <v>191</v>
      </c>
      <c r="AI15" s="173" t="s">
        <v>519</v>
      </c>
      <c r="AJ15" s="142"/>
      <c r="AK15" s="142"/>
      <c r="AL15" s="142"/>
      <c r="AN15" s="66">
        <f t="shared" si="5"/>
        <v>23</v>
      </c>
      <c r="AO15" s="197">
        <f t="shared" si="6"/>
        <v>5</v>
      </c>
      <c r="AQ15" s="146">
        <f t="shared" si="7"/>
        <v>0</v>
      </c>
      <c r="AR15" s="173">
        <v>0</v>
      </c>
      <c r="AS15" s="173">
        <v>0</v>
      </c>
      <c r="AT15" s="173">
        <v>0</v>
      </c>
      <c r="AU15" s="173">
        <v>0</v>
      </c>
      <c r="AV15" s="173">
        <v>0</v>
      </c>
      <c r="AW15" s="173">
        <v>1</v>
      </c>
      <c r="AX15" s="173">
        <v>0</v>
      </c>
      <c r="AY15" s="173">
        <v>0</v>
      </c>
      <c r="AZ15" s="173">
        <v>0</v>
      </c>
      <c r="BA15" s="173">
        <v>0</v>
      </c>
      <c r="BB15" s="173">
        <v>0</v>
      </c>
      <c r="BC15" s="173">
        <v>0</v>
      </c>
      <c r="BD15" s="173">
        <v>0</v>
      </c>
      <c r="BE15" s="173">
        <v>0</v>
      </c>
      <c r="BF15" s="173">
        <v>0</v>
      </c>
      <c r="BG15" s="173">
        <v>0</v>
      </c>
      <c r="BH15" s="173">
        <v>0</v>
      </c>
      <c r="BI15" s="173">
        <v>0</v>
      </c>
      <c r="BJ15" s="173">
        <v>0</v>
      </c>
      <c r="BK15" s="173">
        <v>0</v>
      </c>
      <c r="BL15" s="173">
        <v>0</v>
      </c>
      <c r="BM15" s="173">
        <v>8</v>
      </c>
      <c r="BN15" s="173">
        <v>0</v>
      </c>
      <c r="BO15" s="173">
        <v>0</v>
      </c>
      <c r="BP15" s="173">
        <v>12</v>
      </c>
      <c r="BQ15" s="173">
        <v>0</v>
      </c>
      <c r="BR15" s="173">
        <v>0</v>
      </c>
      <c r="BS15" s="173">
        <v>0</v>
      </c>
      <c r="BT15" s="173">
        <v>0</v>
      </c>
      <c r="BU15" s="173">
        <v>0</v>
      </c>
      <c r="BV15" s="173">
        <v>0</v>
      </c>
      <c r="BW15" s="173">
        <v>0</v>
      </c>
      <c r="BX15" s="173">
        <v>0</v>
      </c>
      <c r="BY15" s="173">
        <v>0</v>
      </c>
      <c r="BZ15" s="173">
        <v>2</v>
      </c>
      <c r="CA15" s="173">
        <v>0</v>
      </c>
      <c r="CB15" s="173">
        <v>0</v>
      </c>
      <c r="CC15" s="173">
        <v>0</v>
      </c>
      <c r="CD15" s="173">
        <v>0</v>
      </c>
      <c r="CE15" s="173">
        <v>0</v>
      </c>
      <c r="CF15" s="173">
        <v>0</v>
      </c>
      <c r="CG15" s="173">
        <v>0</v>
      </c>
      <c r="CH15" s="173">
        <v>0</v>
      </c>
      <c r="CI15" s="173">
        <v>0</v>
      </c>
      <c r="CJ15" s="173">
        <v>0</v>
      </c>
      <c r="CK15" s="173">
        <v>0</v>
      </c>
      <c r="CL15" s="173">
        <v>0</v>
      </c>
      <c r="CM15" s="173">
        <v>0</v>
      </c>
      <c r="CN15" s="173">
        <v>0</v>
      </c>
      <c r="CO15" s="173">
        <v>0</v>
      </c>
      <c r="CP15" s="173">
        <v>0</v>
      </c>
      <c r="CQ15" s="173">
        <v>0</v>
      </c>
      <c r="CR15" s="173">
        <v>0</v>
      </c>
      <c r="CS15" s="173">
        <v>0</v>
      </c>
      <c r="CT15" s="173">
        <v>0</v>
      </c>
      <c r="CU15" s="173">
        <v>0</v>
      </c>
    </row>
    <row r="16" spans="1:144" s="173" customFormat="1" ht="14.25" customHeight="1" x14ac:dyDescent="0.25">
      <c r="A16" s="173" t="s">
        <v>208</v>
      </c>
      <c r="B16" s="173" t="s">
        <v>582</v>
      </c>
      <c r="C16" s="173" t="s">
        <v>269</v>
      </c>
      <c r="D16" s="173">
        <v>3</v>
      </c>
      <c r="E16" s="138">
        <v>43290</v>
      </c>
      <c r="F16" s="139">
        <v>0.43333333333333335</v>
      </c>
      <c r="G16" s="139">
        <v>0.53333333333333333</v>
      </c>
      <c r="H16" s="139"/>
      <c r="I16" s="139"/>
      <c r="J16" s="140">
        <f t="shared" ref="J16:J30" si="8">(G16-F16)+(I16-H16)</f>
        <v>9.9999999999999978E-2</v>
      </c>
      <c r="K16" s="141">
        <f t="shared" si="1"/>
        <v>0.29999999999999993</v>
      </c>
      <c r="L16" s="173">
        <v>24.4</v>
      </c>
      <c r="M16" s="173">
        <v>31.2</v>
      </c>
      <c r="N16" s="173">
        <f t="shared" si="2"/>
        <v>27.799999999999997</v>
      </c>
      <c r="O16" s="173">
        <v>0</v>
      </c>
      <c r="P16" s="173">
        <v>15</v>
      </c>
      <c r="Q16" s="142">
        <v>0</v>
      </c>
      <c r="R16" s="142">
        <v>4</v>
      </c>
      <c r="S16" s="142">
        <f t="shared" si="3"/>
        <v>2</v>
      </c>
      <c r="T16" s="142">
        <v>0</v>
      </c>
      <c r="U16" s="142">
        <v>3</v>
      </c>
      <c r="V16" s="142">
        <f t="shared" si="4"/>
        <v>1.5</v>
      </c>
      <c r="AG16" s="173" t="s">
        <v>523</v>
      </c>
      <c r="AH16" s="173" t="s">
        <v>191</v>
      </c>
      <c r="AI16" s="173" t="s">
        <v>519</v>
      </c>
      <c r="AJ16" s="142"/>
      <c r="AK16" s="142"/>
      <c r="AL16" s="142"/>
      <c r="AM16" s="173" t="s">
        <v>294</v>
      </c>
      <c r="AN16" s="66">
        <f t="shared" si="5"/>
        <v>31</v>
      </c>
      <c r="AO16" s="197">
        <f t="shared" si="6"/>
        <v>9</v>
      </c>
      <c r="AQ16" s="146">
        <f t="shared" si="7"/>
        <v>0</v>
      </c>
      <c r="AR16" s="173">
        <v>0</v>
      </c>
      <c r="AS16" s="173">
        <v>0</v>
      </c>
      <c r="AT16" s="173">
        <v>0</v>
      </c>
      <c r="AU16" s="173">
        <v>0</v>
      </c>
      <c r="AV16" s="173">
        <v>0</v>
      </c>
      <c r="AW16" s="173">
        <v>0</v>
      </c>
      <c r="AX16" s="173">
        <v>0</v>
      </c>
      <c r="AY16" s="173">
        <v>0</v>
      </c>
      <c r="AZ16" s="173">
        <v>0</v>
      </c>
      <c r="BA16" s="173">
        <v>0</v>
      </c>
      <c r="BB16" s="173">
        <v>1</v>
      </c>
      <c r="BC16" s="173">
        <v>0</v>
      </c>
      <c r="BD16" s="173">
        <v>0</v>
      </c>
      <c r="BE16" s="173">
        <v>0</v>
      </c>
      <c r="BF16" s="173">
        <v>0</v>
      </c>
      <c r="BG16" s="173">
        <v>1</v>
      </c>
      <c r="BH16" s="173">
        <v>0</v>
      </c>
      <c r="BI16" s="173">
        <v>0</v>
      </c>
      <c r="BJ16" s="173">
        <v>0</v>
      </c>
      <c r="BK16" s="173">
        <v>0</v>
      </c>
      <c r="BL16" s="173">
        <v>0</v>
      </c>
      <c r="BM16" s="173">
        <v>6</v>
      </c>
      <c r="BN16" s="173">
        <v>0</v>
      </c>
      <c r="BO16" s="173">
        <v>0</v>
      </c>
      <c r="BP16" s="173">
        <v>1</v>
      </c>
      <c r="BQ16" s="173">
        <v>0</v>
      </c>
      <c r="BR16" s="173">
        <v>0</v>
      </c>
      <c r="BS16" s="173">
        <v>0</v>
      </c>
      <c r="BT16" s="173">
        <v>0</v>
      </c>
      <c r="BU16" s="173">
        <v>0</v>
      </c>
      <c r="BV16" s="173">
        <v>0</v>
      </c>
      <c r="BW16" s="173">
        <v>0</v>
      </c>
      <c r="BX16" s="173">
        <v>2</v>
      </c>
      <c r="BY16" s="173">
        <v>0</v>
      </c>
      <c r="BZ16" s="173">
        <v>1</v>
      </c>
      <c r="CA16" s="173">
        <v>0</v>
      </c>
      <c r="CB16" s="173">
        <v>0</v>
      </c>
      <c r="CC16" s="173">
        <v>0</v>
      </c>
      <c r="CD16" s="173">
        <v>0</v>
      </c>
      <c r="CE16" s="173">
        <v>2</v>
      </c>
      <c r="CF16" s="173">
        <v>17</v>
      </c>
      <c r="CG16" s="173">
        <v>0</v>
      </c>
      <c r="CH16" s="173">
        <v>0</v>
      </c>
      <c r="CI16" s="173">
        <v>0</v>
      </c>
      <c r="CJ16" s="173">
        <v>0</v>
      </c>
      <c r="CK16" s="173">
        <v>0</v>
      </c>
      <c r="CL16" s="173">
        <v>0</v>
      </c>
      <c r="CM16" s="173">
        <v>0</v>
      </c>
      <c r="CN16" s="173">
        <v>0</v>
      </c>
      <c r="CO16" s="173">
        <v>0</v>
      </c>
      <c r="CP16" s="173">
        <v>0</v>
      </c>
      <c r="CQ16" s="173">
        <v>0</v>
      </c>
      <c r="CR16" s="173">
        <v>0</v>
      </c>
      <c r="CS16" s="173">
        <v>0</v>
      </c>
      <c r="CT16" s="173">
        <v>0</v>
      </c>
      <c r="CU16" s="173">
        <v>0</v>
      </c>
    </row>
    <row r="17" spans="1:99" s="173" customFormat="1" ht="14.25" customHeight="1" x14ac:dyDescent="0.25">
      <c r="A17" s="173" t="s">
        <v>208</v>
      </c>
      <c r="B17" s="173" t="s">
        <v>584</v>
      </c>
      <c r="C17" s="173" t="s">
        <v>269</v>
      </c>
      <c r="D17" s="173">
        <v>3</v>
      </c>
      <c r="E17" s="138">
        <v>43290</v>
      </c>
      <c r="F17" s="139">
        <v>0.43333333333333335</v>
      </c>
      <c r="G17" s="139">
        <v>0.53333333333333333</v>
      </c>
      <c r="H17" s="139"/>
      <c r="I17" s="139"/>
      <c r="J17" s="140">
        <f t="shared" si="8"/>
        <v>9.9999999999999978E-2</v>
      </c>
      <c r="K17" s="141">
        <f t="shared" si="1"/>
        <v>0.29999999999999993</v>
      </c>
      <c r="L17" s="173">
        <v>24.4</v>
      </c>
      <c r="M17" s="173">
        <v>31.2</v>
      </c>
      <c r="N17" s="173">
        <f t="shared" si="2"/>
        <v>27.799999999999997</v>
      </c>
      <c r="O17" s="173">
        <v>0</v>
      </c>
      <c r="P17" s="173">
        <v>15</v>
      </c>
      <c r="Q17" s="142">
        <v>0</v>
      </c>
      <c r="R17" s="142">
        <v>4</v>
      </c>
      <c r="S17" s="142">
        <f t="shared" si="3"/>
        <v>2</v>
      </c>
      <c r="T17" s="142">
        <v>0</v>
      </c>
      <c r="U17" s="142">
        <v>3</v>
      </c>
      <c r="V17" s="142">
        <f t="shared" si="4"/>
        <v>1.5</v>
      </c>
      <c r="AG17" s="173" t="s">
        <v>523</v>
      </c>
      <c r="AH17" s="173" t="s">
        <v>191</v>
      </c>
      <c r="AI17" s="173" t="s">
        <v>519</v>
      </c>
      <c r="AJ17" s="142"/>
      <c r="AK17" s="142"/>
      <c r="AL17" s="142"/>
      <c r="AM17" s="173" t="s">
        <v>294</v>
      </c>
      <c r="AN17" s="66">
        <f t="shared" si="5"/>
        <v>62</v>
      </c>
      <c r="AO17" s="197">
        <f t="shared" si="6"/>
        <v>10</v>
      </c>
      <c r="AQ17" s="146">
        <f t="shared" si="7"/>
        <v>0</v>
      </c>
      <c r="AR17" s="173">
        <v>0</v>
      </c>
      <c r="AS17" s="173">
        <v>0</v>
      </c>
      <c r="AT17" s="173">
        <v>0</v>
      </c>
      <c r="AU17" s="173">
        <v>0</v>
      </c>
      <c r="AV17" s="173">
        <v>0</v>
      </c>
      <c r="AW17" s="173">
        <v>1</v>
      </c>
      <c r="AX17" s="173">
        <v>0</v>
      </c>
      <c r="AY17" s="173">
        <v>0</v>
      </c>
      <c r="AZ17" s="173">
        <v>0</v>
      </c>
      <c r="BA17" s="173">
        <v>0</v>
      </c>
      <c r="BB17" s="173">
        <v>0</v>
      </c>
      <c r="BC17" s="173">
        <v>0</v>
      </c>
      <c r="BD17" s="173">
        <v>0</v>
      </c>
      <c r="BE17" s="173">
        <v>0</v>
      </c>
      <c r="BF17" s="173">
        <v>0</v>
      </c>
      <c r="BG17" s="173">
        <v>4</v>
      </c>
      <c r="BH17" s="173">
        <v>0</v>
      </c>
      <c r="BI17" s="173">
        <v>0</v>
      </c>
      <c r="BJ17" s="173">
        <v>0</v>
      </c>
      <c r="BK17" s="173">
        <v>0</v>
      </c>
      <c r="BL17" s="173">
        <v>0</v>
      </c>
      <c r="BM17" s="173">
        <v>12</v>
      </c>
      <c r="BN17" s="173">
        <v>0</v>
      </c>
      <c r="BO17" s="173">
        <v>0</v>
      </c>
      <c r="BP17" s="173">
        <v>32</v>
      </c>
      <c r="BQ17" s="173">
        <v>0</v>
      </c>
      <c r="BR17" s="173">
        <v>0</v>
      </c>
      <c r="BS17" s="173">
        <v>0</v>
      </c>
      <c r="BT17" s="173">
        <v>0</v>
      </c>
      <c r="BU17" s="173">
        <v>0</v>
      </c>
      <c r="BV17" s="173">
        <v>0</v>
      </c>
      <c r="BW17" s="173">
        <v>1</v>
      </c>
      <c r="BX17" s="173">
        <v>2</v>
      </c>
      <c r="BY17" s="173">
        <v>1</v>
      </c>
      <c r="BZ17" s="173">
        <v>0</v>
      </c>
      <c r="CA17" s="173">
        <v>0</v>
      </c>
      <c r="CB17" s="173">
        <v>4</v>
      </c>
      <c r="CC17" s="173">
        <v>0</v>
      </c>
      <c r="CD17" s="173">
        <v>0</v>
      </c>
      <c r="CE17" s="173">
        <v>0</v>
      </c>
      <c r="CF17" s="173">
        <v>5</v>
      </c>
      <c r="CG17" s="173">
        <v>0</v>
      </c>
      <c r="CH17" s="173">
        <v>0</v>
      </c>
      <c r="CI17" s="173">
        <v>0</v>
      </c>
      <c r="CJ17" s="173">
        <v>0</v>
      </c>
      <c r="CK17" s="173">
        <v>0</v>
      </c>
      <c r="CL17" s="173">
        <v>0</v>
      </c>
      <c r="CM17" s="173">
        <v>0</v>
      </c>
      <c r="CN17" s="173">
        <v>0</v>
      </c>
      <c r="CO17" s="173">
        <v>0</v>
      </c>
      <c r="CP17" s="173">
        <v>0</v>
      </c>
      <c r="CQ17" s="173">
        <v>0</v>
      </c>
      <c r="CR17" s="173">
        <v>0</v>
      </c>
      <c r="CS17" s="173">
        <v>0</v>
      </c>
      <c r="CT17" s="173">
        <v>0</v>
      </c>
      <c r="CU17" s="173">
        <v>0</v>
      </c>
    </row>
    <row r="18" spans="1:99" s="173" customFormat="1" ht="14.25" customHeight="1" x14ac:dyDescent="0.25">
      <c r="A18" s="173" t="s">
        <v>208</v>
      </c>
      <c r="B18" s="173" t="s">
        <v>585</v>
      </c>
      <c r="C18" s="173" t="s">
        <v>269</v>
      </c>
      <c r="D18" s="173">
        <v>3</v>
      </c>
      <c r="E18" s="138">
        <v>43290</v>
      </c>
      <c r="F18" s="139">
        <v>0.43333333333333335</v>
      </c>
      <c r="G18" s="139">
        <v>0.53333333333333333</v>
      </c>
      <c r="H18" s="139"/>
      <c r="I18" s="139"/>
      <c r="J18" s="140">
        <f t="shared" si="8"/>
        <v>9.9999999999999978E-2</v>
      </c>
      <c r="K18" s="141">
        <f t="shared" si="1"/>
        <v>0.29999999999999993</v>
      </c>
      <c r="L18" s="173">
        <v>24.4</v>
      </c>
      <c r="M18" s="173">
        <v>31.2</v>
      </c>
      <c r="N18" s="173">
        <f t="shared" si="2"/>
        <v>27.799999999999997</v>
      </c>
      <c r="O18" s="173">
        <v>0</v>
      </c>
      <c r="P18" s="173">
        <v>15</v>
      </c>
      <c r="Q18" s="142">
        <v>0</v>
      </c>
      <c r="R18" s="142">
        <v>4</v>
      </c>
      <c r="S18" s="142">
        <f t="shared" si="3"/>
        <v>2</v>
      </c>
      <c r="T18" s="142">
        <v>0</v>
      </c>
      <c r="U18" s="142">
        <v>3</v>
      </c>
      <c r="V18" s="142">
        <f t="shared" si="4"/>
        <v>1.5</v>
      </c>
      <c r="AG18" s="173" t="s">
        <v>523</v>
      </c>
      <c r="AH18" s="173" t="s">
        <v>191</v>
      </c>
      <c r="AI18" s="173" t="s">
        <v>519</v>
      </c>
      <c r="AJ18" s="142"/>
      <c r="AK18" s="142"/>
      <c r="AL18" s="142"/>
      <c r="AM18" s="173" t="s">
        <v>294</v>
      </c>
      <c r="AN18" s="66">
        <f t="shared" si="5"/>
        <v>35</v>
      </c>
      <c r="AO18" s="197">
        <f t="shared" si="6"/>
        <v>5</v>
      </c>
      <c r="AQ18" s="146">
        <f t="shared" si="7"/>
        <v>0</v>
      </c>
      <c r="AR18" s="173">
        <v>0</v>
      </c>
      <c r="AS18" s="173">
        <v>0</v>
      </c>
      <c r="AT18" s="173">
        <v>0</v>
      </c>
      <c r="AU18" s="173">
        <v>0</v>
      </c>
      <c r="AV18" s="173">
        <v>0</v>
      </c>
      <c r="AW18" s="173">
        <v>0</v>
      </c>
      <c r="AX18" s="173">
        <v>0</v>
      </c>
      <c r="AY18" s="173">
        <v>0</v>
      </c>
      <c r="AZ18" s="173">
        <v>0</v>
      </c>
      <c r="BA18" s="173">
        <v>0</v>
      </c>
      <c r="BB18" s="173">
        <v>0</v>
      </c>
      <c r="BC18" s="173">
        <v>0</v>
      </c>
      <c r="BD18" s="173">
        <v>0</v>
      </c>
      <c r="BE18" s="173">
        <v>0</v>
      </c>
      <c r="BF18" s="173">
        <v>0</v>
      </c>
      <c r="BG18" s="173">
        <v>0</v>
      </c>
      <c r="BH18" s="173">
        <v>0</v>
      </c>
      <c r="BI18" s="173">
        <v>0</v>
      </c>
      <c r="BJ18" s="173">
        <v>0</v>
      </c>
      <c r="BK18" s="173">
        <v>0</v>
      </c>
      <c r="BL18" s="173">
        <v>0</v>
      </c>
      <c r="BM18" s="173">
        <v>6</v>
      </c>
      <c r="BN18" s="173">
        <v>0</v>
      </c>
      <c r="BO18" s="173">
        <v>0</v>
      </c>
      <c r="BP18" s="173">
        <v>25</v>
      </c>
      <c r="BQ18" s="173">
        <v>0</v>
      </c>
      <c r="BR18" s="173">
        <v>0</v>
      </c>
      <c r="BS18" s="173">
        <v>0</v>
      </c>
      <c r="BT18" s="173">
        <v>0</v>
      </c>
      <c r="BU18" s="173">
        <v>0</v>
      </c>
      <c r="BV18" s="173">
        <v>1</v>
      </c>
      <c r="BW18" s="173">
        <v>0</v>
      </c>
      <c r="BX18" s="173">
        <v>0</v>
      </c>
      <c r="BY18" s="173">
        <v>0</v>
      </c>
      <c r="BZ18" s="173">
        <v>3</v>
      </c>
      <c r="CA18" s="173">
        <v>0</v>
      </c>
      <c r="CB18" s="173">
        <v>0</v>
      </c>
      <c r="CC18" s="173">
        <v>0</v>
      </c>
      <c r="CD18" s="173">
        <v>0</v>
      </c>
      <c r="CE18" s="173">
        <v>0</v>
      </c>
      <c r="CF18" s="173">
        <v>0</v>
      </c>
      <c r="CG18" s="173">
        <v>0</v>
      </c>
      <c r="CH18" s="173">
        <v>0</v>
      </c>
      <c r="CI18" s="173">
        <v>0</v>
      </c>
      <c r="CJ18" s="173">
        <v>0</v>
      </c>
      <c r="CK18" s="173">
        <v>0</v>
      </c>
      <c r="CL18" s="173">
        <v>0</v>
      </c>
      <c r="CM18" s="173">
        <v>0</v>
      </c>
      <c r="CN18" s="173">
        <v>0</v>
      </c>
      <c r="CO18" s="173">
        <v>0</v>
      </c>
      <c r="CP18" s="173">
        <v>0</v>
      </c>
      <c r="CQ18" s="173">
        <v>0</v>
      </c>
      <c r="CR18" s="173">
        <v>0</v>
      </c>
      <c r="CS18" s="173">
        <v>0</v>
      </c>
      <c r="CT18" s="173">
        <v>0</v>
      </c>
      <c r="CU18" s="173">
        <v>0</v>
      </c>
    </row>
    <row r="19" spans="1:99" s="173" customFormat="1" ht="14.25" customHeight="1" x14ac:dyDescent="0.25">
      <c r="A19" s="173" t="s">
        <v>208</v>
      </c>
      <c r="B19" s="173" t="s">
        <v>582</v>
      </c>
      <c r="C19" s="173" t="s">
        <v>262</v>
      </c>
      <c r="D19" s="173">
        <v>5</v>
      </c>
      <c r="E19" s="138">
        <v>43291</v>
      </c>
      <c r="F19" s="139">
        <v>0.52361111111111114</v>
      </c>
      <c r="G19" s="139">
        <v>0.5625</v>
      </c>
      <c r="H19" s="139"/>
      <c r="I19" s="139"/>
      <c r="J19" s="140">
        <f t="shared" si="8"/>
        <v>3.8888888888888862E-2</v>
      </c>
      <c r="K19" s="141">
        <f t="shared" si="1"/>
        <v>0.19444444444444431</v>
      </c>
      <c r="L19" s="173">
        <v>26.1</v>
      </c>
      <c r="M19" s="173">
        <v>27.8</v>
      </c>
      <c r="N19" s="173">
        <f t="shared" si="2"/>
        <v>26.950000000000003</v>
      </c>
      <c r="O19" s="173">
        <v>0</v>
      </c>
      <c r="P19" s="173">
        <v>0</v>
      </c>
      <c r="Q19" s="142">
        <v>0</v>
      </c>
      <c r="R19" s="142">
        <v>2</v>
      </c>
      <c r="S19" s="142">
        <f t="shared" si="3"/>
        <v>1</v>
      </c>
      <c r="T19" s="142">
        <v>0</v>
      </c>
      <c r="U19" s="142">
        <v>2</v>
      </c>
      <c r="V19" s="142">
        <f t="shared" si="4"/>
        <v>1</v>
      </c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73" t="s">
        <v>523</v>
      </c>
      <c r="AH19" s="173" t="s">
        <v>191</v>
      </c>
      <c r="AI19" s="173" t="s">
        <v>519</v>
      </c>
      <c r="AJ19" s="142"/>
      <c r="AK19" s="142"/>
      <c r="AL19" s="142"/>
      <c r="AM19" s="173" t="s">
        <v>295</v>
      </c>
      <c r="AN19" s="66">
        <f t="shared" si="5"/>
        <v>21</v>
      </c>
      <c r="AO19" s="197">
        <f t="shared" si="6"/>
        <v>5</v>
      </c>
      <c r="AQ19" s="146">
        <f t="shared" si="7"/>
        <v>0</v>
      </c>
      <c r="AR19" s="173">
        <v>0</v>
      </c>
      <c r="AS19" s="173">
        <v>0</v>
      </c>
      <c r="AT19" s="173">
        <v>0</v>
      </c>
      <c r="AU19" s="173">
        <v>0</v>
      </c>
      <c r="AV19" s="173">
        <v>0</v>
      </c>
      <c r="AW19" s="173">
        <v>0</v>
      </c>
      <c r="AX19" s="173">
        <v>0</v>
      </c>
      <c r="AY19" s="173">
        <v>0</v>
      </c>
      <c r="AZ19" s="173">
        <v>0</v>
      </c>
      <c r="BA19" s="173">
        <v>0</v>
      </c>
      <c r="BB19" s="173">
        <v>0</v>
      </c>
      <c r="BC19" s="173">
        <v>0</v>
      </c>
      <c r="BD19" s="173">
        <v>0</v>
      </c>
      <c r="BE19" s="173">
        <v>0</v>
      </c>
      <c r="BF19" s="173">
        <v>0</v>
      </c>
      <c r="BG19" s="173">
        <v>0</v>
      </c>
      <c r="BH19" s="173">
        <v>0</v>
      </c>
      <c r="BI19" s="173">
        <v>0</v>
      </c>
      <c r="BJ19" s="173">
        <v>0</v>
      </c>
      <c r="BK19" s="173">
        <v>0</v>
      </c>
      <c r="BL19" s="173">
        <v>0</v>
      </c>
      <c r="BM19" s="173">
        <v>5</v>
      </c>
      <c r="BN19" s="173">
        <v>0</v>
      </c>
      <c r="BO19" s="173">
        <v>0</v>
      </c>
      <c r="BP19" s="173">
        <v>3</v>
      </c>
      <c r="BQ19" s="173">
        <v>0</v>
      </c>
      <c r="BR19" s="173">
        <v>0</v>
      </c>
      <c r="BS19" s="173">
        <v>0</v>
      </c>
      <c r="BT19" s="173">
        <v>0</v>
      </c>
      <c r="BU19" s="173">
        <v>0</v>
      </c>
      <c r="BV19" s="173">
        <v>0</v>
      </c>
      <c r="BW19" s="173">
        <v>0</v>
      </c>
      <c r="BX19" s="173">
        <v>0</v>
      </c>
      <c r="BY19" s="173">
        <v>0</v>
      </c>
      <c r="BZ19" s="173">
        <v>2</v>
      </c>
      <c r="CA19" s="173">
        <v>0</v>
      </c>
      <c r="CB19" s="173">
        <v>0</v>
      </c>
      <c r="CC19" s="173">
        <v>0</v>
      </c>
      <c r="CD19" s="173">
        <v>0</v>
      </c>
      <c r="CE19" s="173">
        <v>0</v>
      </c>
      <c r="CF19" s="173">
        <v>11</v>
      </c>
      <c r="CG19" s="173">
        <v>0</v>
      </c>
      <c r="CH19" s="173">
        <v>0</v>
      </c>
      <c r="CI19" s="173">
        <v>0</v>
      </c>
      <c r="CJ19" s="173">
        <v>0</v>
      </c>
      <c r="CK19" s="173">
        <v>0</v>
      </c>
      <c r="CL19" s="173">
        <v>0</v>
      </c>
      <c r="CM19" s="173">
        <v>0</v>
      </c>
      <c r="CN19" s="173">
        <v>0</v>
      </c>
      <c r="CO19" s="173">
        <v>0</v>
      </c>
      <c r="CP19" s="173">
        <v>0</v>
      </c>
      <c r="CQ19" s="173">
        <v>0</v>
      </c>
      <c r="CR19" s="173">
        <v>0</v>
      </c>
      <c r="CS19" s="173">
        <v>0</v>
      </c>
      <c r="CT19" s="173">
        <v>0</v>
      </c>
      <c r="CU19" s="173">
        <v>0</v>
      </c>
    </row>
    <row r="20" spans="1:99" s="173" customFormat="1" ht="14.25" customHeight="1" x14ac:dyDescent="0.25">
      <c r="A20" s="173" t="s">
        <v>208</v>
      </c>
      <c r="B20" s="173" t="s">
        <v>584</v>
      </c>
      <c r="C20" s="173" t="s">
        <v>262</v>
      </c>
      <c r="D20" s="173">
        <v>5</v>
      </c>
      <c r="E20" s="138">
        <v>43291</v>
      </c>
      <c r="F20" s="139">
        <v>0.52361111111111114</v>
      </c>
      <c r="G20" s="139">
        <v>0.5625</v>
      </c>
      <c r="H20" s="139"/>
      <c r="I20" s="139"/>
      <c r="J20" s="140">
        <f t="shared" si="8"/>
        <v>3.8888888888888862E-2</v>
      </c>
      <c r="K20" s="141">
        <f t="shared" si="1"/>
        <v>0.19444444444444431</v>
      </c>
      <c r="L20" s="173">
        <v>26.1</v>
      </c>
      <c r="M20" s="173">
        <v>27.8</v>
      </c>
      <c r="N20" s="173">
        <f t="shared" si="2"/>
        <v>26.950000000000003</v>
      </c>
      <c r="O20" s="173">
        <v>0</v>
      </c>
      <c r="P20" s="173">
        <v>0</v>
      </c>
      <c r="Q20" s="142">
        <v>0</v>
      </c>
      <c r="R20" s="142">
        <v>2</v>
      </c>
      <c r="S20" s="142">
        <f t="shared" si="3"/>
        <v>1</v>
      </c>
      <c r="T20" s="142">
        <v>0</v>
      </c>
      <c r="U20" s="142">
        <v>2</v>
      </c>
      <c r="V20" s="142">
        <f t="shared" si="4"/>
        <v>1</v>
      </c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73" t="s">
        <v>523</v>
      </c>
      <c r="AH20" s="173" t="s">
        <v>191</v>
      </c>
      <c r="AI20" s="173" t="s">
        <v>519</v>
      </c>
      <c r="AJ20" s="142"/>
      <c r="AK20" s="142"/>
      <c r="AL20" s="142"/>
      <c r="AM20" s="173" t="s">
        <v>295</v>
      </c>
      <c r="AN20" s="66">
        <f t="shared" si="5"/>
        <v>42</v>
      </c>
      <c r="AO20" s="197">
        <f t="shared" si="6"/>
        <v>8</v>
      </c>
      <c r="AQ20" s="146">
        <f t="shared" si="7"/>
        <v>0</v>
      </c>
      <c r="AR20" s="173">
        <v>0</v>
      </c>
      <c r="AS20" s="173">
        <v>0</v>
      </c>
      <c r="AT20" s="173">
        <v>0</v>
      </c>
      <c r="AU20" s="173">
        <v>0</v>
      </c>
      <c r="AV20" s="173">
        <v>0</v>
      </c>
      <c r="AW20" s="173">
        <v>0</v>
      </c>
      <c r="AX20" s="173">
        <v>0</v>
      </c>
      <c r="AY20" s="173">
        <v>0</v>
      </c>
      <c r="AZ20" s="173">
        <v>0</v>
      </c>
      <c r="BA20" s="173">
        <v>0</v>
      </c>
      <c r="BB20" s="173">
        <v>0</v>
      </c>
      <c r="BC20" s="173">
        <v>0</v>
      </c>
      <c r="BD20" s="173">
        <v>0</v>
      </c>
      <c r="BE20" s="173">
        <v>0</v>
      </c>
      <c r="BF20" s="173">
        <v>0</v>
      </c>
      <c r="BG20" s="173">
        <v>10</v>
      </c>
      <c r="BH20" s="173">
        <v>0</v>
      </c>
      <c r="BI20" s="173">
        <v>0</v>
      </c>
      <c r="BJ20" s="173">
        <v>0</v>
      </c>
      <c r="BK20" s="173">
        <v>0</v>
      </c>
      <c r="BL20" s="173">
        <v>0</v>
      </c>
      <c r="BM20" s="173">
        <v>8</v>
      </c>
      <c r="BN20" s="173">
        <v>0</v>
      </c>
      <c r="BO20" s="173">
        <v>0</v>
      </c>
      <c r="BP20" s="173">
        <v>16</v>
      </c>
      <c r="BQ20" s="173">
        <v>0</v>
      </c>
      <c r="BR20" s="173">
        <v>0</v>
      </c>
      <c r="BS20" s="173">
        <v>0</v>
      </c>
      <c r="BT20" s="173">
        <v>0</v>
      </c>
      <c r="BU20" s="173">
        <v>0</v>
      </c>
      <c r="BV20" s="173">
        <v>0</v>
      </c>
      <c r="BW20" s="173">
        <v>1</v>
      </c>
      <c r="BX20" s="173">
        <v>0</v>
      </c>
      <c r="BY20" s="173">
        <v>0</v>
      </c>
      <c r="BZ20" s="173">
        <v>0</v>
      </c>
      <c r="CA20" s="173">
        <v>0</v>
      </c>
      <c r="CB20" s="173">
        <v>1</v>
      </c>
      <c r="CC20" s="173">
        <v>2</v>
      </c>
      <c r="CD20" s="173">
        <v>0</v>
      </c>
      <c r="CE20" s="173">
        <v>0</v>
      </c>
      <c r="CF20" s="173">
        <v>4</v>
      </c>
      <c r="CG20" s="173">
        <v>0</v>
      </c>
      <c r="CH20" s="173">
        <v>0</v>
      </c>
      <c r="CI20" s="173">
        <v>0</v>
      </c>
      <c r="CJ20" s="173">
        <v>0</v>
      </c>
      <c r="CK20" s="173">
        <v>0</v>
      </c>
      <c r="CL20" s="173">
        <v>0</v>
      </c>
      <c r="CM20" s="173">
        <v>0</v>
      </c>
      <c r="CN20" s="173">
        <v>0</v>
      </c>
      <c r="CO20" s="173">
        <v>0</v>
      </c>
      <c r="CP20" s="173">
        <v>0</v>
      </c>
      <c r="CQ20" s="173">
        <v>0</v>
      </c>
      <c r="CR20" s="173">
        <v>0</v>
      </c>
      <c r="CS20" s="173">
        <v>0</v>
      </c>
      <c r="CT20" s="173">
        <v>0</v>
      </c>
      <c r="CU20" s="173">
        <v>0</v>
      </c>
    </row>
    <row r="21" spans="1:99" s="173" customFormat="1" ht="14.25" customHeight="1" x14ac:dyDescent="0.25">
      <c r="A21" s="173" t="s">
        <v>208</v>
      </c>
      <c r="B21" s="173" t="s">
        <v>585</v>
      </c>
      <c r="C21" s="173" t="s">
        <v>262</v>
      </c>
      <c r="D21" s="173">
        <v>5</v>
      </c>
      <c r="E21" s="138">
        <v>43291</v>
      </c>
      <c r="F21" s="139">
        <v>0.52361111111111114</v>
      </c>
      <c r="G21" s="139">
        <v>0.5625</v>
      </c>
      <c r="H21" s="139"/>
      <c r="I21" s="139"/>
      <c r="J21" s="140">
        <f t="shared" si="8"/>
        <v>3.8888888888888862E-2</v>
      </c>
      <c r="K21" s="141">
        <f t="shared" si="1"/>
        <v>0.19444444444444431</v>
      </c>
      <c r="L21" s="173">
        <v>26.1</v>
      </c>
      <c r="M21" s="173">
        <v>27.8</v>
      </c>
      <c r="N21" s="173">
        <f t="shared" si="2"/>
        <v>26.950000000000003</v>
      </c>
      <c r="O21" s="173">
        <v>0</v>
      </c>
      <c r="P21" s="173">
        <v>0</v>
      </c>
      <c r="Q21" s="142">
        <v>0</v>
      </c>
      <c r="R21" s="142">
        <v>2</v>
      </c>
      <c r="S21" s="142">
        <f t="shared" si="3"/>
        <v>1</v>
      </c>
      <c r="T21" s="142">
        <v>0</v>
      </c>
      <c r="U21" s="142">
        <v>2</v>
      </c>
      <c r="V21" s="142">
        <f t="shared" si="4"/>
        <v>1</v>
      </c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73" t="s">
        <v>523</v>
      </c>
      <c r="AH21" s="173" t="s">
        <v>191</v>
      </c>
      <c r="AI21" s="173" t="s">
        <v>519</v>
      </c>
      <c r="AJ21" s="142"/>
      <c r="AK21" s="142"/>
      <c r="AL21" s="142"/>
      <c r="AM21" s="173" t="s">
        <v>295</v>
      </c>
      <c r="AN21" s="66">
        <f t="shared" si="5"/>
        <v>22</v>
      </c>
      <c r="AO21" s="197">
        <f t="shared" si="6"/>
        <v>5</v>
      </c>
      <c r="AQ21" s="146">
        <f t="shared" si="7"/>
        <v>0</v>
      </c>
      <c r="AR21" s="173">
        <v>0</v>
      </c>
      <c r="AS21" s="173">
        <v>0</v>
      </c>
      <c r="AT21" s="173">
        <v>0</v>
      </c>
      <c r="AU21" s="173">
        <v>0</v>
      </c>
      <c r="AV21" s="173">
        <v>0</v>
      </c>
      <c r="AW21" s="173">
        <v>0</v>
      </c>
      <c r="AX21" s="173">
        <v>0</v>
      </c>
      <c r="AY21" s="173">
        <v>0</v>
      </c>
      <c r="AZ21" s="173">
        <v>0</v>
      </c>
      <c r="BA21" s="173">
        <v>0</v>
      </c>
      <c r="BB21" s="173">
        <v>0</v>
      </c>
      <c r="BC21" s="173">
        <v>0</v>
      </c>
      <c r="BD21" s="173">
        <v>0</v>
      </c>
      <c r="BE21" s="173">
        <v>0</v>
      </c>
      <c r="BF21" s="173">
        <v>0</v>
      </c>
      <c r="BG21" s="173">
        <v>4</v>
      </c>
      <c r="BH21" s="173">
        <v>0</v>
      </c>
      <c r="BI21" s="173">
        <v>0</v>
      </c>
      <c r="BJ21" s="173">
        <v>0</v>
      </c>
      <c r="BK21" s="173">
        <v>0</v>
      </c>
      <c r="BL21" s="173">
        <v>0</v>
      </c>
      <c r="BM21" s="173">
        <v>6</v>
      </c>
      <c r="BN21" s="173">
        <v>0</v>
      </c>
      <c r="BO21" s="173">
        <v>0</v>
      </c>
      <c r="BP21" s="173">
        <v>11</v>
      </c>
      <c r="BQ21" s="173">
        <v>0</v>
      </c>
      <c r="BR21" s="173">
        <v>0</v>
      </c>
      <c r="BS21" s="173">
        <v>0</v>
      </c>
      <c r="BT21" s="173">
        <v>1</v>
      </c>
      <c r="BU21" s="173">
        <v>0</v>
      </c>
      <c r="BV21" s="173">
        <v>0</v>
      </c>
      <c r="BW21" s="173">
        <v>0</v>
      </c>
      <c r="BX21" s="173">
        <v>0</v>
      </c>
      <c r="BY21" s="173">
        <v>0</v>
      </c>
      <c r="BZ21" s="173">
        <v>0</v>
      </c>
      <c r="CA21" s="173">
        <v>0</v>
      </c>
      <c r="CB21" s="173">
        <v>0</v>
      </c>
      <c r="CC21" s="173">
        <v>0</v>
      </c>
      <c r="CD21" s="173">
        <v>0</v>
      </c>
      <c r="CE21" s="173">
        <v>0</v>
      </c>
      <c r="CF21" s="173">
        <v>0</v>
      </c>
      <c r="CG21" s="173">
        <v>0</v>
      </c>
      <c r="CH21" s="173">
        <v>0</v>
      </c>
      <c r="CI21" s="173">
        <v>0</v>
      </c>
      <c r="CJ21" s="173">
        <v>0</v>
      </c>
      <c r="CK21" s="173">
        <v>0</v>
      </c>
      <c r="CL21" s="173">
        <v>0</v>
      </c>
      <c r="CM21" s="173">
        <v>0</v>
      </c>
      <c r="CN21" s="173">
        <v>0</v>
      </c>
      <c r="CO21" s="173">
        <v>0</v>
      </c>
      <c r="CP21" s="173">
        <v>0</v>
      </c>
      <c r="CQ21" s="173">
        <v>0</v>
      </c>
      <c r="CR21" s="173">
        <v>0</v>
      </c>
      <c r="CS21" s="173">
        <v>0</v>
      </c>
      <c r="CT21" s="173">
        <v>0</v>
      </c>
      <c r="CU21" s="173">
        <v>0</v>
      </c>
    </row>
    <row r="22" spans="1:99" s="173" customFormat="1" ht="14.25" customHeight="1" x14ac:dyDescent="0.25">
      <c r="A22" s="173" t="s">
        <v>208</v>
      </c>
      <c r="B22" s="173" t="s">
        <v>582</v>
      </c>
      <c r="C22" s="173" t="s">
        <v>269</v>
      </c>
      <c r="D22" s="173">
        <v>3</v>
      </c>
      <c r="E22" s="138">
        <v>43293</v>
      </c>
      <c r="F22" s="139">
        <v>0.53125</v>
      </c>
      <c r="G22" s="139">
        <v>0.59722222222222221</v>
      </c>
      <c r="H22" s="139"/>
      <c r="I22" s="139"/>
      <c r="J22" s="140">
        <f t="shared" si="8"/>
        <v>6.597222222222221E-2</v>
      </c>
      <c r="K22" s="141">
        <f t="shared" si="1"/>
        <v>0.19791666666666663</v>
      </c>
      <c r="L22" s="173">
        <v>29.9</v>
      </c>
      <c r="M22" s="173">
        <v>29.3</v>
      </c>
      <c r="N22" s="173">
        <f t="shared" si="2"/>
        <v>29.6</v>
      </c>
      <c r="O22" s="173">
        <v>75</v>
      </c>
      <c r="P22" s="173">
        <v>75</v>
      </c>
      <c r="Q22" s="142">
        <v>0</v>
      </c>
      <c r="R22" s="142">
        <v>1</v>
      </c>
      <c r="S22" s="142">
        <f t="shared" si="3"/>
        <v>0.5</v>
      </c>
      <c r="T22" s="142">
        <v>0</v>
      </c>
      <c r="U22" s="142">
        <v>1</v>
      </c>
      <c r="V22" s="142">
        <f t="shared" si="4"/>
        <v>0.5</v>
      </c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73" t="s">
        <v>523</v>
      </c>
      <c r="AH22" s="173" t="s">
        <v>191</v>
      </c>
      <c r="AI22" s="173" t="s">
        <v>519</v>
      </c>
      <c r="AJ22" s="142"/>
      <c r="AK22" s="142"/>
      <c r="AL22" s="142"/>
      <c r="AM22" s="173" t="s">
        <v>297</v>
      </c>
      <c r="AN22" s="66">
        <f t="shared" si="5"/>
        <v>22</v>
      </c>
      <c r="AO22" s="197">
        <f t="shared" si="6"/>
        <v>7</v>
      </c>
      <c r="AQ22" s="146">
        <f t="shared" si="7"/>
        <v>0</v>
      </c>
      <c r="AR22" s="173">
        <v>0</v>
      </c>
      <c r="AS22" s="173">
        <v>0</v>
      </c>
      <c r="AT22" s="173">
        <v>0</v>
      </c>
      <c r="AU22" s="173">
        <v>0</v>
      </c>
      <c r="AV22" s="173">
        <v>0</v>
      </c>
      <c r="AW22" s="173">
        <v>0</v>
      </c>
      <c r="AX22" s="173">
        <v>0</v>
      </c>
      <c r="AY22" s="173">
        <v>0</v>
      </c>
      <c r="AZ22" s="173">
        <v>0</v>
      </c>
      <c r="BA22" s="173">
        <v>0</v>
      </c>
      <c r="BB22" s="173">
        <v>2</v>
      </c>
      <c r="BC22" s="173">
        <v>0</v>
      </c>
      <c r="BD22" s="173">
        <v>0</v>
      </c>
      <c r="BE22" s="173">
        <v>0</v>
      </c>
      <c r="BF22" s="173">
        <v>0</v>
      </c>
      <c r="BG22" s="173">
        <v>0</v>
      </c>
      <c r="BH22" s="173">
        <v>0</v>
      </c>
      <c r="BI22" s="173">
        <v>0</v>
      </c>
      <c r="BJ22" s="173">
        <v>0</v>
      </c>
      <c r="BK22" s="173">
        <v>0</v>
      </c>
      <c r="BL22" s="173">
        <v>0</v>
      </c>
      <c r="BM22" s="173">
        <v>2</v>
      </c>
      <c r="BN22" s="173">
        <v>0</v>
      </c>
      <c r="BO22" s="173">
        <v>0</v>
      </c>
      <c r="BP22" s="173">
        <v>1</v>
      </c>
      <c r="BQ22" s="173">
        <v>0</v>
      </c>
      <c r="BR22" s="173">
        <v>0</v>
      </c>
      <c r="BS22" s="173">
        <v>0</v>
      </c>
      <c r="BT22" s="173">
        <v>0</v>
      </c>
      <c r="BU22" s="173">
        <v>0</v>
      </c>
      <c r="BV22" s="173">
        <v>1</v>
      </c>
      <c r="BW22" s="173">
        <v>0</v>
      </c>
      <c r="BX22" s="173">
        <v>0</v>
      </c>
      <c r="BY22" s="173">
        <v>1</v>
      </c>
      <c r="BZ22" s="173">
        <v>0</v>
      </c>
      <c r="CA22" s="173">
        <v>0</v>
      </c>
      <c r="CB22" s="173">
        <v>0</v>
      </c>
      <c r="CC22" s="173">
        <v>0</v>
      </c>
      <c r="CD22" s="173">
        <v>0</v>
      </c>
      <c r="CE22" s="173">
        <v>0</v>
      </c>
      <c r="CF22" s="173">
        <v>15</v>
      </c>
      <c r="CG22" s="173">
        <v>0</v>
      </c>
      <c r="CH22" s="173">
        <v>0</v>
      </c>
      <c r="CI22" s="173">
        <v>0</v>
      </c>
      <c r="CJ22" s="173">
        <v>0</v>
      </c>
      <c r="CK22" s="173">
        <v>0</v>
      </c>
      <c r="CL22" s="173">
        <v>0</v>
      </c>
      <c r="CM22" s="173">
        <v>0</v>
      </c>
      <c r="CN22" s="173">
        <v>0</v>
      </c>
      <c r="CO22" s="173">
        <v>0</v>
      </c>
      <c r="CP22" s="173">
        <v>0</v>
      </c>
      <c r="CQ22" s="173">
        <v>0</v>
      </c>
      <c r="CR22" s="173">
        <v>0</v>
      </c>
      <c r="CS22" s="173">
        <v>0</v>
      </c>
      <c r="CT22" s="173">
        <v>0</v>
      </c>
      <c r="CU22" s="173">
        <v>0</v>
      </c>
    </row>
    <row r="23" spans="1:99" s="173" customFormat="1" ht="14.25" customHeight="1" x14ac:dyDescent="0.25">
      <c r="A23" s="173" t="s">
        <v>208</v>
      </c>
      <c r="B23" s="173" t="s">
        <v>584</v>
      </c>
      <c r="C23" s="173" t="s">
        <v>269</v>
      </c>
      <c r="D23" s="173">
        <v>3</v>
      </c>
      <c r="E23" s="138">
        <v>43293</v>
      </c>
      <c r="F23" s="139">
        <v>0.53125</v>
      </c>
      <c r="G23" s="139">
        <v>0.59722222222222221</v>
      </c>
      <c r="H23" s="139"/>
      <c r="I23" s="139"/>
      <c r="J23" s="140">
        <f t="shared" si="8"/>
        <v>6.597222222222221E-2</v>
      </c>
      <c r="K23" s="141">
        <f t="shared" si="1"/>
        <v>0.19791666666666663</v>
      </c>
      <c r="L23" s="173">
        <v>29.9</v>
      </c>
      <c r="M23" s="173">
        <v>29.3</v>
      </c>
      <c r="N23" s="173">
        <f t="shared" si="2"/>
        <v>29.6</v>
      </c>
      <c r="O23" s="173">
        <v>75</v>
      </c>
      <c r="P23" s="173">
        <v>75</v>
      </c>
      <c r="Q23" s="142">
        <v>0</v>
      </c>
      <c r="R23" s="142">
        <v>1</v>
      </c>
      <c r="S23" s="142">
        <f t="shared" si="3"/>
        <v>0.5</v>
      </c>
      <c r="T23" s="142">
        <v>0</v>
      </c>
      <c r="U23" s="142">
        <v>1</v>
      </c>
      <c r="V23" s="142">
        <f t="shared" si="4"/>
        <v>0.5</v>
      </c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73" t="s">
        <v>523</v>
      </c>
      <c r="AH23" s="173" t="s">
        <v>191</v>
      </c>
      <c r="AI23" s="173" t="s">
        <v>519</v>
      </c>
      <c r="AJ23" s="142"/>
      <c r="AK23" s="142"/>
      <c r="AL23" s="142"/>
      <c r="AM23" s="173" t="s">
        <v>297</v>
      </c>
      <c r="AN23" s="66">
        <f t="shared" si="5"/>
        <v>15</v>
      </c>
      <c r="AO23" s="197">
        <f t="shared" si="6"/>
        <v>6</v>
      </c>
      <c r="AQ23" s="146">
        <f t="shared" si="7"/>
        <v>0</v>
      </c>
      <c r="AR23" s="173">
        <v>0</v>
      </c>
      <c r="AS23" s="173">
        <v>0</v>
      </c>
      <c r="AT23" s="173">
        <v>0</v>
      </c>
      <c r="AU23" s="173">
        <v>0</v>
      </c>
      <c r="AV23" s="173">
        <v>0</v>
      </c>
      <c r="AW23" s="173">
        <v>2</v>
      </c>
      <c r="AX23" s="173">
        <v>0</v>
      </c>
      <c r="AY23" s="173">
        <v>0</v>
      </c>
      <c r="AZ23" s="173">
        <v>0</v>
      </c>
      <c r="BA23" s="173">
        <v>0</v>
      </c>
      <c r="BB23" s="173">
        <v>0</v>
      </c>
      <c r="BC23" s="173">
        <v>0</v>
      </c>
      <c r="BD23" s="173">
        <v>0</v>
      </c>
      <c r="BE23" s="173">
        <v>0</v>
      </c>
      <c r="BF23" s="173">
        <v>0</v>
      </c>
      <c r="BG23" s="173">
        <v>6</v>
      </c>
      <c r="BH23" s="173">
        <v>0</v>
      </c>
      <c r="BI23" s="173">
        <v>0</v>
      </c>
      <c r="BJ23" s="173">
        <v>0</v>
      </c>
      <c r="BK23" s="173">
        <v>0</v>
      </c>
      <c r="BL23" s="173">
        <v>0</v>
      </c>
      <c r="BM23" s="173">
        <v>1</v>
      </c>
      <c r="BN23" s="173">
        <v>0</v>
      </c>
      <c r="BO23" s="173">
        <v>0</v>
      </c>
      <c r="BP23" s="173">
        <v>5</v>
      </c>
      <c r="BQ23" s="173">
        <v>0</v>
      </c>
      <c r="BR23" s="173">
        <v>0</v>
      </c>
      <c r="BS23" s="173">
        <v>0</v>
      </c>
      <c r="BT23" s="173">
        <v>0</v>
      </c>
      <c r="BU23" s="173">
        <v>0</v>
      </c>
      <c r="BV23" s="173">
        <v>0</v>
      </c>
      <c r="BW23" s="173">
        <v>0</v>
      </c>
      <c r="BX23" s="173">
        <v>0</v>
      </c>
      <c r="BY23" s="173">
        <v>0</v>
      </c>
      <c r="BZ23" s="173">
        <v>0</v>
      </c>
      <c r="CA23" s="173">
        <v>0</v>
      </c>
      <c r="CB23" s="173">
        <v>0</v>
      </c>
      <c r="CC23" s="173">
        <v>0</v>
      </c>
      <c r="CD23" s="173">
        <v>0</v>
      </c>
      <c r="CE23" s="173">
        <v>0</v>
      </c>
      <c r="CF23" s="173">
        <v>1</v>
      </c>
      <c r="CG23" s="173">
        <v>0</v>
      </c>
      <c r="CH23" s="173">
        <v>0</v>
      </c>
      <c r="CI23" s="173">
        <v>0</v>
      </c>
      <c r="CJ23" s="173">
        <v>0</v>
      </c>
      <c r="CK23" s="173">
        <v>0</v>
      </c>
      <c r="CL23" s="173">
        <v>0</v>
      </c>
      <c r="CM23" s="173">
        <v>0</v>
      </c>
      <c r="CN23" s="173">
        <v>0</v>
      </c>
      <c r="CO23" s="173">
        <v>0</v>
      </c>
      <c r="CP23" s="173">
        <v>0</v>
      </c>
      <c r="CQ23" s="173">
        <v>0</v>
      </c>
      <c r="CR23" s="173">
        <v>0</v>
      </c>
      <c r="CS23" s="173">
        <v>0</v>
      </c>
      <c r="CT23" s="173">
        <v>0</v>
      </c>
      <c r="CU23" s="173">
        <v>0</v>
      </c>
    </row>
    <row r="24" spans="1:99" s="173" customFormat="1" ht="14.25" customHeight="1" x14ac:dyDescent="0.25">
      <c r="A24" s="173" t="s">
        <v>208</v>
      </c>
      <c r="B24" s="173" t="s">
        <v>585</v>
      </c>
      <c r="C24" s="173" t="s">
        <v>269</v>
      </c>
      <c r="D24" s="173">
        <v>3</v>
      </c>
      <c r="E24" s="138">
        <v>43293</v>
      </c>
      <c r="F24" s="139">
        <v>0.53125</v>
      </c>
      <c r="G24" s="139">
        <v>0.59722222222222221</v>
      </c>
      <c r="H24" s="139"/>
      <c r="I24" s="139"/>
      <c r="J24" s="140">
        <f t="shared" si="8"/>
        <v>6.597222222222221E-2</v>
      </c>
      <c r="K24" s="141">
        <f t="shared" si="1"/>
        <v>0.19791666666666663</v>
      </c>
      <c r="L24" s="173">
        <v>29.9</v>
      </c>
      <c r="M24" s="173">
        <v>29.3</v>
      </c>
      <c r="N24" s="173">
        <f t="shared" si="2"/>
        <v>29.6</v>
      </c>
      <c r="O24" s="173">
        <v>75</v>
      </c>
      <c r="P24" s="173">
        <v>75</v>
      </c>
      <c r="Q24" s="142">
        <v>0</v>
      </c>
      <c r="R24" s="142">
        <v>1</v>
      </c>
      <c r="S24" s="142">
        <f t="shared" si="3"/>
        <v>0.5</v>
      </c>
      <c r="T24" s="142">
        <v>0</v>
      </c>
      <c r="U24" s="142">
        <v>1</v>
      </c>
      <c r="V24" s="142">
        <f t="shared" si="4"/>
        <v>0.5</v>
      </c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73" t="s">
        <v>523</v>
      </c>
      <c r="AH24" s="173" t="s">
        <v>191</v>
      </c>
      <c r="AI24" s="173" t="s">
        <v>519</v>
      </c>
      <c r="AJ24" s="142"/>
      <c r="AK24" s="142"/>
      <c r="AL24" s="142"/>
      <c r="AM24" s="173" t="s">
        <v>297</v>
      </c>
      <c r="AN24" s="66">
        <f t="shared" si="5"/>
        <v>24</v>
      </c>
      <c r="AO24" s="197">
        <f t="shared" si="6"/>
        <v>12</v>
      </c>
      <c r="AQ24" s="146">
        <f t="shared" si="7"/>
        <v>0</v>
      </c>
      <c r="AR24" s="173">
        <v>0</v>
      </c>
      <c r="AS24" s="173">
        <v>0</v>
      </c>
      <c r="AT24" s="173">
        <v>0</v>
      </c>
      <c r="AU24" s="173">
        <v>1</v>
      </c>
      <c r="AV24" s="173">
        <v>0</v>
      </c>
      <c r="AW24" s="173">
        <v>0</v>
      </c>
      <c r="AX24" s="173">
        <v>0</v>
      </c>
      <c r="AY24" s="173">
        <v>0</v>
      </c>
      <c r="AZ24" s="173">
        <v>0</v>
      </c>
      <c r="BA24" s="173">
        <v>0</v>
      </c>
      <c r="BB24" s="173">
        <v>0</v>
      </c>
      <c r="BC24" s="173">
        <v>0</v>
      </c>
      <c r="BD24" s="173">
        <v>0</v>
      </c>
      <c r="BE24" s="173">
        <v>0</v>
      </c>
      <c r="BF24" s="173">
        <v>0</v>
      </c>
      <c r="BG24" s="173">
        <v>0</v>
      </c>
      <c r="BH24" s="173">
        <v>0</v>
      </c>
      <c r="BI24" s="173">
        <v>0</v>
      </c>
      <c r="BJ24" s="173">
        <v>0</v>
      </c>
      <c r="BK24" s="173">
        <v>0</v>
      </c>
      <c r="BL24" s="173">
        <v>0</v>
      </c>
      <c r="BM24" s="173">
        <v>3</v>
      </c>
      <c r="BN24" s="173">
        <v>0</v>
      </c>
      <c r="BO24" s="173">
        <v>0</v>
      </c>
      <c r="BP24" s="173">
        <v>5</v>
      </c>
      <c r="BQ24" s="173">
        <v>0</v>
      </c>
      <c r="BR24" s="173">
        <v>1</v>
      </c>
      <c r="BS24" s="173">
        <v>0</v>
      </c>
      <c r="BT24" s="173">
        <v>1</v>
      </c>
      <c r="BU24" s="173">
        <v>1</v>
      </c>
      <c r="BV24" s="173">
        <v>1</v>
      </c>
      <c r="BW24" s="173">
        <v>0</v>
      </c>
      <c r="BX24" s="173">
        <v>0</v>
      </c>
      <c r="BY24" s="173">
        <v>2</v>
      </c>
      <c r="BZ24" s="173">
        <v>4</v>
      </c>
      <c r="CA24" s="173">
        <v>0</v>
      </c>
      <c r="CB24" s="173">
        <v>0</v>
      </c>
      <c r="CC24" s="173">
        <v>0</v>
      </c>
      <c r="CD24" s="173">
        <v>0</v>
      </c>
      <c r="CE24" s="173">
        <v>0</v>
      </c>
      <c r="CF24" s="173">
        <v>3</v>
      </c>
      <c r="CG24" s="173">
        <v>0</v>
      </c>
      <c r="CH24" s="173">
        <v>0</v>
      </c>
      <c r="CI24" s="173">
        <v>0</v>
      </c>
      <c r="CJ24" s="173">
        <v>0</v>
      </c>
      <c r="CK24" s="173">
        <v>0</v>
      </c>
      <c r="CL24" s="173">
        <v>0</v>
      </c>
      <c r="CM24" s="173">
        <v>2</v>
      </c>
      <c r="CN24" s="173">
        <v>0</v>
      </c>
      <c r="CO24" s="173">
        <v>0</v>
      </c>
      <c r="CP24" s="173">
        <v>0</v>
      </c>
      <c r="CQ24" s="173">
        <v>0</v>
      </c>
      <c r="CR24" s="173">
        <v>0</v>
      </c>
      <c r="CS24" s="173">
        <v>0</v>
      </c>
      <c r="CT24" s="173">
        <v>0</v>
      </c>
      <c r="CU24" s="173">
        <v>0</v>
      </c>
    </row>
    <row r="25" spans="1:99" s="173" customFormat="1" ht="14.25" customHeight="1" x14ac:dyDescent="0.25">
      <c r="A25" s="173" t="s">
        <v>208</v>
      </c>
      <c r="B25" s="173" t="s">
        <v>582</v>
      </c>
      <c r="C25" s="173" t="s">
        <v>255</v>
      </c>
      <c r="D25" s="173">
        <v>2</v>
      </c>
      <c r="E25" s="138">
        <v>43300</v>
      </c>
      <c r="F25" s="139">
        <v>0.5</v>
      </c>
      <c r="G25" s="139">
        <v>0.56388888888888888</v>
      </c>
      <c r="H25" s="139"/>
      <c r="I25" s="139"/>
      <c r="J25" s="140">
        <f t="shared" si="8"/>
        <v>6.3888888888888884E-2</v>
      </c>
      <c r="K25" s="141">
        <f t="shared" si="1"/>
        <v>0.12777777777777777</v>
      </c>
      <c r="L25" s="173">
        <v>28</v>
      </c>
      <c r="M25" s="173">
        <v>27.3</v>
      </c>
      <c r="N25" s="173">
        <f t="shared" si="2"/>
        <v>27.65</v>
      </c>
      <c r="O25" s="173">
        <v>10</v>
      </c>
      <c r="P25" s="173">
        <v>50</v>
      </c>
      <c r="Q25" s="142">
        <v>0</v>
      </c>
      <c r="R25" s="142">
        <v>2</v>
      </c>
      <c r="S25" s="142">
        <f t="shared" si="3"/>
        <v>1</v>
      </c>
      <c r="T25" s="142">
        <v>0</v>
      </c>
      <c r="U25" s="142">
        <v>2</v>
      </c>
      <c r="V25" s="142">
        <f t="shared" si="4"/>
        <v>1</v>
      </c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73" t="s">
        <v>523</v>
      </c>
      <c r="AH25" s="173" t="s">
        <v>191</v>
      </c>
      <c r="AI25" s="173" t="s">
        <v>519</v>
      </c>
      <c r="AJ25" s="142"/>
      <c r="AK25" s="142"/>
      <c r="AL25" s="142"/>
      <c r="AM25" s="173" t="s">
        <v>298</v>
      </c>
      <c r="AN25" s="66">
        <f t="shared" si="5"/>
        <v>4</v>
      </c>
      <c r="AO25" s="197">
        <f t="shared" si="6"/>
        <v>3</v>
      </c>
      <c r="AQ25" s="146">
        <f t="shared" si="7"/>
        <v>0</v>
      </c>
      <c r="AR25" s="173">
        <v>0</v>
      </c>
      <c r="AS25" s="173">
        <v>0</v>
      </c>
      <c r="AT25" s="173">
        <v>0</v>
      </c>
      <c r="AU25" s="173">
        <v>0</v>
      </c>
      <c r="AV25" s="173">
        <v>0</v>
      </c>
      <c r="AW25" s="173">
        <v>0</v>
      </c>
      <c r="AX25" s="173">
        <v>0</v>
      </c>
      <c r="AY25" s="173">
        <v>0</v>
      </c>
      <c r="AZ25" s="173">
        <v>0</v>
      </c>
      <c r="BA25" s="173">
        <v>0</v>
      </c>
      <c r="BB25" s="173">
        <v>0</v>
      </c>
      <c r="BC25" s="173">
        <v>0</v>
      </c>
      <c r="BD25" s="173">
        <v>0</v>
      </c>
      <c r="BE25" s="173">
        <v>0</v>
      </c>
      <c r="BF25" s="173">
        <v>0</v>
      </c>
      <c r="BG25" s="173">
        <v>0</v>
      </c>
      <c r="BH25" s="173">
        <v>0</v>
      </c>
      <c r="BI25" s="173">
        <v>0</v>
      </c>
      <c r="BJ25" s="173">
        <v>0</v>
      </c>
      <c r="BK25" s="173">
        <v>0</v>
      </c>
      <c r="BL25" s="173">
        <v>0</v>
      </c>
      <c r="BM25" s="173">
        <v>0</v>
      </c>
      <c r="BN25" s="173">
        <v>0</v>
      </c>
      <c r="BO25" s="173">
        <v>0</v>
      </c>
      <c r="BP25" s="173">
        <v>1</v>
      </c>
      <c r="BQ25" s="173">
        <v>0</v>
      </c>
      <c r="BR25" s="173">
        <v>0</v>
      </c>
      <c r="BS25" s="173">
        <v>0</v>
      </c>
      <c r="BT25" s="173">
        <v>0</v>
      </c>
      <c r="BU25" s="173">
        <v>0</v>
      </c>
      <c r="BV25" s="173">
        <v>0</v>
      </c>
      <c r="BW25" s="173">
        <v>0</v>
      </c>
      <c r="BX25" s="173">
        <v>0</v>
      </c>
      <c r="BY25" s="173">
        <v>0</v>
      </c>
      <c r="BZ25" s="173">
        <v>0</v>
      </c>
      <c r="CA25" s="173">
        <v>0</v>
      </c>
      <c r="CB25" s="173">
        <v>0</v>
      </c>
      <c r="CC25" s="173">
        <v>0</v>
      </c>
      <c r="CD25" s="173">
        <v>0</v>
      </c>
      <c r="CE25" s="173">
        <v>0</v>
      </c>
      <c r="CF25" s="173">
        <v>3</v>
      </c>
      <c r="CG25" s="173">
        <v>0</v>
      </c>
      <c r="CH25" s="173">
        <v>0</v>
      </c>
      <c r="CI25" s="173">
        <v>0</v>
      </c>
      <c r="CJ25" s="173">
        <v>0</v>
      </c>
      <c r="CK25" s="173">
        <v>0</v>
      </c>
      <c r="CL25" s="173">
        <v>0</v>
      </c>
      <c r="CM25" s="173">
        <v>0</v>
      </c>
      <c r="CN25" s="173">
        <v>0</v>
      </c>
      <c r="CO25" s="173">
        <v>0</v>
      </c>
      <c r="CP25" s="173">
        <v>0</v>
      </c>
      <c r="CQ25" s="173">
        <v>0</v>
      </c>
      <c r="CR25" s="173">
        <v>0</v>
      </c>
      <c r="CS25" s="173">
        <v>0</v>
      </c>
      <c r="CT25" s="173">
        <v>0</v>
      </c>
      <c r="CU25" s="173">
        <v>0</v>
      </c>
    </row>
    <row r="26" spans="1:99" s="173" customFormat="1" ht="14.25" customHeight="1" x14ac:dyDescent="0.25">
      <c r="A26" s="173" t="s">
        <v>208</v>
      </c>
      <c r="B26" s="173" t="s">
        <v>584</v>
      </c>
      <c r="C26" s="173" t="s">
        <v>255</v>
      </c>
      <c r="D26" s="173">
        <v>2</v>
      </c>
      <c r="E26" s="138">
        <v>43300</v>
      </c>
      <c r="F26" s="139">
        <v>0.5</v>
      </c>
      <c r="G26" s="139">
        <v>0.56388888888888888</v>
      </c>
      <c r="H26" s="139"/>
      <c r="I26" s="139"/>
      <c r="J26" s="140">
        <f t="shared" si="8"/>
        <v>6.3888888888888884E-2</v>
      </c>
      <c r="K26" s="141">
        <f t="shared" si="1"/>
        <v>0.12777777777777777</v>
      </c>
      <c r="L26" s="173">
        <v>28</v>
      </c>
      <c r="M26" s="173">
        <v>27.3</v>
      </c>
      <c r="N26" s="173">
        <f t="shared" si="2"/>
        <v>27.65</v>
      </c>
      <c r="O26" s="173">
        <v>10</v>
      </c>
      <c r="P26" s="173">
        <v>50</v>
      </c>
      <c r="Q26" s="142">
        <v>0</v>
      </c>
      <c r="R26" s="142">
        <v>2</v>
      </c>
      <c r="S26" s="142">
        <f t="shared" si="3"/>
        <v>1</v>
      </c>
      <c r="T26" s="142">
        <v>0</v>
      </c>
      <c r="U26" s="142">
        <v>2</v>
      </c>
      <c r="V26" s="142">
        <f t="shared" si="4"/>
        <v>1</v>
      </c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73" t="s">
        <v>523</v>
      </c>
      <c r="AH26" s="173" t="s">
        <v>191</v>
      </c>
      <c r="AI26" s="173" t="s">
        <v>519</v>
      </c>
      <c r="AJ26" s="142"/>
      <c r="AK26" s="142"/>
      <c r="AL26" s="142"/>
      <c r="AM26" s="173" t="s">
        <v>298</v>
      </c>
      <c r="AN26" s="66">
        <f t="shared" si="5"/>
        <v>28</v>
      </c>
      <c r="AO26" s="197">
        <f t="shared" si="6"/>
        <v>10</v>
      </c>
      <c r="AQ26" s="146">
        <f t="shared" si="7"/>
        <v>0</v>
      </c>
      <c r="AR26" s="173">
        <v>0</v>
      </c>
      <c r="AS26" s="173">
        <v>0</v>
      </c>
      <c r="AT26" s="173">
        <v>0</v>
      </c>
      <c r="AU26" s="173">
        <v>1</v>
      </c>
      <c r="AV26" s="173">
        <v>0</v>
      </c>
      <c r="AW26" s="173">
        <v>1</v>
      </c>
      <c r="AX26" s="173">
        <v>0</v>
      </c>
      <c r="AY26" s="173">
        <v>0</v>
      </c>
      <c r="AZ26" s="173">
        <v>0</v>
      </c>
      <c r="BA26" s="173">
        <v>0</v>
      </c>
      <c r="BB26" s="173">
        <v>0</v>
      </c>
      <c r="BC26" s="173">
        <v>0</v>
      </c>
      <c r="BD26" s="173">
        <v>0</v>
      </c>
      <c r="BE26" s="173">
        <v>0</v>
      </c>
      <c r="BF26" s="173">
        <v>0</v>
      </c>
      <c r="BG26" s="173">
        <v>3</v>
      </c>
      <c r="BH26" s="173">
        <v>0</v>
      </c>
      <c r="BI26" s="173">
        <v>0</v>
      </c>
      <c r="BJ26" s="173">
        <v>0</v>
      </c>
      <c r="BK26" s="173">
        <v>0</v>
      </c>
      <c r="BL26" s="173">
        <v>0</v>
      </c>
      <c r="BM26" s="173">
        <v>2</v>
      </c>
      <c r="BN26" s="173">
        <v>0</v>
      </c>
      <c r="BO26" s="173">
        <v>0</v>
      </c>
      <c r="BP26" s="173">
        <v>5</v>
      </c>
      <c r="BQ26" s="173">
        <v>0</v>
      </c>
      <c r="BR26" s="173">
        <v>0</v>
      </c>
      <c r="BS26" s="173">
        <v>0</v>
      </c>
      <c r="BT26" s="173">
        <v>0</v>
      </c>
      <c r="BU26" s="173">
        <v>0</v>
      </c>
      <c r="BV26" s="173">
        <v>2</v>
      </c>
      <c r="BW26" s="173">
        <v>0</v>
      </c>
      <c r="BX26" s="173">
        <v>1</v>
      </c>
      <c r="BY26" s="173">
        <v>1</v>
      </c>
      <c r="BZ26" s="173">
        <v>0</v>
      </c>
      <c r="CA26" s="173">
        <v>0</v>
      </c>
      <c r="CB26" s="173">
        <v>0</v>
      </c>
      <c r="CC26" s="173">
        <v>0</v>
      </c>
      <c r="CD26" s="173">
        <v>0</v>
      </c>
      <c r="CE26" s="173">
        <v>0</v>
      </c>
      <c r="CF26" s="173">
        <v>12</v>
      </c>
      <c r="CG26" s="173">
        <v>0</v>
      </c>
      <c r="CH26" s="173">
        <v>0</v>
      </c>
      <c r="CI26" s="173">
        <v>0</v>
      </c>
      <c r="CJ26" s="173">
        <v>0</v>
      </c>
      <c r="CK26" s="173">
        <v>0</v>
      </c>
      <c r="CL26" s="173">
        <v>0</v>
      </c>
      <c r="CM26" s="173">
        <v>0</v>
      </c>
      <c r="CN26" s="173">
        <v>0</v>
      </c>
      <c r="CO26" s="173">
        <v>0</v>
      </c>
      <c r="CP26" s="173">
        <v>0</v>
      </c>
      <c r="CQ26" s="173">
        <v>0</v>
      </c>
      <c r="CR26" s="173">
        <v>0</v>
      </c>
      <c r="CS26" s="173">
        <v>0</v>
      </c>
      <c r="CT26" s="173">
        <v>0</v>
      </c>
      <c r="CU26" s="173">
        <v>0</v>
      </c>
    </row>
    <row r="27" spans="1:99" s="173" customFormat="1" ht="14.25" customHeight="1" x14ac:dyDescent="0.25">
      <c r="A27" s="173" t="s">
        <v>208</v>
      </c>
      <c r="B27" s="173" t="s">
        <v>585</v>
      </c>
      <c r="C27" s="173" t="s">
        <v>255</v>
      </c>
      <c r="D27" s="173">
        <v>2</v>
      </c>
      <c r="E27" s="138">
        <v>43300</v>
      </c>
      <c r="F27" s="139">
        <v>0.5</v>
      </c>
      <c r="G27" s="139">
        <v>0.56388888888888888</v>
      </c>
      <c r="H27" s="139"/>
      <c r="I27" s="139"/>
      <c r="J27" s="140">
        <f t="shared" si="8"/>
        <v>6.3888888888888884E-2</v>
      </c>
      <c r="K27" s="141">
        <f t="shared" si="1"/>
        <v>0.12777777777777777</v>
      </c>
      <c r="L27" s="173">
        <v>28</v>
      </c>
      <c r="M27" s="173">
        <v>27.3</v>
      </c>
      <c r="N27" s="173">
        <f t="shared" si="2"/>
        <v>27.65</v>
      </c>
      <c r="O27" s="173">
        <v>10</v>
      </c>
      <c r="P27" s="173">
        <v>50</v>
      </c>
      <c r="Q27" s="142">
        <v>0</v>
      </c>
      <c r="R27" s="142">
        <v>2</v>
      </c>
      <c r="S27" s="142">
        <f t="shared" si="3"/>
        <v>1</v>
      </c>
      <c r="T27" s="142">
        <v>0</v>
      </c>
      <c r="U27" s="142">
        <v>2</v>
      </c>
      <c r="V27" s="142">
        <f t="shared" si="4"/>
        <v>1</v>
      </c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73" t="s">
        <v>523</v>
      </c>
      <c r="AH27" s="173" t="s">
        <v>191</v>
      </c>
      <c r="AI27" s="173" t="s">
        <v>519</v>
      </c>
      <c r="AJ27" s="142"/>
      <c r="AK27" s="142"/>
      <c r="AL27" s="142"/>
      <c r="AM27" s="173" t="s">
        <v>298</v>
      </c>
      <c r="AN27" s="66">
        <f t="shared" si="5"/>
        <v>15</v>
      </c>
      <c r="AO27" s="197">
        <f t="shared" si="6"/>
        <v>8</v>
      </c>
      <c r="AQ27" s="146">
        <f t="shared" si="7"/>
        <v>0</v>
      </c>
      <c r="AR27" s="173">
        <v>0</v>
      </c>
      <c r="AS27" s="173">
        <v>0</v>
      </c>
      <c r="AT27" s="173">
        <v>0</v>
      </c>
      <c r="AU27" s="173">
        <v>0</v>
      </c>
      <c r="AV27" s="173">
        <v>2</v>
      </c>
      <c r="AW27" s="173">
        <v>0</v>
      </c>
      <c r="AX27" s="173">
        <v>0</v>
      </c>
      <c r="AY27" s="173">
        <v>0</v>
      </c>
      <c r="AZ27" s="173">
        <v>0</v>
      </c>
      <c r="BA27" s="173">
        <v>0</v>
      </c>
      <c r="BB27" s="173">
        <v>0</v>
      </c>
      <c r="BC27" s="173">
        <v>0</v>
      </c>
      <c r="BD27" s="173">
        <v>0</v>
      </c>
      <c r="BE27" s="173">
        <v>0</v>
      </c>
      <c r="BF27" s="173">
        <v>0</v>
      </c>
      <c r="BG27" s="173">
        <v>4</v>
      </c>
      <c r="BH27" s="173">
        <v>0</v>
      </c>
      <c r="BI27" s="173">
        <v>0</v>
      </c>
      <c r="BJ27" s="173">
        <v>0</v>
      </c>
      <c r="BK27" s="173">
        <v>0</v>
      </c>
      <c r="BL27" s="173">
        <v>0</v>
      </c>
      <c r="BM27" s="173">
        <v>0</v>
      </c>
      <c r="BN27" s="173">
        <v>0</v>
      </c>
      <c r="BO27" s="173">
        <v>0</v>
      </c>
      <c r="BP27" s="173">
        <v>0</v>
      </c>
      <c r="BQ27" s="173">
        <v>0</v>
      </c>
      <c r="BR27" s="173">
        <v>0</v>
      </c>
      <c r="BS27" s="173">
        <v>0</v>
      </c>
      <c r="BT27" s="173">
        <v>0</v>
      </c>
      <c r="BU27" s="173">
        <v>0</v>
      </c>
      <c r="BV27" s="173">
        <v>0</v>
      </c>
      <c r="BW27" s="173">
        <v>0</v>
      </c>
      <c r="BX27" s="173">
        <v>1</v>
      </c>
      <c r="BY27" s="173">
        <v>2</v>
      </c>
      <c r="BZ27" s="173">
        <v>1</v>
      </c>
      <c r="CA27" s="173">
        <v>0</v>
      </c>
      <c r="CB27" s="173">
        <v>0</v>
      </c>
      <c r="CC27" s="173">
        <v>1</v>
      </c>
      <c r="CD27" s="173">
        <v>0</v>
      </c>
      <c r="CE27" s="173">
        <v>0</v>
      </c>
      <c r="CF27" s="173">
        <v>4</v>
      </c>
      <c r="CG27" s="173">
        <v>0</v>
      </c>
      <c r="CH27" s="173">
        <v>0</v>
      </c>
      <c r="CI27" s="173">
        <v>0</v>
      </c>
      <c r="CJ27" s="173">
        <v>0</v>
      </c>
      <c r="CK27" s="173">
        <v>0</v>
      </c>
      <c r="CL27" s="173">
        <v>0</v>
      </c>
      <c r="CM27" s="173">
        <v>0</v>
      </c>
      <c r="CN27" s="173">
        <v>0</v>
      </c>
      <c r="CO27" s="173">
        <v>0</v>
      </c>
      <c r="CP27" s="173">
        <v>0</v>
      </c>
      <c r="CQ27" s="173">
        <v>0</v>
      </c>
      <c r="CR27" s="173">
        <v>0</v>
      </c>
      <c r="CS27" s="173">
        <v>0</v>
      </c>
      <c r="CT27" s="173">
        <v>0</v>
      </c>
      <c r="CU27" s="173">
        <v>0</v>
      </c>
    </row>
    <row r="28" spans="1:99" s="173" customFormat="1" ht="14.25" customHeight="1" x14ac:dyDescent="0.25">
      <c r="A28" s="173" t="s">
        <v>208</v>
      </c>
      <c r="B28" s="173" t="s">
        <v>582</v>
      </c>
      <c r="C28" s="173" t="s">
        <v>234</v>
      </c>
      <c r="D28" s="173">
        <v>2</v>
      </c>
      <c r="E28" s="138">
        <v>43309</v>
      </c>
      <c r="F28" s="139">
        <v>0.42638888888888887</v>
      </c>
      <c r="G28" s="139">
        <v>0.47986111111111113</v>
      </c>
      <c r="H28" s="139"/>
      <c r="I28" s="139"/>
      <c r="J28" s="140">
        <f t="shared" si="8"/>
        <v>5.3472222222222254E-2</v>
      </c>
      <c r="K28" s="141">
        <f t="shared" si="1"/>
        <v>0.10694444444444451</v>
      </c>
      <c r="L28" s="173">
        <v>21.7</v>
      </c>
      <c r="M28" s="173">
        <v>21.7</v>
      </c>
      <c r="N28" s="173">
        <f t="shared" si="2"/>
        <v>21.7</v>
      </c>
      <c r="O28" s="173">
        <v>75</v>
      </c>
      <c r="P28" s="173">
        <v>95</v>
      </c>
      <c r="Q28" s="142">
        <v>0</v>
      </c>
      <c r="R28" s="142">
        <v>2</v>
      </c>
      <c r="S28" s="142">
        <f t="shared" si="3"/>
        <v>1</v>
      </c>
      <c r="T28" s="142">
        <v>0</v>
      </c>
      <c r="U28" s="142">
        <v>3</v>
      </c>
      <c r="V28" s="142">
        <f t="shared" si="4"/>
        <v>1.5</v>
      </c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73" t="s">
        <v>523</v>
      </c>
      <c r="AH28" s="173" t="s">
        <v>191</v>
      </c>
      <c r="AI28" s="173" t="s">
        <v>519</v>
      </c>
      <c r="AJ28" s="142"/>
      <c r="AK28" s="142"/>
      <c r="AL28" s="142"/>
      <c r="AM28" s="173" t="s">
        <v>293</v>
      </c>
      <c r="AN28" s="66">
        <f t="shared" si="5"/>
        <v>7</v>
      </c>
      <c r="AO28" s="197">
        <f t="shared" si="6"/>
        <v>4</v>
      </c>
      <c r="AQ28" s="146">
        <f t="shared" si="7"/>
        <v>0</v>
      </c>
      <c r="AR28" s="173">
        <v>0</v>
      </c>
      <c r="AS28" s="173">
        <v>0</v>
      </c>
      <c r="AT28" s="173">
        <v>0</v>
      </c>
      <c r="AU28" s="173">
        <v>0</v>
      </c>
      <c r="AV28" s="173">
        <v>0</v>
      </c>
      <c r="AW28" s="173">
        <v>0</v>
      </c>
      <c r="AX28" s="173">
        <v>0</v>
      </c>
      <c r="AY28" s="173">
        <v>0</v>
      </c>
      <c r="AZ28" s="173">
        <v>0</v>
      </c>
      <c r="BA28" s="173">
        <v>0</v>
      </c>
      <c r="BB28" s="173">
        <v>0</v>
      </c>
      <c r="BC28" s="173">
        <v>0</v>
      </c>
      <c r="BD28" s="173">
        <v>0</v>
      </c>
      <c r="BE28" s="173">
        <v>0</v>
      </c>
      <c r="BF28" s="173">
        <v>0</v>
      </c>
      <c r="BG28" s="173">
        <v>0</v>
      </c>
      <c r="BH28" s="173">
        <v>0</v>
      </c>
      <c r="BI28" s="173">
        <v>0</v>
      </c>
      <c r="BJ28" s="173">
        <v>0</v>
      </c>
      <c r="BK28" s="173">
        <v>0</v>
      </c>
      <c r="BL28" s="173">
        <v>0</v>
      </c>
      <c r="BM28" s="173">
        <v>0</v>
      </c>
      <c r="BN28" s="173">
        <v>0</v>
      </c>
      <c r="BO28" s="173">
        <v>0</v>
      </c>
      <c r="BP28" s="173">
        <v>0</v>
      </c>
      <c r="BQ28" s="173">
        <v>0</v>
      </c>
      <c r="BR28" s="173">
        <v>0</v>
      </c>
      <c r="BS28" s="173">
        <v>0</v>
      </c>
      <c r="BT28" s="173">
        <v>0</v>
      </c>
      <c r="BU28" s="173">
        <v>0</v>
      </c>
      <c r="BV28" s="173">
        <v>0</v>
      </c>
      <c r="BW28" s="173">
        <v>0</v>
      </c>
      <c r="BX28" s="173">
        <v>0</v>
      </c>
      <c r="BY28" s="173">
        <v>1</v>
      </c>
      <c r="BZ28" s="173">
        <v>0</v>
      </c>
      <c r="CA28" s="173">
        <v>0</v>
      </c>
      <c r="CB28" s="173">
        <v>0</v>
      </c>
      <c r="CC28" s="173">
        <v>2</v>
      </c>
      <c r="CD28" s="173">
        <v>0</v>
      </c>
      <c r="CE28" s="173">
        <v>0</v>
      </c>
      <c r="CF28" s="173">
        <v>4</v>
      </c>
      <c r="CG28" s="173">
        <v>0</v>
      </c>
      <c r="CH28" s="173">
        <v>0</v>
      </c>
      <c r="CI28" s="173">
        <v>0</v>
      </c>
      <c r="CJ28" s="173">
        <v>0</v>
      </c>
      <c r="CK28" s="173">
        <v>0</v>
      </c>
      <c r="CL28" s="173">
        <v>0</v>
      </c>
      <c r="CM28" s="173">
        <v>0</v>
      </c>
      <c r="CN28" s="173">
        <v>0</v>
      </c>
      <c r="CO28" s="173">
        <v>0</v>
      </c>
      <c r="CP28" s="173">
        <v>0</v>
      </c>
      <c r="CQ28" s="173">
        <v>0</v>
      </c>
      <c r="CR28" s="173">
        <v>0</v>
      </c>
      <c r="CS28" s="173">
        <v>0</v>
      </c>
      <c r="CT28" s="173">
        <v>0</v>
      </c>
      <c r="CU28" s="173">
        <v>0</v>
      </c>
    </row>
    <row r="29" spans="1:99" s="173" customFormat="1" ht="14.25" customHeight="1" x14ac:dyDescent="0.25">
      <c r="A29" s="173" t="s">
        <v>208</v>
      </c>
      <c r="B29" s="173" t="s">
        <v>584</v>
      </c>
      <c r="C29" s="173" t="s">
        <v>234</v>
      </c>
      <c r="D29" s="173">
        <v>2</v>
      </c>
      <c r="E29" s="138">
        <v>43309</v>
      </c>
      <c r="F29" s="139">
        <v>0.42638888888888887</v>
      </c>
      <c r="G29" s="139">
        <v>0.47986111111111113</v>
      </c>
      <c r="H29" s="139"/>
      <c r="I29" s="139"/>
      <c r="J29" s="140">
        <f t="shared" si="8"/>
        <v>5.3472222222222254E-2</v>
      </c>
      <c r="K29" s="141">
        <f t="shared" si="1"/>
        <v>0.10694444444444451</v>
      </c>
      <c r="L29" s="173">
        <v>21.7</v>
      </c>
      <c r="M29" s="173">
        <v>21.7</v>
      </c>
      <c r="N29" s="173">
        <f t="shared" si="2"/>
        <v>21.7</v>
      </c>
      <c r="O29" s="173">
        <v>75</v>
      </c>
      <c r="P29" s="173">
        <v>95</v>
      </c>
      <c r="Q29" s="142">
        <v>0</v>
      </c>
      <c r="R29" s="142">
        <v>2</v>
      </c>
      <c r="S29" s="142">
        <f t="shared" si="3"/>
        <v>1</v>
      </c>
      <c r="T29" s="142">
        <v>0</v>
      </c>
      <c r="U29" s="142">
        <v>3</v>
      </c>
      <c r="V29" s="142">
        <f t="shared" si="4"/>
        <v>1.5</v>
      </c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73" t="s">
        <v>523</v>
      </c>
      <c r="AH29" s="173" t="s">
        <v>191</v>
      </c>
      <c r="AI29" s="173" t="s">
        <v>519</v>
      </c>
      <c r="AJ29" s="142"/>
      <c r="AK29" s="142"/>
      <c r="AL29" s="142"/>
      <c r="AM29" s="173" t="s">
        <v>293</v>
      </c>
      <c r="AN29" s="66">
        <f t="shared" si="5"/>
        <v>6</v>
      </c>
      <c r="AO29" s="197">
        <f t="shared" si="6"/>
        <v>5</v>
      </c>
      <c r="AQ29" s="146">
        <f t="shared" si="7"/>
        <v>0</v>
      </c>
      <c r="AR29" s="173">
        <v>0</v>
      </c>
      <c r="AS29" s="173">
        <v>0</v>
      </c>
      <c r="AT29" s="173">
        <v>0</v>
      </c>
      <c r="AU29" s="173">
        <v>0</v>
      </c>
      <c r="AV29" s="173">
        <v>0</v>
      </c>
      <c r="AW29" s="173">
        <v>0</v>
      </c>
      <c r="AX29" s="173">
        <v>0</v>
      </c>
      <c r="AY29" s="173">
        <v>0</v>
      </c>
      <c r="AZ29" s="173">
        <v>0</v>
      </c>
      <c r="BA29" s="173">
        <v>0</v>
      </c>
      <c r="BB29" s="173">
        <v>0</v>
      </c>
      <c r="BC29" s="173">
        <v>0</v>
      </c>
      <c r="BD29" s="173">
        <v>0</v>
      </c>
      <c r="BE29" s="173">
        <v>0</v>
      </c>
      <c r="BF29" s="173">
        <v>0</v>
      </c>
      <c r="BG29" s="173">
        <v>0</v>
      </c>
      <c r="BH29" s="173">
        <v>0</v>
      </c>
      <c r="BI29" s="173">
        <v>0</v>
      </c>
      <c r="BJ29" s="173">
        <v>0</v>
      </c>
      <c r="BK29" s="173">
        <v>0</v>
      </c>
      <c r="BL29" s="173">
        <v>0</v>
      </c>
      <c r="BM29" s="173">
        <v>0</v>
      </c>
      <c r="BN29" s="173">
        <v>0</v>
      </c>
      <c r="BO29" s="173">
        <v>0</v>
      </c>
      <c r="BP29" s="173">
        <v>0</v>
      </c>
      <c r="BQ29" s="173">
        <v>0</v>
      </c>
      <c r="BR29" s="173">
        <v>0</v>
      </c>
      <c r="BS29" s="173">
        <v>0</v>
      </c>
      <c r="BT29" s="173">
        <v>0</v>
      </c>
      <c r="BU29" s="173">
        <v>1</v>
      </c>
      <c r="BV29" s="173">
        <v>0</v>
      </c>
      <c r="BW29" s="173">
        <v>0</v>
      </c>
      <c r="BX29" s="173">
        <v>0</v>
      </c>
      <c r="BY29" s="173">
        <v>1</v>
      </c>
      <c r="BZ29" s="173">
        <v>0</v>
      </c>
      <c r="CA29" s="173">
        <v>0</v>
      </c>
      <c r="CB29" s="173">
        <v>0</v>
      </c>
      <c r="CC29" s="173">
        <v>1</v>
      </c>
      <c r="CD29" s="173">
        <v>0</v>
      </c>
      <c r="CE29" s="173">
        <v>0</v>
      </c>
      <c r="CF29" s="173">
        <v>3</v>
      </c>
      <c r="CG29" s="173">
        <v>0</v>
      </c>
      <c r="CH29" s="173">
        <v>0</v>
      </c>
      <c r="CI29" s="173">
        <v>0</v>
      </c>
      <c r="CJ29" s="173">
        <v>0</v>
      </c>
      <c r="CK29" s="173">
        <v>0</v>
      </c>
      <c r="CL29" s="173">
        <v>0</v>
      </c>
      <c r="CM29" s="173">
        <v>0</v>
      </c>
      <c r="CN29" s="173">
        <v>0</v>
      </c>
      <c r="CO29" s="173">
        <v>0</v>
      </c>
      <c r="CP29" s="173">
        <v>0</v>
      </c>
      <c r="CQ29" s="173">
        <v>0</v>
      </c>
      <c r="CR29" s="173">
        <v>0</v>
      </c>
      <c r="CS29" s="173">
        <v>0</v>
      </c>
      <c r="CT29" s="173">
        <v>0</v>
      </c>
      <c r="CU29" s="173">
        <v>0</v>
      </c>
    </row>
    <row r="30" spans="1:99" s="173" customFormat="1" ht="14.25" customHeight="1" x14ac:dyDescent="0.25">
      <c r="A30" s="173" t="s">
        <v>208</v>
      </c>
      <c r="B30" s="173" t="s">
        <v>585</v>
      </c>
      <c r="C30" s="173" t="s">
        <v>234</v>
      </c>
      <c r="D30" s="173">
        <v>2</v>
      </c>
      <c r="E30" s="138">
        <v>43309</v>
      </c>
      <c r="F30" s="139">
        <v>0.42638888888888887</v>
      </c>
      <c r="G30" s="139">
        <v>0.47986111111111113</v>
      </c>
      <c r="H30" s="139"/>
      <c r="I30" s="139"/>
      <c r="J30" s="140">
        <f t="shared" si="8"/>
        <v>5.3472222222222254E-2</v>
      </c>
      <c r="K30" s="141">
        <f t="shared" si="1"/>
        <v>0.10694444444444451</v>
      </c>
      <c r="L30" s="173">
        <v>21.7</v>
      </c>
      <c r="M30" s="173">
        <v>21.7</v>
      </c>
      <c r="N30" s="173">
        <f t="shared" si="2"/>
        <v>21.7</v>
      </c>
      <c r="O30" s="173">
        <v>75</v>
      </c>
      <c r="P30" s="173">
        <v>95</v>
      </c>
      <c r="Q30" s="142">
        <v>0</v>
      </c>
      <c r="R30" s="142">
        <v>2</v>
      </c>
      <c r="S30" s="142">
        <f t="shared" si="3"/>
        <v>1</v>
      </c>
      <c r="T30" s="142">
        <v>0</v>
      </c>
      <c r="U30" s="142">
        <v>3</v>
      </c>
      <c r="V30" s="142">
        <f t="shared" si="4"/>
        <v>1.5</v>
      </c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73" t="s">
        <v>523</v>
      </c>
      <c r="AH30" s="173" t="s">
        <v>191</v>
      </c>
      <c r="AI30" s="173" t="s">
        <v>519</v>
      </c>
      <c r="AJ30" s="142"/>
      <c r="AK30" s="142"/>
      <c r="AL30" s="142"/>
      <c r="AM30" s="173" t="s">
        <v>293</v>
      </c>
      <c r="AN30" s="66">
        <f t="shared" si="5"/>
        <v>10</v>
      </c>
      <c r="AO30" s="197">
        <f t="shared" si="6"/>
        <v>5</v>
      </c>
      <c r="AQ30" s="146">
        <f t="shared" si="7"/>
        <v>0</v>
      </c>
      <c r="AR30" s="173">
        <v>0</v>
      </c>
      <c r="AS30" s="173">
        <v>0</v>
      </c>
      <c r="AT30" s="173">
        <v>0</v>
      </c>
      <c r="AU30" s="173">
        <v>0</v>
      </c>
      <c r="AV30" s="173">
        <v>2</v>
      </c>
      <c r="AW30" s="173">
        <v>0</v>
      </c>
      <c r="AX30" s="173">
        <v>0</v>
      </c>
      <c r="AY30" s="173">
        <v>0</v>
      </c>
      <c r="AZ30" s="173">
        <v>0</v>
      </c>
      <c r="BA30" s="173">
        <v>0</v>
      </c>
      <c r="BB30" s="173">
        <v>0</v>
      </c>
      <c r="BC30" s="173">
        <v>0</v>
      </c>
      <c r="BD30" s="173">
        <v>0</v>
      </c>
      <c r="BE30" s="173">
        <v>0</v>
      </c>
      <c r="BF30" s="173">
        <v>0</v>
      </c>
      <c r="BG30" s="173">
        <v>0</v>
      </c>
      <c r="BH30" s="173">
        <v>1</v>
      </c>
      <c r="BI30" s="173">
        <v>0</v>
      </c>
      <c r="BJ30" s="173">
        <v>0</v>
      </c>
      <c r="BK30" s="173">
        <v>0</v>
      </c>
      <c r="BL30" s="173">
        <v>0</v>
      </c>
      <c r="BM30" s="173">
        <v>0</v>
      </c>
      <c r="BN30" s="173">
        <v>0</v>
      </c>
      <c r="BO30" s="173">
        <v>0</v>
      </c>
      <c r="BP30" s="173">
        <v>0</v>
      </c>
      <c r="BQ30" s="173">
        <v>0</v>
      </c>
      <c r="BR30" s="173">
        <v>0</v>
      </c>
      <c r="BS30" s="173">
        <v>0</v>
      </c>
      <c r="BT30" s="173">
        <v>0</v>
      </c>
      <c r="BU30" s="173">
        <v>0</v>
      </c>
      <c r="BV30" s="173">
        <v>0</v>
      </c>
      <c r="BW30" s="173">
        <v>0</v>
      </c>
      <c r="BX30" s="173">
        <v>0</v>
      </c>
      <c r="BY30" s="173">
        <v>0</v>
      </c>
      <c r="BZ30" s="173">
        <v>0</v>
      </c>
      <c r="CA30" s="173">
        <v>0</v>
      </c>
      <c r="CB30" s="173">
        <v>0</v>
      </c>
      <c r="CC30" s="173">
        <v>3</v>
      </c>
      <c r="CD30" s="173">
        <v>0</v>
      </c>
      <c r="CE30" s="173">
        <v>0</v>
      </c>
      <c r="CF30" s="173">
        <v>4</v>
      </c>
      <c r="CG30" s="173">
        <v>0</v>
      </c>
      <c r="CH30" s="173">
        <v>0</v>
      </c>
      <c r="CI30" s="173">
        <v>0</v>
      </c>
      <c r="CJ30" s="173">
        <v>0</v>
      </c>
      <c r="CK30" s="173">
        <v>0</v>
      </c>
      <c r="CL30" s="173">
        <v>0</v>
      </c>
      <c r="CM30" s="173">
        <v>0</v>
      </c>
      <c r="CN30" s="173">
        <v>0</v>
      </c>
      <c r="CO30" s="173">
        <v>0</v>
      </c>
      <c r="CP30" s="173">
        <v>0</v>
      </c>
      <c r="CQ30" s="173">
        <v>0</v>
      </c>
      <c r="CR30" s="173">
        <v>0</v>
      </c>
      <c r="CS30" s="173">
        <v>0</v>
      </c>
      <c r="CT30" s="173">
        <v>0</v>
      </c>
      <c r="CU30" s="173">
        <v>0</v>
      </c>
    </row>
    <row r="32" spans="1:99" ht="60" x14ac:dyDescent="0.25">
      <c r="AN32" s="179" t="s">
        <v>21</v>
      </c>
      <c r="AO32" s="100" t="s">
        <v>27</v>
      </c>
      <c r="AP32" s="100" t="s">
        <v>30</v>
      </c>
      <c r="AQ32" s="100" t="s">
        <v>31</v>
      </c>
    </row>
    <row r="33" spans="5:43" ht="60" x14ac:dyDescent="0.25">
      <c r="AN33" s="182" t="s">
        <v>75</v>
      </c>
      <c r="AO33" s="116" t="s">
        <v>81</v>
      </c>
      <c r="AP33" s="116" t="s">
        <v>84</v>
      </c>
      <c r="AQ33" s="116" t="s">
        <v>85</v>
      </c>
    </row>
    <row r="34" spans="5:43" x14ac:dyDescent="0.25">
      <c r="AN34" s="179">
        <v>3</v>
      </c>
      <c r="AO34" s="100">
        <v>3</v>
      </c>
      <c r="AP34" s="100">
        <v>1</v>
      </c>
      <c r="AQ34" s="102">
        <v>1</v>
      </c>
    </row>
    <row r="35" spans="5:43" x14ac:dyDescent="0.25">
      <c r="E35" s="184" t="s">
        <v>554</v>
      </c>
      <c r="AN35" s="184" t="s">
        <v>152</v>
      </c>
      <c r="AO35" s="184" t="s">
        <v>158</v>
      </c>
      <c r="AP35" s="184" t="s">
        <v>161</v>
      </c>
      <c r="AQ35" s="128" t="s">
        <v>162</v>
      </c>
    </row>
    <row r="36" spans="5:43" x14ac:dyDescent="0.25">
      <c r="E36" s="138">
        <v>43245</v>
      </c>
      <c r="AN36" s="173">
        <v>0</v>
      </c>
      <c r="AO36" s="173">
        <v>0</v>
      </c>
      <c r="AP36" s="173">
        <v>2</v>
      </c>
      <c r="AQ36" s="173">
        <v>0</v>
      </c>
    </row>
    <row r="37" spans="5:43" x14ac:dyDescent="0.25">
      <c r="E37" s="138">
        <v>43249</v>
      </c>
      <c r="AN37" s="173">
        <v>1</v>
      </c>
      <c r="AO37" s="173">
        <v>16</v>
      </c>
      <c r="AP37" s="173">
        <v>0</v>
      </c>
      <c r="AQ37" s="173">
        <v>0</v>
      </c>
    </row>
    <row r="38" spans="5:43" x14ac:dyDescent="0.25">
      <c r="E38" s="138">
        <v>43258</v>
      </c>
      <c r="AN38" s="173">
        <v>2</v>
      </c>
      <c r="AO38" s="173">
        <v>6</v>
      </c>
      <c r="AP38" s="173">
        <v>2</v>
      </c>
      <c r="AQ38" s="173">
        <v>0</v>
      </c>
    </row>
    <row r="39" spans="5:43" x14ac:dyDescent="0.25">
      <c r="E39" s="138">
        <v>43260</v>
      </c>
      <c r="AN39" s="173">
        <v>53</v>
      </c>
      <c r="AO39" s="173">
        <v>94</v>
      </c>
      <c r="AP39" s="173">
        <v>31</v>
      </c>
      <c r="AQ39" s="173">
        <v>3</v>
      </c>
    </row>
    <row r="40" spans="5:43" s="146" customFormat="1" ht="14.25" customHeight="1" x14ac:dyDescent="0.25">
      <c r="E40" s="138">
        <v>43266</v>
      </c>
      <c r="AN40" s="173">
        <v>39</v>
      </c>
      <c r="AO40" s="173">
        <v>80</v>
      </c>
      <c r="AP40" s="173">
        <v>50</v>
      </c>
      <c r="AQ40" s="173">
        <v>1</v>
      </c>
    </row>
    <row r="41" spans="5:43" s="146" customFormat="1" x14ac:dyDescent="0.25">
      <c r="E41" s="138">
        <v>43281</v>
      </c>
      <c r="AN41" s="173">
        <v>13</v>
      </c>
      <c r="AO41" s="173">
        <v>31</v>
      </c>
      <c r="AP41" s="173">
        <v>48</v>
      </c>
      <c r="AQ41" s="173">
        <v>0</v>
      </c>
    </row>
    <row r="42" spans="5:43" s="146" customFormat="1" x14ac:dyDescent="0.25">
      <c r="E42" s="138">
        <v>43290</v>
      </c>
      <c r="AN42" s="173">
        <v>5</v>
      </c>
      <c r="AO42" s="173">
        <v>24</v>
      </c>
      <c r="AP42" s="173">
        <v>58</v>
      </c>
      <c r="AQ42" s="173">
        <v>0</v>
      </c>
    </row>
    <row r="43" spans="5:43" s="146" customFormat="1" x14ac:dyDescent="0.25">
      <c r="E43" s="138">
        <v>43291</v>
      </c>
      <c r="AN43" s="173">
        <v>14</v>
      </c>
      <c r="AO43" s="173">
        <v>19</v>
      </c>
      <c r="AP43" s="173">
        <v>30</v>
      </c>
      <c r="AQ43" s="173">
        <v>0</v>
      </c>
    </row>
    <row r="44" spans="5:43" s="146" customFormat="1" x14ac:dyDescent="0.25">
      <c r="E44" s="138">
        <v>43293</v>
      </c>
      <c r="AN44" s="173">
        <v>6</v>
      </c>
      <c r="AO44" s="173">
        <v>6</v>
      </c>
      <c r="AP44" s="173">
        <v>11</v>
      </c>
      <c r="AQ44" s="173">
        <v>0</v>
      </c>
    </row>
    <row r="45" spans="5:43" s="146" customFormat="1" ht="14.25" customHeight="1" x14ac:dyDescent="0.25">
      <c r="E45" s="138">
        <v>43300</v>
      </c>
      <c r="AN45" s="173">
        <v>7</v>
      </c>
      <c r="AO45" s="173">
        <v>2</v>
      </c>
      <c r="AP45" s="173">
        <v>6</v>
      </c>
      <c r="AQ45" s="173">
        <v>0</v>
      </c>
    </row>
    <row r="46" spans="5:43" x14ac:dyDescent="0.25">
      <c r="E46" s="138">
        <v>43309</v>
      </c>
      <c r="AN46" s="146">
        <v>0</v>
      </c>
      <c r="AO46" s="146">
        <v>0</v>
      </c>
      <c r="AP46" s="146">
        <v>0</v>
      </c>
      <c r="AQ46" s="146">
        <v>0</v>
      </c>
    </row>
  </sheetData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24CF-113F-451B-8293-E362ECFAE9E5}">
  <dimension ref="A1:EI9"/>
  <sheetViews>
    <sheetView workbookViewId="0">
      <selection activeCell="A10" sqref="A10:XFD44"/>
    </sheetView>
  </sheetViews>
  <sheetFormatPr defaultRowHeight="15" x14ac:dyDescent="0.25"/>
  <sheetData>
    <row r="1" spans="1:139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L1" s="178" t="s">
        <v>6</v>
      </c>
      <c r="AM1" s="100" t="s">
        <v>7</v>
      </c>
      <c r="AN1" s="179" t="s">
        <v>8</v>
      </c>
      <c r="AO1" s="102" t="s">
        <v>9</v>
      </c>
      <c r="AP1" s="100" t="s">
        <v>10</v>
      </c>
      <c r="AQ1" s="103" t="s">
        <v>11</v>
      </c>
      <c r="AR1" s="100" t="s">
        <v>12</v>
      </c>
      <c r="AS1" s="100" t="s">
        <v>214</v>
      </c>
      <c r="AT1" s="179" t="s">
        <v>13</v>
      </c>
      <c r="AU1" s="179" t="s">
        <v>14</v>
      </c>
      <c r="AV1" s="100" t="s">
        <v>15</v>
      </c>
      <c r="AW1" s="100" t="s">
        <v>16</v>
      </c>
      <c r="AX1" s="102" t="s">
        <v>17</v>
      </c>
      <c r="AY1" s="179" t="s">
        <v>18</v>
      </c>
      <c r="AZ1" s="179" t="s">
        <v>19</v>
      </c>
      <c r="BA1" s="179" t="s">
        <v>20</v>
      </c>
      <c r="BB1" s="179" t="s">
        <v>21</v>
      </c>
      <c r="BC1" s="103" t="s">
        <v>22</v>
      </c>
      <c r="BD1" s="102" t="s">
        <v>23</v>
      </c>
      <c r="BE1" s="100" t="s">
        <v>24</v>
      </c>
      <c r="BF1" s="100" t="s">
        <v>25</v>
      </c>
      <c r="BG1" s="100" t="s">
        <v>26</v>
      </c>
      <c r="BH1" s="100" t="s">
        <v>27</v>
      </c>
      <c r="BI1" s="102" t="s">
        <v>28</v>
      </c>
      <c r="BJ1" s="100" t="s">
        <v>29</v>
      </c>
      <c r="BK1" s="100" t="s">
        <v>30</v>
      </c>
      <c r="BL1" s="100" t="s">
        <v>31</v>
      </c>
      <c r="BM1" s="100" t="s">
        <v>32</v>
      </c>
      <c r="BN1" s="100" t="s">
        <v>33</v>
      </c>
      <c r="BO1" s="100" t="s">
        <v>261</v>
      </c>
      <c r="BP1" s="179" t="s">
        <v>34</v>
      </c>
      <c r="BQ1" s="100" t="s">
        <v>35</v>
      </c>
      <c r="BR1" s="100" t="s">
        <v>36</v>
      </c>
      <c r="BS1" s="179" t="s">
        <v>37</v>
      </c>
      <c r="BT1" s="179" t="s">
        <v>38</v>
      </c>
      <c r="BU1" s="100" t="s">
        <v>39</v>
      </c>
      <c r="BV1" s="100" t="s">
        <v>40</v>
      </c>
      <c r="BW1" s="179" t="s">
        <v>41</v>
      </c>
      <c r="BX1" s="179" t="s">
        <v>259</v>
      </c>
      <c r="BY1" s="100" t="s">
        <v>42</v>
      </c>
      <c r="BZ1" s="100" t="s">
        <v>43</v>
      </c>
      <c r="CA1" s="100" t="s">
        <v>44</v>
      </c>
      <c r="CB1" s="179" t="s">
        <v>45</v>
      </c>
      <c r="CC1" s="102" t="s">
        <v>46</v>
      </c>
      <c r="CD1" s="102" t="s">
        <v>47</v>
      </c>
      <c r="CE1" s="100" t="s">
        <v>48</v>
      </c>
      <c r="CF1" s="100" t="s">
        <v>49</v>
      </c>
      <c r="CG1" s="100" t="s">
        <v>50</v>
      </c>
      <c r="CH1" s="179" t="s">
        <v>51</v>
      </c>
      <c r="CI1" s="100" t="s">
        <v>52</v>
      </c>
      <c r="CJ1" s="179" t="s">
        <v>53</v>
      </c>
      <c r="CK1" s="103" t="s">
        <v>54</v>
      </c>
      <c r="CL1" s="179" t="s">
        <v>55</v>
      </c>
      <c r="CM1" s="179" t="s">
        <v>56</v>
      </c>
      <c r="CN1" s="179" t="s">
        <v>57</v>
      </c>
      <c r="CO1" s="100" t="s">
        <v>58</v>
      </c>
      <c r="CP1" s="103" t="s">
        <v>59</v>
      </c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</row>
    <row r="2" spans="1:139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81" t="s">
        <v>60</v>
      </c>
      <c r="AM2" s="116" t="s">
        <v>61</v>
      </c>
      <c r="AN2" s="182" t="s">
        <v>62</v>
      </c>
      <c r="AO2" s="118" t="s">
        <v>63</v>
      </c>
      <c r="AP2" s="116" t="s">
        <v>64</v>
      </c>
      <c r="AQ2" s="119" t="s">
        <v>788</v>
      </c>
      <c r="AR2" s="116" t="s">
        <v>66</v>
      </c>
      <c r="AS2" s="116" t="s">
        <v>215</v>
      </c>
      <c r="AT2" s="182" t="s">
        <v>67</v>
      </c>
      <c r="AU2" s="182" t="s">
        <v>68</v>
      </c>
      <c r="AV2" s="116" t="s">
        <v>69</v>
      </c>
      <c r="AW2" s="116" t="s">
        <v>70</v>
      </c>
      <c r="AX2" s="118" t="s">
        <v>71</v>
      </c>
      <c r="AY2" s="182" t="s">
        <v>72</v>
      </c>
      <c r="AZ2" s="182" t="s">
        <v>73</v>
      </c>
      <c r="BA2" s="182" t="s">
        <v>74</v>
      </c>
      <c r="BB2" s="182" t="s">
        <v>75</v>
      </c>
      <c r="BC2" s="119" t="s">
        <v>789</v>
      </c>
      <c r="BD2" s="118" t="s">
        <v>77</v>
      </c>
      <c r="BE2" s="116" t="s">
        <v>78</v>
      </c>
      <c r="BF2" s="116" t="s">
        <v>79</v>
      </c>
      <c r="BG2" s="116" t="s">
        <v>80</v>
      </c>
      <c r="BH2" s="116" t="s">
        <v>81</v>
      </c>
      <c r="BI2" s="118" t="s">
        <v>82</v>
      </c>
      <c r="BJ2" s="116" t="s">
        <v>83</v>
      </c>
      <c r="BK2" s="116" t="s">
        <v>84</v>
      </c>
      <c r="BL2" s="116" t="s">
        <v>85</v>
      </c>
      <c r="BM2" s="116" t="s">
        <v>86</v>
      </c>
      <c r="BN2" s="116" t="s">
        <v>87</v>
      </c>
      <c r="BO2" s="182" t="s">
        <v>260</v>
      </c>
      <c r="BP2" s="182" t="s">
        <v>88</v>
      </c>
      <c r="BQ2" s="116" t="s">
        <v>89</v>
      </c>
      <c r="BR2" s="116" t="s">
        <v>90</v>
      </c>
      <c r="BS2" s="182" t="s">
        <v>91</v>
      </c>
      <c r="BT2" s="182" t="s">
        <v>92</v>
      </c>
      <c r="BU2" s="116" t="s">
        <v>93</v>
      </c>
      <c r="BV2" s="116" t="s">
        <v>94</v>
      </c>
      <c r="BW2" s="182" t="s">
        <v>95</v>
      </c>
      <c r="BX2" s="182" t="s">
        <v>258</v>
      </c>
      <c r="BY2" s="116" t="s">
        <v>96</v>
      </c>
      <c r="BZ2" s="116" t="s">
        <v>97</v>
      </c>
      <c r="CA2" s="116" t="s">
        <v>98</v>
      </c>
      <c r="CB2" s="182" t="s">
        <v>99</v>
      </c>
      <c r="CC2" s="118" t="s">
        <v>100</v>
      </c>
      <c r="CD2" s="118" t="s">
        <v>101</v>
      </c>
      <c r="CE2" s="116" t="s">
        <v>102</v>
      </c>
      <c r="CF2" s="116" t="s">
        <v>103</v>
      </c>
      <c r="CG2" s="116" t="s">
        <v>104</v>
      </c>
      <c r="CH2" s="182" t="s">
        <v>105</v>
      </c>
      <c r="CI2" s="116" t="s">
        <v>106</v>
      </c>
      <c r="CJ2" s="182" t="s">
        <v>107</v>
      </c>
      <c r="CK2" s="119" t="s">
        <v>108</v>
      </c>
      <c r="CL2" s="182" t="s">
        <v>109</v>
      </c>
      <c r="CM2" s="182" t="s">
        <v>110</v>
      </c>
      <c r="CN2" s="182" t="s">
        <v>111</v>
      </c>
      <c r="CO2" s="116" t="s">
        <v>112</v>
      </c>
      <c r="CP2" s="119" t="s">
        <v>113</v>
      </c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</row>
    <row r="3" spans="1:139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L3" s="124" t="s">
        <v>114</v>
      </c>
      <c r="AM3" s="100">
        <v>2</v>
      </c>
      <c r="AN3" s="179">
        <v>2</v>
      </c>
      <c r="AO3" s="102" t="s">
        <v>115</v>
      </c>
      <c r="AP3" s="100">
        <v>2</v>
      </c>
      <c r="AQ3" s="102" t="s">
        <v>115</v>
      </c>
      <c r="AR3" s="100" t="s">
        <v>115</v>
      </c>
      <c r="AS3" s="100">
        <v>3</v>
      </c>
      <c r="AT3" s="179" t="s">
        <v>115</v>
      </c>
      <c r="AU3" s="179" t="s">
        <v>115</v>
      </c>
      <c r="AV3" s="100" t="s">
        <v>115</v>
      </c>
      <c r="AW3" s="100" t="s">
        <v>115</v>
      </c>
      <c r="AX3" s="102">
        <v>3.5</v>
      </c>
      <c r="AY3" s="179">
        <v>3</v>
      </c>
      <c r="AZ3" s="179" t="s">
        <v>115</v>
      </c>
      <c r="BA3" s="179">
        <v>2</v>
      </c>
      <c r="BB3" s="179">
        <v>3</v>
      </c>
      <c r="BC3" s="102" t="s">
        <v>115</v>
      </c>
      <c r="BD3" s="102">
        <v>3</v>
      </c>
      <c r="BE3" s="100" t="s">
        <v>115</v>
      </c>
      <c r="BF3" s="102" t="s">
        <v>115</v>
      </c>
      <c r="BG3" s="100" t="s">
        <v>115</v>
      </c>
      <c r="BH3" s="100">
        <v>3</v>
      </c>
      <c r="BI3" s="102">
        <v>2</v>
      </c>
      <c r="BJ3" s="100">
        <v>2</v>
      </c>
      <c r="BK3" s="100">
        <v>1</v>
      </c>
      <c r="BL3" s="102">
        <v>1</v>
      </c>
      <c r="BM3" s="100">
        <v>3</v>
      </c>
      <c r="BN3" s="100" t="s">
        <v>115</v>
      </c>
      <c r="BO3" s="100">
        <v>3</v>
      </c>
      <c r="BP3" s="179">
        <v>3</v>
      </c>
      <c r="BQ3" s="100" t="s">
        <v>115</v>
      </c>
      <c r="BR3" s="183" t="s">
        <v>115</v>
      </c>
      <c r="BS3" s="183" t="s">
        <v>115</v>
      </c>
      <c r="BT3" s="183" t="s">
        <v>115</v>
      </c>
      <c r="BU3" s="102" t="s">
        <v>115</v>
      </c>
      <c r="BV3" s="100" t="s">
        <v>115</v>
      </c>
      <c r="BW3" s="179" t="s">
        <v>115</v>
      </c>
      <c r="BX3" s="179" t="s">
        <v>115</v>
      </c>
      <c r="BY3" s="100" t="s">
        <v>115</v>
      </c>
      <c r="BZ3" s="102" t="s">
        <v>115</v>
      </c>
      <c r="CA3" s="100" t="s">
        <v>115</v>
      </c>
      <c r="CB3" s="179">
        <v>1</v>
      </c>
      <c r="CC3" s="102">
        <v>2</v>
      </c>
      <c r="CD3" s="102">
        <v>3.5</v>
      </c>
      <c r="CE3" s="100" t="s">
        <v>115</v>
      </c>
      <c r="CF3" s="100">
        <v>2</v>
      </c>
      <c r="CG3" s="100" t="s">
        <v>115</v>
      </c>
      <c r="CH3" s="179" t="s">
        <v>115</v>
      </c>
      <c r="CI3" s="100" t="s">
        <v>115</v>
      </c>
      <c r="CJ3" s="179">
        <v>3</v>
      </c>
      <c r="CK3" s="102" t="s">
        <v>115</v>
      </c>
      <c r="CL3" s="179" t="s">
        <v>115</v>
      </c>
      <c r="CM3" s="179" t="s">
        <v>115</v>
      </c>
      <c r="CN3" s="179" t="s">
        <v>115</v>
      </c>
      <c r="CO3" s="102" t="s">
        <v>115</v>
      </c>
      <c r="CP3" s="102" t="s">
        <v>115</v>
      </c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</row>
    <row r="4" spans="1:139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138</v>
      </c>
      <c r="AN4" s="184" t="s">
        <v>139</v>
      </c>
      <c r="AO4" s="184" t="s">
        <v>140</v>
      </c>
      <c r="AP4" s="184" t="s">
        <v>141</v>
      </c>
      <c r="AQ4" s="184" t="s">
        <v>142</v>
      </c>
      <c r="AR4" s="184" t="s">
        <v>143</v>
      </c>
      <c r="AS4" s="184" t="s">
        <v>557</v>
      </c>
      <c r="AT4" s="184" t="s">
        <v>144</v>
      </c>
      <c r="AU4" s="184" t="s">
        <v>145</v>
      </c>
      <c r="AV4" s="184" t="s">
        <v>146</v>
      </c>
      <c r="AW4" s="184" t="s">
        <v>147</v>
      </c>
      <c r="AX4" s="184" t="s">
        <v>148</v>
      </c>
      <c r="AY4" s="184" t="s">
        <v>149</v>
      </c>
      <c r="AZ4" s="184" t="s">
        <v>150</v>
      </c>
      <c r="BA4" s="184" t="s">
        <v>151</v>
      </c>
      <c r="BB4" s="184" t="s">
        <v>152</v>
      </c>
      <c r="BC4" s="184" t="s">
        <v>153</v>
      </c>
      <c r="BD4" s="184" t="s">
        <v>154</v>
      </c>
      <c r="BE4" s="184" t="s">
        <v>155</v>
      </c>
      <c r="BF4" s="128" t="s">
        <v>156</v>
      </c>
      <c r="BG4" s="184" t="s">
        <v>157</v>
      </c>
      <c r="BH4" s="184" t="s">
        <v>158</v>
      </c>
      <c r="BI4" s="128" t="s">
        <v>159</v>
      </c>
      <c r="BJ4" s="184" t="s">
        <v>160</v>
      </c>
      <c r="BK4" s="184" t="s">
        <v>161</v>
      </c>
      <c r="BL4" s="128" t="s">
        <v>162</v>
      </c>
      <c r="BM4" s="184" t="s">
        <v>163</v>
      </c>
      <c r="BN4" s="184" t="s">
        <v>164</v>
      </c>
      <c r="BO4" s="184" t="s">
        <v>555</v>
      </c>
      <c r="BP4" s="184" t="s">
        <v>165</v>
      </c>
      <c r="BQ4" s="184" t="s">
        <v>166</v>
      </c>
      <c r="BR4" s="184" t="s">
        <v>167</v>
      </c>
      <c r="BS4" s="184" t="s">
        <v>168</v>
      </c>
      <c r="BT4" s="184" t="s">
        <v>169</v>
      </c>
      <c r="BU4" s="128" t="s">
        <v>170</v>
      </c>
      <c r="BV4" s="184" t="s">
        <v>171</v>
      </c>
      <c r="BW4" s="184" t="s">
        <v>172</v>
      </c>
      <c r="BX4" s="184" t="s">
        <v>556</v>
      </c>
      <c r="BY4" s="184" t="s">
        <v>173</v>
      </c>
      <c r="BZ4" s="128" t="s">
        <v>174</v>
      </c>
      <c r="CA4" s="184" t="s">
        <v>175</v>
      </c>
      <c r="CB4" s="184" t="s">
        <v>176</v>
      </c>
      <c r="CC4" s="184" t="s">
        <v>177</v>
      </c>
      <c r="CD4" s="184" t="s">
        <v>178</v>
      </c>
      <c r="CE4" s="184" t="s">
        <v>179</v>
      </c>
      <c r="CF4" s="184" t="s">
        <v>180</v>
      </c>
      <c r="CG4" s="184" t="s">
        <v>181</v>
      </c>
      <c r="CH4" s="184" t="s">
        <v>182</v>
      </c>
      <c r="CI4" s="184" t="s">
        <v>183</v>
      </c>
      <c r="CJ4" s="184" t="s">
        <v>184</v>
      </c>
      <c r="CK4" s="128" t="s">
        <v>185</v>
      </c>
      <c r="CL4" s="184" t="s">
        <v>186</v>
      </c>
      <c r="CM4" s="184" t="s">
        <v>187</v>
      </c>
      <c r="CN4" s="184" t="s">
        <v>188</v>
      </c>
      <c r="CO4" s="128" t="s">
        <v>189</v>
      </c>
      <c r="CP4" s="184" t="s">
        <v>190</v>
      </c>
    </row>
    <row r="5" spans="1:139" s="173" customFormat="1" ht="14.25" customHeight="1" x14ac:dyDescent="0.25">
      <c r="A5" s="66" t="s">
        <v>301</v>
      </c>
      <c r="B5" s="66" t="s">
        <v>300</v>
      </c>
      <c r="C5" s="66" t="s">
        <v>194</v>
      </c>
      <c r="D5" s="66">
        <v>3</v>
      </c>
      <c r="E5" s="67">
        <v>43245</v>
      </c>
      <c r="F5" s="68">
        <v>0.41180555555555554</v>
      </c>
      <c r="G5" s="68">
        <v>0.43541666666666662</v>
      </c>
      <c r="H5" s="68">
        <v>0.50208333333333333</v>
      </c>
      <c r="I5" s="68">
        <v>0.53055555555555556</v>
      </c>
      <c r="J5" s="69">
        <f>(G5-F5)+(I5-H5)</f>
        <v>5.2083333333333315E-2</v>
      </c>
      <c r="K5" s="70">
        <f>J5*D5</f>
        <v>0.15624999999999994</v>
      </c>
      <c r="L5" s="71">
        <v>24.2</v>
      </c>
      <c r="M5" s="71">
        <v>27.8</v>
      </c>
      <c r="N5" s="71">
        <f>AVERAGE(L5:M5)</f>
        <v>26</v>
      </c>
      <c r="O5" s="71">
        <v>10</v>
      </c>
      <c r="P5" s="71">
        <v>80</v>
      </c>
      <c r="Q5" s="72">
        <v>0</v>
      </c>
      <c r="R5" s="72">
        <v>2</v>
      </c>
      <c r="S5" s="72">
        <f>AVERAGE(Q5:R5)</f>
        <v>1</v>
      </c>
      <c r="T5" s="72">
        <v>0</v>
      </c>
      <c r="U5" s="72">
        <v>1</v>
      </c>
      <c r="V5" s="72">
        <f>AVERAGE(T5:U5)</f>
        <v>0.5</v>
      </c>
      <c r="W5" s="71"/>
      <c r="X5" s="66"/>
      <c r="Y5" s="66"/>
      <c r="Z5" s="66"/>
      <c r="AA5" s="66"/>
      <c r="AB5" s="136"/>
      <c r="AC5" s="136"/>
      <c r="AD5" s="66">
        <v>39.602290000000004</v>
      </c>
      <c r="AE5" s="66">
        <v>-79.273089999999996</v>
      </c>
      <c r="AF5" s="71">
        <v>848</v>
      </c>
      <c r="AG5" s="66"/>
      <c r="AH5" s="66" t="s">
        <v>191</v>
      </c>
      <c r="AI5" s="66" t="s">
        <v>191</v>
      </c>
      <c r="AJ5" s="72"/>
      <c r="AK5" s="72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71"/>
      <c r="BG5" s="66"/>
      <c r="BH5" s="71">
        <v>3</v>
      </c>
      <c r="BI5" s="71"/>
      <c r="BJ5" s="66"/>
      <c r="BK5" s="66"/>
      <c r="BL5" s="71"/>
      <c r="BM5" s="66"/>
      <c r="BN5" s="66"/>
      <c r="BO5" s="66"/>
      <c r="BP5" s="66"/>
      <c r="BQ5" s="66"/>
      <c r="BR5" s="66"/>
      <c r="BS5" s="66"/>
      <c r="BT5" s="66"/>
      <c r="BU5" s="71">
        <v>23</v>
      </c>
      <c r="BV5" s="71"/>
      <c r="BW5" s="71"/>
      <c r="BX5" s="71"/>
      <c r="BY5" s="71"/>
      <c r="BZ5" s="71">
        <v>1</v>
      </c>
      <c r="CA5" s="71">
        <v>3</v>
      </c>
      <c r="CB5" s="66"/>
      <c r="CC5" s="66"/>
      <c r="CD5" s="66"/>
      <c r="CE5" s="66"/>
      <c r="CF5" s="66"/>
      <c r="CG5" s="66"/>
      <c r="CH5" s="66"/>
      <c r="CI5" s="66"/>
      <c r="CJ5" s="66"/>
      <c r="CK5" s="71"/>
      <c r="CL5" s="66"/>
      <c r="CM5" s="66"/>
      <c r="CN5" s="66"/>
      <c r="CO5" s="71"/>
      <c r="CP5" s="66"/>
    </row>
    <row r="6" spans="1:139" s="71" customFormat="1" ht="14.25" customHeight="1" x14ac:dyDescent="0.25">
      <c r="A6" s="66" t="s">
        <v>301</v>
      </c>
      <c r="B6" s="66" t="s">
        <v>300</v>
      </c>
      <c r="C6" s="66" t="s">
        <v>193</v>
      </c>
      <c r="D6" s="66">
        <v>2</v>
      </c>
      <c r="E6" s="67">
        <v>43249</v>
      </c>
      <c r="F6" s="68">
        <v>0.48819444444444443</v>
      </c>
      <c r="G6" s="68">
        <v>0.50694444444444442</v>
      </c>
      <c r="H6" s="68">
        <v>0.61041666666666672</v>
      </c>
      <c r="I6" s="68">
        <v>0.63055555555555554</v>
      </c>
      <c r="J6" s="69">
        <f>(G6-F6)+(I6-H6)</f>
        <v>3.8888888888888806E-2</v>
      </c>
      <c r="K6" s="70">
        <f>J6*D6</f>
        <v>7.7777777777777612E-2</v>
      </c>
      <c r="L6" s="71">
        <v>25.4</v>
      </c>
      <c r="M6" s="71">
        <v>28.2</v>
      </c>
      <c r="N6" s="71">
        <f>AVERAGE(L6:M6)</f>
        <v>26.799999999999997</v>
      </c>
      <c r="O6" s="71">
        <v>65</v>
      </c>
      <c r="P6" s="71">
        <v>50</v>
      </c>
      <c r="Q6" s="72">
        <v>0</v>
      </c>
      <c r="R6" s="72">
        <v>1</v>
      </c>
      <c r="S6" s="72">
        <f>AVERAGE(Q6:R6)</f>
        <v>0.5</v>
      </c>
      <c r="T6" s="72">
        <v>0</v>
      </c>
      <c r="U6" s="72">
        <v>2</v>
      </c>
      <c r="V6" s="72">
        <f>AVERAGE(T6:U6)</f>
        <v>1</v>
      </c>
      <c r="X6" s="66"/>
      <c r="Y6" s="66"/>
      <c r="Z6" s="66"/>
      <c r="AA6" s="66"/>
      <c r="AB6" s="136"/>
      <c r="AC6" s="136"/>
      <c r="AD6" s="66"/>
      <c r="AE6" s="66"/>
      <c r="AG6" s="66"/>
      <c r="AH6" s="66" t="s">
        <v>191</v>
      </c>
      <c r="AI6" s="66" t="s">
        <v>191</v>
      </c>
      <c r="AJ6" s="72"/>
      <c r="AK6" s="72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G6" s="66"/>
      <c r="BH6" s="66">
        <v>1</v>
      </c>
      <c r="BJ6" s="66"/>
      <c r="BK6" s="66"/>
      <c r="BM6" s="66"/>
      <c r="BN6" s="66"/>
      <c r="BO6" s="66"/>
      <c r="BP6" s="66"/>
      <c r="BQ6" s="66"/>
      <c r="BR6" s="66"/>
      <c r="BS6" s="66"/>
      <c r="BT6" s="66"/>
      <c r="BU6" s="71">
        <v>1</v>
      </c>
      <c r="BV6" s="66"/>
      <c r="BW6" s="66"/>
      <c r="BX6" s="66"/>
      <c r="BY6" s="66"/>
      <c r="BZ6" s="71">
        <v>1</v>
      </c>
      <c r="CA6" s="66">
        <v>1</v>
      </c>
      <c r="CB6" s="66"/>
      <c r="CC6" s="66"/>
      <c r="CD6" s="66"/>
      <c r="CE6" s="66"/>
      <c r="CF6" s="66"/>
      <c r="CG6" s="66"/>
      <c r="CH6" s="66"/>
      <c r="CI6" s="66"/>
      <c r="CJ6" s="66"/>
      <c r="CL6" s="66"/>
      <c r="CM6" s="66"/>
      <c r="CN6" s="66"/>
      <c r="CP6" s="66"/>
    </row>
    <row r="7" spans="1:139" s="71" customFormat="1" ht="14.25" customHeight="1" x14ac:dyDescent="0.25">
      <c r="A7" s="66" t="s">
        <v>301</v>
      </c>
      <c r="B7" s="66" t="s">
        <v>300</v>
      </c>
      <c r="C7" s="66" t="s">
        <v>193</v>
      </c>
      <c r="D7" s="66">
        <v>2</v>
      </c>
      <c r="E7" s="67">
        <v>43258</v>
      </c>
      <c r="F7" s="68">
        <v>0.70833333333333337</v>
      </c>
      <c r="G7" s="68">
        <v>0.72916666666666663</v>
      </c>
      <c r="H7" s="68">
        <v>0.77777777777777779</v>
      </c>
      <c r="I7" s="68">
        <v>0.79166666666666663</v>
      </c>
      <c r="J7" s="69">
        <f>(G7-F7)+(I7-H7)</f>
        <v>3.4722222222222099E-2</v>
      </c>
      <c r="K7" s="70">
        <f>J7*D7</f>
        <v>6.9444444444444198E-2</v>
      </c>
      <c r="L7" s="71">
        <v>25</v>
      </c>
      <c r="M7" s="71">
        <v>23</v>
      </c>
      <c r="N7" s="71">
        <f>AVERAGE(L7:M7)</f>
        <v>24</v>
      </c>
      <c r="O7" s="71">
        <v>0</v>
      </c>
      <c r="P7" s="71">
        <v>0</v>
      </c>
      <c r="Q7" s="72">
        <v>0</v>
      </c>
      <c r="R7" s="72">
        <v>2</v>
      </c>
      <c r="S7" s="72">
        <f>AVERAGE(Q7:R7)</f>
        <v>1</v>
      </c>
      <c r="T7" s="72">
        <v>0</v>
      </c>
      <c r="U7" s="72">
        <v>2</v>
      </c>
      <c r="V7" s="72">
        <f>AVERAGE(T7:U7)</f>
        <v>1</v>
      </c>
      <c r="X7" s="66"/>
      <c r="Y7" s="66"/>
      <c r="Z7" s="66"/>
      <c r="AA7" s="66"/>
      <c r="AB7" s="136"/>
      <c r="AC7" s="136"/>
      <c r="AD7" s="66"/>
      <c r="AE7" s="66"/>
      <c r="AG7" s="66"/>
      <c r="AH7" s="66" t="s">
        <v>191</v>
      </c>
      <c r="AI7" s="66" t="s">
        <v>191</v>
      </c>
      <c r="AJ7" s="72"/>
      <c r="AK7" s="72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G7" s="66"/>
      <c r="BH7" s="66"/>
      <c r="BJ7" s="66"/>
      <c r="BK7" s="66"/>
      <c r="BM7" s="66"/>
      <c r="BN7" s="66"/>
      <c r="BO7" s="66"/>
      <c r="BP7" s="66"/>
      <c r="BQ7" s="66"/>
      <c r="BR7" s="66"/>
      <c r="BS7" s="66"/>
      <c r="BT7" s="66"/>
      <c r="BU7" s="71">
        <v>20</v>
      </c>
      <c r="BV7" s="66"/>
      <c r="BW7" s="66"/>
      <c r="BX7" s="66"/>
      <c r="BY7" s="66"/>
      <c r="CA7" s="66">
        <v>20</v>
      </c>
      <c r="CB7" s="66"/>
      <c r="CC7" s="66"/>
      <c r="CD7" s="66"/>
      <c r="CE7" s="66"/>
      <c r="CF7" s="66"/>
      <c r="CG7" s="66"/>
      <c r="CH7" s="66"/>
      <c r="CI7" s="66"/>
      <c r="CJ7" s="66"/>
      <c r="CL7" s="66"/>
      <c r="CM7" s="66"/>
      <c r="CN7" s="66"/>
      <c r="CP7" s="66"/>
    </row>
    <row r="8" spans="1:139" s="71" customFormat="1" ht="14.25" customHeight="1" x14ac:dyDescent="0.25">
      <c r="A8" s="66" t="s">
        <v>301</v>
      </c>
      <c r="B8" s="66" t="s">
        <v>300</v>
      </c>
      <c r="C8" s="66" t="s">
        <v>192</v>
      </c>
      <c r="D8" s="66">
        <v>1</v>
      </c>
      <c r="E8" s="137">
        <v>43260</v>
      </c>
      <c r="F8" s="143">
        <v>0.57291666666666663</v>
      </c>
      <c r="G8" s="68">
        <v>0.58680555555555558</v>
      </c>
      <c r="H8" s="68"/>
      <c r="I8" s="68"/>
      <c r="J8" s="69">
        <f>(G8-F8)+(I8-H8)</f>
        <v>1.3888888888888951E-2</v>
      </c>
      <c r="K8" s="70">
        <f>J8*D8</f>
        <v>1.3888888888888951E-2</v>
      </c>
      <c r="L8" s="71">
        <v>79</v>
      </c>
      <c r="M8" s="71">
        <v>79</v>
      </c>
      <c r="N8" s="71">
        <f>AVERAGE(L8:M8)</f>
        <v>79</v>
      </c>
      <c r="O8" s="71">
        <v>60</v>
      </c>
      <c r="P8" s="71">
        <v>60</v>
      </c>
      <c r="Q8" s="72">
        <v>0</v>
      </c>
      <c r="R8" s="72">
        <v>1</v>
      </c>
      <c r="S8" s="72">
        <f>AVERAGE(Q8:R8)</f>
        <v>0.5</v>
      </c>
      <c r="T8" s="72">
        <v>0</v>
      </c>
      <c r="U8" s="72">
        <v>1</v>
      </c>
      <c r="V8" s="72">
        <f>AVERAGE(T8:U8)</f>
        <v>0.5</v>
      </c>
      <c r="X8" s="66"/>
      <c r="Y8" s="66"/>
      <c r="Z8" s="66"/>
      <c r="AA8" s="66"/>
      <c r="AB8" s="136"/>
      <c r="AC8" s="136"/>
      <c r="AD8" s="66"/>
      <c r="AE8" s="66"/>
      <c r="AG8" s="66"/>
      <c r="AH8" s="66" t="s">
        <v>191</v>
      </c>
      <c r="AI8" s="66" t="s">
        <v>191</v>
      </c>
      <c r="AJ8" s="72"/>
      <c r="AK8" s="72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G8" s="66"/>
      <c r="BH8" s="66">
        <v>5</v>
      </c>
      <c r="BJ8" s="66"/>
      <c r="BK8" s="66"/>
      <c r="BM8" s="66"/>
      <c r="BN8" s="66"/>
      <c r="BO8" s="66"/>
      <c r="BP8" s="66"/>
      <c r="BQ8" s="66"/>
      <c r="BR8" s="66"/>
      <c r="BS8" s="66"/>
      <c r="BT8" s="66"/>
      <c r="BU8" s="71">
        <v>18</v>
      </c>
      <c r="BV8" s="66"/>
      <c r="BW8" s="66"/>
      <c r="BX8" s="66"/>
      <c r="BY8" s="66"/>
      <c r="CA8" s="66">
        <v>7</v>
      </c>
      <c r="CB8" s="66"/>
      <c r="CC8" s="66"/>
      <c r="CD8" s="66"/>
      <c r="CE8" s="66"/>
      <c r="CF8" s="66"/>
      <c r="CG8" s="66"/>
      <c r="CH8" s="66"/>
      <c r="CI8" s="66"/>
      <c r="CJ8" s="66"/>
      <c r="CL8" s="66"/>
      <c r="CM8" s="66"/>
      <c r="CN8" s="66"/>
      <c r="CP8" s="66"/>
    </row>
    <row r="9" spans="1:139" s="71" customFormat="1" ht="14.25" customHeight="1" x14ac:dyDescent="0.25">
      <c r="A9" s="66" t="s">
        <v>301</v>
      </c>
      <c r="B9" s="66" t="s">
        <v>300</v>
      </c>
      <c r="C9" s="66" t="s">
        <v>234</v>
      </c>
      <c r="D9" s="66">
        <v>2</v>
      </c>
      <c r="E9" s="67">
        <v>43281</v>
      </c>
      <c r="F9" s="68">
        <v>0.59722222222222221</v>
      </c>
      <c r="G9" s="68">
        <v>0.6166666666666667</v>
      </c>
      <c r="H9" s="68"/>
      <c r="I9" s="68"/>
      <c r="J9" s="69">
        <f>(G9-F9)+(I9-H9)</f>
        <v>1.9444444444444486E-2</v>
      </c>
      <c r="K9" s="70">
        <f>J9*D9</f>
        <v>3.8888888888888973E-2</v>
      </c>
      <c r="L9" s="71">
        <v>32.4</v>
      </c>
      <c r="M9" s="71">
        <v>33</v>
      </c>
      <c r="N9" s="71">
        <f>AVERAGE(L9:M9)</f>
        <v>32.700000000000003</v>
      </c>
      <c r="O9" s="71">
        <v>30</v>
      </c>
      <c r="P9" s="71">
        <v>30</v>
      </c>
      <c r="Q9" s="72">
        <v>0</v>
      </c>
      <c r="R9" s="72">
        <v>1</v>
      </c>
      <c r="S9" s="72">
        <f>AVERAGE(Q9:R9)</f>
        <v>0.5</v>
      </c>
      <c r="T9" s="72">
        <v>0</v>
      </c>
      <c r="U9" s="72">
        <v>1</v>
      </c>
      <c r="V9" s="72">
        <f>AVERAGE(T9:U9)</f>
        <v>0.5</v>
      </c>
      <c r="X9" s="66"/>
      <c r="Y9" s="66"/>
      <c r="Z9" s="66"/>
      <c r="AA9" s="66"/>
      <c r="AB9" s="136"/>
      <c r="AC9" s="136"/>
      <c r="AD9" s="66"/>
      <c r="AE9" s="66"/>
      <c r="AG9" s="66"/>
      <c r="AH9" s="66" t="s">
        <v>191</v>
      </c>
      <c r="AI9" s="66" t="s">
        <v>191</v>
      </c>
      <c r="AJ9" s="72"/>
      <c r="AK9" s="72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G9" s="66"/>
      <c r="BH9" s="66"/>
      <c r="BJ9" s="66"/>
      <c r="BK9" s="66"/>
      <c r="BM9" s="66"/>
      <c r="BN9" s="66"/>
      <c r="BO9" s="66"/>
      <c r="BP9" s="66"/>
      <c r="BQ9" s="66"/>
      <c r="BR9" s="66"/>
      <c r="BS9" s="66"/>
      <c r="BT9" s="66">
        <v>1</v>
      </c>
      <c r="BU9" s="71">
        <v>1</v>
      </c>
      <c r="BV9" s="66"/>
      <c r="BW9" s="66"/>
      <c r="BX9" s="66"/>
      <c r="BY9" s="66"/>
      <c r="CA9" s="66">
        <v>2</v>
      </c>
      <c r="CB9" s="66"/>
      <c r="CC9" s="66"/>
      <c r="CD9" s="66"/>
      <c r="CE9" s="66"/>
      <c r="CF9" s="66"/>
      <c r="CG9" s="66"/>
      <c r="CH9" s="66"/>
      <c r="CI9" s="66"/>
      <c r="CJ9" s="66"/>
      <c r="CL9" s="66"/>
      <c r="CM9" s="66"/>
      <c r="CN9" s="66"/>
      <c r="CP9" s="66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8889-7EF9-4949-9998-689F067682F4}">
  <dimension ref="A1:EI11"/>
  <sheetViews>
    <sheetView topLeftCell="A2" workbookViewId="0">
      <selection activeCell="A12" sqref="A12:XFD39"/>
    </sheetView>
  </sheetViews>
  <sheetFormatPr defaultRowHeight="15" x14ac:dyDescent="0.25"/>
  <sheetData>
    <row r="1" spans="1:139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L1" s="178" t="s">
        <v>6</v>
      </c>
      <c r="AM1" s="100" t="s">
        <v>7</v>
      </c>
      <c r="AN1" s="179" t="s">
        <v>8</v>
      </c>
      <c r="AO1" s="102" t="s">
        <v>9</v>
      </c>
      <c r="AP1" s="100" t="s">
        <v>10</v>
      </c>
      <c r="AQ1" s="103" t="s">
        <v>11</v>
      </c>
      <c r="AR1" s="100" t="s">
        <v>12</v>
      </c>
      <c r="AS1" s="100" t="s">
        <v>214</v>
      </c>
      <c r="AT1" s="179" t="s">
        <v>13</v>
      </c>
      <c r="AU1" s="179" t="s">
        <v>14</v>
      </c>
      <c r="AV1" s="100" t="s">
        <v>15</v>
      </c>
      <c r="AW1" s="100" t="s">
        <v>16</v>
      </c>
      <c r="AX1" s="102" t="s">
        <v>17</v>
      </c>
      <c r="AY1" s="179" t="s">
        <v>18</v>
      </c>
      <c r="AZ1" s="179" t="s">
        <v>19</v>
      </c>
      <c r="BA1" s="179" t="s">
        <v>20</v>
      </c>
      <c r="BB1" s="179" t="s">
        <v>21</v>
      </c>
      <c r="BC1" s="103" t="s">
        <v>22</v>
      </c>
      <c r="BD1" s="102" t="s">
        <v>23</v>
      </c>
      <c r="BE1" s="100" t="s">
        <v>24</v>
      </c>
      <c r="BF1" s="100" t="s">
        <v>25</v>
      </c>
      <c r="BG1" s="100" t="s">
        <v>26</v>
      </c>
      <c r="BH1" s="100" t="s">
        <v>27</v>
      </c>
      <c r="BI1" s="102" t="s">
        <v>28</v>
      </c>
      <c r="BJ1" s="100" t="s">
        <v>29</v>
      </c>
      <c r="BK1" s="100" t="s">
        <v>30</v>
      </c>
      <c r="BL1" s="100" t="s">
        <v>31</v>
      </c>
      <c r="BM1" s="100" t="s">
        <v>32</v>
      </c>
      <c r="BN1" s="100" t="s">
        <v>33</v>
      </c>
      <c r="BO1" s="100" t="s">
        <v>261</v>
      </c>
      <c r="BP1" s="179" t="s">
        <v>34</v>
      </c>
      <c r="BQ1" s="100" t="s">
        <v>35</v>
      </c>
      <c r="BR1" s="100" t="s">
        <v>36</v>
      </c>
      <c r="BS1" s="179" t="s">
        <v>37</v>
      </c>
      <c r="BT1" s="179" t="s">
        <v>38</v>
      </c>
      <c r="BU1" s="100" t="s">
        <v>39</v>
      </c>
      <c r="BV1" s="100" t="s">
        <v>40</v>
      </c>
      <c r="BW1" s="179" t="s">
        <v>41</v>
      </c>
      <c r="BX1" s="179" t="s">
        <v>259</v>
      </c>
      <c r="BY1" s="100" t="s">
        <v>42</v>
      </c>
      <c r="BZ1" s="100" t="s">
        <v>43</v>
      </c>
      <c r="CA1" s="100" t="s">
        <v>44</v>
      </c>
      <c r="CB1" s="179" t="s">
        <v>45</v>
      </c>
      <c r="CC1" s="102" t="s">
        <v>46</v>
      </c>
      <c r="CD1" s="102" t="s">
        <v>47</v>
      </c>
      <c r="CE1" s="100" t="s">
        <v>48</v>
      </c>
      <c r="CF1" s="100" t="s">
        <v>49</v>
      </c>
      <c r="CG1" s="100" t="s">
        <v>50</v>
      </c>
      <c r="CH1" s="179" t="s">
        <v>51</v>
      </c>
      <c r="CI1" s="100" t="s">
        <v>52</v>
      </c>
      <c r="CJ1" s="179" t="s">
        <v>53</v>
      </c>
      <c r="CK1" s="103" t="s">
        <v>54</v>
      </c>
      <c r="CL1" s="179" t="s">
        <v>55</v>
      </c>
      <c r="CM1" s="179" t="s">
        <v>56</v>
      </c>
      <c r="CN1" s="179" t="s">
        <v>57</v>
      </c>
      <c r="CO1" s="100" t="s">
        <v>58</v>
      </c>
      <c r="CP1" s="103" t="s">
        <v>59</v>
      </c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</row>
    <row r="2" spans="1:139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81" t="s">
        <v>60</v>
      </c>
      <c r="AM2" s="116" t="s">
        <v>61</v>
      </c>
      <c r="AN2" s="182" t="s">
        <v>62</v>
      </c>
      <c r="AO2" s="118" t="s">
        <v>63</v>
      </c>
      <c r="AP2" s="116" t="s">
        <v>64</v>
      </c>
      <c r="AQ2" s="119" t="s">
        <v>788</v>
      </c>
      <c r="AR2" s="116" t="s">
        <v>66</v>
      </c>
      <c r="AS2" s="116" t="s">
        <v>215</v>
      </c>
      <c r="AT2" s="182" t="s">
        <v>67</v>
      </c>
      <c r="AU2" s="182" t="s">
        <v>68</v>
      </c>
      <c r="AV2" s="116" t="s">
        <v>69</v>
      </c>
      <c r="AW2" s="116" t="s">
        <v>70</v>
      </c>
      <c r="AX2" s="118" t="s">
        <v>71</v>
      </c>
      <c r="AY2" s="182" t="s">
        <v>72</v>
      </c>
      <c r="AZ2" s="182" t="s">
        <v>73</v>
      </c>
      <c r="BA2" s="182" t="s">
        <v>74</v>
      </c>
      <c r="BB2" s="182" t="s">
        <v>75</v>
      </c>
      <c r="BC2" s="119" t="s">
        <v>789</v>
      </c>
      <c r="BD2" s="118" t="s">
        <v>77</v>
      </c>
      <c r="BE2" s="116" t="s">
        <v>78</v>
      </c>
      <c r="BF2" s="116" t="s">
        <v>79</v>
      </c>
      <c r="BG2" s="116" t="s">
        <v>80</v>
      </c>
      <c r="BH2" s="116" t="s">
        <v>81</v>
      </c>
      <c r="BI2" s="118" t="s">
        <v>82</v>
      </c>
      <c r="BJ2" s="116" t="s">
        <v>83</v>
      </c>
      <c r="BK2" s="116" t="s">
        <v>84</v>
      </c>
      <c r="BL2" s="116" t="s">
        <v>85</v>
      </c>
      <c r="BM2" s="116" t="s">
        <v>86</v>
      </c>
      <c r="BN2" s="116" t="s">
        <v>87</v>
      </c>
      <c r="BO2" s="182" t="s">
        <v>260</v>
      </c>
      <c r="BP2" s="182" t="s">
        <v>88</v>
      </c>
      <c r="BQ2" s="116" t="s">
        <v>89</v>
      </c>
      <c r="BR2" s="116" t="s">
        <v>90</v>
      </c>
      <c r="BS2" s="182" t="s">
        <v>91</v>
      </c>
      <c r="BT2" s="182" t="s">
        <v>92</v>
      </c>
      <c r="BU2" s="116" t="s">
        <v>93</v>
      </c>
      <c r="BV2" s="116" t="s">
        <v>94</v>
      </c>
      <c r="BW2" s="182" t="s">
        <v>95</v>
      </c>
      <c r="BX2" s="182" t="s">
        <v>258</v>
      </c>
      <c r="BY2" s="116" t="s">
        <v>96</v>
      </c>
      <c r="BZ2" s="116" t="s">
        <v>97</v>
      </c>
      <c r="CA2" s="116" t="s">
        <v>98</v>
      </c>
      <c r="CB2" s="182" t="s">
        <v>99</v>
      </c>
      <c r="CC2" s="118" t="s">
        <v>100</v>
      </c>
      <c r="CD2" s="118" t="s">
        <v>101</v>
      </c>
      <c r="CE2" s="116" t="s">
        <v>102</v>
      </c>
      <c r="CF2" s="116" t="s">
        <v>103</v>
      </c>
      <c r="CG2" s="116" t="s">
        <v>104</v>
      </c>
      <c r="CH2" s="182" t="s">
        <v>105</v>
      </c>
      <c r="CI2" s="116" t="s">
        <v>106</v>
      </c>
      <c r="CJ2" s="182" t="s">
        <v>107</v>
      </c>
      <c r="CK2" s="119" t="s">
        <v>108</v>
      </c>
      <c r="CL2" s="182" t="s">
        <v>109</v>
      </c>
      <c r="CM2" s="182" t="s">
        <v>110</v>
      </c>
      <c r="CN2" s="182" t="s">
        <v>111</v>
      </c>
      <c r="CO2" s="116" t="s">
        <v>112</v>
      </c>
      <c r="CP2" s="119" t="s">
        <v>113</v>
      </c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</row>
    <row r="3" spans="1:139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L3" s="124" t="s">
        <v>114</v>
      </c>
      <c r="AM3" s="100">
        <v>2</v>
      </c>
      <c r="AN3" s="179">
        <v>2</v>
      </c>
      <c r="AO3" s="102" t="s">
        <v>115</v>
      </c>
      <c r="AP3" s="100">
        <v>2</v>
      </c>
      <c r="AQ3" s="102" t="s">
        <v>115</v>
      </c>
      <c r="AR3" s="100" t="s">
        <v>115</v>
      </c>
      <c r="AS3" s="100">
        <v>3</v>
      </c>
      <c r="AT3" s="179" t="s">
        <v>115</v>
      </c>
      <c r="AU3" s="179" t="s">
        <v>115</v>
      </c>
      <c r="AV3" s="100" t="s">
        <v>115</v>
      </c>
      <c r="AW3" s="100" t="s">
        <v>115</v>
      </c>
      <c r="AX3" s="102">
        <v>3.5</v>
      </c>
      <c r="AY3" s="179">
        <v>3</v>
      </c>
      <c r="AZ3" s="179" t="s">
        <v>115</v>
      </c>
      <c r="BA3" s="179">
        <v>2</v>
      </c>
      <c r="BB3" s="179">
        <v>3</v>
      </c>
      <c r="BC3" s="102" t="s">
        <v>115</v>
      </c>
      <c r="BD3" s="102">
        <v>3</v>
      </c>
      <c r="BE3" s="100" t="s">
        <v>115</v>
      </c>
      <c r="BF3" s="102" t="s">
        <v>115</v>
      </c>
      <c r="BG3" s="100" t="s">
        <v>115</v>
      </c>
      <c r="BH3" s="100">
        <v>3</v>
      </c>
      <c r="BI3" s="102">
        <v>2</v>
      </c>
      <c r="BJ3" s="100">
        <v>2</v>
      </c>
      <c r="BK3" s="100">
        <v>1</v>
      </c>
      <c r="BL3" s="102">
        <v>1</v>
      </c>
      <c r="BM3" s="100">
        <v>3</v>
      </c>
      <c r="BN3" s="100" t="s">
        <v>115</v>
      </c>
      <c r="BO3" s="100">
        <v>3</v>
      </c>
      <c r="BP3" s="179">
        <v>3</v>
      </c>
      <c r="BQ3" s="100" t="s">
        <v>115</v>
      </c>
      <c r="BR3" s="183" t="s">
        <v>115</v>
      </c>
      <c r="BS3" s="183" t="s">
        <v>115</v>
      </c>
      <c r="BT3" s="183" t="s">
        <v>115</v>
      </c>
      <c r="BU3" s="102" t="s">
        <v>115</v>
      </c>
      <c r="BV3" s="100" t="s">
        <v>115</v>
      </c>
      <c r="BW3" s="179" t="s">
        <v>115</v>
      </c>
      <c r="BX3" s="179" t="s">
        <v>115</v>
      </c>
      <c r="BY3" s="100" t="s">
        <v>115</v>
      </c>
      <c r="BZ3" s="102" t="s">
        <v>115</v>
      </c>
      <c r="CA3" s="100" t="s">
        <v>115</v>
      </c>
      <c r="CB3" s="179">
        <v>1</v>
      </c>
      <c r="CC3" s="102">
        <v>2</v>
      </c>
      <c r="CD3" s="102">
        <v>3.5</v>
      </c>
      <c r="CE3" s="100" t="s">
        <v>115</v>
      </c>
      <c r="CF3" s="100">
        <v>2</v>
      </c>
      <c r="CG3" s="100" t="s">
        <v>115</v>
      </c>
      <c r="CH3" s="179" t="s">
        <v>115</v>
      </c>
      <c r="CI3" s="100" t="s">
        <v>115</v>
      </c>
      <c r="CJ3" s="179">
        <v>3</v>
      </c>
      <c r="CK3" s="102" t="s">
        <v>115</v>
      </c>
      <c r="CL3" s="179" t="s">
        <v>115</v>
      </c>
      <c r="CM3" s="179" t="s">
        <v>115</v>
      </c>
      <c r="CN3" s="179" t="s">
        <v>115</v>
      </c>
      <c r="CO3" s="102" t="s">
        <v>115</v>
      </c>
      <c r="CP3" s="102" t="s">
        <v>115</v>
      </c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</row>
    <row r="4" spans="1:139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138</v>
      </c>
      <c r="AN4" s="184" t="s">
        <v>139</v>
      </c>
      <c r="AO4" s="184" t="s">
        <v>140</v>
      </c>
      <c r="AP4" s="184" t="s">
        <v>141</v>
      </c>
      <c r="AQ4" s="184" t="s">
        <v>142</v>
      </c>
      <c r="AR4" s="184" t="s">
        <v>143</v>
      </c>
      <c r="AS4" s="184" t="s">
        <v>557</v>
      </c>
      <c r="AT4" s="184" t="s">
        <v>144</v>
      </c>
      <c r="AU4" s="184" t="s">
        <v>145</v>
      </c>
      <c r="AV4" s="184" t="s">
        <v>146</v>
      </c>
      <c r="AW4" s="184" t="s">
        <v>147</v>
      </c>
      <c r="AX4" s="184" t="s">
        <v>148</v>
      </c>
      <c r="AY4" s="184" t="s">
        <v>149</v>
      </c>
      <c r="AZ4" s="184" t="s">
        <v>150</v>
      </c>
      <c r="BA4" s="184" t="s">
        <v>151</v>
      </c>
      <c r="BB4" s="184" t="s">
        <v>152</v>
      </c>
      <c r="BC4" s="184" t="s">
        <v>153</v>
      </c>
      <c r="BD4" s="184" t="s">
        <v>154</v>
      </c>
      <c r="BE4" s="184" t="s">
        <v>155</v>
      </c>
      <c r="BF4" s="128" t="s">
        <v>156</v>
      </c>
      <c r="BG4" s="184" t="s">
        <v>157</v>
      </c>
      <c r="BH4" s="184" t="s">
        <v>158</v>
      </c>
      <c r="BI4" s="128" t="s">
        <v>159</v>
      </c>
      <c r="BJ4" s="184" t="s">
        <v>160</v>
      </c>
      <c r="BK4" s="184" t="s">
        <v>161</v>
      </c>
      <c r="BL4" s="128" t="s">
        <v>162</v>
      </c>
      <c r="BM4" s="184" t="s">
        <v>163</v>
      </c>
      <c r="BN4" s="184" t="s">
        <v>164</v>
      </c>
      <c r="BO4" s="184" t="s">
        <v>555</v>
      </c>
      <c r="BP4" s="184" t="s">
        <v>165</v>
      </c>
      <c r="BQ4" s="184" t="s">
        <v>166</v>
      </c>
      <c r="BR4" s="184" t="s">
        <v>167</v>
      </c>
      <c r="BS4" s="184" t="s">
        <v>168</v>
      </c>
      <c r="BT4" s="184" t="s">
        <v>169</v>
      </c>
      <c r="BU4" s="128" t="s">
        <v>170</v>
      </c>
      <c r="BV4" s="184" t="s">
        <v>171</v>
      </c>
      <c r="BW4" s="184" t="s">
        <v>172</v>
      </c>
      <c r="BX4" s="184" t="s">
        <v>556</v>
      </c>
      <c r="BY4" s="184" t="s">
        <v>173</v>
      </c>
      <c r="BZ4" s="128" t="s">
        <v>174</v>
      </c>
      <c r="CA4" s="184" t="s">
        <v>175</v>
      </c>
      <c r="CB4" s="184" t="s">
        <v>176</v>
      </c>
      <c r="CC4" s="184" t="s">
        <v>177</v>
      </c>
      <c r="CD4" s="184" t="s">
        <v>178</v>
      </c>
      <c r="CE4" s="184" t="s">
        <v>179</v>
      </c>
      <c r="CF4" s="184" t="s">
        <v>180</v>
      </c>
      <c r="CG4" s="184" t="s">
        <v>181</v>
      </c>
      <c r="CH4" s="184" t="s">
        <v>182</v>
      </c>
      <c r="CI4" s="184" t="s">
        <v>183</v>
      </c>
      <c r="CJ4" s="184" t="s">
        <v>184</v>
      </c>
      <c r="CK4" s="128" t="s">
        <v>185</v>
      </c>
      <c r="CL4" s="184" t="s">
        <v>186</v>
      </c>
      <c r="CM4" s="184" t="s">
        <v>187</v>
      </c>
      <c r="CN4" s="184" t="s">
        <v>188</v>
      </c>
      <c r="CO4" s="128" t="s">
        <v>189</v>
      </c>
      <c r="CP4" s="184" t="s">
        <v>190</v>
      </c>
    </row>
    <row r="5" spans="1:139" s="71" customFormat="1" ht="14.25" customHeight="1" x14ac:dyDescent="0.25">
      <c r="A5" s="66" t="s">
        <v>250</v>
      </c>
      <c r="B5" s="66" t="s">
        <v>244</v>
      </c>
      <c r="C5" s="66" t="s">
        <v>233</v>
      </c>
      <c r="D5" s="66">
        <v>1</v>
      </c>
      <c r="E5" s="67">
        <v>43280</v>
      </c>
      <c r="F5" s="68">
        <v>0.54236111111111118</v>
      </c>
      <c r="G5" s="68">
        <v>0.58194444444444449</v>
      </c>
      <c r="H5" s="68"/>
      <c r="I5" s="68"/>
      <c r="J5" s="69">
        <f>(G5-F5)+(I5-H5)</f>
        <v>3.9583333333333304E-2</v>
      </c>
      <c r="K5" s="70">
        <f t="shared" ref="K5:K11" si="0">J5*D5</f>
        <v>3.9583333333333304E-2</v>
      </c>
      <c r="L5" s="71">
        <v>34.1</v>
      </c>
      <c r="M5" s="71">
        <v>34.1</v>
      </c>
      <c r="N5" s="71">
        <f t="shared" ref="N5:N11" si="1">AVERAGE(L5:M5)</f>
        <v>34.1</v>
      </c>
      <c r="O5" s="71">
        <v>0</v>
      </c>
      <c r="P5" s="71">
        <v>5</v>
      </c>
      <c r="Q5" s="72">
        <v>0</v>
      </c>
      <c r="R5" s="72">
        <v>1</v>
      </c>
      <c r="S5" s="72">
        <f t="shared" ref="S5:S11" si="2">AVERAGE(Q5:R5)</f>
        <v>0.5</v>
      </c>
      <c r="T5" s="72">
        <v>0</v>
      </c>
      <c r="U5" s="72">
        <v>2</v>
      </c>
      <c r="V5" s="72">
        <f t="shared" ref="V5:V11" si="3">AVERAGE(T5:U5)</f>
        <v>1</v>
      </c>
      <c r="X5" s="66"/>
      <c r="Y5" s="66"/>
      <c r="Z5" s="66"/>
      <c r="AA5" s="66"/>
      <c r="AB5" s="136"/>
      <c r="AC5" s="136"/>
      <c r="AD5" s="66"/>
      <c r="AE5" s="66"/>
      <c r="AG5" s="66" t="s">
        <v>522</v>
      </c>
      <c r="AH5" s="66" t="s">
        <v>191</v>
      </c>
      <c r="AI5" s="66" t="s">
        <v>520</v>
      </c>
      <c r="AJ5" s="72"/>
      <c r="AK5" s="72"/>
      <c r="AL5" s="66"/>
      <c r="AM5" s="66"/>
      <c r="AN5" s="66"/>
      <c r="AO5" s="66"/>
      <c r="AP5" s="66"/>
      <c r="AQ5" s="66"/>
      <c r="AR5" s="66"/>
      <c r="AS5" s="66"/>
      <c r="AT5" s="66">
        <v>1</v>
      </c>
      <c r="AU5" s="66"/>
      <c r="AV5" s="66"/>
      <c r="AW5" s="66"/>
      <c r="AX5" s="66"/>
      <c r="AY5" s="66"/>
      <c r="AZ5" s="66"/>
      <c r="BA5" s="66"/>
      <c r="BB5" s="66">
        <v>2</v>
      </c>
      <c r="BC5" s="66"/>
      <c r="BD5" s="66"/>
      <c r="BE5" s="66"/>
      <c r="BG5" s="66"/>
      <c r="BH5" s="66">
        <v>3</v>
      </c>
      <c r="BJ5" s="66"/>
      <c r="BK5" s="66"/>
      <c r="BM5" s="66"/>
      <c r="BN5" s="66"/>
      <c r="BO5" s="66"/>
      <c r="BP5" s="66">
        <v>1</v>
      </c>
      <c r="BQ5" s="66"/>
      <c r="BR5" s="66"/>
      <c r="BS5" s="66"/>
      <c r="BT5" s="66">
        <v>3</v>
      </c>
      <c r="BU5" s="71">
        <v>12</v>
      </c>
      <c r="BV5" s="66"/>
      <c r="BW5" s="66"/>
      <c r="BX5" s="66"/>
      <c r="BY5" s="66"/>
      <c r="CA5" s="66">
        <v>3</v>
      </c>
      <c r="CB5" s="66"/>
      <c r="CC5" s="66"/>
      <c r="CD5" s="66"/>
      <c r="CE5" s="66"/>
      <c r="CF5" s="66"/>
      <c r="CG5" s="66"/>
      <c r="CH5" s="66"/>
      <c r="CI5" s="66"/>
      <c r="CJ5" s="66"/>
      <c r="CL5" s="66"/>
      <c r="CM5" s="66"/>
      <c r="CN5" s="66"/>
      <c r="CP5" s="66"/>
    </row>
    <row r="6" spans="1:139" s="71" customFormat="1" ht="14.25" customHeight="1" x14ac:dyDescent="0.25">
      <c r="A6" s="66" t="s">
        <v>242</v>
      </c>
      <c r="B6" s="66" t="s">
        <v>244</v>
      </c>
      <c r="C6" s="66" t="s">
        <v>193</v>
      </c>
      <c r="D6" s="66">
        <v>2</v>
      </c>
      <c r="E6" s="67">
        <v>43243</v>
      </c>
      <c r="F6" s="68">
        <v>0.47152777777777777</v>
      </c>
      <c r="G6" s="68">
        <v>0.52083333333333337</v>
      </c>
      <c r="H6" s="68"/>
      <c r="I6" s="68"/>
      <c r="J6" s="69">
        <f>G6-F6</f>
        <v>4.9305555555555602E-2</v>
      </c>
      <c r="K6" s="70">
        <f t="shared" si="0"/>
        <v>9.8611111111111205E-2</v>
      </c>
      <c r="L6" s="71">
        <v>21.1</v>
      </c>
      <c r="M6" s="71">
        <v>22.5</v>
      </c>
      <c r="N6" s="71">
        <f t="shared" si="1"/>
        <v>21.8</v>
      </c>
      <c r="O6" s="71">
        <v>75</v>
      </c>
      <c r="P6" s="71">
        <v>100</v>
      </c>
      <c r="Q6" s="72">
        <v>2</v>
      </c>
      <c r="R6" s="72">
        <v>4</v>
      </c>
      <c r="S6" s="72">
        <f t="shared" si="2"/>
        <v>3</v>
      </c>
      <c r="T6" s="72">
        <v>2</v>
      </c>
      <c r="U6" s="72">
        <v>4</v>
      </c>
      <c r="V6" s="72">
        <f t="shared" si="3"/>
        <v>3</v>
      </c>
      <c r="X6" s="66"/>
      <c r="Y6" s="66"/>
      <c r="Z6" s="66"/>
      <c r="AA6" s="66"/>
      <c r="AB6" s="136"/>
      <c r="AC6" s="136"/>
      <c r="AD6" s="174">
        <v>39.630547</v>
      </c>
      <c r="AE6" s="174">
        <v>-79.258322000000007</v>
      </c>
      <c r="AF6" s="71">
        <v>837</v>
      </c>
      <c r="AG6" s="66" t="s">
        <v>522</v>
      </c>
      <c r="AH6" s="66" t="s">
        <v>191</v>
      </c>
      <c r="AI6" s="66" t="s">
        <v>191</v>
      </c>
      <c r="AJ6" s="72"/>
      <c r="AK6" s="72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G6" s="66"/>
      <c r="BH6" s="66"/>
      <c r="BJ6" s="66"/>
      <c r="BK6" s="66"/>
      <c r="BM6" s="66"/>
      <c r="BN6" s="66"/>
      <c r="BO6" s="66"/>
      <c r="BP6" s="66"/>
      <c r="BQ6" s="66"/>
      <c r="BR6" s="66"/>
      <c r="BS6" s="66"/>
      <c r="BT6" s="66"/>
      <c r="BU6" s="71">
        <v>13</v>
      </c>
      <c r="BV6" s="66"/>
      <c r="BW6" s="66"/>
      <c r="BX6" s="66"/>
      <c r="BY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L6" s="66"/>
      <c r="CM6" s="66"/>
      <c r="CN6" s="66"/>
      <c r="CP6" s="66"/>
    </row>
    <row r="7" spans="1:139" s="71" customFormat="1" ht="14.25" customHeight="1" x14ac:dyDescent="0.25">
      <c r="A7" s="66" t="s">
        <v>242</v>
      </c>
      <c r="B7" s="66" t="s">
        <v>244</v>
      </c>
      <c r="C7" s="66" t="s">
        <v>193</v>
      </c>
      <c r="D7" s="66">
        <v>2</v>
      </c>
      <c r="E7" s="67">
        <v>43255</v>
      </c>
      <c r="F7" s="68">
        <v>0.51527777777777783</v>
      </c>
      <c r="G7" s="68">
        <v>0.53472222222222221</v>
      </c>
      <c r="H7" s="68">
        <v>0.5625</v>
      </c>
      <c r="I7" s="68">
        <v>0.58750000000000002</v>
      </c>
      <c r="J7" s="69">
        <f>(G7-F7)+(I7-H7)</f>
        <v>4.4444444444444398E-2</v>
      </c>
      <c r="K7" s="70">
        <f t="shared" si="0"/>
        <v>8.8888888888888795E-2</v>
      </c>
      <c r="L7" s="71">
        <v>18.8</v>
      </c>
      <c r="M7" s="71">
        <v>20.5</v>
      </c>
      <c r="N7" s="71">
        <f t="shared" si="1"/>
        <v>19.649999999999999</v>
      </c>
      <c r="O7" s="71">
        <v>70</v>
      </c>
      <c r="P7" s="71">
        <v>70</v>
      </c>
      <c r="Q7" s="72">
        <v>2</v>
      </c>
      <c r="R7" s="72">
        <v>5</v>
      </c>
      <c r="S7" s="72">
        <f t="shared" si="2"/>
        <v>3.5</v>
      </c>
      <c r="T7" s="72">
        <v>1</v>
      </c>
      <c r="U7" s="72">
        <v>4</v>
      </c>
      <c r="V7" s="72">
        <f t="shared" si="3"/>
        <v>2.5</v>
      </c>
      <c r="X7" s="66"/>
      <c r="Y7" s="66"/>
      <c r="Z7" s="66"/>
      <c r="AA7" s="66"/>
      <c r="AB7" s="136"/>
      <c r="AC7" s="136"/>
      <c r="AD7" s="66"/>
      <c r="AE7" s="66"/>
      <c r="AG7" s="66" t="s">
        <v>522</v>
      </c>
      <c r="AH7" s="66" t="s">
        <v>191</v>
      </c>
      <c r="AI7" s="66" t="s">
        <v>191</v>
      </c>
      <c r="AJ7" s="72"/>
      <c r="AK7" s="72"/>
      <c r="AL7" s="66" t="s">
        <v>249</v>
      </c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G7" s="66"/>
      <c r="BH7" s="66"/>
      <c r="BJ7" s="66"/>
      <c r="BK7" s="66">
        <v>1</v>
      </c>
      <c r="BM7" s="66"/>
      <c r="BN7" s="66"/>
      <c r="BO7" s="66"/>
      <c r="BP7" s="66"/>
      <c r="BQ7" s="66"/>
      <c r="BR7" s="66"/>
      <c r="BS7" s="66"/>
      <c r="BT7" s="66"/>
      <c r="BU7" s="71">
        <v>5</v>
      </c>
      <c r="BV7" s="66"/>
      <c r="BW7" s="66"/>
      <c r="BX7" s="66"/>
      <c r="BY7" s="66"/>
      <c r="CA7" s="66">
        <v>3</v>
      </c>
      <c r="CB7" s="66"/>
      <c r="CC7" s="66"/>
      <c r="CD7" s="66"/>
      <c r="CE7" s="66"/>
      <c r="CF7" s="66"/>
      <c r="CG7" s="66"/>
      <c r="CH7" s="66"/>
      <c r="CI7" s="66"/>
      <c r="CJ7" s="66"/>
      <c r="CL7" s="66"/>
      <c r="CM7" s="66"/>
      <c r="CN7" s="66"/>
      <c r="CP7" s="66"/>
    </row>
    <row r="8" spans="1:139" s="71" customFormat="1" ht="14.25" customHeight="1" x14ac:dyDescent="0.25">
      <c r="A8" s="66" t="s">
        <v>242</v>
      </c>
      <c r="B8" s="66" t="s">
        <v>244</v>
      </c>
      <c r="C8" s="66" t="s">
        <v>193</v>
      </c>
      <c r="D8" s="66">
        <v>2</v>
      </c>
      <c r="E8" s="67">
        <v>43265</v>
      </c>
      <c r="F8" s="68">
        <v>0.53333333333333333</v>
      </c>
      <c r="G8" s="68">
        <v>0.55347222222222225</v>
      </c>
      <c r="H8" s="68">
        <v>0.58333333333333337</v>
      </c>
      <c r="I8" s="68">
        <v>0.60416666666666663</v>
      </c>
      <c r="J8" s="69">
        <f>(G8-F8)+(I8-H8)</f>
        <v>4.0972222222222188E-2</v>
      </c>
      <c r="K8" s="70">
        <f t="shared" si="0"/>
        <v>8.1944444444444375E-2</v>
      </c>
      <c r="L8" s="71">
        <v>24.1</v>
      </c>
      <c r="M8" s="71">
        <v>25.4</v>
      </c>
      <c r="N8" s="71">
        <f t="shared" si="1"/>
        <v>24.75</v>
      </c>
      <c r="O8" s="71">
        <v>0</v>
      </c>
      <c r="P8" s="71">
        <v>0</v>
      </c>
      <c r="Q8" s="72">
        <v>0</v>
      </c>
      <c r="R8" s="72">
        <v>3</v>
      </c>
      <c r="S8" s="72">
        <f t="shared" si="2"/>
        <v>1.5</v>
      </c>
      <c r="T8" s="72">
        <v>0</v>
      </c>
      <c r="U8" s="72">
        <v>4</v>
      </c>
      <c r="V8" s="72">
        <f t="shared" si="3"/>
        <v>2</v>
      </c>
      <c r="X8" s="66"/>
      <c r="Y8" s="66"/>
      <c r="Z8" s="66"/>
      <c r="AA8" s="66"/>
      <c r="AB8" s="136"/>
      <c r="AC8" s="136"/>
      <c r="AD8" s="66"/>
      <c r="AE8" s="66"/>
      <c r="AG8" s="66" t="s">
        <v>522</v>
      </c>
      <c r="AH8" s="66" t="s">
        <v>191</v>
      </c>
      <c r="AI8" s="66" t="s">
        <v>191</v>
      </c>
      <c r="AJ8" s="72"/>
      <c r="AK8" s="72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G8" s="66"/>
      <c r="BH8" s="66">
        <v>20</v>
      </c>
      <c r="BJ8" s="66"/>
      <c r="BK8" s="66"/>
      <c r="BM8" s="66"/>
      <c r="BN8" s="66"/>
      <c r="BO8" s="66"/>
      <c r="BP8" s="66"/>
      <c r="BQ8" s="66"/>
      <c r="BR8" s="66">
        <v>2</v>
      </c>
      <c r="BS8" s="66"/>
      <c r="BT8" s="66"/>
      <c r="BU8" s="71">
        <v>30</v>
      </c>
      <c r="BV8" s="66"/>
      <c r="BW8" s="66"/>
      <c r="BX8" s="66"/>
      <c r="BY8" s="66"/>
      <c r="CA8" s="66">
        <v>9</v>
      </c>
      <c r="CB8" s="66" t="s">
        <v>225</v>
      </c>
      <c r="CC8" s="66"/>
      <c r="CD8" s="66"/>
      <c r="CE8" s="66"/>
      <c r="CF8" s="66"/>
      <c r="CG8" s="66"/>
      <c r="CH8" s="66"/>
      <c r="CI8" s="66"/>
      <c r="CJ8" s="66"/>
      <c r="CL8" s="66"/>
      <c r="CM8" s="66"/>
      <c r="CN8" s="66"/>
      <c r="CP8" s="66"/>
    </row>
    <row r="9" spans="1:139" s="71" customFormat="1" ht="14.25" customHeight="1" x14ac:dyDescent="0.25">
      <c r="A9" s="66" t="s">
        <v>242</v>
      </c>
      <c r="B9" s="66" t="s">
        <v>244</v>
      </c>
      <c r="C9" s="66" t="s">
        <v>233</v>
      </c>
      <c r="D9" s="66">
        <v>1</v>
      </c>
      <c r="E9" s="67">
        <v>43280</v>
      </c>
      <c r="F9" s="68">
        <v>0.39583333333333331</v>
      </c>
      <c r="G9" s="68">
        <v>0.43611111111111112</v>
      </c>
      <c r="H9" s="68"/>
      <c r="I9" s="68"/>
      <c r="J9" s="69">
        <f>(G9-F9)+(I9-H9)</f>
        <v>4.0277777777777801E-2</v>
      </c>
      <c r="K9" s="70">
        <f t="shared" si="0"/>
        <v>4.0277777777777801E-2</v>
      </c>
      <c r="L9" s="71">
        <v>22.6</v>
      </c>
      <c r="M9" s="71">
        <v>21.9</v>
      </c>
      <c r="N9" s="71">
        <f t="shared" si="1"/>
        <v>22.25</v>
      </c>
      <c r="O9" s="71">
        <v>95</v>
      </c>
      <c r="P9" s="71">
        <v>95</v>
      </c>
      <c r="Q9" s="72">
        <v>0</v>
      </c>
      <c r="R9" s="72">
        <v>5</v>
      </c>
      <c r="S9" s="72">
        <f t="shared" si="2"/>
        <v>2.5</v>
      </c>
      <c r="T9" s="72">
        <v>0</v>
      </c>
      <c r="U9" s="72">
        <v>5</v>
      </c>
      <c r="V9" s="72">
        <f t="shared" si="3"/>
        <v>2.5</v>
      </c>
      <c r="X9" s="66"/>
      <c r="Y9" s="66"/>
      <c r="Z9" s="66"/>
      <c r="AA9" s="66"/>
      <c r="AB9" s="136"/>
      <c r="AC9" s="136"/>
      <c r="AD9" s="66"/>
      <c r="AE9" s="66"/>
      <c r="AG9" s="66" t="s">
        <v>522</v>
      </c>
      <c r="AH9" s="66" t="s">
        <v>191</v>
      </c>
      <c r="AI9" s="66" t="s">
        <v>191</v>
      </c>
      <c r="AJ9" s="72"/>
      <c r="AK9" s="72"/>
      <c r="AL9" s="66" t="s">
        <v>251</v>
      </c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G9" s="66"/>
      <c r="BH9" s="66"/>
      <c r="BJ9" s="66"/>
      <c r="BK9" s="66"/>
      <c r="BM9" s="66"/>
      <c r="BN9" s="66"/>
      <c r="BO9" s="66"/>
      <c r="BP9" s="66"/>
      <c r="BQ9" s="66"/>
      <c r="BR9" s="66"/>
      <c r="BS9" s="66"/>
      <c r="BT9" s="66"/>
      <c r="BU9" s="71">
        <v>1</v>
      </c>
      <c r="BV9" s="66"/>
      <c r="BW9" s="66"/>
      <c r="BX9" s="66"/>
      <c r="BY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L9" s="66"/>
      <c r="CM9" s="66"/>
      <c r="CN9" s="66"/>
      <c r="CP9" s="66"/>
    </row>
    <row r="10" spans="1:139" s="71" customFormat="1" ht="14.25" customHeight="1" x14ac:dyDescent="0.25">
      <c r="A10" s="66" t="s">
        <v>242</v>
      </c>
      <c r="B10" s="66" t="s">
        <v>244</v>
      </c>
      <c r="C10" s="66" t="s">
        <v>269</v>
      </c>
      <c r="D10" s="66">
        <v>3</v>
      </c>
      <c r="E10" s="67">
        <v>43290</v>
      </c>
      <c r="F10" s="68">
        <v>0.59791666666666665</v>
      </c>
      <c r="G10" s="68">
        <v>0.61249999999999993</v>
      </c>
      <c r="J10" s="69">
        <f>G10-F10</f>
        <v>1.4583333333333282E-2</v>
      </c>
      <c r="K10" s="70">
        <f t="shared" si="0"/>
        <v>4.3749999999999845E-2</v>
      </c>
      <c r="L10" s="71">
        <v>27.7</v>
      </c>
      <c r="M10" s="71">
        <v>27.7</v>
      </c>
      <c r="N10" s="71">
        <f t="shared" si="1"/>
        <v>27.7</v>
      </c>
      <c r="O10" s="71">
        <v>0</v>
      </c>
      <c r="P10" s="71">
        <v>0</v>
      </c>
      <c r="Q10" s="72">
        <v>0</v>
      </c>
      <c r="R10" s="72">
        <v>2</v>
      </c>
      <c r="S10" s="72">
        <f t="shared" si="2"/>
        <v>1</v>
      </c>
      <c r="T10" s="72">
        <v>0</v>
      </c>
      <c r="U10" s="72">
        <v>2</v>
      </c>
      <c r="V10" s="72">
        <f t="shared" si="3"/>
        <v>1</v>
      </c>
      <c r="X10" s="66"/>
      <c r="Y10" s="66"/>
      <c r="Z10" s="66"/>
      <c r="AA10" s="66"/>
      <c r="AB10" s="136"/>
      <c r="AC10" s="136"/>
      <c r="AD10" s="66"/>
      <c r="AE10" s="66"/>
      <c r="AG10" s="66" t="s">
        <v>522</v>
      </c>
      <c r="AH10" s="66" t="s">
        <v>191</v>
      </c>
      <c r="AI10" s="66" t="s">
        <v>191</v>
      </c>
      <c r="AJ10" s="72"/>
      <c r="AK10" s="72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G10" s="66"/>
      <c r="BH10" s="66"/>
      <c r="BJ10" s="66"/>
      <c r="BK10" s="66"/>
      <c r="BM10" s="66"/>
      <c r="BN10" s="66"/>
      <c r="BO10" s="66"/>
      <c r="BP10" s="66">
        <v>3</v>
      </c>
      <c r="BQ10" s="66"/>
      <c r="BR10" s="66"/>
      <c r="BS10" s="66"/>
      <c r="BT10" s="66">
        <v>2</v>
      </c>
      <c r="BU10" s="71">
        <v>5</v>
      </c>
      <c r="BV10" s="66"/>
      <c r="BW10" s="66"/>
      <c r="BX10" s="66"/>
      <c r="BY10" s="66"/>
      <c r="CA10" s="66">
        <v>2</v>
      </c>
      <c r="CB10" s="66"/>
      <c r="CC10" s="66"/>
      <c r="CD10" s="66"/>
      <c r="CE10" s="66"/>
      <c r="CF10" s="66"/>
      <c r="CG10" s="66"/>
      <c r="CH10" s="66">
        <v>1</v>
      </c>
      <c r="CI10" s="66"/>
      <c r="CJ10" s="66"/>
      <c r="CL10" s="66"/>
      <c r="CM10" s="66"/>
      <c r="CN10" s="66"/>
      <c r="CP10" s="66"/>
    </row>
    <row r="11" spans="1:139" s="71" customFormat="1" ht="14.25" customHeight="1" x14ac:dyDescent="0.25">
      <c r="A11" s="66" t="s">
        <v>242</v>
      </c>
      <c r="B11" s="66" t="s">
        <v>244</v>
      </c>
      <c r="C11" s="66" t="s">
        <v>255</v>
      </c>
      <c r="D11" s="66">
        <v>2</v>
      </c>
      <c r="E11" s="67">
        <v>43301</v>
      </c>
      <c r="F11" s="68">
        <v>0.41666666666666669</v>
      </c>
      <c r="G11" s="68">
        <v>0.43124999999999997</v>
      </c>
      <c r="J11" s="69">
        <f>G11-F11</f>
        <v>1.4583333333333282E-2</v>
      </c>
      <c r="K11" s="70">
        <f t="shared" si="0"/>
        <v>2.9166666666666563E-2</v>
      </c>
      <c r="L11" s="71">
        <v>23.5</v>
      </c>
      <c r="M11" s="71">
        <v>23.5</v>
      </c>
      <c r="N11" s="71">
        <f t="shared" si="1"/>
        <v>23.5</v>
      </c>
      <c r="O11" s="71">
        <v>10</v>
      </c>
      <c r="P11" s="71">
        <v>10</v>
      </c>
      <c r="Q11" s="72">
        <v>0</v>
      </c>
      <c r="R11" s="72">
        <v>3</v>
      </c>
      <c r="S11" s="72">
        <f t="shared" si="2"/>
        <v>1.5</v>
      </c>
      <c r="T11" s="72">
        <v>0</v>
      </c>
      <c r="U11" s="72">
        <v>3</v>
      </c>
      <c r="V11" s="72">
        <f t="shared" si="3"/>
        <v>1.5</v>
      </c>
      <c r="X11" s="66"/>
      <c r="Y11" s="66"/>
      <c r="Z11" s="66"/>
      <c r="AA11" s="66"/>
      <c r="AB11" s="136"/>
      <c r="AC11" s="136"/>
      <c r="AD11" s="66"/>
      <c r="AE11" s="66"/>
      <c r="AG11" s="66" t="s">
        <v>522</v>
      </c>
      <c r="AH11" s="66" t="s">
        <v>191</v>
      </c>
      <c r="AI11" s="66" t="s">
        <v>191</v>
      </c>
      <c r="AJ11" s="72"/>
      <c r="AK11" s="72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G11" s="66"/>
      <c r="BH11" s="66"/>
      <c r="BJ11" s="66"/>
      <c r="BK11" s="66"/>
      <c r="BM11" s="66"/>
      <c r="BN11" s="66"/>
      <c r="BO11" s="66"/>
      <c r="BP11" s="66">
        <v>1</v>
      </c>
      <c r="BQ11" s="66"/>
      <c r="BR11" s="66"/>
      <c r="BS11" s="66"/>
      <c r="BT11" s="66">
        <v>1</v>
      </c>
      <c r="BU11" s="71">
        <v>1</v>
      </c>
      <c r="BV11" s="66"/>
      <c r="BW11" s="66">
        <v>1</v>
      </c>
      <c r="BX11" s="66"/>
      <c r="BY11" s="66"/>
      <c r="CA11" s="66">
        <v>3</v>
      </c>
      <c r="CB11" s="66"/>
      <c r="CC11" s="66"/>
      <c r="CD11" s="66"/>
      <c r="CE11" s="66"/>
      <c r="CF11" s="66"/>
      <c r="CG11" s="66"/>
      <c r="CH11" s="66"/>
      <c r="CI11" s="66"/>
      <c r="CJ11" s="66"/>
      <c r="CL11" s="66"/>
      <c r="CM11" s="66"/>
      <c r="CN11" s="66"/>
      <c r="CP11" s="66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1D32-2F99-4FC0-B496-BD1BECA70A11}">
  <dimension ref="A1:EI15"/>
  <sheetViews>
    <sheetView topLeftCell="A10" workbookViewId="0">
      <selection activeCell="A17" sqref="A17:XFD32"/>
    </sheetView>
  </sheetViews>
  <sheetFormatPr defaultRowHeight="15" x14ac:dyDescent="0.25"/>
  <sheetData>
    <row r="1" spans="1:139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L1" s="178" t="s">
        <v>6</v>
      </c>
      <c r="AM1" s="100" t="s">
        <v>7</v>
      </c>
      <c r="AN1" s="179" t="s">
        <v>8</v>
      </c>
      <c r="AO1" s="102" t="s">
        <v>9</v>
      </c>
      <c r="AP1" s="100" t="s">
        <v>10</v>
      </c>
      <c r="AQ1" s="103" t="s">
        <v>11</v>
      </c>
      <c r="AR1" s="100" t="s">
        <v>12</v>
      </c>
      <c r="AS1" s="100" t="s">
        <v>214</v>
      </c>
      <c r="AT1" s="179" t="s">
        <v>13</v>
      </c>
      <c r="AU1" s="179" t="s">
        <v>14</v>
      </c>
      <c r="AV1" s="100" t="s">
        <v>15</v>
      </c>
      <c r="AW1" s="100" t="s">
        <v>16</v>
      </c>
      <c r="AX1" s="102" t="s">
        <v>17</v>
      </c>
      <c r="AY1" s="179" t="s">
        <v>18</v>
      </c>
      <c r="AZ1" s="179" t="s">
        <v>19</v>
      </c>
      <c r="BA1" s="179" t="s">
        <v>20</v>
      </c>
      <c r="BB1" s="179" t="s">
        <v>21</v>
      </c>
      <c r="BC1" s="103" t="s">
        <v>22</v>
      </c>
      <c r="BD1" s="102" t="s">
        <v>23</v>
      </c>
      <c r="BE1" s="100" t="s">
        <v>24</v>
      </c>
      <c r="BF1" s="100" t="s">
        <v>25</v>
      </c>
      <c r="BG1" s="100" t="s">
        <v>26</v>
      </c>
      <c r="BH1" s="100" t="s">
        <v>27</v>
      </c>
      <c r="BI1" s="102" t="s">
        <v>28</v>
      </c>
      <c r="BJ1" s="100" t="s">
        <v>29</v>
      </c>
      <c r="BK1" s="100" t="s">
        <v>30</v>
      </c>
      <c r="BL1" s="100" t="s">
        <v>31</v>
      </c>
      <c r="BM1" s="100" t="s">
        <v>32</v>
      </c>
      <c r="BN1" s="100" t="s">
        <v>33</v>
      </c>
      <c r="BO1" s="100" t="s">
        <v>261</v>
      </c>
      <c r="BP1" s="179" t="s">
        <v>34</v>
      </c>
      <c r="BQ1" s="100" t="s">
        <v>35</v>
      </c>
      <c r="BR1" s="100" t="s">
        <v>36</v>
      </c>
      <c r="BS1" s="179" t="s">
        <v>37</v>
      </c>
      <c r="BT1" s="179" t="s">
        <v>38</v>
      </c>
      <c r="BU1" s="100" t="s">
        <v>39</v>
      </c>
      <c r="BV1" s="100" t="s">
        <v>40</v>
      </c>
      <c r="BW1" s="179" t="s">
        <v>41</v>
      </c>
      <c r="BX1" s="179" t="s">
        <v>259</v>
      </c>
      <c r="BY1" s="100" t="s">
        <v>42</v>
      </c>
      <c r="BZ1" s="100" t="s">
        <v>43</v>
      </c>
      <c r="CA1" s="100" t="s">
        <v>44</v>
      </c>
      <c r="CB1" s="179" t="s">
        <v>45</v>
      </c>
      <c r="CC1" s="102" t="s">
        <v>46</v>
      </c>
      <c r="CD1" s="102" t="s">
        <v>47</v>
      </c>
      <c r="CE1" s="100" t="s">
        <v>48</v>
      </c>
      <c r="CF1" s="100" t="s">
        <v>49</v>
      </c>
      <c r="CG1" s="100" t="s">
        <v>50</v>
      </c>
      <c r="CH1" s="179" t="s">
        <v>51</v>
      </c>
      <c r="CI1" s="100" t="s">
        <v>52</v>
      </c>
      <c r="CJ1" s="179" t="s">
        <v>53</v>
      </c>
      <c r="CK1" s="103" t="s">
        <v>54</v>
      </c>
      <c r="CL1" s="179" t="s">
        <v>55</v>
      </c>
      <c r="CM1" s="179" t="s">
        <v>56</v>
      </c>
      <c r="CN1" s="179" t="s">
        <v>57</v>
      </c>
      <c r="CO1" s="100" t="s">
        <v>58</v>
      </c>
      <c r="CP1" s="103" t="s">
        <v>59</v>
      </c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</row>
    <row r="2" spans="1:139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81" t="s">
        <v>60</v>
      </c>
      <c r="AM2" s="116" t="s">
        <v>61</v>
      </c>
      <c r="AN2" s="182" t="s">
        <v>62</v>
      </c>
      <c r="AO2" s="118" t="s">
        <v>63</v>
      </c>
      <c r="AP2" s="116" t="s">
        <v>64</v>
      </c>
      <c r="AQ2" s="119" t="s">
        <v>788</v>
      </c>
      <c r="AR2" s="116" t="s">
        <v>66</v>
      </c>
      <c r="AS2" s="116" t="s">
        <v>215</v>
      </c>
      <c r="AT2" s="182" t="s">
        <v>67</v>
      </c>
      <c r="AU2" s="182" t="s">
        <v>68</v>
      </c>
      <c r="AV2" s="116" t="s">
        <v>69</v>
      </c>
      <c r="AW2" s="116" t="s">
        <v>70</v>
      </c>
      <c r="AX2" s="118" t="s">
        <v>71</v>
      </c>
      <c r="AY2" s="182" t="s">
        <v>72</v>
      </c>
      <c r="AZ2" s="182" t="s">
        <v>73</v>
      </c>
      <c r="BA2" s="182" t="s">
        <v>74</v>
      </c>
      <c r="BB2" s="182" t="s">
        <v>75</v>
      </c>
      <c r="BC2" s="119" t="s">
        <v>789</v>
      </c>
      <c r="BD2" s="118" t="s">
        <v>77</v>
      </c>
      <c r="BE2" s="116" t="s">
        <v>78</v>
      </c>
      <c r="BF2" s="116" t="s">
        <v>79</v>
      </c>
      <c r="BG2" s="116" t="s">
        <v>80</v>
      </c>
      <c r="BH2" s="116" t="s">
        <v>81</v>
      </c>
      <c r="BI2" s="118" t="s">
        <v>82</v>
      </c>
      <c r="BJ2" s="116" t="s">
        <v>83</v>
      </c>
      <c r="BK2" s="116" t="s">
        <v>84</v>
      </c>
      <c r="BL2" s="116" t="s">
        <v>85</v>
      </c>
      <c r="BM2" s="116" t="s">
        <v>86</v>
      </c>
      <c r="BN2" s="116" t="s">
        <v>87</v>
      </c>
      <c r="BO2" s="182" t="s">
        <v>260</v>
      </c>
      <c r="BP2" s="182" t="s">
        <v>88</v>
      </c>
      <c r="BQ2" s="116" t="s">
        <v>89</v>
      </c>
      <c r="BR2" s="116" t="s">
        <v>90</v>
      </c>
      <c r="BS2" s="182" t="s">
        <v>91</v>
      </c>
      <c r="BT2" s="182" t="s">
        <v>92</v>
      </c>
      <c r="BU2" s="116" t="s">
        <v>93</v>
      </c>
      <c r="BV2" s="116" t="s">
        <v>94</v>
      </c>
      <c r="BW2" s="182" t="s">
        <v>95</v>
      </c>
      <c r="BX2" s="182" t="s">
        <v>258</v>
      </c>
      <c r="BY2" s="116" t="s">
        <v>96</v>
      </c>
      <c r="BZ2" s="116" t="s">
        <v>97</v>
      </c>
      <c r="CA2" s="116" t="s">
        <v>98</v>
      </c>
      <c r="CB2" s="182" t="s">
        <v>99</v>
      </c>
      <c r="CC2" s="118" t="s">
        <v>100</v>
      </c>
      <c r="CD2" s="118" t="s">
        <v>101</v>
      </c>
      <c r="CE2" s="116" t="s">
        <v>102</v>
      </c>
      <c r="CF2" s="116" t="s">
        <v>103</v>
      </c>
      <c r="CG2" s="116" t="s">
        <v>104</v>
      </c>
      <c r="CH2" s="182" t="s">
        <v>105</v>
      </c>
      <c r="CI2" s="116" t="s">
        <v>106</v>
      </c>
      <c r="CJ2" s="182" t="s">
        <v>107</v>
      </c>
      <c r="CK2" s="119" t="s">
        <v>108</v>
      </c>
      <c r="CL2" s="182" t="s">
        <v>109</v>
      </c>
      <c r="CM2" s="182" t="s">
        <v>110</v>
      </c>
      <c r="CN2" s="182" t="s">
        <v>111</v>
      </c>
      <c r="CO2" s="116" t="s">
        <v>112</v>
      </c>
      <c r="CP2" s="119" t="s">
        <v>113</v>
      </c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</row>
    <row r="3" spans="1:139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L3" s="124" t="s">
        <v>114</v>
      </c>
      <c r="AM3" s="100">
        <v>2</v>
      </c>
      <c r="AN3" s="179">
        <v>2</v>
      </c>
      <c r="AO3" s="102" t="s">
        <v>115</v>
      </c>
      <c r="AP3" s="100">
        <v>2</v>
      </c>
      <c r="AQ3" s="102" t="s">
        <v>115</v>
      </c>
      <c r="AR3" s="100" t="s">
        <v>115</v>
      </c>
      <c r="AS3" s="100">
        <v>3</v>
      </c>
      <c r="AT3" s="179" t="s">
        <v>115</v>
      </c>
      <c r="AU3" s="179" t="s">
        <v>115</v>
      </c>
      <c r="AV3" s="100" t="s">
        <v>115</v>
      </c>
      <c r="AW3" s="100" t="s">
        <v>115</v>
      </c>
      <c r="AX3" s="102">
        <v>3.5</v>
      </c>
      <c r="AY3" s="179">
        <v>3</v>
      </c>
      <c r="AZ3" s="179" t="s">
        <v>115</v>
      </c>
      <c r="BA3" s="179">
        <v>2</v>
      </c>
      <c r="BB3" s="179">
        <v>3</v>
      </c>
      <c r="BC3" s="102" t="s">
        <v>115</v>
      </c>
      <c r="BD3" s="102">
        <v>3</v>
      </c>
      <c r="BE3" s="100" t="s">
        <v>115</v>
      </c>
      <c r="BF3" s="102" t="s">
        <v>115</v>
      </c>
      <c r="BG3" s="100" t="s">
        <v>115</v>
      </c>
      <c r="BH3" s="100">
        <v>3</v>
      </c>
      <c r="BI3" s="102">
        <v>2</v>
      </c>
      <c r="BJ3" s="100">
        <v>2</v>
      </c>
      <c r="BK3" s="100">
        <v>1</v>
      </c>
      <c r="BL3" s="102">
        <v>1</v>
      </c>
      <c r="BM3" s="100">
        <v>3</v>
      </c>
      <c r="BN3" s="100" t="s">
        <v>115</v>
      </c>
      <c r="BO3" s="100">
        <v>3</v>
      </c>
      <c r="BP3" s="179">
        <v>3</v>
      </c>
      <c r="BQ3" s="100" t="s">
        <v>115</v>
      </c>
      <c r="BR3" s="183" t="s">
        <v>115</v>
      </c>
      <c r="BS3" s="183" t="s">
        <v>115</v>
      </c>
      <c r="BT3" s="183" t="s">
        <v>115</v>
      </c>
      <c r="BU3" s="102" t="s">
        <v>115</v>
      </c>
      <c r="BV3" s="100" t="s">
        <v>115</v>
      </c>
      <c r="BW3" s="179" t="s">
        <v>115</v>
      </c>
      <c r="BX3" s="179" t="s">
        <v>115</v>
      </c>
      <c r="BY3" s="100" t="s">
        <v>115</v>
      </c>
      <c r="BZ3" s="102" t="s">
        <v>115</v>
      </c>
      <c r="CA3" s="100" t="s">
        <v>115</v>
      </c>
      <c r="CB3" s="179">
        <v>1</v>
      </c>
      <c r="CC3" s="102">
        <v>2</v>
      </c>
      <c r="CD3" s="102">
        <v>3.5</v>
      </c>
      <c r="CE3" s="100" t="s">
        <v>115</v>
      </c>
      <c r="CF3" s="100">
        <v>2</v>
      </c>
      <c r="CG3" s="100" t="s">
        <v>115</v>
      </c>
      <c r="CH3" s="179" t="s">
        <v>115</v>
      </c>
      <c r="CI3" s="100" t="s">
        <v>115</v>
      </c>
      <c r="CJ3" s="179">
        <v>3</v>
      </c>
      <c r="CK3" s="102" t="s">
        <v>115</v>
      </c>
      <c r="CL3" s="179" t="s">
        <v>115</v>
      </c>
      <c r="CM3" s="179" t="s">
        <v>115</v>
      </c>
      <c r="CN3" s="179" t="s">
        <v>115</v>
      </c>
      <c r="CO3" s="102" t="s">
        <v>115</v>
      </c>
      <c r="CP3" s="102" t="s">
        <v>115</v>
      </c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</row>
    <row r="4" spans="1:139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138</v>
      </c>
      <c r="AN4" s="184" t="s">
        <v>139</v>
      </c>
      <c r="AO4" s="184" t="s">
        <v>140</v>
      </c>
      <c r="AP4" s="184" t="s">
        <v>141</v>
      </c>
      <c r="AQ4" s="184" t="s">
        <v>142</v>
      </c>
      <c r="AR4" s="184" t="s">
        <v>143</v>
      </c>
      <c r="AS4" s="184" t="s">
        <v>557</v>
      </c>
      <c r="AT4" s="184" t="s">
        <v>144</v>
      </c>
      <c r="AU4" s="184" t="s">
        <v>145</v>
      </c>
      <c r="AV4" s="184" t="s">
        <v>146</v>
      </c>
      <c r="AW4" s="184" t="s">
        <v>147</v>
      </c>
      <c r="AX4" s="184" t="s">
        <v>148</v>
      </c>
      <c r="AY4" s="184" t="s">
        <v>149</v>
      </c>
      <c r="AZ4" s="184" t="s">
        <v>150</v>
      </c>
      <c r="BA4" s="184" t="s">
        <v>151</v>
      </c>
      <c r="BB4" s="184" t="s">
        <v>152</v>
      </c>
      <c r="BC4" s="184" t="s">
        <v>153</v>
      </c>
      <c r="BD4" s="184" t="s">
        <v>154</v>
      </c>
      <c r="BE4" s="184" t="s">
        <v>155</v>
      </c>
      <c r="BF4" s="128" t="s">
        <v>156</v>
      </c>
      <c r="BG4" s="184" t="s">
        <v>157</v>
      </c>
      <c r="BH4" s="184" t="s">
        <v>158</v>
      </c>
      <c r="BI4" s="128" t="s">
        <v>159</v>
      </c>
      <c r="BJ4" s="184" t="s">
        <v>160</v>
      </c>
      <c r="BK4" s="184" t="s">
        <v>161</v>
      </c>
      <c r="BL4" s="128" t="s">
        <v>162</v>
      </c>
      <c r="BM4" s="184" t="s">
        <v>163</v>
      </c>
      <c r="BN4" s="184" t="s">
        <v>164</v>
      </c>
      <c r="BO4" s="184" t="s">
        <v>555</v>
      </c>
      <c r="BP4" s="184" t="s">
        <v>165</v>
      </c>
      <c r="BQ4" s="184" t="s">
        <v>166</v>
      </c>
      <c r="BR4" s="184" t="s">
        <v>167</v>
      </c>
      <c r="BS4" s="184" t="s">
        <v>168</v>
      </c>
      <c r="BT4" s="184" t="s">
        <v>169</v>
      </c>
      <c r="BU4" s="128" t="s">
        <v>170</v>
      </c>
      <c r="BV4" s="184" t="s">
        <v>171</v>
      </c>
      <c r="BW4" s="184" t="s">
        <v>172</v>
      </c>
      <c r="BX4" s="184" t="s">
        <v>556</v>
      </c>
      <c r="BY4" s="184" t="s">
        <v>173</v>
      </c>
      <c r="BZ4" s="128" t="s">
        <v>174</v>
      </c>
      <c r="CA4" s="184" t="s">
        <v>175</v>
      </c>
      <c r="CB4" s="184" t="s">
        <v>176</v>
      </c>
      <c r="CC4" s="184" t="s">
        <v>177</v>
      </c>
      <c r="CD4" s="184" t="s">
        <v>178</v>
      </c>
      <c r="CE4" s="184" t="s">
        <v>179</v>
      </c>
      <c r="CF4" s="184" t="s">
        <v>180</v>
      </c>
      <c r="CG4" s="184" t="s">
        <v>181</v>
      </c>
      <c r="CH4" s="184" t="s">
        <v>182</v>
      </c>
      <c r="CI4" s="184" t="s">
        <v>183</v>
      </c>
      <c r="CJ4" s="184" t="s">
        <v>184</v>
      </c>
      <c r="CK4" s="128" t="s">
        <v>185</v>
      </c>
      <c r="CL4" s="184" t="s">
        <v>186</v>
      </c>
      <c r="CM4" s="184" t="s">
        <v>187</v>
      </c>
      <c r="CN4" s="184" t="s">
        <v>188</v>
      </c>
      <c r="CO4" s="128" t="s">
        <v>189</v>
      </c>
      <c r="CP4" s="184" t="s">
        <v>190</v>
      </c>
    </row>
    <row r="5" spans="1:139" s="71" customFormat="1" ht="14.25" customHeight="1" x14ac:dyDescent="0.25">
      <c r="A5" s="173" t="s">
        <v>252</v>
      </c>
      <c r="B5" s="173" t="s">
        <v>253</v>
      </c>
      <c r="C5" s="173" t="s">
        <v>194</v>
      </c>
      <c r="D5" s="173">
        <v>3</v>
      </c>
      <c r="E5" s="138">
        <v>43245</v>
      </c>
      <c r="F5" s="139">
        <v>0.54861111111111105</v>
      </c>
      <c r="G5" s="139">
        <v>0.59166666666666667</v>
      </c>
      <c r="H5" s="139">
        <v>0.64861111111111114</v>
      </c>
      <c r="I5" s="139">
        <v>0.6694444444444444</v>
      </c>
      <c r="J5" s="140">
        <f t="shared" ref="J5:J15" si="0">(G5-F5)+(I5-H5)</f>
        <v>6.3888888888888884E-2</v>
      </c>
      <c r="K5" s="141">
        <f t="shared" ref="K5:K15" si="1">J5*D5</f>
        <v>0.19166666666666665</v>
      </c>
      <c r="L5" s="173">
        <v>28.4</v>
      </c>
      <c r="M5" s="173">
        <v>30.2</v>
      </c>
      <c r="N5" s="173">
        <f t="shared" ref="N5:N15" si="2">AVERAGE(L5:M5)</f>
        <v>29.299999999999997</v>
      </c>
      <c r="O5" s="173">
        <v>75</v>
      </c>
      <c r="P5" s="173">
        <v>30</v>
      </c>
      <c r="Q5" s="142">
        <v>0</v>
      </c>
      <c r="R5" s="142">
        <v>1</v>
      </c>
      <c r="S5" s="142">
        <f t="shared" ref="S5:S15" si="3">AVERAGE(Q5:R5)</f>
        <v>0.5</v>
      </c>
      <c r="T5" s="142">
        <v>0</v>
      </c>
      <c r="U5" s="142">
        <v>3</v>
      </c>
      <c r="V5" s="142">
        <f t="shared" ref="V5:V15" si="4">AVERAGE(T5:U5)</f>
        <v>1.5</v>
      </c>
      <c r="W5" s="142"/>
      <c r="X5" s="142"/>
      <c r="Y5" s="142"/>
      <c r="Z5" s="142"/>
      <c r="AA5" s="142"/>
      <c r="AB5" s="142"/>
      <c r="AC5" s="142"/>
      <c r="AD5" s="174">
        <v>39.605094000000001</v>
      </c>
      <c r="AE5" s="174">
        <v>-79.277050000000003</v>
      </c>
      <c r="AF5" s="142" t="s">
        <v>797</v>
      </c>
      <c r="AG5" s="173" t="s">
        <v>523</v>
      </c>
      <c r="AH5" s="173" t="s">
        <v>191</v>
      </c>
      <c r="AI5" s="173"/>
      <c r="AJ5" s="142"/>
      <c r="AK5" s="142"/>
      <c r="AL5" s="173"/>
      <c r="AM5" s="173"/>
      <c r="AN5" s="173"/>
      <c r="AO5" s="173"/>
      <c r="AP5" s="173"/>
      <c r="AQ5" s="173"/>
      <c r="AR5" s="173">
        <v>2</v>
      </c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>
        <v>7</v>
      </c>
      <c r="BE5" s="173"/>
      <c r="BF5" s="173"/>
      <c r="BG5" s="173"/>
      <c r="BH5" s="173">
        <v>1</v>
      </c>
      <c r="BI5" s="173"/>
      <c r="BJ5" s="173"/>
      <c r="BK5" s="173"/>
      <c r="BL5" s="173"/>
      <c r="BM5" s="173"/>
      <c r="BN5" s="173"/>
      <c r="BO5" s="173"/>
      <c r="BP5" s="173"/>
      <c r="BQ5" s="173"/>
      <c r="BR5" s="173"/>
      <c r="BS5" s="173"/>
      <c r="BT5" s="173"/>
      <c r="BU5" s="173">
        <v>21</v>
      </c>
      <c r="BV5" s="173"/>
      <c r="BW5" s="173"/>
      <c r="BX5" s="173"/>
      <c r="BY5" s="173"/>
      <c r="BZ5" s="173"/>
      <c r="CA5" s="173"/>
      <c r="CB5" s="173"/>
      <c r="CC5" s="173"/>
      <c r="CD5" s="173"/>
      <c r="CE5" s="173"/>
      <c r="CF5" s="173"/>
      <c r="CG5" s="173"/>
      <c r="CH5" s="173"/>
      <c r="CI5" s="173"/>
      <c r="CJ5" s="173"/>
      <c r="CK5" s="173"/>
      <c r="CL5" s="173"/>
      <c r="CM5" s="173"/>
      <c r="CN5" s="173"/>
      <c r="CO5" s="173"/>
      <c r="CP5" s="173"/>
    </row>
    <row r="6" spans="1:139" s="71" customFormat="1" ht="14.25" customHeight="1" x14ac:dyDescent="0.25">
      <c r="A6" s="173" t="s">
        <v>252</v>
      </c>
      <c r="B6" s="173" t="s">
        <v>253</v>
      </c>
      <c r="C6" s="173" t="s">
        <v>193</v>
      </c>
      <c r="D6" s="173">
        <v>2</v>
      </c>
      <c r="E6" s="138">
        <v>43255</v>
      </c>
      <c r="F6" s="139">
        <v>0.61944444444444446</v>
      </c>
      <c r="G6" s="139">
        <v>0.65763888888888888</v>
      </c>
      <c r="H6" s="139"/>
      <c r="I6" s="139"/>
      <c r="J6" s="140">
        <f t="shared" si="0"/>
        <v>3.819444444444442E-2</v>
      </c>
      <c r="K6" s="141">
        <f t="shared" si="1"/>
        <v>7.638888888888884E-2</v>
      </c>
      <c r="L6" s="173">
        <v>20.100000000000001</v>
      </c>
      <c r="M6" s="173">
        <v>20.9</v>
      </c>
      <c r="N6" s="173">
        <f t="shared" si="2"/>
        <v>20.5</v>
      </c>
      <c r="O6" s="173">
        <v>65</v>
      </c>
      <c r="P6" s="173">
        <v>45</v>
      </c>
      <c r="Q6" s="142">
        <v>1</v>
      </c>
      <c r="R6" s="142">
        <v>4</v>
      </c>
      <c r="S6" s="142">
        <f t="shared" si="3"/>
        <v>2.5</v>
      </c>
      <c r="T6" s="142">
        <v>1</v>
      </c>
      <c r="U6" s="142">
        <v>3</v>
      </c>
      <c r="V6" s="142">
        <f t="shared" si="4"/>
        <v>2</v>
      </c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73" t="s">
        <v>523</v>
      </c>
      <c r="AH6" s="173" t="s">
        <v>191</v>
      </c>
      <c r="AI6" s="173"/>
      <c r="AJ6" s="142"/>
      <c r="AK6" s="142"/>
      <c r="AL6" s="173" t="s">
        <v>254</v>
      </c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>
        <v>7</v>
      </c>
      <c r="BC6" s="173"/>
      <c r="BD6" s="173"/>
      <c r="BE6" s="173">
        <v>1</v>
      </c>
      <c r="BF6" s="173"/>
      <c r="BG6" s="173"/>
      <c r="BH6" s="173">
        <v>69</v>
      </c>
      <c r="BI6" s="173"/>
      <c r="BJ6" s="173"/>
      <c r="BK6" s="173"/>
      <c r="BL6" s="173"/>
      <c r="BM6" s="173">
        <v>5</v>
      </c>
      <c r="BN6" s="173"/>
      <c r="BO6" s="173"/>
      <c r="BP6" s="173"/>
      <c r="BQ6" s="173"/>
      <c r="BR6" s="173"/>
      <c r="BS6" s="173"/>
      <c r="BT6" s="173"/>
      <c r="BU6" s="173">
        <v>3</v>
      </c>
      <c r="BV6" s="173"/>
      <c r="BW6" s="173"/>
      <c r="BX6" s="173"/>
      <c r="BY6" s="173"/>
      <c r="BZ6" s="173"/>
      <c r="CA6" s="173">
        <v>1</v>
      </c>
      <c r="CB6" s="173"/>
      <c r="CC6" s="173"/>
      <c r="CD6" s="173"/>
      <c r="CE6" s="173"/>
      <c r="CF6" s="173"/>
      <c r="CG6" s="173"/>
      <c r="CH6" s="173"/>
      <c r="CI6" s="173"/>
      <c r="CJ6" s="173"/>
      <c r="CK6" s="173"/>
      <c r="CL6" s="173"/>
      <c r="CM6" s="173"/>
      <c r="CN6" s="173"/>
      <c r="CO6" s="173"/>
      <c r="CP6" s="173"/>
    </row>
    <row r="7" spans="1:139" s="71" customFormat="1" ht="14.25" customHeight="1" x14ac:dyDescent="0.25">
      <c r="A7" s="173" t="s">
        <v>252</v>
      </c>
      <c r="B7" s="173" t="s">
        <v>765</v>
      </c>
      <c r="C7" s="173" t="s">
        <v>193</v>
      </c>
      <c r="D7" s="173">
        <v>2</v>
      </c>
      <c r="E7" s="138">
        <v>43265</v>
      </c>
      <c r="F7" s="139">
        <v>0.4236111111111111</v>
      </c>
      <c r="G7" s="139">
        <v>0.4604166666666667</v>
      </c>
      <c r="H7" s="139"/>
      <c r="I7" s="139"/>
      <c r="J7" s="140">
        <f t="shared" si="0"/>
        <v>3.6805555555555591E-2</v>
      </c>
      <c r="K7" s="141">
        <f t="shared" si="1"/>
        <v>7.3611111111111183E-2</v>
      </c>
      <c r="L7" s="173">
        <v>21.4</v>
      </c>
      <c r="M7" s="173">
        <v>24.4</v>
      </c>
      <c r="N7" s="173">
        <f t="shared" si="2"/>
        <v>22.9</v>
      </c>
      <c r="O7" s="173">
        <v>15</v>
      </c>
      <c r="P7" s="173">
        <v>15</v>
      </c>
      <c r="Q7" s="142">
        <v>0</v>
      </c>
      <c r="R7" s="142">
        <v>2</v>
      </c>
      <c r="S7" s="142">
        <f t="shared" si="3"/>
        <v>1</v>
      </c>
      <c r="T7" s="142">
        <v>0</v>
      </c>
      <c r="U7" s="142">
        <v>4</v>
      </c>
      <c r="V7" s="142">
        <f t="shared" si="4"/>
        <v>2</v>
      </c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73" t="s">
        <v>523</v>
      </c>
      <c r="AH7" s="173" t="s">
        <v>191</v>
      </c>
      <c r="AI7" s="173"/>
      <c r="AJ7" s="142"/>
      <c r="AK7" s="142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3">
        <v>23</v>
      </c>
      <c r="BC7" s="173"/>
      <c r="BD7" s="173"/>
      <c r="BE7" s="173"/>
      <c r="BF7" s="173"/>
      <c r="BG7" s="173"/>
      <c r="BH7" s="173">
        <v>29</v>
      </c>
      <c r="BI7" s="173"/>
      <c r="BJ7" s="173"/>
      <c r="BK7" s="173"/>
      <c r="BL7" s="173"/>
      <c r="BM7" s="173">
        <v>15</v>
      </c>
      <c r="BN7" s="173"/>
      <c r="BO7" s="173"/>
      <c r="BP7" s="173"/>
      <c r="BQ7" s="173"/>
      <c r="BR7" s="173"/>
      <c r="BS7" s="173"/>
      <c r="BT7" s="173"/>
      <c r="BU7" s="173">
        <v>1</v>
      </c>
      <c r="BV7" s="173"/>
      <c r="BW7" s="173"/>
      <c r="BX7" s="173"/>
      <c r="BY7" s="173"/>
      <c r="BZ7" s="173"/>
      <c r="CA7" s="173"/>
      <c r="CB7" s="173"/>
      <c r="CC7" s="173"/>
      <c r="CD7" s="173"/>
      <c r="CE7" s="173"/>
      <c r="CF7" s="173"/>
      <c r="CG7" s="173"/>
      <c r="CH7" s="173"/>
      <c r="CI7" s="173"/>
      <c r="CJ7" s="173"/>
      <c r="CK7" s="173"/>
      <c r="CL7" s="173"/>
      <c r="CM7" s="173"/>
      <c r="CN7" s="173"/>
      <c r="CO7" s="173"/>
      <c r="CP7" s="173"/>
    </row>
    <row r="8" spans="1:139" s="71" customFormat="1" ht="14.25" customHeight="1" x14ac:dyDescent="0.25">
      <c r="A8" s="173" t="s">
        <v>252</v>
      </c>
      <c r="B8" s="173" t="s">
        <v>766</v>
      </c>
      <c r="C8" s="173" t="s">
        <v>193</v>
      </c>
      <c r="D8" s="173">
        <v>2</v>
      </c>
      <c r="E8" s="138">
        <v>43265</v>
      </c>
      <c r="F8" s="139">
        <v>0.4236111111111111</v>
      </c>
      <c r="G8" s="139">
        <v>0.4604166666666667</v>
      </c>
      <c r="H8" s="139"/>
      <c r="I8" s="139"/>
      <c r="J8" s="140">
        <f t="shared" si="0"/>
        <v>3.6805555555555591E-2</v>
      </c>
      <c r="K8" s="141">
        <f t="shared" si="1"/>
        <v>7.3611111111111183E-2</v>
      </c>
      <c r="L8" s="173">
        <v>21.4</v>
      </c>
      <c r="M8" s="173">
        <v>24.4</v>
      </c>
      <c r="N8" s="173">
        <f t="shared" si="2"/>
        <v>22.9</v>
      </c>
      <c r="O8" s="173">
        <v>15</v>
      </c>
      <c r="P8" s="173">
        <v>15</v>
      </c>
      <c r="Q8" s="142">
        <v>0</v>
      </c>
      <c r="R8" s="142">
        <v>2</v>
      </c>
      <c r="S8" s="142">
        <f t="shared" si="3"/>
        <v>1</v>
      </c>
      <c r="T8" s="142">
        <v>0</v>
      </c>
      <c r="U8" s="142">
        <v>4</v>
      </c>
      <c r="V8" s="142">
        <f t="shared" si="4"/>
        <v>2</v>
      </c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73" t="s">
        <v>523</v>
      </c>
      <c r="AH8" s="173" t="s">
        <v>191</v>
      </c>
      <c r="AI8" s="173"/>
      <c r="AJ8" s="142"/>
      <c r="AK8" s="142"/>
      <c r="AL8" s="173"/>
      <c r="AM8" s="173"/>
      <c r="AN8" s="173"/>
      <c r="AO8" s="173"/>
      <c r="AP8" s="173"/>
      <c r="AQ8" s="173"/>
      <c r="AR8" s="173"/>
      <c r="AS8" s="173"/>
      <c r="AT8" s="173">
        <v>1</v>
      </c>
      <c r="AU8" s="173"/>
      <c r="AV8" s="173"/>
      <c r="AW8" s="173"/>
      <c r="AX8" s="173"/>
      <c r="AY8" s="173"/>
      <c r="AZ8" s="173"/>
      <c r="BA8" s="173"/>
      <c r="BB8" s="173">
        <v>37</v>
      </c>
      <c r="BC8" s="173"/>
      <c r="BD8" s="173"/>
      <c r="BE8" s="173"/>
      <c r="BF8" s="173"/>
      <c r="BG8" s="173"/>
      <c r="BH8" s="173">
        <v>69</v>
      </c>
      <c r="BI8" s="173"/>
      <c r="BJ8" s="173"/>
      <c r="BK8" s="173"/>
      <c r="BL8" s="173"/>
      <c r="BM8" s="173"/>
      <c r="BN8" s="173"/>
      <c r="BO8" s="173"/>
      <c r="BP8" s="173"/>
      <c r="BQ8" s="173"/>
      <c r="BR8" s="173"/>
      <c r="BS8" s="173"/>
      <c r="BT8" s="173"/>
      <c r="BU8" s="173">
        <v>1</v>
      </c>
      <c r="BV8" s="173"/>
      <c r="BW8" s="173"/>
      <c r="BX8" s="173"/>
      <c r="BY8" s="173"/>
      <c r="BZ8" s="173"/>
      <c r="CA8" s="173"/>
      <c r="CB8" s="173"/>
      <c r="CC8" s="173"/>
      <c r="CD8" s="173"/>
      <c r="CE8" s="173"/>
      <c r="CF8" s="173"/>
      <c r="CG8" s="173"/>
      <c r="CH8" s="173"/>
      <c r="CI8" s="173"/>
      <c r="CJ8" s="173"/>
      <c r="CK8" s="173"/>
      <c r="CL8" s="173"/>
      <c r="CM8" s="173"/>
      <c r="CN8" s="173"/>
      <c r="CO8" s="173"/>
      <c r="CP8" s="173"/>
    </row>
    <row r="9" spans="1:139" s="173" customFormat="1" ht="14.25" customHeight="1" x14ac:dyDescent="0.25">
      <c r="A9" s="173" t="s">
        <v>252</v>
      </c>
      <c r="B9" s="173" t="s">
        <v>765</v>
      </c>
      <c r="C9" s="173" t="s">
        <v>255</v>
      </c>
      <c r="D9" s="173">
        <v>2</v>
      </c>
      <c r="E9" s="138">
        <v>43284</v>
      </c>
      <c r="F9" s="139">
        <v>0.4069444444444445</v>
      </c>
      <c r="G9" s="139">
        <v>0.48472222222222222</v>
      </c>
      <c r="H9" s="139"/>
      <c r="I9" s="139"/>
      <c r="J9" s="140">
        <f t="shared" si="0"/>
        <v>7.7777777777777724E-2</v>
      </c>
      <c r="K9" s="141">
        <f t="shared" si="1"/>
        <v>0.15555555555555545</v>
      </c>
      <c r="L9" s="173">
        <v>28.1</v>
      </c>
      <c r="M9" s="173">
        <v>31.8</v>
      </c>
      <c r="N9" s="173">
        <f t="shared" si="2"/>
        <v>29.950000000000003</v>
      </c>
      <c r="O9" s="173">
        <v>15</v>
      </c>
      <c r="P9" s="173">
        <v>85</v>
      </c>
      <c r="Q9" s="142">
        <v>0</v>
      </c>
      <c r="R9" s="142">
        <v>1</v>
      </c>
      <c r="S9" s="142">
        <f t="shared" si="3"/>
        <v>0.5</v>
      </c>
      <c r="T9" s="142">
        <v>0</v>
      </c>
      <c r="U9" s="142">
        <v>2</v>
      </c>
      <c r="V9" s="142">
        <f t="shared" si="4"/>
        <v>1</v>
      </c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73" t="s">
        <v>523</v>
      </c>
      <c r="AH9" s="173" t="s">
        <v>191</v>
      </c>
      <c r="AJ9" s="142"/>
      <c r="AK9" s="142"/>
      <c r="AL9" s="173" t="s">
        <v>256</v>
      </c>
      <c r="AR9" s="173">
        <v>3</v>
      </c>
      <c r="BB9" s="173">
        <v>2</v>
      </c>
      <c r="BH9" s="173">
        <v>14</v>
      </c>
      <c r="BT9" s="173">
        <v>1</v>
      </c>
      <c r="BU9" s="173">
        <v>2</v>
      </c>
      <c r="BW9" s="173">
        <v>1</v>
      </c>
      <c r="CA9" s="173">
        <v>1</v>
      </c>
      <c r="CN9" s="173">
        <v>1</v>
      </c>
    </row>
    <row r="10" spans="1:139" s="173" customFormat="1" ht="14.25" customHeight="1" x14ac:dyDescent="0.25">
      <c r="A10" s="173" t="s">
        <v>252</v>
      </c>
      <c r="B10" s="173" t="s">
        <v>766</v>
      </c>
      <c r="C10" s="173" t="s">
        <v>255</v>
      </c>
      <c r="D10" s="173">
        <v>2</v>
      </c>
      <c r="E10" s="138">
        <v>43284</v>
      </c>
      <c r="F10" s="139">
        <v>0.4069444444444445</v>
      </c>
      <c r="G10" s="139">
        <v>0.48472222222222222</v>
      </c>
      <c r="H10" s="139"/>
      <c r="I10" s="139"/>
      <c r="J10" s="140">
        <f t="shared" si="0"/>
        <v>7.7777777777777724E-2</v>
      </c>
      <c r="K10" s="141">
        <f t="shared" si="1"/>
        <v>0.15555555555555545</v>
      </c>
      <c r="L10" s="173">
        <v>28.1</v>
      </c>
      <c r="M10" s="173">
        <v>31.8</v>
      </c>
      <c r="N10" s="173">
        <f t="shared" si="2"/>
        <v>29.950000000000003</v>
      </c>
      <c r="O10" s="173">
        <v>15</v>
      </c>
      <c r="P10" s="173">
        <v>85</v>
      </c>
      <c r="Q10" s="142">
        <v>0</v>
      </c>
      <c r="R10" s="142">
        <v>1</v>
      </c>
      <c r="S10" s="142">
        <f t="shared" si="3"/>
        <v>0.5</v>
      </c>
      <c r="T10" s="142">
        <v>0</v>
      </c>
      <c r="U10" s="142">
        <v>2</v>
      </c>
      <c r="V10" s="142">
        <f t="shared" si="4"/>
        <v>1</v>
      </c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73" t="s">
        <v>523</v>
      </c>
      <c r="AH10" s="173" t="s">
        <v>191</v>
      </c>
      <c r="AJ10" s="142"/>
      <c r="AK10" s="142"/>
      <c r="AL10" s="173" t="s">
        <v>256</v>
      </c>
      <c r="AR10" s="173">
        <v>2</v>
      </c>
      <c r="AT10" s="173">
        <v>2</v>
      </c>
      <c r="BB10" s="173">
        <v>9</v>
      </c>
      <c r="BW10" s="173">
        <v>2</v>
      </c>
      <c r="BZ10" s="173">
        <v>1</v>
      </c>
      <c r="CI10" s="173">
        <v>2</v>
      </c>
    </row>
    <row r="11" spans="1:139" s="173" customFormat="1" ht="14.25" customHeight="1" x14ac:dyDescent="0.25">
      <c r="A11" s="173" t="s">
        <v>252</v>
      </c>
      <c r="B11" s="173" t="s">
        <v>253</v>
      </c>
      <c r="C11" s="173" t="s">
        <v>262</v>
      </c>
      <c r="D11" s="173">
        <v>5</v>
      </c>
      <c r="E11" s="138">
        <v>43291</v>
      </c>
      <c r="F11" s="139">
        <v>0.40972222222222227</v>
      </c>
      <c r="G11" s="139">
        <v>0.46666666666666662</v>
      </c>
      <c r="H11" s="139"/>
      <c r="I11" s="139"/>
      <c r="J11" s="140">
        <f t="shared" si="0"/>
        <v>5.6944444444444353E-2</v>
      </c>
      <c r="K11" s="141">
        <f t="shared" si="1"/>
        <v>0.28472222222222177</v>
      </c>
      <c r="L11" s="173">
        <v>25.8</v>
      </c>
      <c r="M11" s="173">
        <v>25.8</v>
      </c>
      <c r="N11" s="173">
        <f t="shared" si="2"/>
        <v>25.8</v>
      </c>
      <c r="O11" s="173">
        <v>5</v>
      </c>
      <c r="P11" s="173">
        <v>10</v>
      </c>
      <c r="Q11" s="142">
        <v>0</v>
      </c>
      <c r="R11" s="142">
        <v>4</v>
      </c>
      <c r="S11" s="142">
        <f t="shared" si="3"/>
        <v>2</v>
      </c>
      <c r="T11" s="142">
        <v>0</v>
      </c>
      <c r="U11" s="142">
        <v>3</v>
      </c>
      <c r="V11" s="142">
        <f t="shared" si="4"/>
        <v>1.5</v>
      </c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73" t="s">
        <v>523</v>
      </c>
      <c r="AH11" s="173" t="s">
        <v>191</v>
      </c>
      <c r="AJ11" s="142"/>
      <c r="AK11" s="142"/>
      <c r="AL11" s="173" t="s">
        <v>263</v>
      </c>
      <c r="BB11" s="173">
        <v>20</v>
      </c>
      <c r="BH11" s="173">
        <v>29</v>
      </c>
      <c r="BM11" s="173">
        <v>3</v>
      </c>
      <c r="BS11" s="173">
        <v>1</v>
      </c>
      <c r="BT11" s="173">
        <v>7</v>
      </c>
      <c r="BU11" s="173">
        <v>1</v>
      </c>
      <c r="BW11" s="173">
        <v>2</v>
      </c>
      <c r="BZ11" s="173">
        <v>1</v>
      </c>
      <c r="CA11" s="173">
        <v>6</v>
      </c>
      <c r="CH11" s="173">
        <v>2</v>
      </c>
    </row>
    <row r="12" spans="1:139" s="173" customFormat="1" ht="14.25" customHeight="1" x14ac:dyDescent="0.25">
      <c r="A12" s="173" t="s">
        <v>252</v>
      </c>
      <c r="B12" s="173" t="s">
        <v>765</v>
      </c>
      <c r="C12" s="173" t="s">
        <v>265</v>
      </c>
      <c r="D12" s="173">
        <v>3</v>
      </c>
      <c r="E12" s="138">
        <v>43293</v>
      </c>
      <c r="F12" s="139">
        <v>0.44444444444444442</v>
      </c>
      <c r="G12" s="139">
        <v>0.49305555555555558</v>
      </c>
      <c r="H12" s="139"/>
      <c r="I12" s="139"/>
      <c r="J12" s="140">
        <f t="shared" si="0"/>
        <v>4.861111111111116E-2</v>
      </c>
      <c r="K12" s="141">
        <f t="shared" si="1"/>
        <v>0.14583333333333348</v>
      </c>
      <c r="L12" s="173">
        <v>23.6</v>
      </c>
      <c r="M12" s="173">
        <v>28.9</v>
      </c>
      <c r="N12" s="173">
        <f t="shared" si="2"/>
        <v>26.25</v>
      </c>
      <c r="O12" s="173">
        <v>35</v>
      </c>
      <c r="P12" s="173">
        <v>15</v>
      </c>
      <c r="Q12" s="142">
        <v>0</v>
      </c>
      <c r="R12" s="142">
        <v>2</v>
      </c>
      <c r="S12" s="142">
        <f t="shared" si="3"/>
        <v>1</v>
      </c>
      <c r="T12" s="142">
        <v>0</v>
      </c>
      <c r="U12" s="142">
        <v>2</v>
      </c>
      <c r="V12" s="142">
        <f t="shared" si="4"/>
        <v>1</v>
      </c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73" t="s">
        <v>523</v>
      </c>
      <c r="AH12" s="173" t="s">
        <v>191</v>
      </c>
      <c r="AJ12" s="142"/>
      <c r="AK12" s="142"/>
      <c r="AL12" s="173" t="s">
        <v>266</v>
      </c>
      <c r="BB12" s="173">
        <v>5</v>
      </c>
      <c r="BH12" s="173">
        <v>9</v>
      </c>
      <c r="BM12" s="173">
        <v>3</v>
      </c>
      <c r="BT12" s="173">
        <v>3</v>
      </c>
      <c r="BU12" s="173">
        <v>2</v>
      </c>
      <c r="CA12" s="173">
        <v>3</v>
      </c>
      <c r="CH12" s="173">
        <v>2</v>
      </c>
    </row>
    <row r="13" spans="1:139" s="173" customFormat="1" ht="14.25" customHeight="1" x14ac:dyDescent="0.25">
      <c r="A13" s="173" t="s">
        <v>252</v>
      </c>
      <c r="B13" s="173" t="s">
        <v>766</v>
      </c>
      <c r="C13" s="173" t="s">
        <v>265</v>
      </c>
      <c r="D13" s="173">
        <v>3</v>
      </c>
      <c r="E13" s="138">
        <v>43293</v>
      </c>
      <c r="F13" s="139">
        <v>0.44444444444444442</v>
      </c>
      <c r="G13" s="139">
        <v>0.49305555555555558</v>
      </c>
      <c r="H13" s="139"/>
      <c r="I13" s="139"/>
      <c r="J13" s="140">
        <f t="shared" si="0"/>
        <v>4.861111111111116E-2</v>
      </c>
      <c r="K13" s="141">
        <f t="shared" si="1"/>
        <v>0.14583333333333348</v>
      </c>
      <c r="L13" s="173">
        <v>23.6</v>
      </c>
      <c r="M13" s="173">
        <v>28.9</v>
      </c>
      <c r="N13" s="173">
        <f t="shared" si="2"/>
        <v>26.25</v>
      </c>
      <c r="O13" s="173">
        <v>35</v>
      </c>
      <c r="P13" s="173">
        <v>15</v>
      </c>
      <c r="Q13" s="142">
        <v>0</v>
      </c>
      <c r="R13" s="142">
        <v>2</v>
      </c>
      <c r="S13" s="142">
        <f t="shared" si="3"/>
        <v>1</v>
      </c>
      <c r="T13" s="142">
        <v>0</v>
      </c>
      <c r="U13" s="142">
        <v>2</v>
      </c>
      <c r="V13" s="142">
        <f t="shared" si="4"/>
        <v>1</v>
      </c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73" t="s">
        <v>523</v>
      </c>
      <c r="AH13" s="173" t="s">
        <v>191</v>
      </c>
      <c r="AJ13" s="142"/>
      <c r="AK13" s="142"/>
      <c r="AL13" s="173" t="s">
        <v>266</v>
      </c>
      <c r="AR13" s="173">
        <v>1</v>
      </c>
      <c r="AT13" s="173">
        <v>3</v>
      </c>
      <c r="BB13" s="173">
        <v>8</v>
      </c>
      <c r="BH13" s="173">
        <v>7</v>
      </c>
      <c r="BT13" s="173">
        <v>3</v>
      </c>
      <c r="BU13" s="173">
        <v>1</v>
      </c>
      <c r="BW13" s="173">
        <v>2</v>
      </c>
      <c r="CA13" s="173">
        <v>12</v>
      </c>
      <c r="CH13" s="173">
        <v>1</v>
      </c>
    </row>
    <row r="14" spans="1:139" s="173" customFormat="1" ht="14.25" customHeight="1" x14ac:dyDescent="0.25">
      <c r="A14" s="173" t="s">
        <v>252</v>
      </c>
      <c r="B14" s="173" t="s">
        <v>765</v>
      </c>
      <c r="C14" s="173" t="s">
        <v>255</v>
      </c>
      <c r="D14" s="173">
        <v>2</v>
      </c>
      <c r="E14" s="138">
        <v>43300</v>
      </c>
      <c r="F14" s="139">
        <v>0.42986111111111108</v>
      </c>
      <c r="G14" s="139">
        <v>0.4680555555555555</v>
      </c>
      <c r="H14" s="139"/>
      <c r="I14" s="139"/>
      <c r="J14" s="140">
        <f t="shared" si="0"/>
        <v>3.819444444444442E-2</v>
      </c>
      <c r="K14" s="141">
        <f t="shared" si="1"/>
        <v>7.638888888888884E-2</v>
      </c>
      <c r="L14" s="173">
        <v>21.9</v>
      </c>
      <c r="M14" s="173">
        <v>25.8</v>
      </c>
      <c r="N14" s="173">
        <f t="shared" si="2"/>
        <v>23.85</v>
      </c>
      <c r="O14" s="173">
        <v>5</v>
      </c>
      <c r="P14" s="173">
        <v>5</v>
      </c>
      <c r="Q14" s="142">
        <v>0</v>
      </c>
      <c r="R14" s="142">
        <v>2</v>
      </c>
      <c r="S14" s="142">
        <f t="shared" si="3"/>
        <v>1</v>
      </c>
      <c r="T14" s="142">
        <v>0</v>
      </c>
      <c r="U14" s="142">
        <v>2</v>
      </c>
      <c r="V14" s="142">
        <f t="shared" si="4"/>
        <v>1</v>
      </c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73" t="s">
        <v>523</v>
      </c>
      <c r="AH14" s="173" t="s">
        <v>191</v>
      </c>
      <c r="AJ14" s="142"/>
      <c r="AK14" s="142"/>
      <c r="AL14" s="173" t="s">
        <v>257</v>
      </c>
      <c r="BB14" s="173">
        <v>4</v>
      </c>
      <c r="BM14" s="173">
        <v>4</v>
      </c>
      <c r="BO14" s="173">
        <v>1</v>
      </c>
      <c r="BP14" s="173">
        <v>1</v>
      </c>
      <c r="BT14" s="173">
        <v>2</v>
      </c>
      <c r="BU14" s="173">
        <v>2</v>
      </c>
      <c r="BX14" s="173">
        <v>1</v>
      </c>
      <c r="CA14" s="173">
        <v>2</v>
      </c>
      <c r="CH14" s="173">
        <v>1</v>
      </c>
    </row>
    <row r="15" spans="1:139" s="173" customFormat="1" ht="14.25" customHeight="1" x14ac:dyDescent="0.25">
      <c r="A15" s="173" t="s">
        <v>252</v>
      </c>
      <c r="B15" s="173" t="s">
        <v>766</v>
      </c>
      <c r="C15" s="173" t="s">
        <v>255</v>
      </c>
      <c r="D15" s="173">
        <v>2</v>
      </c>
      <c r="E15" s="138">
        <v>43300</v>
      </c>
      <c r="F15" s="139">
        <v>0.42986111111111108</v>
      </c>
      <c r="G15" s="139">
        <v>0.4680555555555555</v>
      </c>
      <c r="H15" s="139"/>
      <c r="I15" s="139"/>
      <c r="J15" s="140">
        <f t="shared" si="0"/>
        <v>3.819444444444442E-2</v>
      </c>
      <c r="K15" s="141">
        <f t="shared" si="1"/>
        <v>7.638888888888884E-2</v>
      </c>
      <c r="L15" s="173">
        <v>21.9</v>
      </c>
      <c r="M15" s="173">
        <v>25.8</v>
      </c>
      <c r="N15" s="173">
        <f t="shared" si="2"/>
        <v>23.85</v>
      </c>
      <c r="O15" s="173">
        <v>5</v>
      </c>
      <c r="P15" s="173">
        <v>5</v>
      </c>
      <c r="Q15" s="142">
        <v>0</v>
      </c>
      <c r="R15" s="142">
        <v>2</v>
      </c>
      <c r="S15" s="142">
        <f t="shared" si="3"/>
        <v>1</v>
      </c>
      <c r="T15" s="142">
        <v>0</v>
      </c>
      <c r="U15" s="142">
        <v>2</v>
      </c>
      <c r="V15" s="142">
        <f t="shared" si="4"/>
        <v>1</v>
      </c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73" t="s">
        <v>523</v>
      </c>
      <c r="AH15" s="173" t="s">
        <v>191</v>
      </c>
      <c r="AJ15" s="142"/>
      <c r="AK15" s="142"/>
      <c r="AL15" s="173" t="s">
        <v>257</v>
      </c>
      <c r="BB15" s="173">
        <v>2</v>
      </c>
      <c r="BH15" s="173">
        <v>1</v>
      </c>
      <c r="BM15" s="173">
        <v>1</v>
      </c>
      <c r="BT15" s="173">
        <v>5</v>
      </c>
      <c r="BW15" s="173">
        <v>1</v>
      </c>
      <c r="CA15" s="173">
        <v>9</v>
      </c>
      <c r="CH15" s="173">
        <v>10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BFF6-F00E-4E91-92E8-3305D965638D}">
  <dimension ref="A1:EI7"/>
  <sheetViews>
    <sheetView workbookViewId="0">
      <selection activeCell="A8" sqref="A8:XFD20"/>
    </sheetView>
  </sheetViews>
  <sheetFormatPr defaultRowHeight="15" x14ac:dyDescent="0.25"/>
  <sheetData>
    <row r="1" spans="1:139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L1" s="178" t="s">
        <v>6</v>
      </c>
      <c r="AM1" s="100" t="s">
        <v>7</v>
      </c>
      <c r="AN1" s="179" t="s">
        <v>8</v>
      </c>
      <c r="AO1" s="102" t="s">
        <v>9</v>
      </c>
      <c r="AP1" s="100" t="s">
        <v>10</v>
      </c>
      <c r="AQ1" s="103" t="s">
        <v>11</v>
      </c>
      <c r="AR1" s="100" t="s">
        <v>12</v>
      </c>
      <c r="AS1" s="100" t="s">
        <v>214</v>
      </c>
      <c r="AT1" s="179" t="s">
        <v>13</v>
      </c>
      <c r="AU1" s="179" t="s">
        <v>14</v>
      </c>
      <c r="AV1" s="100" t="s">
        <v>15</v>
      </c>
      <c r="AW1" s="100" t="s">
        <v>16</v>
      </c>
      <c r="AX1" s="102" t="s">
        <v>17</v>
      </c>
      <c r="AY1" s="179" t="s">
        <v>18</v>
      </c>
      <c r="AZ1" s="179" t="s">
        <v>19</v>
      </c>
      <c r="BA1" s="179" t="s">
        <v>20</v>
      </c>
      <c r="BB1" s="179" t="s">
        <v>21</v>
      </c>
      <c r="BC1" s="103" t="s">
        <v>22</v>
      </c>
      <c r="BD1" s="102" t="s">
        <v>23</v>
      </c>
      <c r="BE1" s="100" t="s">
        <v>24</v>
      </c>
      <c r="BF1" s="100" t="s">
        <v>25</v>
      </c>
      <c r="BG1" s="100" t="s">
        <v>26</v>
      </c>
      <c r="BH1" s="100" t="s">
        <v>27</v>
      </c>
      <c r="BI1" s="102" t="s">
        <v>28</v>
      </c>
      <c r="BJ1" s="100" t="s">
        <v>29</v>
      </c>
      <c r="BK1" s="100" t="s">
        <v>30</v>
      </c>
      <c r="BL1" s="100" t="s">
        <v>31</v>
      </c>
      <c r="BM1" s="100" t="s">
        <v>32</v>
      </c>
      <c r="BN1" s="100" t="s">
        <v>33</v>
      </c>
      <c r="BO1" s="100" t="s">
        <v>261</v>
      </c>
      <c r="BP1" s="179" t="s">
        <v>34</v>
      </c>
      <c r="BQ1" s="100" t="s">
        <v>35</v>
      </c>
      <c r="BR1" s="100" t="s">
        <v>36</v>
      </c>
      <c r="BS1" s="179" t="s">
        <v>37</v>
      </c>
      <c r="BT1" s="179" t="s">
        <v>38</v>
      </c>
      <c r="BU1" s="100" t="s">
        <v>39</v>
      </c>
      <c r="BV1" s="100" t="s">
        <v>40</v>
      </c>
      <c r="BW1" s="179" t="s">
        <v>41</v>
      </c>
      <c r="BX1" s="179" t="s">
        <v>259</v>
      </c>
      <c r="BY1" s="100" t="s">
        <v>42</v>
      </c>
      <c r="BZ1" s="100" t="s">
        <v>43</v>
      </c>
      <c r="CA1" s="100" t="s">
        <v>44</v>
      </c>
      <c r="CB1" s="179" t="s">
        <v>45</v>
      </c>
      <c r="CC1" s="102" t="s">
        <v>46</v>
      </c>
      <c r="CD1" s="102" t="s">
        <v>47</v>
      </c>
      <c r="CE1" s="100" t="s">
        <v>48</v>
      </c>
      <c r="CF1" s="100" t="s">
        <v>49</v>
      </c>
      <c r="CG1" s="100" t="s">
        <v>50</v>
      </c>
      <c r="CH1" s="179" t="s">
        <v>51</v>
      </c>
      <c r="CI1" s="100" t="s">
        <v>52</v>
      </c>
      <c r="CJ1" s="179" t="s">
        <v>53</v>
      </c>
      <c r="CK1" s="103" t="s">
        <v>54</v>
      </c>
      <c r="CL1" s="179" t="s">
        <v>55</v>
      </c>
      <c r="CM1" s="179" t="s">
        <v>56</v>
      </c>
      <c r="CN1" s="179" t="s">
        <v>57</v>
      </c>
      <c r="CO1" s="100" t="s">
        <v>58</v>
      </c>
      <c r="CP1" s="103" t="s">
        <v>59</v>
      </c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</row>
    <row r="2" spans="1:139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81" t="s">
        <v>60</v>
      </c>
      <c r="AM2" s="116" t="s">
        <v>61</v>
      </c>
      <c r="AN2" s="182" t="s">
        <v>62</v>
      </c>
      <c r="AO2" s="118" t="s">
        <v>63</v>
      </c>
      <c r="AP2" s="116" t="s">
        <v>64</v>
      </c>
      <c r="AQ2" s="119" t="s">
        <v>788</v>
      </c>
      <c r="AR2" s="116" t="s">
        <v>66</v>
      </c>
      <c r="AS2" s="116" t="s">
        <v>215</v>
      </c>
      <c r="AT2" s="182" t="s">
        <v>67</v>
      </c>
      <c r="AU2" s="182" t="s">
        <v>68</v>
      </c>
      <c r="AV2" s="116" t="s">
        <v>69</v>
      </c>
      <c r="AW2" s="116" t="s">
        <v>70</v>
      </c>
      <c r="AX2" s="118" t="s">
        <v>71</v>
      </c>
      <c r="AY2" s="182" t="s">
        <v>72</v>
      </c>
      <c r="AZ2" s="182" t="s">
        <v>73</v>
      </c>
      <c r="BA2" s="182" t="s">
        <v>74</v>
      </c>
      <c r="BB2" s="182" t="s">
        <v>75</v>
      </c>
      <c r="BC2" s="119" t="s">
        <v>789</v>
      </c>
      <c r="BD2" s="118" t="s">
        <v>77</v>
      </c>
      <c r="BE2" s="116" t="s">
        <v>78</v>
      </c>
      <c r="BF2" s="116" t="s">
        <v>79</v>
      </c>
      <c r="BG2" s="116" t="s">
        <v>80</v>
      </c>
      <c r="BH2" s="116" t="s">
        <v>81</v>
      </c>
      <c r="BI2" s="118" t="s">
        <v>82</v>
      </c>
      <c r="BJ2" s="116" t="s">
        <v>83</v>
      </c>
      <c r="BK2" s="116" t="s">
        <v>84</v>
      </c>
      <c r="BL2" s="116" t="s">
        <v>85</v>
      </c>
      <c r="BM2" s="116" t="s">
        <v>86</v>
      </c>
      <c r="BN2" s="116" t="s">
        <v>87</v>
      </c>
      <c r="BO2" s="182" t="s">
        <v>260</v>
      </c>
      <c r="BP2" s="182" t="s">
        <v>88</v>
      </c>
      <c r="BQ2" s="116" t="s">
        <v>89</v>
      </c>
      <c r="BR2" s="116" t="s">
        <v>90</v>
      </c>
      <c r="BS2" s="182" t="s">
        <v>91</v>
      </c>
      <c r="BT2" s="182" t="s">
        <v>92</v>
      </c>
      <c r="BU2" s="116" t="s">
        <v>93</v>
      </c>
      <c r="BV2" s="116" t="s">
        <v>94</v>
      </c>
      <c r="BW2" s="182" t="s">
        <v>95</v>
      </c>
      <c r="BX2" s="182" t="s">
        <v>258</v>
      </c>
      <c r="BY2" s="116" t="s">
        <v>96</v>
      </c>
      <c r="BZ2" s="116" t="s">
        <v>97</v>
      </c>
      <c r="CA2" s="116" t="s">
        <v>98</v>
      </c>
      <c r="CB2" s="182" t="s">
        <v>99</v>
      </c>
      <c r="CC2" s="118" t="s">
        <v>100</v>
      </c>
      <c r="CD2" s="118" t="s">
        <v>101</v>
      </c>
      <c r="CE2" s="116" t="s">
        <v>102</v>
      </c>
      <c r="CF2" s="116" t="s">
        <v>103</v>
      </c>
      <c r="CG2" s="116" t="s">
        <v>104</v>
      </c>
      <c r="CH2" s="182" t="s">
        <v>105</v>
      </c>
      <c r="CI2" s="116" t="s">
        <v>106</v>
      </c>
      <c r="CJ2" s="182" t="s">
        <v>107</v>
      </c>
      <c r="CK2" s="119" t="s">
        <v>108</v>
      </c>
      <c r="CL2" s="182" t="s">
        <v>109</v>
      </c>
      <c r="CM2" s="182" t="s">
        <v>110</v>
      </c>
      <c r="CN2" s="182" t="s">
        <v>111</v>
      </c>
      <c r="CO2" s="116" t="s">
        <v>112</v>
      </c>
      <c r="CP2" s="119" t="s">
        <v>113</v>
      </c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</row>
    <row r="3" spans="1:139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L3" s="124" t="s">
        <v>114</v>
      </c>
      <c r="AM3" s="100">
        <v>2</v>
      </c>
      <c r="AN3" s="179">
        <v>2</v>
      </c>
      <c r="AO3" s="102" t="s">
        <v>115</v>
      </c>
      <c r="AP3" s="100">
        <v>2</v>
      </c>
      <c r="AQ3" s="102" t="s">
        <v>115</v>
      </c>
      <c r="AR3" s="100" t="s">
        <v>115</v>
      </c>
      <c r="AS3" s="100">
        <v>3</v>
      </c>
      <c r="AT3" s="179" t="s">
        <v>115</v>
      </c>
      <c r="AU3" s="179" t="s">
        <v>115</v>
      </c>
      <c r="AV3" s="100" t="s">
        <v>115</v>
      </c>
      <c r="AW3" s="100" t="s">
        <v>115</v>
      </c>
      <c r="AX3" s="102">
        <v>3.5</v>
      </c>
      <c r="AY3" s="179">
        <v>3</v>
      </c>
      <c r="AZ3" s="179" t="s">
        <v>115</v>
      </c>
      <c r="BA3" s="179">
        <v>2</v>
      </c>
      <c r="BB3" s="179">
        <v>3</v>
      </c>
      <c r="BC3" s="102" t="s">
        <v>115</v>
      </c>
      <c r="BD3" s="102">
        <v>3</v>
      </c>
      <c r="BE3" s="100" t="s">
        <v>115</v>
      </c>
      <c r="BF3" s="102" t="s">
        <v>115</v>
      </c>
      <c r="BG3" s="100" t="s">
        <v>115</v>
      </c>
      <c r="BH3" s="100">
        <v>3</v>
      </c>
      <c r="BI3" s="102">
        <v>2</v>
      </c>
      <c r="BJ3" s="100">
        <v>2</v>
      </c>
      <c r="BK3" s="100">
        <v>1</v>
      </c>
      <c r="BL3" s="102">
        <v>1</v>
      </c>
      <c r="BM3" s="100">
        <v>3</v>
      </c>
      <c r="BN3" s="100" t="s">
        <v>115</v>
      </c>
      <c r="BO3" s="100">
        <v>3</v>
      </c>
      <c r="BP3" s="179">
        <v>3</v>
      </c>
      <c r="BQ3" s="100" t="s">
        <v>115</v>
      </c>
      <c r="BR3" s="183" t="s">
        <v>115</v>
      </c>
      <c r="BS3" s="183" t="s">
        <v>115</v>
      </c>
      <c r="BT3" s="183" t="s">
        <v>115</v>
      </c>
      <c r="BU3" s="102" t="s">
        <v>115</v>
      </c>
      <c r="BV3" s="100" t="s">
        <v>115</v>
      </c>
      <c r="BW3" s="179" t="s">
        <v>115</v>
      </c>
      <c r="BX3" s="179" t="s">
        <v>115</v>
      </c>
      <c r="BY3" s="100" t="s">
        <v>115</v>
      </c>
      <c r="BZ3" s="102" t="s">
        <v>115</v>
      </c>
      <c r="CA3" s="100" t="s">
        <v>115</v>
      </c>
      <c r="CB3" s="179">
        <v>1</v>
      </c>
      <c r="CC3" s="102">
        <v>2</v>
      </c>
      <c r="CD3" s="102">
        <v>3.5</v>
      </c>
      <c r="CE3" s="100" t="s">
        <v>115</v>
      </c>
      <c r="CF3" s="100">
        <v>2</v>
      </c>
      <c r="CG3" s="100" t="s">
        <v>115</v>
      </c>
      <c r="CH3" s="179" t="s">
        <v>115</v>
      </c>
      <c r="CI3" s="100" t="s">
        <v>115</v>
      </c>
      <c r="CJ3" s="179">
        <v>3</v>
      </c>
      <c r="CK3" s="102" t="s">
        <v>115</v>
      </c>
      <c r="CL3" s="179" t="s">
        <v>115</v>
      </c>
      <c r="CM3" s="179" t="s">
        <v>115</v>
      </c>
      <c r="CN3" s="179" t="s">
        <v>115</v>
      </c>
      <c r="CO3" s="102" t="s">
        <v>115</v>
      </c>
      <c r="CP3" s="102" t="s">
        <v>115</v>
      </c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</row>
    <row r="4" spans="1:139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138</v>
      </c>
      <c r="AN4" s="184" t="s">
        <v>139</v>
      </c>
      <c r="AO4" s="184" t="s">
        <v>140</v>
      </c>
      <c r="AP4" s="184" t="s">
        <v>141</v>
      </c>
      <c r="AQ4" s="184" t="s">
        <v>142</v>
      </c>
      <c r="AR4" s="184" t="s">
        <v>143</v>
      </c>
      <c r="AS4" s="184" t="s">
        <v>557</v>
      </c>
      <c r="AT4" s="184" t="s">
        <v>144</v>
      </c>
      <c r="AU4" s="184" t="s">
        <v>145</v>
      </c>
      <c r="AV4" s="184" t="s">
        <v>146</v>
      </c>
      <c r="AW4" s="184" t="s">
        <v>147</v>
      </c>
      <c r="AX4" s="184" t="s">
        <v>148</v>
      </c>
      <c r="AY4" s="184" t="s">
        <v>149</v>
      </c>
      <c r="AZ4" s="184" t="s">
        <v>150</v>
      </c>
      <c r="BA4" s="184" t="s">
        <v>151</v>
      </c>
      <c r="BB4" s="184" t="s">
        <v>152</v>
      </c>
      <c r="BC4" s="184" t="s">
        <v>153</v>
      </c>
      <c r="BD4" s="184" t="s">
        <v>154</v>
      </c>
      <c r="BE4" s="184" t="s">
        <v>155</v>
      </c>
      <c r="BF4" s="128" t="s">
        <v>156</v>
      </c>
      <c r="BG4" s="184" t="s">
        <v>157</v>
      </c>
      <c r="BH4" s="184" t="s">
        <v>158</v>
      </c>
      <c r="BI4" s="128" t="s">
        <v>159</v>
      </c>
      <c r="BJ4" s="184" t="s">
        <v>160</v>
      </c>
      <c r="BK4" s="184" t="s">
        <v>161</v>
      </c>
      <c r="BL4" s="128" t="s">
        <v>162</v>
      </c>
      <c r="BM4" s="184" t="s">
        <v>163</v>
      </c>
      <c r="BN4" s="184" t="s">
        <v>164</v>
      </c>
      <c r="BO4" s="184" t="s">
        <v>555</v>
      </c>
      <c r="BP4" s="184" t="s">
        <v>165</v>
      </c>
      <c r="BQ4" s="184" t="s">
        <v>166</v>
      </c>
      <c r="BR4" s="184" t="s">
        <v>167</v>
      </c>
      <c r="BS4" s="184" t="s">
        <v>168</v>
      </c>
      <c r="BT4" s="184" t="s">
        <v>169</v>
      </c>
      <c r="BU4" s="128" t="s">
        <v>170</v>
      </c>
      <c r="BV4" s="184" t="s">
        <v>171</v>
      </c>
      <c r="BW4" s="184" t="s">
        <v>172</v>
      </c>
      <c r="BX4" s="184" t="s">
        <v>556</v>
      </c>
      <c r="BY4" s="184" t="s">
        <v>173</v>
      </c>
      <c r="BZ4" s="128" t="s">
        <v>174</v>
      </c>
      <c r="CA4" s="184" t="s">
        <v>175</v>
      </c>
      <c r="CB4" s="184" t="s">
        <v>176</v>
      </c>
      <c r="CC4" s="184" t="s">
        <v>177</v>
      </c>
      <c r="CD4" s="184" t="s">
        <v>178</v>
      </c>
      <c r="CE4" s="184" t="s">
        <v>179</v>
      </c>
      <c r="CF4" s="184" t="s">
        <v>180</v>
      </c>
      <c r="CG4" s="184" t="s">
        <v>181</v>
      </c>
      <c r="CH4" s="184" t="s">
        <v>182</v>
      </c>
      <c r="CI4" s="184" t="s">
        <v>183</v>
      </c>
      <c r="CJ4" s="184" t="s">
        <v>184</v>
      </c>
      <c r="CK4" s="128" t="s">
        <v>185</v>
      </c>
      <c r="CL4" s="184" t="s">
        <v>186</v>
      </c>
      <c r="CM4" s="184" t="s">
        <v>187</v>
      </c>
      <c r="CN4" s="184" t="s">
        <v>188</v>
      </c>
      <c r="CO4" s="128" t="s">
        <v>189</v>
      </c>
      <c r="CP4" s="184" t="s">
        <v>190</v>
      </c>
    </row>
    <row r="5" spans="1:139" s="71" customFormat="1" ht="14.25" customHeight="1" x14ac:dyDescent="0.25">
      <c r="A5" s="66" t="s">
        <v>289</v>
      </c>
      <c r="B5" s="66" t="s">
        <v>768</v>
      </c>
      <c r="C5" s="66" t="s">
        <v>193</v>
      </c>
      <c r="D5" s="66">
        <v>2</v>
      </c>
      <c r="E5" s="67">
        <v>43263</v>
      </c>
      <c r="F5" s="68">
        <v>0.42986111111111108</v>
      </c>
      <c r="G5" s="68">
        <v>0.4597222222222222</v>
      </c>
      <c r="H5" s="68"/>
      <c r="I5" s="68"/>
      <c r="J5" s="69">
        <f>(G5-F5)+(I5-H5)</f>
        <v>2.9861111111111116E-2</v>
      </c>
      <c r="K5" s="70">
        <f>J5*D5</f>
        <v>5.9722222222222232E-2</v>
      </c>
      <c r="L5" s="71">
        <v>22.5</v>
      </c>
      <c r="M5" s="71">
        <v>23.4</v>
      </c>
      <c r="N5" s="71">
        <f>AVERAGE(L5:M5)</f>
        <v>22.95</v>
      </c>
      <c r="O5" s="71">
        <v>15</v>
      </c>
      <c r="P5" s="71">
        <v>10</v>
      </c>
      <c r="Q5" s="72">
        <v>0</v>
      </c>
      <c r="R5" s="72">
        <v>1</v>
      </c>
      <c r="S5" s="72">
        <f>AVERAGE(Q5:R5)</f>
        <v>0.5</v>
      </c>
      <c r="T5" s="72">
        <v>0</v>
      </c>
      <c r="U5" s="72">
        <v>2</v>
      </c>
      <c r="V5" s="72">
        <f>AVERAGE(T5:U5)</f>
        <v>1</v>
      </c>
      <c r="X5" s="66">
        <v>6.26</v>
      </c>
      <c r="Y5" s="66">
        <v>18.2</v>
      </c>
      <c r="Z5" s="66">
        <v>6.59</v>
      </c>
      <c r="AA5" s="66">
        <v>20.100000000000001</v>
      </c>
      <c r="AB5" s="136"/>
      <c r="AC5" s="136"/>
      <c r="AD5" s="66"/>
      <c r="AE5" s="66"/>
      <c r="AG5" s="66" t="s">
        <v>522</v>
      </c>
      <c r="AH5" s="66" t="s">
        <v>292</v>
      </c>
      <c r="AI5" s="66" t="s">
        <v>292</v>
      </c>
      <c r="AJ5" s="72"/>
      <c r="AK5" s="72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>
        <v>1</v>
      </c>
      <c r="AY5" s="66"/>
      <c r="AZ5" s="66"/>
      <c r="BA5" s="66"/>
      <c r="BB5" s="66"/>
      <c r="BC5" s="66"/>
      <c r="BD5" s="66">
        <v>2</v>
      </c>
      <c r="BE5" s="66"/>
      <c r="BG5" s="66"/>
      <c r="BH5" s="66">
        <v>26</v>
      </c>
      <c r="BJ5" s="66"/>
      <c r="BK5" s="66"/>
      <c r="BM5" s="66"/>
      <c r="BN5" s="66"/>
      <c r="BO5" s="66"/>
      <c r="BP5" s="66"/>
      <c r="BQ5" s="66"/>
      <c r="BR5" s="66"/>
      <c r="BS5" s="66"/>
      <c r="BT5" s="66">
        <v>3</v>
      </c>
      <c r="BU5" s="71">
        <v>2</v>
      </c>
      <c r="BV5" s="66"/>
      <c r="BW5" s="66">
        <v>1</v>
      </c>
      <c r="BX5" s="66"/>
      <c r="BY5" s="66"/>
      <c r="BZ5" s="71">
        <v>3</v>
      </c>
      <c r="CA5" s="66">
        <v>15</v>
      </c>
      <c r="CB5" s="66"/>
      <c r="CC5" s="66"/>
      <c r="CD5" s="66"/>
      <c r="CE5" s="66"/>
      <c r="CF5" s="66">
        <v>1</v>
      </c>
      <c r="CG5" s="66"/>
      <c r="CH5" s="66"/>
      <c r="CI5" s="66"/>
      <c r="CJ5" s="66"/>
      <c r="CL5" s="66"/>
      <c r="CM5" s="66"/>
      <c r="CN5" s="66"/>
      <c r="CP5" s="66"/>
    </row>
    <row r="6" spans="1:139" s="71" customFormat="1" ht="14.25" customHeight="1" x14ac:dyDescent="0.25">
      <c r="A6" s="66" t="s">
        <v>289</v>
      </c>
      <c r="B6" s="66" t="s">
        <v>768</v>
      </c>
      <c r="C6" s="66" t="s">
        <v>269</v>
      </c>
      <c r="D6" s="66">
        <v>3</v>
      </c>
      <c r="E6" s="67">
        <v>43294</v>
      </c>
      <c r="F6" s="68">
        <v>0.51944444444444449</v>
      </c>
      <c r="G6" s="68">
        <v>0.55625000000000002</v>
      </c>
      <c r="H6" s="68"/>
      <c r="I6" s="68"/>
      <c r="J6" s="69">
        <f>(G6-F6)+(I6-H6)</f>
        <v>3.6805555555555536E-2</v>
      </c>
      <c r="K6" s="70">
        <f>J6*D6</f>
        <v>0.11041666666666661</v>
      </c>
      <c r="L6" s="71">
        <v>29.7</v>
      </c>
      <c r="M6" s="71">
        <v>29.7</v>
      </c>
      <c r="N6" s="71">
        <f>AVERAGE(L6:M6)</f>
        <v>29.7</v>
      </c>
      <c r="O6" s="71">
        <v>75</v>
      </c>
      <c r="P6" s="71">
        <v>75</v>
      </c>
      <c r="Q6" s="72">
        <v>0</v>
      </c>
      <c r="R6" s="72">
        <v>2</v>
      </c>
      <c r="S6" s="72">
        <f>AVERAGE(Q6:R6)</f>
        <v>1</v>
      </c>
      <c r="T6" s="72">
        <v>0</v>
      </c>
      <c r="U6" s="72">
        <v>2</v>
      </c>
      <c r="V6" s="72">
        <f>AVERAGE(T6:U6)</f>
        <v>1</v>
      </c>
      <c r="X6" s="66"/>
      <c r="Y6" s="66"/>
      <c r="Z6" s="66"/>
      <c r="AA6" s="66"/>
      <c r="AB6" s="136"/>
      <c r="AC6" s="136"/>
      <c r="AD6" s="174">
        <v>39.472507999999998</v>
      </c>
      <c r="AE6" s="174">
        <v>-79.433166999999997</v>
      </c>
      <c r="AF6" s="71">
        <v>730</v>
      </c>
      <c r="AG6" s="66" t="s">
        <v>522</v>
      </c>
      <c r="AH6" s="66" t="s">
        <v>292</v>
      </c>
      <c r="AI6" s="66" t="s">
        <v>292</v>
      </c>
      <c r="AJ6" s="72"/>
      <c r="AK6" s="72"/>
      <c r="AL6" s="66" t="s">
        <v>290</v>
      </c>
      <c r="AM6" s="66"/>
      <c r="AN6" s="66"/>
      <c r="AO6" s="66"/>
      <c r="AP6" s="66"/>
      <c r="AQ6" s="66"/>
      <c r="AR6" s="66"/>
      <c r="AS6" s="66"/>
      <c r="AT6" s="66">
        <v>2</v>
      </c>
      <c r="AU6" s="66"/>
      <c r="AV6" s="66"/>
      <c r="AW6" s="66"/>
      <c r="AX6" s="66">
        <v>3</v>
      </c>
      <c r="AY6" s="66"/>
      <c r="AZ6" s="66"/>
      <c r="BA6" s="66"/>
      <c r="BB6" s="66"/>
      <c r="BC6" s="66"/>
      <c r="BD6" s="66"/>
      <c r="BE6" s="66"/>
      <c r="BG6" s="66"/>
      <c r="BH6" s="66">
        <v>3</v>
      </c>
      <c r="BJ6" s="66"/>
      <c r="BK6" s="66"/>
      <c r="BM6" s="66"/>
      <c r="BN6" s="66"/>
      <c r="BO6" s="66"/>
      <c r="BP6" s="66"/>
      <c r="BQ6" s="66">
        <v>27</v>
      </c>
      <c r="BR6" s="66">
        <v>4</v>
      </c>
      <c r="BS6" s="66">
        <v>12</v>
      </c>
      <c r="BT6" s="66">
        <v>3</v>
      </c>
      <c r="BV6" s="66"/>
      <c r="BW6" s="66">
        <v>3</v>
      </c>
      <c r="BX6" s="66"/>
      <c r="BY6" s="66"/>
      <c r="CA6" s="66">
        <v>9</v>
      </c>
      <c r="CB6" s="66"/>
      <c r="CC6" s="66"/>
      <c r="CD6" s="66"/>
      <c r="CE6" s="66"/>
      <c r="CF6" s="66"/>
      <c r="CG6" s="66"/>
      <c r="CH6" s="66"/>
      <c r="CI6" s="66">
        <v>1</v>
      </c>
      <c r="CJ6" s="66"/>
      <c r="CL6" s="66"/>
      <c r="CM6" s="66"/>
      <c r="CN6" s="66"/>
      <c r="CP6" s="66"/>
    </row>
    <row r="7" spans="1:139" s="71" customFormat="1" ht="14.25" customHeight="1" x14ac:dyDescent="0.25">
      <c r="A7" s="66" t="s">
        <v>289</v>
      </c>
      <c r="B7" s="66" t="s">
        <v>768</v>
      </c>
      <c r="C7" s="66" t="s">
        <v>255</v>
      </c>
      <c r="D7" s="66">
        <v>2</v>
      </c>
      <c r="E7" s="67">
        <v>43299</v>
      </c>
      <c r="F7" s="68">
        <v>0.41666666666666669</v>
      </c>
      <c r="G7" s="68">
        <v>0.47361111111111115</v>
      </c>
      <c r="H7" s="68"/>
      <c r="I7" s="68"/>
      <c r="J7" s="69">
        <f>(G7-F7)+(I7-H7)</f>
        <v>5.6944444444444464E-2</v>
      </c>
      <c r="K7" s="70">
        <f>J7*D7</f>
        <v>0.11388888888888893</v>
      </c>
      <c r="L7" s="71">
        <v>23.2</v>
      </c>
      <c r="M7" s="71">
        <v>23.1</v>
      </c>
      <c r="N7" s="71">
        <f>AVERAGE(L7:M7)</f>
        <v>23.15</v>
      </c>
      <c r="O7" s="71">
        <v>10</v>
      </c>
      <c r="P7" s="71">
        <v>15</v>
      </c>
      <c r="Q7" s="72">
        <v>0</v>
      </c>
      <c r="R7" s="72">
        <v>2</v>
      </c>
      <c r="S7" s="72">
        <f>AVERAGE(Q7:R7)</f>
        <v>1</v>
      </c>
      <c r="T7" s="72">
        <v>0</v>
      </c>
      <c r="U7" s="72">
        <v>2</v>
      </c>
      <c r="V7" s="72">
        <f>AVERAGE(T7:U7)</f>
        <v>1</v>
      </c>
      <c r="X7" s="66"/>
      <c r="Y7" s="66"/>
      <c r="Z7" s="66"/>
      <c r="AA7" s="66"/>
      <c r="AB7" s="136"/>
      <c r="AC7" s="136"/>
      <c r="AD7" s="66"/>
      <c r="AE7" s="66"/>
      <c r="AG7" s="66" t="s">
        <v>522</v>
      </c>
      <c r="AH7" s="66" t="s">
        <v>292</v>
      </c>
      <c r="AI7" s="66" t="s">
        <v>292</v>
      </c>
      <c r="AJ7" s="72"/>
      <c r="AK7" s="72"/>
      <c r="AL7" s="66" t="s">
        <v>291</v>
      </c>
      <c r="AM7" s="66"/>
      <c r="AN7" s="66"/>
      <c r="AO7" s="66"/>
      <c r="AP7" s="66"/>
      <c r="AQ7" s="66"/>
      <c r="AR7" s="66"/>
      <c r="AS7" s="66"/>
      <c r="AT7" s="66">
        <v>2</v>
      </c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G7" s="66"/>
      <c r="BH7" s="66">
        <v>1</v>
      </c>
      <c r="BJ7" s="66"/>
      <c r="BK7" s="66"/>
      <c r="BM7" s="66"/>
      <c r="BN7" s="66"/>
      <c r="BO7" s="66"/>
      <c r="BP7" s="66">
        <v>1</v>
      </c>
      <c r="BQ7" s="66">
        <v>5</v>
      </c>
      <c r="BR7" s="66">
        <v>2</v>
      </c>
      <c r="BS7" s="66">
        <v>3</v>
      </c>
      <c r="BT7" s="66">
        <v>3</v>
      </c>
      <c r="BV7" s="66"/>
      <c r="BW7" s="66"/>
      <c r="BX7" s="66"/>
      <c r="BY7" s="66"/>
      <c r="CA7" s="66">
        <v>7</v>
      </c>
      <c r="CB7" s="66"/>
      <c r="CC7" s="66"/>
      <c r="CD7" s="66"/>
      <c r="CE7" s="66"/>
      <c r="CF7" s="66"/>
      <c r="CG7" s="66"/>
      <c r="CH7" s="66">
        <v>1</v>
      </c>
      <c r="CI7" s="66"/>
      <c r="CJ7" s="66"/>
      <c r="CK7" s="71">
        <v>2</v>
      </c>
      <c r="CL7" s="66"/>
      <c r="CM7" s="66"/>
      <c r="CN7" s="66"/>
      <c r="CP7" s="66"/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DAAF-53D4-49ED-A276-D4477F1798E3}">
  <dimension ref="A1:EI17"/>
  <sheetViews>
    <sheetView workbookViewId="0">
      <selection activeCell="C11" sqref="C11"/>
    </sheetView>
  </sheetViews>
  <sheetFormatPr defaultRowHeight="15" x14ac:dyDescent="0.25"/>
  <sheetData>
    <row r="1" spans="1:139" s="74" customFormat="1" ht="42.75" customHeight="1" x14ac:dyDescent="0.25">
      <c r="A1" s="176" t="s">
        <v>0</v>
      </c>
      <c r="B1" s="176"/>
      <c r="C1" s="66"/>
      <c r="D1" s="66"/>
      <c r="E1" s="173"/>
      <c r="F1" s="93" t="s">
        <v>1</v>
      </c>
      <c r="G1" s="94"/>
      <c r="H1" s="94"/>
      <c r="I1" s="94"/>
      <c r="J1" s="94"/>
      <c r="K1" s="94"/>
      <c r="L1" s="93" t="s">
        <v>2</v>
      </c>
      <c r="M1" s="71"/>
      <c r="N1" s="71"/>
      <c r="O1" s="93" t="s">
        <v>3</v>
      </c>
      <c r="P1" s="71"/>
      <c r="Q1" s="95" t="s">
        <v>4</v>
      </c>
      <c r="R1" s="72"/>
      <c r="S1" s="72"/>
      <c r="T1" s="72"/>
      <c r="U1" s="72"/>
      <c r="V1" s="72"/>
      <c r="W1" s="93"/>
      <c r="X1" s="66"/>
      <c r="Y1" s="66"/>
      <c r="Z1" s="66"/>
      <c r="AA1" s="66"/>
      <c r="AB1" s="96"/>
      <c r="AC1" s="96"/>
      <c r="AD1" s="97" t="s">
        <v>5</v>
      </c>
      <c r="AE1" s="66"/>
      <c r="AF1" s="71"/>
      <c r="AG1" s="66"/>
      <c r="AH1" s="66"/>
      <c r="AI1" s="66"/>
      <c r="AJ1" s="98"/>
      <c r="AK1" s="98"/>
      <c r="AL1" s="178" t="s">
        <v>6</v>
      </c>
      <c r="AM1" s="100" t="s">
        <v>7</v>
      </c>
      <c r="AN1" s="179" t="s">
        <v>8</v>
      </c>
      <c r="AO1" s="102" t="s">
        <v>9</v>
      </c>
      <c r="AP1" s="100" t="s">
        <v>10</v>
      </c>
      <c r="AQ1" s="103" t="s">
        <v>11</v>
      </c>
      <c r="AR1" s="100" t="s">
        <v>12</v>
      </c>
      <c r="AS1" s="100" t="s">
        <v>214</v>
      </c>
      <c r="AT1" s="179" t="s">
        <v>13</v>
      </c>
      <c r="AU1" s="179" t="s">
        <v>14</v>
      </c>
      <c r="AV1" s="100" t="s">
        <v>15</v>
      </c>
      <c r="AW1" s="100" t="s">
        <v>16</v>
      </c>
      <c r="AX1" s="102" t="s">
        <v>17</v>
      </c>
      <c r="AY1" s="179" t="s">
        <v>18</v>
      </c>
      <c r="AZ1" s="179" t="s">
        <v>19</v>
      </c>
      <c r="BA1" s="179" t="s">
        <v>20</v>
      </c>
      <c r="BB1" s="179" t="s">
        <v>21</v>
      </c>
      <c r="BC1" s="103" t="s">
        <v>22</v>
      </c>
      <c r="BD1" s="102" t="s">
        <v>23</v>
      </c>
      <c r="BE1" s="100" t="s">
        <v>24</v>
      </c>
      <c r="BF1" s="100" t="s">
        <v>25</v>
      </c>
      <c r="BG1" s="100" t="s">
        <v>26</v>
      </c>
      <c r="BH1" s="100" t="s">
        <v>27</v>
      </c>
      <c r="BI1" s="102" t="s">
        <v>28</v>
      </c>
      <c r="BJ1" s="100" t="s">
        <v>29</v>
      </c>
      <c r="BK1" s="100" t="s">
        <v>30</v>
      </c>
      <c r="BL1" s="100" t="s">
        <v>31</v>
      </c>
      <c r="BM1" s="100" t="s">
        <v>32</v>
      </c>
      <c r="BN1" s="100" t="s">
        <v>33</v>
      </c>
      <c r="BO1" s="100" t="s">
        <v>261</v>
      </c>
      <c r="BP1" s="179" t="s">
        <v>34</v>
      </c>
      <c r="BQ1" s="100" t="s">
        <v>35</v>
      </c>
      <c r="BR1" s="100" t="s">
        <v>36</v>
      </c>
      <c r="BS1" s="179" t="s">
        <v>37</v>
      </c>
      <c r="BT1" s="179" t="s">
        <v>38</v>
      </c>
      <c r="BU1" s="100" t="s">
        <v>39</v>
      </c>
      <c r="BV1" s="100" t="s">
        <v>40</v>
      </c>
      <c r="BW1" s="179" t="s">
        <v>41</v>
      </c>
      <c r="BX1" s="179" t="s">
        <v>259</v>
      </c>
      <c r="BY1" s="100" t="s">
        <v>42</v>
      </c>
      <c r="BZ1" s="100" t="s">
        <v>43</v>
      </c>
      <c r="CA1" s="100" t="s">
        <v>44</v>
      </c>
      <c r="CB1" s="179" t="s">
        <v>45</v>
      </c>
      <c r="CC1" s="102" t="s">
        <v>46</v>
      </c>
      <c r="CD1" s="102" t="s">
        <v>47</v>
      </c>
      <c r="CE1" s="100" t="s">
        <v>48</v>
      </c>
      <c r="CF1" s="100" t="s">
        <v>49</v>
      </c>
      <c r="CG1" s="100" t="s">
        <v>50</v>
      </c>
      <c r="CH1" s="179" t="s">
        <v>51</v>
      </c>
      <c r="CI1" s="100" t="s">
        <v>52</v>
      </c>
      <c r="CJ1" s="179" t="s">
        <v>53</v>
      </c>
      <c r="CK1" s="103" t="s">
        <v>54</v>
      </c>
      <c r="CL1" s="179" t="s">
        <v>55</v>
      </c>
      <c r="CM1" s="179" t="s">
        <v>56</v>
      </c>
      <c r="CN1" s="179" t="s">
        <v>57</v>
      </c>
      <c r="CO1" s="100" t="s">
        <v>58</v>
      </c>
      <c r="CP1" s="103" t="s">
        <v>59</v>
      </c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</row>
    <row r="2" spans="1:139" s="120" customFormat="1" ht="42.75" customHeight="1" x14ac:dyDescent="0.25">
      <c r="A2" s="180"/>
      <c r="B2" s="180"/>
      <c r="C2" s="105"/>
      <c r="D2" s="105"/>
      <c r="E2" s="106"/>
      <c r="F2" s="107"/>
      <c r="G2" s="108"/>
      <c r="H2" s="108"/>
      <c r="I2" s="108"/>
      <c r="J2" s="108"/>
      <c r="K2" s="108"/>
      <c r="L2" s="107"/>
      <c r="M2" s="109"/>
      <c r="N2" s="109"/>
      <c r="O2" s="107"/>
      <c r="P2" s="109"/>
      <c r="Q2" s="110"/>
      <c r="R2" s="111"/>
      <c r="S2" s="111"/>
      <c r="T2" s="111"/>
      <c r="U2" s="111"/>
      <c r="V2" s="111"/>
      <c r="W2" s="107"/>
      <c r="X2" s="105"/>
      <c r="Y2" s="105"/>
      <c r="Z2" s="105"/>
      <c r="AA2" s="105"/>
      <c r="AB2" s="112"/>
      <c r="AC2" s="112"/>
      <c r="AD2" s="113"/>
      <c r="AE2" s="105"/>
      <c r="AF2" s="109"/>
      <c r="AG2" s="105"/>
      <c r="AH2" s="105"/>
      <c r="AI2" s="105"/>
      <c r="AJ2" s="114"/>
      <c r="AK2" s="114"/>
      <c r="AL2" s="181" t="s">
        <v>60</v>
      </c>
      <c r="AM2" s="116" t="s">
        <v>61</v>
      </c>
      <c r="AN2" s="182" t="s">
        <v>62</v>
      </c>
      <c r="AO2" s="118" t="s">
        <v>63</v>
      </c>
      <c r="AP2" s="116" t="s">
        <v>64</v>
      </c>
      <c r="AQ2" s="119" t="s">
        <v>788</v>
      </c>
      <c r="AR2" s="116" t="s">
        <v>66</v>
      </c>
      <c r="AS2" s="116" t="s">
        <v>215</v>
      </c>
      <c r="AT2" s="182" t="s">
        <v>67</v>
      </c>
      <c r="AU2" s="182" t="s">
        <v>68</v>
      </c>
      <c r="AV2" s="116" t="s">
        <v>69</v>
      </c>
      <c r="AW2" s="116" t="s">
        <v>70</v>
      </c>
      <c r="AX2" s="118" t="s">
        <v>71</v>
      </c>
      <c r="AY2" s="182" t="s">
        <v>72</v>
      </c>
      <c r="AZ2" s="182" t="s">
        <v>73</v>
      </c>
      <c r="BA2" s="182" t="s">
        <v>74</v>
      </c>
      <c r="BB2" s="182" t="s">
        <v>75</v>
      </c>
      <c r="BC2" s="119" t="s">
        <v>789</v>
      </c>
      <c r="BD2" s="118" t="s">
        <v>77</v>
      </c>
      <c r="BE2" s="116" t="s">
        <v>78</v>
      </c>
      <c r="BF2" s="116" t="s">
        <v>79</v>
      </c>
      <c r="BG2" s="116" t="s">
        <v>80</v>
      </c>
      <c r="BH2" s="116" t="s">
        <v>81</v>
      </c>
      <c r="BI2" s="118" t="s">
        <v>82</v>
      </c>
      <c r="BJ2" s="116" t="s">
        <v>83</v>
      </c>
      <c r="BK2" s="116" t="s">
        <v>84</v>
      </c>
      <c r="BL2" s="116" t="s">
        <v>85</v>
      </c>
      <c r="BM2" s="116" t="s">
        <v>86</v>
      </c>
      <c r="BN2" s="116" t="s">
        <v>87</v>
      </c>
      <c r="BO2" s="182" t="s">
        <v>260</v>
      </c>
      <c r="BP2" s="182" t="s">
        <v>88</v>
      </c>
      <c r="BQ2" s="116" t="s">
        <v>89</v>
      </c>
      <c r="BR2" s="116" t="s">
        <v>90</v>
      </c>
      <c r="BS2" s="182" t="s">
        <v>91</v>
      </c>
      <c r="BT2" s="182" t="s">
        <v>92</v>
      </c>
      <c r="BU2" s="116" t="s">
        <v>93</v>
      </c>
      <c r="BV2" s="116" t="s">
        <v>94</v>
      </c>
      <c r="BW2" s="182" t="s">
        <v>95</v>
      </c>
      <c r="BX2" s="182" t="s">
        <v>258</v>
      </c>
      <c r="BY2" s="116" t="s">
        <v>96</v>
      </c>
      <c r="BZ2" s="116" t="s">
        <v>97</v>
      </c>
      <c r="CA2" s="116" t="s">
        <v>98</v>
      </c>
      <c r="CB2" s="182" t="s">
        <v>99</v>
      </c>
      <c r="CC2" s="118" t="s">
        <v>100</v>
      </c>
      <c r="CD2" s="118" t="s">
        <v>101</v>
      </c>
      <c r="CE2" s="116" t="s">
        <v>102</v>
      </c>
      <c r="CF2" s="116" t="s">
        <v>103</v>
      </c>
      <c r="CG2" s="116" t="s">
        <v>104</v>
      </c>
      <c r="CH2" s="182" t="s">
        <v>105</v>
      </c>
      <c r="CI2" s="116" t="s">
        <v>106</v>
      </c>
      <c r="CJ2" s="182" t="s">
        <v>107</v>
      </c>
      <c r="CK2" s="119" t="s">
        <v>108</v>
      </c>
      <c r="CL2" s="182" t="s">
        <v>109</v>
      </c>
      <c r="CM2" s="182" t="s">
        <v>110</v>
      </c>
      <c r="CN2" s="182" t="s">
        <v>111</v>
      </c>
      <c r="CO2" s="116" t="s">
        <v>112</v>
      </c>
      <c r="CP2" s="119" t="s">
        <v>113</v>
      </c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</row>
    <row r="3" spans="1:139" s="74" customFormat="1" ht="42.75" customHeight="1" x14ac:dyDescent="0.25">
      <c r="A3" s="177"/>
      <c r="B3" s="177"/>
      <c r="C3" s="66"/>
      <c r="D3" s="66"/>
      <c r="E3" s="173"/>
      <c r="F3" s="93"/>
      <c r="G3" s="94"/>
      <c r="H3" s="94"/>
      <c r="I3" s="94"/>
      <c r="J3" s="94"/>
      <c r="K3" s="94"/>
      <c r="L3" s="93"/>
      <c r="M3" s="71"/>
      <c r="N3" s="71"/>
      <c r="O3" s="93"/>
      <c r="P3" s="71"/>
      <c r="Q3" s="95"/>
      <c r="R3" s="72"/>
      <c r="S3" s="72"/>
      <c r="T3" s="72"/>
      <c r="U3" s="72"/>
      <c r="V3" s="72"/>
      <c r="W3" s="93"/>
      <c r="X3" s="66"/>
      <c r="Y3" s="66"/>
      <c r="Z3" s="66"/>
      <c r="AA3" s="66"/>
      <c r="AB3" s="96"/>
      <c r="AC3" s="96"/>
      <c r="AD3" s="97"/>
      <c r="AE3" s="174"/>
      <c r="AF3" s="123"/>
      <c r="AG3" s="174"/>
      <c r="AH3" s="174"/>
      <c r="AI3" s="174"/>
      <c r="AJ3" s="98"/>
      <c r="AK3" s="98"/>
      <c r="AL3" s="124" t="s">
        <v>114</v>
      </c>
      <c r="AM3" s="100">
        <v>2</v>
      </c>
      <c r="AN3" s="179">
        <v>2</v>
      </c>
      <c r="AO3" s="102" t="s">
        <v>115</v>
      </c>
      <c r="AP3" s="100">
        <v>2</v>
      </c>
      <c r="AQ3" s="102" t="s">
        <v>115</v>
      </c>
      <c r="AR3" s="100" t="s">
        <v>115</v>
      </c>
      <c r="AS3" s="100">
        <v>3</v>
      </c>
      <c r="AT3" s="179" t="s">
        <v>115</v>
      </c>
      <c r="AU3" s="179" t="s">
        <v>115</v>
      </c>
      <c r="AV3" s="100" t="s">
        <v>115</v>
      </c>
      <c r="AW3" s="100" t="s">
        <v>115</v>
      </c>
      <c r="AX3" s="102">
        <v>3.5</v>
      </c>
      <c r="AY3" s="179">
        <v>3</v>
      </c>
      <c r="AZ3" s="179" t="s">
        <v>115</v>
      </c>
      <c r="BA3" s="179">
        <v>2</v>
      </c>
      <c r="BB3" s="179">
        <v>3</v>
      </c>
      <c r="BC3" s="102" t="s">
        <v>115</v>
      </c>
      <c r="BD3" s="102">
        <v>3</v>
      </c>
      <c r="BE3" s="100" t="s">
        <v>115</v>
      </c>
      <c r="BF3" s="102" t="s">
        <v>115</v>
      </c>
      <c r="BG3" s="100" t="s">
        <v>115</v>
      </c>
      <c r="BH3" s="100">
        <v>3</v>
      </c>
      <c r="BI3" s="102">
        <v>2</v>
      </c>
      <c r="BJ3" s="100">
        <v>2</v>
      </c>
      <c r="BK3" s="100">
        <v>1</v>
      </c>
      <c r="BL3" s="102">
        <v>1</v>
      </c>
      <c r="BM3" s="100">
        <v>3</v>
      </c>
      <c r="BN3" s="100" t="s">
        <v>115</v>
      </c>
      <c r="BO3" s="100">
        <v>3</v>
      </c>
      <c r="BP3" s="179">
        <v>3</v>
      </c>
      <c r="BQ3" s="100" t="s">
        <v>115</v>
      </c>
      <c r="BR3" s="183" t="s">
        <v>115</v>
      </c>
      <c r="BS3" s="183" t="s">
        <v>115</v>
      </c>
      <c r="BT3" s="183" t="s">
        <v>115</v>
      </c>
      <c r="BU3" s="102" t="s">
        <v>115</v>
      </c>
      <c r="BV3" s="100" t="s">
        <v>115</v>
      </c>
      <c r="BW3" s="179" t="s">
        <v>115</v>
      </c>
      <c r="BX3" s="179" t="s">
        <v>115</v>
      </c>
      <c r="BY3" s="100" t="s">
        <v>115</v>
      </c>
      <c r="BZ3" s="102" t="s">
        <v>115</v>
      </c>
      <c r="CA3" s="100" t="s">
        <v>115</v>
      </c>
      <c r="CB3" s="179">
        <v>1</v>
      </c>
      <c r="CC3" s="102">
        <v>2</v>
      </c>
      <c r="CD3" s="102">
        <v>3.5</v>
      </c>
      <c r="CE3" s="100" t="s">
        <v>115</v>
      </c>
      <c r="CF3" s="100">
        <v>2</v>
      </c>
      <c r="CG3" s="100" t="s">
        <v>115</v>
      </c>
      <c r="CH3" s="179" t="s">
        <v>115</v>
      </c>
      <c r="CI3" s="100" t="s">
        <v>115</v>
      </c>
      <c r="CJ3" s="179">
        <v>3</v>
      </c>
      <c r="CK3" s="102" t="s">
        <v>115</v>
      </c>
      <c r="CL3" s="179" t="s">
        <v>115</v>
      </c>
      <c r="CM3" s="179" t="s">
        <v>115</v>
      </c>
      <c r="CN3" s="179" t="s">
        <v>115</v>
      </c>
      <c r="CO3" s="102" t="s">
        <v>115</v>
      </c>
      <c r="CP3" s="102" t="s">
        <v>115</v>
      </c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</row>
    <row r="4" spans="1:139" s="71" customFormat="1" x14ac:dyDescent="0.25">
      <c r="A4" s="184" t="s">
        <v>552</v>
      </c>
      <c r="B4" s="184" t="s">
        <v>541</v>
      </c>
      <c r="C4" s="184" t="s">
        <v>553</v>
      </c>
      <c r="D4" s="184" t="s">
        <v>118</v>
      </c>
      <c r="E4" s="184" t="s">
        <v>554</v>
      </c>
      <c r="F4" s="127" t="s">
        <v>245</v>
      </c>
      <c r="G4" s="128" t="s">
        <v>246</v>
      </c>
      <c r="H4" s="127" t="s">
        <v>247</v>
      </c>
      <c r="I4" s="128" t="s">
        <v>248</v>
      </c>
      <c r="J4" s="128" t="s">
        <v>122</v>
      </c>
      <c r="K4" s="128" t="s">
        <v>123</v>
      </c>
      <c r="L4" s="127" t="s">
        <v>120</v>
      </c>
      <c r="M4" s="128" t="s">
        <v>121</v>
      </c>
      <c r="N4" s="128" t="s">
        <v>671</v>
      </c>
      <c r="O4" s="127" t="s">
        <v>120</v>
      </c>
      <c r="P4" s="129" t="s">
        <v>121</v>
      </c>
      <c r="Q4" s="130" t="s">
        <v>120</v>
      </c>
      <c r="R4" s="131" t="s">
        <v>120</v>
      </c>
      <c r="S4" s="131" t="s">
        <v>624</v>
      </c>
      <c r="T4" s="131" t="s">
        <v>121</v>
      </c>
      <c r="U4" s="131" t="s">
        <v>121</v>
      </c>
      <c r="V4" s="131" t="s">
        <v>625</v>
      </c>
      <c r="W4" s="132" t="s">
        <v>124</v>
      </c>
      <c r="X4" s="133" t="s">
        <v>125</v>
      </c>
      <c r="Y4" s="184" t="s">
        <v>126</v>
      </c>
      <c r="Z4" s="184" t="s">
        <v>226</v>
      </c>
      <c r="AA4" s="184" t="s">
        <v>790</v>
      </c>
      <c r="AB4" s="134" t="s">
        <v>127</v>
      </c>
      <c r="AC4" s="134" t="s">
        <v>128</v>
      </c>
      <c r="AD4" s="184" t="s">
        <v>129</v>
      </c>
      <c r="AE4" s="184" t="s">
        <v>130</v>
      </c>
      <c r="AF4" s="128" t="s">
        <v>798</v>
      </c>
      <c r="AG4" s="184" t="s">
        <v>132</v>
      </c>
      <c r="AH4" s="184" t="s">
        <v>133</v>
      </c>
      <c r="AI4" s="184" t="s">
        <v>134</v>
      </c>
      <c r="AJ4" s="135" t="s">
        <v>135</v>
      </c>
      <c r="AK4" s="135" t="s">
        <v>136</v>
      </c>
      <c r="AL4" s="184" t="s">
        <v>137</v>
      </c>
      <c r="AM4" s="184" t="s">
        <v>138</v>
      </c>
      <c r="AN4" s="184" t="s">
        <v>139</v>
      </c>
      <c r="AO4" s="184" t="s">
        <v>140</v>
      </c>
      <c r="AP4" s="184" t="s">
        <v>141</v>
      </c>
      <c r="AQ4" s="184" t="s">
        <v>142</v>
      </c>
      <c r="AR4" s="184" t="s">
        <v>143</v>
      </c>
      <c r="AS4" s="184" t="s">
        <v>557</v>
      </c>
      <c r="AT4" s="184" t="s">
        <v>144</v>
      </c>
      <c r="AU4" s="184" t="s">
        <v>145</v>
      </c>
      <c r="AV4" s="184" t="s">
        <v>146</v>
      </c>
      <c r="AW4" s="184" t="s">
        <v>147</v>
      </c>
      <c r="AX4" s="184" t="s">
        <v>148</v>
      </c>
      <c r="AY4" s="184" t="s">
        <v>149</v>
      </c>
      <c r="AZ4" s="184" t="s">
        <v>150</v>
      </c>
      <c r="BA4" s="184" t="s">
        <v>151</v>
      </c>
      <c r="BB4" s="184" t="s">
        <v>152</v>
      </c>
      <c r="BC4" s="184" t="s">
        <v>153</v>
      </c>
      <c r="BD4" s="184" t="s">
        <v>154</v>
      </c>
      <c r="BE4" s="184" t="s">
        <v>155</v>
      </c>
      <c r="BF4" s="128" t="s">
        <v>156</v>
      </c>
      <c r="BG4" s="184" t="s">
        <v>157</v>
      </c>
      <c r="BH4" s="184" t="s">
        <v>158</v>
      </c>
      <c r="BI4" s="128" t="s">
        <v>159</v>
      </c>
      <c r="BJ4" s="184" t="s">
        <v>160</v>
      </c>
      <c r="BK4" s="184" t="s">
        <v>161</v>
      </c>
      <c r="BL4" s="128" t="s">
        <v>162</v>
      </c>
      <c r="BM4" s="184" t="s">
        <v>163</v>
      </c>
      <c r="BN4" s="184" t="s">
        <v>164</v>
      </c>
      <c r="BO4" s="184" t="s">
        <v>555</v>
      </c>
      <c r="BP4" s="184" t="s">
        <v>165</v>
      </c>
      <c r="BQ4" s="184" t="s">
        <v>166</v>
      </c>
      <c r="BR4" s="184" t="s">
        <v>167</v>
      </c>
      <c r="BS4" s="184" t="s">
        <v>168</v>
      </c>
      <c r="BT4" s="184" t="s">
        <v>169</v>
      </c>
      <c r="BU4" s="128" t="s">
        <v>170</v>
      </c>
      <c r="BV4" s="184" t="s">
        <v>171</v>
      </c>
      <c r="BW4" s="184" t="s">
        <v>172</v>
      </c>
      <c r="BX4" s="184" t="s">
        <v>556</v>
      </c>
      <c r="BY4" s="184" t="s">
        <v>173</v>
      </c>
      <c r="BZ4" s="128" t="s">
        <v>174</v>
      </c>
      <c r="CA4" s="184" t="s">
        <v>175</v>
      </c>
      <c r="CB4" s="184" t="s">
        <v>176</v>
      </c>
      <c r="CC4" s="184" t="s">
        <v>177</v>
      </c>
      <c r="CD4" s="184" t="s">
        <v>178</v>
      </c>
      <c r="CE4" s="184" t="s">
        <v>179</v>
      </c>
      <c r="CF4" s="184" t="s">
        <v>180</v>
      </c>
      <c r="CG4" s="184" t="s">
        <v>181</v>
      </c>
      <c r="CH4" s="184" t="s">
        <v>182</v>
      </c>
      <c r="CI4" s="184" t="s">
        <v>183</v>
      </c>
      <c r="CJ4" s="184" t="s">
        <v>184</v>
      </c>
      <c r="CK4" s="128" t="s">
        <v>185</v>
      </c>
      <c r="CL4" s="184" t="s">
        <v>186</v>
      </c>
      <c r="CM4" s="184" t="s">
        <v>187</v>
      </c>
      <c r="CN4" s="184" t="s">
        <v>188</v>
      </c>
      <c r="CO4" s="128" t="s">
        <v>189</v>
      </c>
      <c r="CP4" s="184" t="s">
        <v>190</v>
      </c>
    </row>
    <row r="5" spans="1:139" s="71" customFormat="1" ht="14.25" customHeight="1" x14ac:dyDescent="0.25">
      <c r="A5" s="66" t="s">
        <v>267</v>
      </c>
      <c r="B5" s="66" t="s">
        <v>786</v>
      </c>
      <c r="C5" s="66" t="s">
        <v>193</v>
      </c>
      <c r="D5" s="66">
        <v>2</v>
      </c>
      <c r="E5" s="137">
        <v>43252</v>
      </c>
      <c r="F5" s="143">
        <v>0.5625</v>
      </c>
      <c r="G5" s="68">
        <v>0.625</v>
      </c>
      <c r="H5" s="68"/>
      <c r="I5" s="68"/>
      <c r="J5" s="69">
        <f t="shared" ref="J5:J17" si="0">(G5-F5)+(I5-H5)</f>
        <v>6.25E-2</v>
      </c>
      <c r="K5" s="70">
        <f t="shared" ref="K5:K17" si="1">J5*D5</f>
        <v>0.125</v>
      </c>
      <c r="L5" s="71">
        <v>25.4</v>
      </c>
      <c r="M5" s="71">
        <v>25.7</v>
      </c>
      <c r="N5" s="71">
        <f t="shared" ref="N5:N17" si="2">AVERAGE(L5:M5)</f>
        <v>25.549999999999997</v>
      </c>
      <c r="O5" s="71">
        <v>30</v>
      </c>
      <c r="P5" s="71">
        <v>35</v>
      </c>
      <c r="Q5" s="72">
        <v>0</v>
      </c>
      <c r="R5" s="72">
        <v>2</v>
      </c>
      <c r="S5" s="72">
        <f t="shared" ref="S5:S17" si="3">AVERAGE(Q5:R5)</f>
        <v>1</v>
      </c>
      <c r="T5" s="72">
        <v>0</v>
      </c>
      <c r="U5" s="72">
        <v>2</v>
      </c>
      <c r="V5" s="72">
        <f t="shared" ref="V5:V17" si="4">AVERAGE(T5:U5)</f>
        <v>1</v>
      </c>
      <c r="X5" s="66">
        <v>5.96</v>
      </c>
      <c r="Y5" s="66">
        <v>26.1</v>
      </c>
      <c r="Z5" s="66">
        <v>5.0199999999999996</v>
      </c>
      <c r="AA5" s="66">
        <v>20.100000000000001</v>
      </c>
      <c r="AB5" s="136"/>
      <c r="AC5" s="136"/>
      <c r="AD5" s="66"/>
      <c r="AE5" s="66"/>
      <c r="AG5" s="66" t="s">
        <v>522</v>
      </c>
      <c r="AH5" s="66" t="s">
        <v>292</v>
      </c>
      <c r="AI5" s="66" t="s">
        <v>191</v>
      </c>
      <c r="AJ5" s="72"/>
      <c r="AK5" s="72"/>
      <c r="AL5" s="66" t="s">
        <v>268</v>
      </c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>
        <v>1</v>
      </c>
      <c r="AY5" s="66"/>
      <c r="AZ5" s="66"/>
      <c r="BA5" s="66"/>
      <c r="BB5" s="66"/>
      <c r="BC5" s="66"/>
      <c r="BD5" s="66"/>
      <c r="BE5" s="66">
        <v>3</v>
      </c>
      <c r="BG5" s="66"/>
      <c r="BH5" s="66">
        <v>2</v>
      </c>
      <c r="BJ5" s="66"/>
      <c r="BK5" s="66"/>
      <c r="BM5" s="66"/>
      <c r="BN5" s="66"/>
      <c r="BO5" s="66"/>
      <c r="BP5" s="66"/>
      <c r="BQ5" s="66">
        <v>2</v>
      </c>
      <c r="BR5" s="66"/>
      <c r="BS5" s="66"/>
      <c r="BT5" s="66"/>
      <c r="BU5" s="71">
        <v>4</v>
      </c>
      <c r="BV5" s="66"/>
      <c r="BW5" s="66"/>
      <c r="BX5" s="66"/>
      <c r="BY5" s="66"/>
      <c r="BZ5" s="71">
        <v>1</v>
      </c>
      <c r="CA5" s="66">
        <v>2</v>
      </c>
      <c r="CB5" s="66"/>
      <c r="CC5" s="66">
        <v>1</v>
      </c>
      <c r="CD5" s="66"/>
      <c r="CE5" s="66"/>
      <c r="CF5" s="66"/>
      <c r="CG5" s="66"/>
      <c r="CH5" s="66"/>
      <c r="CI5" s="66"/>
      <c r="CJ5" s="66"/>
      <c r="CL5" s="66"/>
      <c r="CM5" s="66"/>
      <c r="CN5" s="66"/>
      <c r="CP5" s="66"/>
    </row>
    <row r="6" spans="1:139" s="71" customFormat="1" ht="14.25" customHeight="1" x14ac:dyDescent="0.25">
      <c r="A6" s="66" t="s">
        <v>267</v>
      </c>
      <c r="B6" s="66" t="s">
        <v>786</v>
      </c>
      <c r="C6" s="66" t="s">
        <v>269</v>
      </c>
      <c r="D6" s="66">
        <v>3</v>
      </c>
      <c r="E6" s="67">
        <v>43294</v>
      </c>
      <c r="F6" s="68">
        <v>0.44097222222222227</v>
      </c>
      <c r="G6" s="68">
        <v>0.48541666666666666</v>
      </c>
      <c r="H6" s="68"/>
      <c r="I6" s="68"/>
      <c r="J6" s="69">
        <f t="shared" si="0"/>
        <v>4.4444444444444398E-2</v>
      </c>
      <c r="K6" s="70">
        <f t="shared" si="1"/>
        <v>0.13333333333333319</v>
      </c>
      <c r="L6" s="71">
        <v>25.7</v>
      </c>
      <c r="M6" s="71">
        <v>25.7</v>
      </c>
      <c r="N6" s="71">
        <f t="shared" si="2"/>
        <v>25.7</v>
      </c>
      <c r="O6" s="71">
        <v>5</v>
      </c>
      <c r="P6" s="71">
        <v>5</v>
      </c>
      <c r="Q6" s="72">
        <v>0</v>
      </c>
      <c r="R6" s="72">
        <v>2</v>
      </c>
      <c r="S6" s="72">
        <f t="shared" si="3"/>
        <v>1</v>
      </c>
      <c r="T6" s="72">
        <v>0</v>
      </c>
      <c r="U6" s="72">
        <v>2</v>
      </c>
      <c r="V6" s="72">
        <f t="shared" si="4"/>
        <v>1</v>
      </c>
      <c r="X6" s="66"/>
      <c r="Y6" s="66"/>
      <c r="Z6" s="66"/>
      <c r="AA6" s="66"/>
      <c r="AB6" s="136"/>
      <c r="AC6" s="136"/>
      <c r="AD6" s="66"/>
      <c r="AE6" s="66"/>
      <c r="AG6" s="66" t="s">
        <v>522</v>
      </c>
      <c r="AH6" s="66" t="s">
        <v>292</v>
      </c>
      <c r="AI6" s="66" t="s">
        <v>191</v>
      </c>
      <c r="AJ6" s="72"/>
      <c r="AK6" s="72"/>
      <c r="AL6" s="66" t="s">
        <v>270</v>
      </c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>
        <v>2</v>
      </c>
      <c r="BG6" s="66"/>
      <c r="BH6" s="66"/>
      <c r="BJ6" s="66"/>
      <c r="BK6" s="66"/>
      <c r="BM6" s="66"/>
      <c r="BN6" s="66"/>
      <c r="BO6" s="66"/>
      <c r="BP6" s="66"/>
      <c r="BQ6" s="66">
        <v>5</v>
      </c>
      <c r="BR6" s="66"/>
      <c r="BS6" s="66">
        <v>1</v>
      </c>
      <c r="BT6" s="66"/>
      <c r="BV6" s="66"/>
      <c r="BW6" s="66"/>
      <c r="BX6" s="66"/>
      <c r="BY6" s="66"/>
      <c r="CA6" s="66">
        <v>1</v>
      </c>
      <c r="CB6" s="66"/>
      <c r="CC6" s="66"/>
      <c r="CD6" s="66"/>
      <c r="CE6" s="66"/>
      <c r="CF6" s="66"/>
      <c r="CG6" s="66"/>
      <c r="CH6" s="66">
        <v>24</v>
      </c>
      <c r="CI6" s="66"/>
      <c r="CJ6" s="66"/>
      <c r="CL6" s="66"/>
      <c r="CM6" s="66"/>
      <c r="CN6" s="66"/>
      <c r="CP6" s="66"/>
    </row>
    <row r="7" spans="1:139" s="71" customFormat="1" ht="14.25" customHeight="1" x14ac:dyDescent="0.25">
      <c r="A7" s="66" t="s">
        <v>315</v>
      </c>
      <c r="B7" s="66" t="s">
        <v>771</v>
      </c>
      <c r="C7" s="66" t="s">
        <v>193</v>
      </c>
      <c r="D7" s="66">
        <v>2</v>
      </c>
      <c r="E7" s="67">
        <v>43252</v>
      </c>
      <c r="F7" s="68">
        <v>0.64930555555555602</v>
      </c>
      <c r="G7" s="68">
        <v>0.73333333333333295</v>
      </c>
      <c r="H7" s="68"/>
      <c r="I7" s="68"/>
      <c r="J7" s="69">
        <f t="shared" si="0"/>
        <v>8.4027777777776924E-2</v>
      </c>
      <c r="K7" s="70">
        <f t="shared" si="1"/>
        <v>0.16805555555555385</v>
      </c>
      <c r="L7" s="71">
        <v>27.5</v>
      </c>
      <c r="M7" s="71">
        <v>28.2</v>
      </c>
      <c r="N7" s="71">
        <f t="shared" si="2"/>
        <v>27.85</v>
      </c>
      <c r="O7" s="71">
        <v>45</v>
      </c>
      <c r="P7" s="71">
        <v>80</v>
      </c>
      <c r="Q7" s="72">
        <v>0</v>
      </c>
      <c r="R7" s="72">
        <v>2</v>
      </c>
      <c r="S7" s="72">
        <f t="shared" si="3"/>
        <v>1</v>
      </c>
      <c r="T7" s="72">
        <v>0</v>
      </c>
      <c r="U7" s="72">
        <v>2</v>
      </c>
      <c r="V7" s="72">
        <f t="shared" si="4"/>
        <v>1</v>
      </c>
      <c r="X7" s="66">
        <v>6.4</v>
      </c>
      <c r="Y7" s="66">
        <v>24</v>
      </c>
      <c r="Z7" s="66">
        <v>4.41</v>
      </c>
      <c r="AA7" s="66">
        <v>116</v>
      </c>
      <c r="AB7" s="136"/>
      <c r="AC7" s="136"/>
      <c r="AD7" s="66"/>
      <c r="AE7" s="66"/>
      <c r="AG7" s="66"/>
      <c r="AH7" s="66" t="s">
        <v>292</v>
      </c>
      <c r="AI7" s="66" t="s">
        <v>191</v>
      </c>
      <c r="AJ7" s="72"/>
      <c r="AK7" s="72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G7" s="66"/>
      <c r="BH7" s="66"/>
      <c r="BJ7" s="66"/>
      <c r="BK7" s="66"/>
      <c r="BM7" s="66"/>
      <c r="BN7" s="66"/>
      <c r="BO7" s="66"/>
      <c r="BP7" s="66"/>
      <c r="BQ7" s="66"/>
      <c r="BR7" s="66"/>
      <c r="BS7" s="66"/>
      <c r="BT7" s="66"/>
      <c r="BV7" s="66"/>
      <c r="BW7" s="66"/>
      <c r="BX7" s="66"/>
      <c r="BY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L7" s="66"/>
      <c r="CM7" s="66"/>
      <c r="CN7" s="66"/>
      <c r="CP7" s="66"/>
    </row>
    <row r="8" spans="1:139" s="71" customFormat="1" ht="14.25" customHeight="1" x14ac:dyDescent="0.25">
      <c r="A8" s="66" t="s">
        <v>314</v>
      </c>
      <c r="B8" s="66" t="s">
        <v>772</v>
      </c>
      <c r="C8" s="66" t="s">
        <v>193</v>
      </c>
      <c r="D8" s="66">
        <v>2</v>
      </c>
      <c r="E8" s="67">
        <v>43252</v>
      </c>
      <c r="F8" s="68">
        <v>0.64930555555555602</v>
      </c>
      <c r="G8" s="68">
        <v>0.73333333333333295</v>
      </c>
      <c r="H8" s="68"/>
      <c r="I8" s="68"/>
      <c r="J8" s="69">
        <f t="shared" si="0"/>
        <v>8.4027777777776924E-2</v>
      </c>
      <c r="K8" s="70">
        <f t="shared" si="1"/>
        <v>0.16805555555555385</v>
      </c>
      <c r="L8" s="71">
        <v>27.5</v>
      </c>
      <c r="M8" s="71">
        <v>28.2</v>
      </c>
      <c r="N8" s="71">
        <f t="shared" si="2"/>
        <v>27.85</v>
      </c>
      <c r="O8" s="71">
        <v>45</v>
      </c>
      <c r="P8" s="71">
        <v>80</v>
      </c>
      <c r="Q8" s="72">
        <v>0</v>
      </c>
      <c r="R8" s="72">
        <v>2</v>
      </c>
      <c r="S8" s="72">
        <f t="shared" si="3"/>
        <v>1</v>
      </c>
      <c r="T8" s="72">
        <v>0</v>
      </c>
      <c r="U8" s="72">
        <v>2</v>
      </c>
      <c r="V8" s="72">
        <f t="shared" si="4"/>
        <v>1</v>
      </c>
      <c r="X8" s="66">
        <v>5.36</v>
      </c>
      <c r="Y8" s="66">
        <v>23.9</v>
      </c>
      <c r="Z8" s="66">
        <v>1.9</v>
      </c>
      <c r="AA8" s="66">
        <v>65.5</v>
      </c>
      <c r="AB8" s="136"/>
      <c r="AC8" s="136"/>
      <c r="AD8" s="66"/>
      <c r="AE8" s="66"/>
      <c r="AG8" s="66"/>
      <c r="AH8" s="66" t="s">
        <v>292</v>
      </c>
      <c r="AI8" s="66"/>
      <c r="AJ8" s="72"/>
      <c r="AK8" s="72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>
        <v>2</v>
      </c>
      <c r="BC8" s="66"/>
      <c r="BD8" s="66"/>
      <c r="BE8" s="66"/>
      <c r="BG8" s="66"/>
      <c r="BH8" s="66">
        <v>1</v>
      </c>
      <c r="BJ8" s="66"/>
      <c r="BK8" s="66"/>
      <c r="BM8" s="66"/>
      <c r="BN8" s="66"/>
      <c r="BO8" s="66"/>
      <c r="BP8" s="66"/>
      <c r="BQ8" s="66"/>
      <c r="BR8" s="66"/>
      <c r="BS8" s="66"/>
      <c r="BT8" s="66"/>
      <c r="BU8" s="71">
        <v>1</v>
      </c>
      <c r="BV8" s="66"/>
      <c r="BW8" s="66"/>
      <c r="BX8" s="66"/>
      <c r="BY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L8" s="66"/>
      <c r="CM8" s="66"/>
      <c r="CN8" s="66"/>
      <c r="CP8" s="66"/>
    </row>
    <row r="9" spans="1:139" s="71" customFormat="1" ht="14.25" customHeight="1" x14ac:dyDescent="0.25">
      <c r="A9" s="66" t="s">
        <v>314</v>
      </c>
      <c r="B9" s="66" t="s">
        <v>772</v>
      </c>
      <c r="C9" s="67" t="s">
        <v>194</v>
      </c>
      <c r="D9" s="66">
        <v>3</v>
      </c>
      <c r="E9" s="67">
        <v>43294</v>
      </c>
      <c r="F9" s="68">
        <v>0.4055555555555555</v>
      </c>
      <c r="G9" s="68">
        <v>0.40972222222222227</v>
      </c>
      <c r="H9" s="68"/>
      <c r="I9" s="68"/>
      <c r="J9" s="69">
        <f t="shared" si="0"/>
        <v>4.1666666666667629E-3</v>
      </c>
      <c r="K9" s="70">
        <f t="shared" si="1"/>
        <v>1.2500000000000289E-2</v>
      </c>
      <c r="L9" s="71">
        <v>25.7</v>
      </c>
      <c r="M9" s="71">
        <v>25.7</v>
      </c>
      <c r="N9" s="71">
        <f t="shared" si="2"/>
        <v>25.7</v>
      </c>
      <c r="O9" s="71">
        <v>75</v>
      </c>
      <c r="P9" s="71">
        <v>75</v>
      </c>
      <c r="Q9" s="72">
        <v>0</v>
      </c>
      <c r="R9" s="72">
        <v>1</v>
      </c>
      <c r="S9" s="72">
        <f t="shared" si="3"/>
        <v>0.5</v>
      </c>
      <c r="T9" s="72">
        <v>0</v>
      </c>
      <c r="U9" s="72">
        <v>1</v>
      </c>
      <c r="V9" s="72">
        <f t="shared" si="4"/>
        <v>0.5</v>
      </c>
      <c r="X9" s="66"/>
      <c r="Y9" s="66"/>
      <c r="Z9" s="66"/>
      <c r="AA9" s="66"/>
      <c r="AB9" s="136"/>
      <c r="AC9" s="136"/>
      <c r="AD9" s="66"/>
      <c r="AE9" s="66"/>
      <c r="AG9" s="66"/>
      <c r="AH9" s="66" t="s">
        <v>292</v>
      </c>
      <c r="AI9" s="66"/>
      <c r="AJ9" s="72"/>
      <c r="AK9" s="72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>
        <v>1</v>
      </c>
      <c r="BA9" s="66"/>
      <c r="BB9" s="66"/>
      <c r="BC9" s="66"/>
      <c r="BD9" s="66"/>
      <c r="BE9" s="66"/>
      <c r="BG9" s="66"/>
      <c r="BH9" s="66"/>
      <c r="BJ9" s="66"/>
      <c r="BK9" s="66"/>
      <c r="BM9" s="66"/>
      <c r="BN9" s="66"/>
      <c r="BO9" s="66"/>
      <c r="BP9" s="66"/>
      <c r="BQ9" s="66"/>
      <c r="BR9" s="66"/>
      <c r="BS9" s="66"/>
      <c r="BT9" s="66"/>
      <c r="BV9" s="66"/>
      <c r="BW9" s="66"/>
      <c r="BX9" s="66"/>
      <c r="BY9" s="66"/>
      <c r="CA9" s="66">
        <v>1</v>
      </c>
      <c r="CB9" s="66"/>
      <c r="CC9" s="66"/>
      <c r="CD9" s="66"/>
      <c r="CE9" s="66"/>
      <c r="CF9" s="66"/>
      <c r="CG9" s="66"/>
      <c r="CH9" s="66"/>
      <c r="CI9" s="66"/>
      <c r="CJ9" s="66"/>
      <c r="CL9" s="66"/>
      <c r="CM9" s="66"/>
      <c r="CN9" s="66"/>
      <c r="CP9" s="66"/>
    </row>
    <row r="10" spans="1:139" s="71" customFormat="1" ht="14.25" customHeight="1" x14ac:dyDescent="0.25">
      <c r="A10" s="66" t="s">
        <v>314</v>
      </c>
      <c r="B10" s="66" t="s">
        <v>772</v>
      </c>
      <c r="C10" s="66" t="s">
        <v>255</v>
      </c>
      <c r="D10" s="66">
        <v>2</v>
      </c>
      <c r="E10" s="67">
        <v>43301</v>
      </c>
      <c r="F10" s="68">
        <v>0.46527777777777773</v>
      </c>
      <c r="G10" s="68">
        <v>0.46875</v>
      </c>
      <c r="H10" s="68"/>
      <c r="I10" s="68"/>
      <c r="J10" s="69">
        <f t="shared" si="0"/>
        <v>3.4722222222222654E-3</v>
      </c>
      <c r="K10" s="70">
        <f t="shared" si="1"/>
        <v>6.9444444444445308E-3</v>
      </c>
      <c r="L10" s="71">
        <v>26.8</v>
      </c>
      <c r="M10" s="71">
        <v>26.8</v>
      </c>
      <c r="N10" s="71">
        <f t="shared" si="2"/>
        <v>26.8</v>
      </c>
      <c r="O10" s="71">
        <v>30</v>
      </c>
      <c r="P10" s="71">
        <v>30</v>
      </c>
      <c r="Q10" s="72">
        <v>0</v>
      </c>
      <c r="R10" s="72">
        <v>2</v>
      </c>
      <c r="S10" s="72">
        <f t="shared" si="3"/>
        <v>1</v>
      </c>
      <c r="T10" s="72">
        <v>0</v>
      </c>
      <c r="U10" s="72">
        <v>2</v>
      </c>
      <c r="V10" s="72">
        <f t="shared" si="4"/>
        <v>1</v>
      </c>
      <c r="X10" s="66"/>
      <c r="Y10" s="66"/>
      <c r="Z10" s="66"/>
      <c r="AA10" s="66"/>
      <c r="AB10" s="136"/>
      <c r="AC10" s="136"/>
      <c r="AD10" s="66"/>
      <c r="AE10" s="66"/>
      <c r="AG10" s="66"/>
      <c r="AH10" s="66" t="s">
        <v>292</v>
      </c>
      <c r="AI10" s="66"/>
      <c r="AJ10" s="72"/>
      <c r="AK10" s="72"/>
      <c r="AL10" s="66"/>
      <c r="AM10" s="66"/>
      <c r="AN10" s="66"/>
      <c r="AO10" s="66"/>
      <c r="AP10" s="66"/>
      <c r="AQ10" s="66">
        <v>1</v>
      </c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G10" s="66"/>
      <c r="BH10" s="66">
        <v>1</v>
      </c>
      <c r="BJ10" s="66"/>
      <c r="BK10" s="66"/>
      <c r="BM10" s="66"/>
      <c r="BN10" s="66"/>
      <c r="BO10" s="66"/>
      <c r="BP10" s="66"/>
      <c r="BQ10" s="66"/>
      <c r="BR10" s="66"/>
      <c r="BS10" s="66"/>
      <c r="BT10" s="66">
        <v>4</v>
      </c>
      <c r="BV10" s="66"/>
      <c r="BW10" s="66"/>
      <c r="BX10" s="66"/>
      <c r="BY10" s="66"/>
      <c r="CA10" s="66">
        <v>8</v>
      </c>
      <c r="CB10" s="66"/>
      <c r="CC10" s="66"/>
      <c r="CD10" s="66"/>
      <c r="CE10" s="66"/>
      <c r="CF10" s="66"/>
      <c r="CG10" s="66"/>
      <c r="CH10" s="66">
        <v>30</v>
      </c>
      <c r="CI10" s="66"/>
      <c r="CJ10" s="66"/>
      <c r="CL10" s="66"/>
      <c r="CM10" s="66"/>
      <c r="CN10" s="66"/>
      <c r="CP10" s="66"/>
    </row>
    <row r="11" spans="1:139" s="71" customFormat="1" ht="14.25" customHeight="1" x14ac:dyDescent="0.25">
      <c r="A11" s="66" t="s">
        <v>309</v>
      </c>
      <c r="B11" s="66" t="s">
        <v>773</v>
      </c>
      <c r="C11" s="66" t="s">
        <v>193</v>
      </c>
      <c r="D11" s="66">
        <v>2</v>
      </c>
      <c r="E11" s="67">
        <v>43252</v>
      </c>
      <c r="F11" s="68">
        <v>0.64930555555555558</v>
      </c>
      <c r="G11" s="68">
        <v>0.73333333333333339</v>
      </c>
      <c r="H11" s="68"/>
      <c r="I11" s="68"/>
      <c r="J11" s="69">
        <f t="shared" si="0"/>
        <v>8.4027777777777812E-2</v>
      </c>
      <c r="K11" s="70">
        <f t="shared" si="1"/>
        <v>0.16805555555555562</v>
      </c>
      <c r="L11" s="71">
        <v>27.5</v>
      </c>
      <c r="M11" s="71">
        <v>28.2</v>
      </c>
      <c r="N11" s="71">
        <f t="shared" si="2"/>
        <v>27.85</v>
      </c>
      <c r="O11" s="71">
        <v>45</v>
      </c>
      <c r="P11" s="71">
        <v>80</v>
      </c>
      <c r="Q11" s="72">
        <v>0</v>
      </c>
      <c r="R11" s="72">
        <v>2</v>
      </c>
      <c r="S11" s="72">
        <f t="shared" si="3"/>
        <v>1</v>
      </c>
      <c r="T11" s="72">
        <v>0</v>
      </c>
      <c r="U11" s="72">
        <v>2</v>
      </c>
      <c r="V11" s="72">
        <f t="shared" si="4"/>
        <v>1</v>
      </c>
      <c r="X11" s="66">
        <v>3.21</v>
      </c>
      <c r="Y11" s="66">
        <v>24</v>
      </c>
      <c r="Z11" s="66">
        <v>6.33</v>
      </c>
      <c r="AA11" s="66">
        <v>8.99</v>
      </c>
      <c r="AB11" s="136"/>
      <c r="AC11" s="136"/>
      <c r="AD11" s="66"/>
      <c r="AE11" s="66"/>
      <c r="AG11" s="66" t="s">
        <v>522</v>
      </c>
      <c r="AH11" s="66" t="s">
        <v>191</v>
      </c>
      <c r="AI11" s="66"/>
      <c r="AJ11" s="72"/>
      <c r="AK11" s="72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G11" s="66"/>
      <c r="BH11" s="66"/>
      <c r="BJ11" s="66"/>
      <c r="BK11" s="66"/>
      <c r="BM11" s="66"/>
      <c r="BN11" s="66"/>
      <c r="BO11" s="66"/>
      <c r="BP11" s="66"/>
      <c r="BQ11" s="66"/>
      <c r="BR11" s="66"/>
      <c r="BS11" s="66"/>
      <c r="BT11" s="66"/>
      <c r="BV11" s="66"/>
      <c r="BW11" s="66"/>
      <c r="BX11" s="66"/>
      <c r="BY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L11" s="66"/>
      <c r="CM11" s="66"/>
      <c r="CN11" s="66"/>
      <c r="CP11" s="66"/>
    </row>
    <row r="12" spans="1:139" s="71" customFormat="1" ht="14.25" customHeight="1" x14ac:dyDescent="0.25">
      <c r="A12" s="66" t="s">
        <v>310</v>
      </c>
      <c r="B12" s="66" t="s">
        <v>774</v>
      </c>
      <c r="C12" s="66" t="s">
        <v>193</v>
      </c>
      <c r="D12" s="66">
        <v>2</v>
      </c>
      <c r="E12" s="67">
        <v>43252</v>
      </c>
      <c r="F12" s="68">
        <v>0.64930555555555558</v>
      </c>
      <c r="G12" s="68">
        <v>0.73333333333333339</v>
      </c>
      <c r="H12" s="68"/>
      <c r="I12" s="68"/>
      <c r="J12" s="69">
        <f t="shared" si="0"/>
        <v>8.4027777777777812E-2</v>
      </c>
      <c r="K12" s="70">
        <f t="shared" si="1"/>
        <v>0.16805555555555562</v>
      </c>
      <c r="L12" s="71">
        <v>27.5</v>
      </c>
      <c r="M12" s="71">
        <v>28.2</v>
      </c>
      <c r="N12" s="71">
        <f t="shared" si="2"/>
        <v>27.85</v>
      </c>
      <c r="O12" s="71">
        <v>45</v>
      </c>
      <c r="P12" s="71">
        <v>80</v>
      </c>
      <c r="Q12" s="72">
        <v>0</v>
      </c>
      <c r="R12" s="72">
        <v>2</v>
      </c>
      <c r="S12" s="72">
        <f t="shared" si="3"/>
        <v>1</v>
      </c>
      <c r="T12" s="72">
        <v>0</v>
      </c>
      <c r="U12" s="72">
        <v>2</v>
      </c>
      <c r="V12" s="72">
        <f t="shared" si="4"/>
        <v>1</v>
      </c>
      <c r="X12" s="66">
        <v>6.55</v>
      </c>
      <c r="Y12" s="66">
        <v>24.5</v>
      </c>
      <c r="Z12" s="66">
        <v>4.72</v>
      </c>
      <c r="AA12" s="66">
        <v>323.7</v>
      </c>
      <c r="AB12" s="136"/>
      <c r="AC12" s="136"/>
      <c r="AD12" s="66"/>
      <c r="AE12" s="66"/>
      <c r="AG12" s="66" t="s">
        <v>522</v>
      </c>
      <c r="AH12" s="66" t="s">
        <v>191</v>
      </c>
      <c r="AI12" s="66"/>
      <c r="AJ12" s="72"/>
      <c r="AK12" s="72"/>
      <c r="AL12" s="66"/>
      <c r="AM12" s="66"/>
      <c r="AN12" s="66"/>
      <c r="AO12" s="66"/>
      <c r="AP12" s="66"/>
      <c r="AQ12" s="66"/>
      <c r="AR12" s="66"/>
      <c r="AS12" s="66">
        <v>1</v>
      </c>
      <c r="AT12" s="66"/>
      <c r="AU12" s="66"/>
      <c r="AV12" s="66"/>
      <c r="AW12" s="66"/>
      <c r="AX12" s="66"/>
      <c r="AY12" s="66"/>
      <c r="AZ12" s="66"/>
      <c r="BA12" s="66"/>
      <c r="BB12" s="66">
        <v>1</v>
      </c>
      <c r="BC12" s="66"/>
      <c r="BD12" s="66">
        <v>1</v>
      </c>
      <c r="BE12" s="66"/>
      <c r="BG12" s="66"/>
      <c r="BH12" s="66">
        <v>3</v>
      </c>
      <c r="BJ12" s="66"/>
      <c r="BK12" s="66"/>
      <c r="BM12" s="66">
        <v>1</v>
      </c>
      <c r="BN12" s="66"/>
      <c r="BO12" s="66"/>
      <c r="BP12" s="66"/>
      <c r="BQ12" s="66"/>
      <c r="BR12" s="66"/>
      <c r="BS12" s="66"/>
      <c r="BT12" s="66"/>
      <c r="BU12" s="71">
        <v>1</v>
      </c>
      <c r="BV12" s="66"/>
      <c r="BW12" s="66"/>
      <c r="BX12" s="66"/>
      <c r="BY12" s="66"/>
      <c r="CA12" s="66">
        <v>1</v>
      </c>
      <c r="CB12" s="66"/>
      <c r="CC12" s="66"/>
      <c r="CD12" s="66"/>
      <c r="CE12" s="66"/>
      <c r="CF12" s="66"/>
      <c r="CG12" s="66"/>
      <c r="CH12" s="66"/>
      <c r="CI12" s="66"/>
      <c r="CJ12" s="66"/>
      <c r="CL12" s="66"/>
      <c r="CM12" s="66">
        <v>1</v>
      </c>
      <c r="CN12" s="66">
        <v>1</v>
      </c>
      <c r="CP12" s="66"/>
    </row>
    <row r="13" spans="1:139" s="71" customFormat="1" ht="14.25" customHeight="1" x14ac:dyDescent="0.25">
      <c r="A13" s="66" t="s">
        <v>311</v>
      </c>
      <c r="B13" s="66" t="s">
        <v>775</v>
      </c>
      <c r="C13" s="66" t="s">
        <v>193</v>
      </c>
      <c r="D13" s="66">
        <v>2</v>
      </c>
      <c r="E13" s="67">
        <v>43252</v>
      </c>
      <c r="F13" s="68">
        <v>0.64930555555555558</v>
      </c>
      <c r="G13" s="68">
        <v>0.73333333333333339</v>
      </c>
      <c r="H13" s="68"/>
      <c r="I13" s="68"/>
      <c r="J13" s="69">
        <f t="shared" si="0"/>
        <v>8.4027777777777812E-2</v>
      </c>
      <c r="K13" s="70">
        <f t="shared" si="1"/>
        <v>0.16805555555555562</v>
      </c>
      <c r="L13" s="71">
        <v>27.5</v>
      </c>
      <c r="M13" s="71">
        <v>28.2</v>
      </c>
      <c r="N13" s="71">
        <f t="shared" si="2"/>
        <v>27.85</v>
      </c>
      <c r="O13" s="71">
        <v>45</v>
      </c>
      <c r="P13" s="71">
        <v>80</v>
      </c>
      <c r="Q13" s="72">
        <v>0</v>
      </c>
      <c r="R13" s="72">
        <v>2</v>
      </c>
      <c r="S13" s="72">
        <f t="shared" si="3"/>
        <v>1</v>
      </c>
      <c r="T13" s="72">
        <v>0</v>
      </c>
      <c r="U13" s="72">
        <v>2</v>
      </c>
      <c r="V13" s="72">
        <f t="shared" si="4"/>
        <v>1</v>
      </c>
      <c r="X13" s="66">
        <v>3.12</v>
      </c>
      <c r="Y13" s="66">
        <v>23.1</v>
      </c>
      <c r="Z13" s="66">
        <v>5.33</v>
      </c>
      <c r="AA13" s="66">
        <v>9.17</v>
      </c>
      <c r="AB13" s="136"/>
      <c r="AC13" s="136"/>
      <c r="AD13" s="66"/>
      <c r="AE13" s="66"/>
      <c r="AG13" s="66" t="s">
        <v>522</v>
      </c>
      <c r="AH13" s="66" t="s">
        <v>191</v>
      </c>
      <c r="AI13" s="66"/>
      <c r="AJ13" s="72"/>
      <c r="AK13" s="72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G13" s="66"/>
      <c r="BH13" s="66"/>
      <c r="BJ13" s="66"/>
      <c r="BK13" s="66"/>
      <c r="BM13" s="66"/>
      <c r="BN13" s="66"/>
      <c r="BO13" s="66"/>
      <c r="BP13" s="66"/>
      <c r="BQ13" s="66"/>
      <c r="BR13" s="66"/>
      <c r="BS13" s="66"/>
      <c r="BT13" s="66"/>
      <c r="BV13" s="66"/>
      <c r="BW13" s="66"/>
      <c r="BX13" s="66"/>
      <c r="BY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L13" s="66"/>
      <c r="CM13" s="66"/>
      <c r="CN13" s="66"/>
      <c r="CP13" s="66"/>
    </row>
    <row r="14" spans="1:139" s="71" customFormat="1" ht="14.25" customHeight="1" x14ac:dyDescent="0.25">
      <c r="A14" s="66" t="s">
        <v>312</v>
      </c>
      <c r="B14" s="66" t="s">
        <v>776</v>
      </c>
      <c r="C14" s="66" t="s">
        <v>193</v>
      </c>
      <c r="D14" s="66">
        <v>2</v>
      </c>
      <c r="E14" s="67">
        <v>43252</v>
      </c>
      <c r="F14" s="68">
        <v>0.64930555555555558</v>
      </c>
      <c r="G14" s="68">
        <v>0.73333333333333339</v>
      </c>
      <c r="H14" s="68"/>
      <c r="I14" s="68"/>
      <c r="J14" s="69">
        <f t="shared" si="0"/>
        <v>8.4027777777777812E-2</v>
      </c>
      <c r="K14" s="70">
        <f t="shared" si="1"/>
        <v>0.16805555555555562</v>
      </c>
      <c r="L14" s="71">
        <v>27.5</v>
      </c>
      <c r="M14" s="71">
        <v>28.2</v>
      </c>
      <c r="N14" s="71">
        <f t="shared" si="2"/>
        <v>27.85</v>
      </c>
      <c r="O14" s="71">
        <v>45</v>
      </c>
      <c r="P14" s="71">
        <v>80</v>
      </c>
      <c r="Q14" s="72">
        <v>0</v>
      </c>
      <c r="R14" s="72">
        <v>2</v>
      </c>
      <c r="S14" s="72">
        <f t="shared" si="3"/>
        <v>1</v>
      </c>
      <c r="T14" s="72">
        <v>0</v>
      </c>
      <c r="U14" s="72">
        <v>2</v>
      </c>
      <c r="V14" s="72">
        <f t="shared" si="4"/>
        <v>1</v>
      </c>
      <c r="X14" s="66">
        <v>3.03</v>
      </c>
      <c r="Y14" s="66">
        <v>24.9</v>
      </c>
      <c r="Z14" s="66">
        <v>5.0199999999999996</v>
      </c>
      <c r="AA14" s="66">
        <v>9.75</v>
      </c>
      <c r="AB14" s="136"/>
      <c r="AC14" s="136"/>
      <c r="AD14" s="66"/>
      <c r="AE14" s="66"/>
      <c r="AG14" s="66" t="s">
        <v>522</v>
      </c>
      <c r="AH14" s="66" t="s">
        <v>191</v>
      </c>
      <c r="AI14" s="66"/>
      <c r="AJ14" s="72"/>
      <c r="AK14" s="72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G14" s="66"/>
      <c r="BH14" s="66"/>
      <c r="BJ14" s="66"/>
      <c r="BK14" s="66"/>
      <c r="BM14" s="66"/>
      <c r="BN14" s="66"/>
      <c r="BO14" s="66"/>
      <c r="BP14" s="66"/>
      <c r="BQ14" s="66"/>
      <c r="BR14" s="66"/>
      <c r="BS14" s="66"/>
      <c r="BT14" s="66"/>
      <c r="BV14" s="66"/>
      <c r="BW14" s="66"/>
      <c r="BX14" s="66"/>
      <c r="BY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L14" s="66"/>
      <c r="CM14" s="66"/>
      <c r="CN14" s="66"/>
      <c r="CP14" s="66"/>
    </row>
    <row r="15" spans="1:139" s="71" customFormat="1" ht="14.25" customHeight="1" x14ac:dyDescent="0.25">
      <c r="A15" s="66" t="s">
        <v>313</v>
      </c>
      <c r="B15" s="66" t="s">
        <v>777</v>
      </c>
      <c r="C15" s="66" t="s">
        <v>193</v>
      </c>
      <c r="D15" s="66">
        <v>2</v>
      </c>
      <c r="E15" s="67">
        <v>43252</v>
      </c>
      <c r="F15" s="68">
        <v>0.64930555555555558</v>
      </c>
      <c r="G15" s="68">
        <v>0.73333333333333339</v>
      </c>
      <c r="H15" s="68"/>
      <c r="I15" s="68"/>
      <c r="J15" s="69">
        <f t="shared" si="0"/>
        <v>8.4027777777777812E-2</v>
      </c>
      <c r="K15" s="70">
        <f t="shared" si="1"/>
        <v>0.16805555555555562</v>
      </c>
      <c r="L15" s="71">
        <v>27.5</v>
      </c>
      <c r="M15" s="71">
        <v>28.2</v>
      </c>
      <c r="N15" s="71">
        <f t="shared" si="2"/>
        <v>27.85</v>
      </c>
      <c r="O15" s="71">
        <v>45</v>
      </c>
      <c r="P15" s="71">
        <v>80</v>
      </c>
      <c r="Q15" s="72">
        <v>0</v>
      </c>
      <c r="R15" s="72">
        <v>2</v>
      </c>
      <c r="S15" s="72">
        <f t="shared" si="3"/>
        <v>1</v>
      </c>
      <c r="T15" s="72">
        <v>0</v>
      </c>
      <c r="U15" s="72">
        <v>2</v>
      </c>
      <c r="V15" s="72">
        <f t="shared" si="4"/>
        <v>1</v>
      </c>
      <c r="X15" s="66">
        <v>2.99</v>
      </c>
      <c r="Y15" s="66">
        <v>25.6</v>
      </c>
      <c r="Z15" s="66">
        <v>5.2</v>
      </c>
      <c r="AA15" s="66">
        <v>1011</v>
      </c>
      <c r="AB15" s="136"/>
      <c r="AC15" s="136"/>
      <c r="AD15" s="66"/>
      <c r="AE15" s="66"/>
      <c r="AG15" s="66" t="s">
        <v>522</v>
      </c>
      <c r="AH15" s="66" t="s">
        <v>191</v>
      </c>
      <c r="AI15" s="66"/>
      <c r="AJ15" s="72"/>
      <c r="AK15" s="72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G15" s="66"/>
      <c r="BH15" s="66"/>
      <c r="BJ15" s="66"/>
      <c r="BK15" s="66"/>
      <c r="BM15" s="66"/>
      <c r="BN15" s="66"/>
      <c r="BO15" s="66"/>
      <c r="BP15" s="66"/>
      <c r="BQ15" s="66"/>
      <c r="BR15" s="66"/>
      <c r="BS15" s="66"/>
      <c r="BT15" s="66"/>
      <c r="BV15" s="66"/>
      <c r="BW15" s="66"/>
      <c r="BX15" s="66"/>
      <c r="BY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L15" s="66"/>
      <c r="CM15" s="66"/>
      <c r="CN15" s="66"/>
      <c r="CP15" s="66"/>
    </row>
    <row r="16" spans="1:139" s="71" customFormat="1" ht="14.25" customHeight="1" x14ac:dyDescent="0.25">
      <c r="A16" s="66" t="s">
        <v>308</v>
      </c>
      <c r="B16" s="66" t="s">
        <v>787</v>
      </c>
      <c r="C16" s="66" t="s">
        <v>269</v>
      </c>
      <c r="D16" s="66">
        <v>3</v>
      </c>
      <c r="E16" s="67">
        <v>43294</v>
      </c>
      <c r="F16" s="68">
        <v>0.41666666666666669</v>
      </c>
      <c r="G16" s="68">
        <v>0.43124999999999997</v>
      </c>
      <c r="H16" s="68"/>
      <c r="I16" s="68"/>
      <c r="J16" s="69">
        <f t="shared" si="0"/>
        <v>1.4583333333333282E-2</v>
      </c>
      <c r="K16" s="70">
        <f t="shared" si="1"/>
        <v>4.3749999999999845E-2</v>
      </c>
      <c r="L16" s="71">
        <v>25.7</v>
      </c>
      <c r="M16" s="71">
        <v>25.7</v>
      </c>
      <c r="N16" s="71">
        <f t="shared" si="2"/>
        <v>25.7</v>
      </c>
      <c r="O16" s="71">
        <v>85</v>
      </c>
      <c r="P16" s="71">
        <v>85</v>
      </c>
      <c r="Q16" s="72">
        <v>0</v>
      </c>
      <c r="R16" s="72">
        <v>2</v>
      </c>
      <c r="S16" s="72">
        <f t="shared" si="3"/>
        <v>1</v>
      </c>
      <c r="T16" s="72">
        <v>0</v>
      </c>
      <c r="U16" s="72">
        <v>2</v>
      </c>
      <c r="V16" s="72">
        <f t="shared" si="4"/>
        <v>1</v>
      </c>
      <c r="X16" s="66"/>
      <c r="Y16" s="66"/>
      <c r="Z16" s="66"/>
      <c r="AA16" s="66"/>
      <c r="AB16" s="136"/>
      <c r="AC16" s="136"/>
      <c r="AD16" s="66"/>
      <c r="AE16" s="66"/>
      <c r="AG16" s="66" t="s">
        <v>522</v>
      </c>
      <c r="AH16" s="66" t="s">
        <v>191</v>
      </c>
      <c r="AI16" s="66"/>
      <c r="AJ16" s="72"/>
      <c r="AK16" s="72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G16" s="66"/>
      <c r="BH16" s="66"/>
      <c r="BJ16" s="66"/>
      <c r="BK16" s="66"/>
      <c r="BM16" s="66"/>
      <c r="BN16" s="66"/>
      <c r="BO16" s="66"/>
      <c r="BP16" s="66"/>
      <c r="BQ16" s="66"/>
      <c r="BR16" s="66"/>
      <c r="BS16" s="66">
        <v>1</v>
      </c>
      <c r="BT16" s="66"/>
      <c r="BV16" s="66"/>
      <c r="BW16" s="66"/>
      <c r="BX16" s="66"/>
      <c r="BY16" s="66"/>
      <c r="CA16" s="66"/>
      <c r="CB16" s="66"/>
      <c r="CC16" s="66"/>
      <c r="CD16" s="66"/>
      <c r="CE16" s="66"/>
      <c r="CF16" s="66"/>
      <c r="CG16" s="66"/>
      <c r="CH16" s="66">
        <v>2</v>
      </c>
      <c r="CI16" s="66"/>
      <c r="CJ16" s="66"/>
      <c r="CL16" s="66"/>
      <c r="CM16" s="66"/>
      <c r="CN16" s="66"/>
      <c r="CP16" s="66"/>
    </row>
    <row r="17" spans="1:94" s="71" customFormat="1" ht="14.25" customHeight="1" x14ac:dyDescent="0.25">
      <c r="A17" s="66" t="s">
        <v>308</v>
      </c>
      <c r="B17" s="66" t="s">
        <v>787</v>
      </c>
      <c r="C17" s="66" t="s">
        <v>255</v>
      </c>
      <c r="D17" s="66">
        <v>2</v>
      </c>
      <c r="E17" s="67">
        <v>43301</v>
      </c>
      <c r="F17" s="68">
        <v>0.47638888888888892</v>
      </c>
      <c r="G17" s="68">
        <v>0.48333333333333334</v>
      </c>
      <c r="H17" s="68"/>
      <c r="I17" s="68"/>
      <c r="J17" s="69">
        <f t="shared" si="0"/>
        <v>6.9444444444444198E-3</v>
      </c>
      <c r="K17" s="70">
        <f t="shared" si="1"/>
        <v>1.388888888888884E-2</v>
      </c>
      <c r="L17" s="71">
        <v>26.8</v>
      </c>
      <c r="M17" s="71">
        <v>26.8</v>
      </c>
      <c r="N17" s="71">
        <f t="shared" si="2"/>
        <v>26.8</v>
      </c>
      <c r="O17" s="71">
        <v>30</v>
      </c>
      <c r="P17" s="71">
        <v>30</v>
      </c>
      <c r="Q17" s="72">
        <v>0</v>
      </c>
      <c r="R17" s="72">
        <v>4</v>
      </c>
      <c r="S17" s="72">
        <f t="shared" si="3"/>
        <v>2</v>
      </c>
      <c r="T17" s="72">
        <v>0</v>
      </c>
      <c r="U17" s="72">
        <v>4</v>
      </c>
      <c r="V17" s="72">
        <f t="shared" si="4"/>
        <v>2</v>
      </c>
      <c r="X17" s="66"/>
      <c r="Y17" s="66"/>
      <c r="Z17" s="66"/>
      <c r="AA17" s="66"/>
      <c r="AB17" s="136"/>
      <c r="AC17" s="136"/>
      <c r="AD17" s="66"/>
      <c r="AE17" s="66"/>
      <c r="AG17" s="66" t="s">
        <v>522</v>
      </c>
      <c r="AH17" s="66" t="s">
        <v>191</v>
      </c>
      <c r="AI17" s="66"/>
      <c r="AJ17" s="72"/>
      <c r="AK17" s="72"/>
      <c r="AL17" s="66" t="s">
        <v>316</v>
      </c>
      <c r="AM17" s="66"/>
      <c r="AN17" s="66"/>
      <c r="AO17" s="66"/>
      <c r="AP17" s="66"/>
      <c r="AQ17" s="66"/>
      <c r="AR17" s="66">
        <v>3</v>
      </c>
      <c r="AS17" s="66"/>
      <c r="AT17" s="66"/>
      <c r="AU17" s="66"/>
      <c r="AV17" s="66"/>
      <c r="AW17" s="66">
        <v>1</v>
      </c>
      <c r="AX17" s="66"/>
      <c r="AY17" s="66"/>
      <c r="AZ17" s="66"/>
      <c r="BA17" s="66"/>
      <c r="BB17" s="66"/>
      <c r="BC17" s="66"/>
      <c r="BD17" s="66"/>
      <c r="BE17" s="66"/>
      <c r="BG17" s="66"/>
      <c r="BH17" s="66"/>
      <c r="BJ17" s="66"/>
      <c r="BK17" s="66"/>
      <c r="BM17" s="66"/>
      <c r="BN17" s="66"/>
      <c r="BO17" s="66"/>
      <c r="BP17" s="66"/>
      <c r="BQ17" s="66"/>
      <c r="BR17" s="66"/>
      <c r="BS17" s="66">
        <v>2</v>
      </c>
      <c r="BT17" s="66"/>
      <c r="BV17" s="66"/>
      <c r="BW17" s="66"/>
      <c r="BX17" s="66"/>
      <c r="BY17" s="66"/>
      <c r="CA17" s="66">
        <v>1</v>
      </c>
      <c r="CB17" s="66"/>
      <c r="CC17" s="66"/>
      <c r="CD17" s="66"/>
      <c r="CE17" s="66"/>
      <c r="CF17" s="66"/>
      <c r="CG17" s="66"/>
      <c r="CH17" s="66"/>
      <c r="CI17" s="66"/>
      <c r="CJ17" s="66"/>
      <c r="CL17" s="66"/>
      <c r="CM17" s="66"/>
      <c r="CN17" s="66"/>
      <c r="CP17" s="66"/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B7C1-11B9-4CE5-9C51-6C1F99A6C2BC}">
  <dimension ref="A1:CZ80"/>
  <sheetViews>
    <sheetView topLeftCell="BF16" workbookViewId="0">
      <selection sqref="A1:BI25"/>
    </sheetView>
  </sheetViews>
  <sheetFormatPr defaultRowHeight="15" x14ac:dyDescent="0.25"/>
  <cols>
    <col min="1" max="1" width="33.85546875" style="97" bestFit="1" customWidth="1"/>
    <col min="2" max="2" width="33.85546875" style="97" customWidth="1"/>
    <col min="3" max="3" width="10.140625" style="173" customWidth="1"/>
    <col min="4" max="4" width="33.42578125" style="173" bestFit="1" customWidth="1"/>
    <col min="5" max="5" width="19.7109375" style="173" bestFit="1" customWidth="1"/>
    <col min="6" max="6" width="24.85546875" style="173" bestFit="1" customWidth="1"/>
    <col min="7" max="7" width="13.5703125" style="173" bestFit="1" customWidth="1"/>
    <col min="8" max="8" width="9.5703125" style="173" bestFit="1" customWidth="1"/>
    <col min="9" max="9" width="12.85546875" style="173" bestFit="1" customWidth="1"/>
    <col min="10" max="10" width="12.85546875" style="173" customWidth="1"/>
    <col min="11" max="11" width="11.42578125" style="173" bestFit="1" customWidth="1"/>
    <col min="12" max="12" width="10.140625" style="173" bestFit="1" customWidth="1"/>
    <col min="13" max="13" width="8.140625" style="145" bestFit="1" customWidth="1"/>
    <col min="14" max="14" width="9.5703125" style="145" bestFit="1" customWidth="1"/>
    <col min="15" max="15" width="13.42578125" style="145" bestFit="1" customWidth="1"/>
    <col min="16" max="16" width="11.42578125" style="145" bestFit="1" customWidth="1"/>
    <col min="17" max="17" width="12.85546875" style="145" bestFit="1" customWidth="1"/>
    <col min="18" max="18" width="11.42578125" style="145" bestFit="1" customWidth="1"/>
    <col min="19" max="19" width="9.42578125" style="145" customWidth="1"/>
    <col min="20" max="20" width="10.42578125" style="145" customWidth="1"/>
    <col min="21" max="21" width="11.28515625" style="145" bestFit="1" customWidth="1"/>
    <col min="22" max="23" width="9.7109375" style="145" bestFit="1" customWidth="1"/>
    <col min="24" max="24" width="12" style="145" bestFit="1" customWidth="1"/>
    <col min="25" max="25" width="13.7109375" style="145" bestFit="1" customWidth="1"/>
    <col min="26" max="27" width="14.28515625" style="145" bestFit="1" customWidth="1"/>
    <col min="28" max="28" width="14.85546875" style="145" bestFit="1" customWidth="1"/>
    <col min="29" max="29" width="12.140625" style="145" bestFit="1" customWidth="1"/>
    <col min="30" max="30" width="10.7109375" style="145" bestFit="1" customWidth="1"/>
    <col min="31" max="31" width="9.5703125" style="145" bestFit="1" customWidth="1"/>
    <col min="32" max="32" width="9.5703125" style="145" customWidth="1"/>
    <col min="33" max="33" width="11.140625" style="145" bestFit="1" customWidth="1"/>
    <col min="34" max="34" width="9.140625" style="145"/>
    <col min="35" max="35" width="8.85546875" style="145" bestFit="1" customWidth="1"/>
    <col min="36" max="36" width="9" style="145" bestFit="1" customWidth="1"/>
    <col min="37" max="37" width="15.140625" style="145" bestFit="1" customWidth="1"/>
    <col min="38" max="38" width="12.5703125" style="145" bestFit="1" customWidth="1"/>
    <col min="39" max="39" width="10.28515625" style="145" bestFit="1" customWidth="1"/>
    <col min="40" max="40" width="12.140625" style="145" bestFit="1" customWidth="1"/>
    <col min="41" max="41" width="12.140625" style="145" customWidth="1"/>
    <col min="42" max="43" width="11.28515625" style="145" bestFit="1" customWidth="1"/>
    <col min="44" max="44" width="10.140625" style="145" bestFit="1" customWidth="1"/>
    <col min="45" max="45" width="11.5703125" style="145" bestFit="1" customWidth="1"/>
    <col min="46" max="47" width="12" style="145" bestFit="1" customWidth="1"/>
    <col min="48" max="48" width="13.28515625" style="145" bestFit="1" customWidth="1"/>
    <col min="49" max="49" width="12.85546875" style="145" bestFit="1" customWidth="1"/>
    <col min="50" max="50" width="12.5703125" style="145" bestFit="1" customWidth="1"/>
    <col min="51" max="51" width="12.28515625" style="174" bestFit="1" customWidth="1"/>
    <col min="52" max="52" width="13.85546875" style="174" bestFit="1" customWidth="1"/>
    <col min="53" max="53" width="13.5703125" style="174" bestFit="1" customWidth="1"/>
    <col min="54" max="54" width="9.85546875" style="174" bestFit="1" customWidth="1"/>
    <col min="55" max="55" width="13.5703125" style="174" bestFit="1" customWidth="1"/>
    <col min="56" max="58" width="11" style="174" bestFit="1" customWidth="1"/>
    <col min="59" max="59" width="22.85546875" style="174" bestFit="1" customWidth="1"/>
    <col min="60" max="16384" width="9.140625" style="74"/>
  </cols>
  <sheetData>
    <row r="1" spans="1:104" ht="42.75" customHeight="1" x14ac:dyDescent="0.25">
      <c r="A1" s="176" t="s">
        <v>0</v>
      </c>
      <c r="B1" s="176"/>
      <c r="C1" s="178" t="s">
        <v>6</v>
      </c>
      <c r="D1" s="100" t="s">
        <v>7</v>
      </c>
      <c r="E1" s="179" t="s">
        <v>8</v>
      </c>
      <c r="F1" s="102" t="s">
        <v>9</v>
      </c>
      <c r="G1" s="100" t="s">
        <v>10</v>
      </c>
      <c r="H1" s="103" t="s">
        <v>11</v>
      </c>
      <c r="I1" s="100" t="s">
        <v>12</v>
      </c>
      <c r="J1" s="100" t="s">
        <v>214</v>
      </c>
      <c r="K1" s="179" t="s">
        <v>13</v>
      </c>
      <c r="L1" s="179" t="s">
        <v>14</v>
      </c>
      <c r="M1" s="100" t="s">
        <v>15</v>
      </c>
      <c r="N1" s="100" t="s">
        <v>16</v>
      </c>
      <c r="O1" s="102" t="s">
        <v>17</v>
      </c>
      <c r="P1" s="179" t="s">
        <v>18</v>
      </c>
      <c r="Q1" s="179" t="s">
        <v>19</v>
      </c>
      <c r="R1" s="179" t="s">
        <v>20</v>
      </c>
      <c r="S1" s="179" t="s">
        <v>21</v>
      </c>
      <c r="T1" s="103" t="s">
        <v>22</v>
      </c>
      <c r="U1" s="102" t="s">
        <v>23</v>
      </c>
      <c r="V1" s="100" t="s">
        <v>24</v>
      </c>
      <c r="W1" s="100" t="s">
        <v>25</v>
      </c>
      <c r="X1" s="100" t="s">
        <v>26</v>
      </c>
      <c r="Y1" s="100" t="s">
        <v>27</v>
      </c>
      <c r="Z1" s="102" t="s">
        <v>28</v>
      </c>
      <c r="AA1" s="100" t="s">
        <v>29</v>
      </c>
      <c r="AB1" s="100" t="s">
        <v>30</v>
      </c>
      <c r="AC1" s="100" t="s">
        <v>31</v>
      </c>
      <c r="AD1" s="100" t="s">
        <v>32</v>
      </c>
      <c r="AE1" s="100" t="s">
        <v>33</v>
      </c>
      <c r="AF1" s="100" t="s">
        <v>261</v>
      </c>
      <c r="AG1" s="179" t="s">
        <v>34</v>
      </c>
      <c r="AH1" s="100" t="s">
        <v>35</v>
      </c>
      <c r="AI1" s="100" t="s">
        <v>36</v>
      </c>
      <c r="AJ1" s="179" t="s">
        <v>37</v>
      </c>
      <c r="AK1" s="179" t="s">
        <v>38</v>
      </c>
      <c r="AL1" s="100" t="s">
        <v>39</v>
      </c>
      <c r="AM1" s="100" t="s">
        <v>40</v>
      </c>
      <c r="AN1" s="179" t="s">
        <v>41</v>
      </c>
      <c r="AO1" s="179" t="s">
        <v>259</v>
      </c>
      <c r="AP1" s="100" t="s">
        <v>42</v>
      </c>
      <c r="AQ1" s="100" t="s">
        <v>43</v>
      </c>
      <c r="AR1" s="100" t="s">
        <v>44</v>
      </c>
      <c r="AS1" s="179" t="s">
        <v>45</v>
      </c>
      <c r="AT1" s="102" t="s">
        <v>46</v>
      </c>
      <c r="AU1" s="102" t="s">
        <v>47</v>
      </c>
      <c r="AV1" s="100" t="s">
        <v>48</v>
      </c>
      <c r="AW1" s="100" t="s">
        <v>49</v>
      </c>
      <c r="AX1" s="100" t="s">
        <v>50</v>
      </c>
      <c r="AY1" s="179" t="s">
        <v>51</v>
      </c>
      <c r="AZ1" s="100" t="s">
        <v>52</v>
      </c>
      <c r="BA1" s="179" t="s">
        <v>53</v>
      </c>
      <c r="BB1" s="103" t="s">
        <v>54</v>
      </c>
      <c r="BC1" s="179" t="s">
        <v>55</v>
      </c>
      <c r="BD1" s="179" t="s">
        <v>56</v>
      </c>
      <c r="BE1" s="179" t="s">
        <v>57</v>
      </c>
      <c r="BF1" s="100" t="s">
        <v>58</v>
      </c>
      <c r="BG1" s="103" t="s">
        <v>59</v>
      </c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</row>
    <row r="2" spans="1:104" s="120" customFormat="1" ht="42.75" customHeight="1" x14ac:dyDescent="0.25">
      <c r="A2" s="180" t="s">
        <v>801</v>
      </c>
      <c r="B2" s="180"/>
      <c r="C2" s="181" t="s">
        <v>60</v>
      </c>
      <c r="D2" s="116" t="s">
        <v>61</v>
      </c>
      <c r="E2" s="182" t="s">
        <v>62</v>
      </c>
      <c r="F2" s="118" t="s">
        <v>63</v>
      </c>
      <c r="G2" s="116" t="s">
        <v>64</v>
      </c>
      <c r="H2" s="119" t="s">
        <v>825</v>
      </c>
      <c r="I2" s="116" t="s">
        <v>66</v>
      </c>
      <c r="J2" s="116" t="s">
        <v>215</v>
      </c>
      <c r="K2" s="182" t="s">
        <v>67</v>
      </c>
      <c r="L2" s="182" t="s">
        <v>68</v>
      </c>
      <c r="M2" s="116" t="s">
        <v>69</v>
      </c>
      <c r="N2" s="116" t="s">
        <v>70</v>
      </c>
      <c r="O2" s="118" t="s">
        <v>71</v>
      </c>
      <c r="P2" s="182" t="s">
        <v>72</v>
      </c>
      <c r="Q2" s="182" t="s">
        <v>73</v>
      </c>
      <c r="R2" s="182" t="s">
        <v>74</v>
      </c>
      <c r="S2" s="182" t="s">
        <v>75</v>
      </c>
      <c r="T2" s="119" t="s">
        <v>826</v>
      </c>
      <c r="U2" s="118" t="s">
        <v>77</v>
      </c>
      <c r="V2" s="116" t="s">
        <v>78</v>
      </c>
      <c r="W2" s="116" t="s">
        <v>79</v>
      </c>
      <c r="X2" s="116" t="s">
        <v>80</v>
      </c>
      <c r="Y2" s="116" t="s">
        <v>81</v>
      </c>
      <c r="Z2" s="118" t="s">
        <v>82</v>
      </c>
      <c r="AA2" s="116" t="s">
        <v>83</v>
      </c>
      <c r="AB2" s="116" t="s">
        <v>84</v>
      </c>
      <c r="AC2" s="116" t="s">
        <v>85</v>
      </c>
      <c r="AD2" s="116" t="s">
        <v>86</v>
      </c>
      <c r="AE2" s="116" t="s">
        <v>87</v>
      </c>
      <c r="AF2" s="182" t="s">
        <v>260</v>
      </c>
      <c r="AG2" s="182" t="s">
        <v>88</v>
      </c>
      <c r="AH2" s="116" t="s">
        <v>89</v>
      </c>
      <c r="AI2" s="116" t="s">
        <v>90</v>
      </c>
      <c r="AJ2" s="182" t="s">
        <v>91</v>
      </c>
      <c r="AK2" s="182" t="s">
        <v>92</v>
      </c>
      <c r="AL2" s="116" t="s">
        <v>93</v>
      </c>
      <c r="AM2" s="116" t="s">
        <v>94</v>
      </c>
      <c r="AN2" s="182" t="s">
        <v>95</v>
      </c>
      <c r="AO2" s="182" t="s">
        <v>258</v>
      </c>
      <c r="AP2" s="116" t="s">
        <v>96</v>
      </c>
      <c r="AQ2" s="116" t="s">
        <v>97</v>
      </c>
      <c r="AR2" s="116" t="s">
        <v>98</v>
      </c>
      <c r="AS2" s="182" t="s">
        <v>99</v>
      </c>
      <c r="AT2" s="118" t="s">
        <v>100</v>
      </c>
      <c r="AU2" s="118" t="s">
        <v>101</v>
      </c>
      <c r="AV2" s="116" t="s">
        <v>102</v>
      </c>
      <c r="AW2" s="116" t="s">
        <v>103</v>
      </c>
      <c r="AX2" s="116" t="s">
        <v>104</v>
      </c>
      <c r="AY2" s="182" t="s">
        <v>105</v>
      </c>
      <c r="AZ2" s="116" t="s">
        <v>106</v>
      </c>
      <c r="BA2" s="182" t="s">
        <v>107</v>
      </c>
      <c r="BB2" s="119" t="s">
        <v>108</v>
      </c>
      <c r="BC2" s="182" t="s">
        <v>109</v>
      </c>
      <c r="BD2" s="182" t="s">
        <v>110</v>
      </c>
      <c r="BE2" s="182" t="s">
        <v>111</v>
      </c>
      <c r="BF2" s="116" t="s">
        <v>112</v>
      </c>
      <c r="BG2" s="119" t="s">
        <v>113</v>
      </c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</row>
    <row r="3" spans="1:104" ht="42.75" customHeight="1" x14ac:dyDescent="0.25">
      <c r="A3" s="177"/>
      <c r="B3" s="177"/>
      <c r="C3" s="124" t="s">
        <v>114</v>
      </c>
      <c r="D3" s="100">
        <v>2</v>
      </c>
      <c r="E3" s="179">
        <v>2</v>
      </c>
      <c r="F3" s="102" t="s">
        <v>115</v>
      </c>
      <c r="G3" s="100">
        <v>2</v>
      </c>
      <c r="H3" s="102" t="s">
        <v>115</v>
      </c>
      <c r="I3" s="100" t="s">
        <v>115</v>
      </c>
      <c r="J3" s="100">
        <v>3</v>
      </c>
      <c r="K3" s="179" t="s">
        <v>115</v>
      </c>
      <c r="L3" s="179" t="s">
        <v>115</v>
      </c>
      <c r="M3" s="100" t="s">
        <v>115</v>
      </c>
      <c r="N3" s="100" t="s">
        <v>115</v>
      </c>
      <c r="O3" s="102">
        <v>3.5</v>
      </c>
      <c r="P3" s="179">
        <v>3</v>
      </c>
      <c r="Q3" s="179" t="s">
        <v>115</v>
      </c>
      <c r="R3" s="179">
        <v>2</v>
      </c>
      <c r="S3" s="179">
        <v>3</v>
      </c>
      <c r="T3" s="102" t="s">
        <v>115</v>
      </c>
      <c r="U3" s="102">
        <v>3</v>
      </c>
      <c r="V3" s="100" t="s">
        <v>115</v>
      </c>
      <c r="W3" s="102" t="s">
        <v>115</v>
      </c>
      <c r="X3" s="100" t="s">
        <v>115</v>
      </c>
      <c r="Y3" s="100">
        <v>3</v>
      </c>
      <c r="Z3" s="102">
        <v>2</v>
      </c>
      <c r="AA3" s="100">
        <v>2</v>
      </c>
      <c r="AB3" s="100">
        <v>1</v>
      </c>
      <c r="AC3" s="102">
        <v>1</v>
      </c>
      <c r="AD3" s="100">
        <v>3</v>
      </c>
      <c r="AE3" s="100" t="s">
        <v>115</v>
      </c>
      <c r="AF3" s="100">
        <v>3</v>
      </c>
      <c r="AG3" s="179">
        <v>3</v>
      </c>
      <c r="AH3" s="100" t="s">
        <v>115</v>
      </c>
      <c r="AI3" s="183" t="s">
        <v>115</v>
      </c>
      <c r="AJ3" s="183" t="s">
        <v>115</v>
      </c>
      <c r="AK3" s="183" t="s">
        <v>115</v>
      </c>
      <c r="AL3" s="102" t="s">
        <v>115</v>
      </c>
      <c r="AM3" s="100" t="s">
        <v>115</v>
      </c>
      <c r="AN3" s="179" t="s">
        <v>115</v>
      </c>
      <c r="AO3" s="179" t="s">
        <v>115</v>
      </c>
      <c r="AP3" s="100" t="s">
        <v>115</v>
      </c>
      <c r="AQ3" s="102" t="s">
        <v>115</v>
      </c>
      <c r="AR3" s="100" t="s">
        <v>115</v>
      </c>
      <c r="AS3" s="179">
        <v>1</v>
      </c>
      <c r="AT3" s="102">
        <v>2</v>
      </c>
      <c r="AU3" s="102">
        <v>3.5</v>
      </c>
      <c r="AV3" s="100" t="s">
        <v>115</v>
      </c>
      <c r="AW3" s="100">
        <v>2</v>
      </c>
      <c r="AX3" s="100" t="s">
        <v>115</v>
      </c>
      <c r="AY3" s="179" t="s">
        <v>115</v>
      </c>
      <c r="AZ3" s="100" t="s">
        <v>115</v>
      </c>
      <c r="BA3" s="179">
        <v>3</v>
      </c>
      <c r="BB3" s="102" t="s">
        <v>115</v>
      </c>
      <c r="BC3" s="179" t="s">
        <v>115</v>
      </c>
      <c r="BD3" s="179" t="s">
        <v>115</v>
      </c>
      <c r="BE3" s="179" t="s">
        <v>115</v>
      </c>
      <c r="BF3" s="102" t="s">
        <v>115</v>
      </c>
      <c r="BG3" s="102" t="s">
        <v>115</v>
      </c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</row>
    <row r="4" spans="1:104" s="71" customFormat="1" x14ac:dyDescent="0.25">
      <c r="A4" s="184" t="s">
        <v>552</v>
      </c>
      <c r="B4" s="184" t="s">
        <v>541</v>
      </c>
      <c r="C4" s="184"/>
      <c r="D4" s="184" t="s">
        <v>138</v>
      </c>
      <c r="E4" s="184" t="s">
        <v>139</v>
      </c>
      <c r="F4" s="184" t="s">
        <v>140</v>
      </c>
      <c r="G4" s="184" t="s">
        <v>141</v>
      </c>
      <c r="H4" s="184" t="s">
        <v>142</v>
      </c>
      <c r="I4" s="184" t="s">
        <v>143</v>
      </c>
      <c r="J4" s="184" t="s">
        <v>557</v>
      </c>
      <c r="K4" s="184" t="s">
        <v>144</v>
      </c>
      <c r="L4" s="184" t="s">
        <v>145</v>
      </c>
      <c r="M4" s="184" t="s">
        <v>146</v>
      </c>
      <c r="N4" s="184" t="s">
        <v>147</v>
      </c>
      <c r="O4" s="184" t="s">
        <v>148</v>
      </c>
      <c r="P4" s="184" t="s">
        <v>149</v>
      </c>
      <c r="Q4" s="184" t="s">
        <v>150</v>
      </c>
      <c r="R4" s="184" t="s">
        <v>151</v>
      </c>
      <c r="S4" s="184" t="s">
        <v>152</v>
      </c>
      <c r="T4" s="184" t="s">
        <v>153</v>
      </c>
      <c r="U4" s="184" t="s">
        <v>154</v>
      </c>
      <c r="V4" s="184" t="s">
        <v>155</v>
      </c>
      <c r="W4" s="128" t="s">
        <v>156</v>
      </c>
      <c r="X4" s="184" t="s">
        <v>157</v>
      </c>
      <c r="Y4" s="184" t="s">
        <v>158</v>
      </c>
      <c r="Z4" s="128" t="s">
        <v>159</v>
      </c>
      <c r="AA4" s="184" t="s">
        <v>160</v>
      </c>
      <c r="AB4" s="184" t="s">
        <v>161</v>
      </c>
      <c r="AC4" s="128" t="s">
        <v>162</v>
      </c>
      <c r="AD4" s="184" t="s">
        <v>163</v>
      </c>
      <c r="AE4" s="184" t="s">
        <v>164</v>
      </c>
      <c r="AF4" s="184" t="s">
        <v>555</v>
      </c>
      <c r="AG4" s="184" t="s">
        <v>165</v>
      </c>
      <c r="AH4" s="184" t="s">
        <v>166</v>
      </c>
      <c r="AI4" s="184" t="s">
        <v>167</v>
      </c>
      <c r="AJ4" s="184" t="s">
        <v>168</v>
      </c>
      <c r="AK4" s="184" t="s">
        <v>169</v>
      </c>
      <c r="AL4" s="128" t="s">
        <v>170</v>
      </c>
      <c r="AM4" s="184" t="s">
        <v>171</v>
      </c>
      <c r="AN4" s="184" t="s">
        <v>172</v>
      </c>
      <c r="AO4" s="184" t="s">
        <v>556</v>
      </c>
      <c r="AP4" s="184" t="s">
        <v>173</v>
      </c>
      <c r="AQ4" s="128" t="s">
        <v>174</v>
      </c>
      <c r="AR4" s="184" t="s">
        <v>175</v>
      </c>
      <c r="AS4" s="184" t="s">
        <v>176</v>
      </c>
      <c r="AT4" s="184" t="s">
        <v>177</v>
      </c>
      <c r="AU4" s="184" t="s">
        <v>178</v>
      </c>
      <c r="AV4" s="184" t="s">
        <v>179</v>
      </c>
      <c r="AW4" s="184" t="s">
        <v>180</v>
      </c>
      <c r="AX4" s="184" t="s">
        <v>181</v>
      </c>
      <c r="AY4" s="184" t="s">
        <v>182</v>
      </c>
      <c r="AZ4" s="184" t="s">
        <v>183</v>
      </c>
      <c r="BA4" s="184" t="s">
        <v>184</v>
      </c>
      <c r="BB4" s="128" t="s">
        <v>185</v>
      </c>
      <c r="BC4" s="184" t="s">
        <v>186</v>
      </c>
      <c r="BD4" s="184" t="s">
        <v>187</v>
      </c>
      <c r="BE4" s="184" t="s">
        <v>188</v>
      </c>
      <c r="BF4" s="128" t="s">
        <v>189</v>
      </c>
      <c r="BG4" s="184" t="s">
        <v>190</v>
      </c>
      <c r="BH4" s="71" t="s">
        <v>827</v>
      </c>
      <c r="BI4" s="71" t="s">
        <v>828</v>
      </c>
    </row>
    <row r="5" spans="1:104" s="71" customFormat="1" x14ac:dyDescent="0.25">
      <c r="A5" s="66" t="s">
        <v>305</v>
      </c>
      <c r="B5" s="66" t="s">
        <v>779</v>
      </c>
      <c r="C5" s="66"/>
      <c r="D5" s="66">
        <v>0</v>
      </c>
      <c r="E5" s="66">
        <v>0</v>
      </c>
      <c r="F5" s="66">
        <v>0</v>
      </c>
      <c r="G5" s="66">
        <v>0</v>
      </c>
      <c r="H5" s="66">
        <v>0</v>
      </c>
      <c r="I5" s="66">
        <v>2</v>
      </c>
      <c r="J5" s="66">
        <v>0</v>
      </c>
      <c r="K5" s="66">
        <v>0</v>
      </c>
      <c r="L5" s="66">
        <v>0</v>
      </c>
      <c r="M5" s="66">
        <v>0</v>
      </c>
      <c r="N5" s="66">
        <v>1</v>
      </c>
      <c r="O5" s="66">
        <v>0</v>
      </c>
      <c r="P5" s="66">
        <v>0</v>
      </c>
      <c r="Q5" s="66">
        <v>0</v>
      </c>
      <c r="R5" s="66">
        <v>0</v>
      </c>
      <c r="S5" s="66">
        <v>44</v>
      </c>
      <c r="T5" s="66">
        <v>0</v>
      </c>
      <c r="U5" s="66">
        <v>0</v>
      </c>
      <c r="V5" s="66">
        <v>0</v>
      </c>
      <c r="W5" s="66">
        <v>0</v>
      </c>
      <c r="X5" s="66">
        <v>8</v>
      </c>
      <c r="Y5" s="66">
        <v>31</v>
      </c>
      <c r="Z5" s="66">
        <v>0</v>
      </c>
      <c r="AA5" s="66">
        <v>0</v>
      </c>
      <c r="AB5" s="66">
        <v>0</v>
      </c>
      <c r="AC5" s="66">
        <v>0</v>
      </c>
      <c r="AD5" s="66">
        <v>18</v>
      </c>
      <c r="AE5" s="66">
        <v>0</v>
      </c>
      <c r="AF5" s="66">
        <v>0</v>
      </c>
      <c r="AG5" s="66">
        <v>0</v>
      </c>
      <c r="AH5" s="66">
        <v>0</v>
      </c>
      <c r="AI5" s="66">
        <v>0</v>
      </c>
      <c r="AJ5" s="66">
        <v>16</v>
      </c>
      <c r="AK5" s="66">
        <v>7</v>
      </c>
      <c r="AL5" s="66">
        <v>0</v>
      </c>
      <c r="AM5" s="66">
        <v>0</v>
      </c>
      <c r="AN5" s="66">
        <v>11</v>
      </c>
      <c r="AO5" s="66">
        <v>0</v>
      </c>
      <c r="AP5" s="66">
        <v>6</v>
      </c>
      <c r="AQ5" s="66">
        <v>2</v>
      </c>
      <c r="AR5" s="66">
        <v>12</v>
      </c>
      <c r="AS5" s="66">
        <v>0</v>
      </c>
      <c r="AT5" s="66">
        <v>0</v>
      </c>
      <c r="AU5" s="66">
        <v>0</v>
      </c>
      <c r="AV5" s="66">
        <v>0</v>
      </c>
      <c r="AW5" s="66">
        <v>0</v>
      </c>
      <c r="AX5" s="66">
        <v>0</v>
      </c>
      <c r="AY5" s="66">
        <v>25</v>
      </c>
      <c r="AZ5" s="66">
        <v>0</v>
      </c>
      <c r="BA5" s="66">
        <v>0</v>
      </c>
      <c r="BB5" s="66">
        <v>1</v>
      </c>
      <c r="BC5" s="66">
        <v>0</v>
      </c>
      <c r="BD5" s="66">
        <v>0</v>
      </c>
      <c r="BE5" s="66">
        <v>0</v>
      </c>
      <c r="BF5" s="66">
        <v>0</v>
      </c>
      <c r="BG5" s="66">
        <v>0</v>
      </c>
      <c r="BH5" s="6">
        <f>COUNTIF(D5:BG5,  "&lt;&gt;0")</f>
        <v>14</v>
      </c>
      <c r="BI5" s="71">
        <f>SUM(D5:BG5)</f>
        <v>184</v>
      </c>
    </row>
    <row r="6" spans="1:104" s="71" customFormat="1" x14ac:dyDescent="0.25">
      <c r="A6" s="66" t="s">
        <v>195</v>
      </c>
      <c r="B6" s="66" t="s">
        <v>230</v>
      </c>
      <c r="C6" s="66"/>
      <c r="D6" s="66">
        <v>0</v>
      </c>
      <c r="E6" s="66">
        <v>0</v>
      </c>
      <c r="F6" s="66">
        <v>0</v>
      </c>
      <c r="G6" s="66">
        <v>0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  <c r="P6" s="66">
        <v>0</v>
      </c>
      <c r="Q6" s="66">
        <v>0</v>
      </c>
      <c r="R6" s="66">
        <v>0</v>
      </c>
      <c r="S6" s="66">
        <v>11</v>
      </c>
      <c r="T6" s="66">
        <v>0</v>
      </c>
      <c r="U6" s="66">
        <v>6</v>
      </c>
      <c r="V6" s="66">
        <v>0</v>
      </c>
      <c r="W6" s="66">
        <v>0</v>
      </c>
      <c r="X6" s="66">
        <v>1</v>
      </c>
      <c r="Y6" s="66">
        <v>15</v>
      </c>
      <c r="Z6" s="66">
        <v>0</v>
      </c>
      <c r="AA6" s="66">
        <v>0</v>
      </c>
      <c r="AB6" s="66">
        <v>0</v>
      </c>
      <c r="AC6" s="66">
        <v>47</v>
      </c>
      <c r="AD6" s="66">
        <v>20</v>
      </c>
      <c r="AE6" s="66">
        <v>0</v>
      </c>
      <c r="AF6" s="66">
        <v>1</v>
      </c>
      <c r="AG6" s="66">
        <v>0</v>
      </c>
      <c r="AH6" s="66">
        <v>1</v>
      </c>
      <c r="AI6" s="66">
        <v>0</v>
      </c>
      <c r="AJ6" s="66">
        <v>0</v>
      </c>
      <c r="AK6" s="66">
        <v>24</v>
      </c>
      <c r="AL6" s="66">
        <v>14</v>
      </c>
      <c r="AM6" s="66">
        <v>0</v>
      </c>
      <c r="AN6" s="66">
        <v>5</v>
      </c>
      <c r="AO6" s="66">
        <v>0</v>
      </c>
      <c r="AP6" s="66">
        <v>0</v>
      </c>
      <c r="AQ6" s="66">
        <v>0</v>
      </c>
      <c r="AR6" s="66">
        <v>33</v>
      </c>
      <c r="AS6" s="66">
        <v>0</v>
      </c>
      <c r="AT6" s="66">
        <v>0</v>
      </c>
      <c r="AU6" s="66">
        <v>0</v>
      </c>
      <c r="AV6" s="66">
        <v>0</v>
      </c>
      <c r="AW6" s="66">
        <v>0</v>
      </c>
      <c r="AX6" s="66">
        <v>0</v>
      </c>
      <c r="AY6" s="66">
        <v>1</v>
      </c>
      <c r="AZ6" s="66">
        <v>0</v>
      </c>
      <c r="BA6" s="66">
        <v>0</v>
      </c>
      <c r="BB6" s="66">
        <v>0</v>
      </c>
      <c r="BC6" s="66">
        <v>0</v>
      </c>
      <c r="BD6" s="66">
        <v>0</v>
      </c>
      <c r="BE6" s="66">
        <v>0</v>
      </c>
      <c r="BF6" s="66">
        <v>0</v>
      </c>
      <c r="BG6" s="66">
        <v>0</v>
      </c>
      <c r="BH6" s="6">
        <f t="shared" ref="BH6:BH25" si="0">COUNTIF(D6:BG6,  "&lt;&gt;0")</f>
        <v>13</v>
      </c>
      <c r="BI6" s="71">
        <f t="shared" ref="BI6:BI25" si="1">SUM(D6:BG6)</f>
        <v>179</v>
      </c>
    </row>
    <row r="7" spans="1:104" s="71" customFormat="1" x14ac:dyDescent="0.25">
      <c r="A7" s="66" t="s">
        <v>319</v>
      </c>
      <c r="B7" s="66" t="s">
        <v>780</v>
      </c>
      <c r="C7" s="66"/>
      <c r="D7" s="66">
        <v>0</v>
      </c>
      <c r="E7" s="66">
        <v>0</v>
      </c>
      <c r="F7" s="66">
        <v>0</v>
      </c>
      <c r="G7" s="66">
        <v>0</v>
      </c>
      <c r="H7" s="66">
        <v>0</v>
      </c>
      <c r="I7" s="66">
        <v>0</v>
      </c>
      <c r="J7" s="66">
        <v>1</v>
      </c>
      <c r="K7" s="66">
        <v>0</v>
      </c>
      <c r="L7" s="66">
        <v>0</v>
      </c>
      <c r="M7" s="66">
        <v>0</v>
      </c>
      <c r="N7" s="66">
        <v>3</v>
      </c>
      <c r="O7" s="66">
        <v>1</v>
      </c>
      <c r="P7" s="66">
        <v>0</v>
      </c>
      <c r="Q7" s="66">
        <v>0</v>
      </c>
      <c r="R7" s="66">
        <v>0</v>
      </c>
      <c r="S7" s="66">
        <v>0</v>
      </c>
      <c r="T7" s="66">
        <v>0</v>
      </c>
      <c r="U7" s="66">
        <v>0</v>
      </c>
      <c r="V7" s="66">
        <v>1</v>
      </c>
      <c r="W7" s="66">
        <v>0</v>
      </c>
      <c r="X7" s="66">
        <v>1</v>
      </c>
      <c r="Y7" s="66">
        <v>51</v>
      </c>
      <c r="Z7" s="66">
        <v>0</v>
      </c>
      <c r="AA7" s="66">
        <v>0</v>
      </c>
      <c r="AB7" s="66">
        <v>0</v>
      </c>
      <c r="AC7" s="66">
        <v>0</v>
      </c>
      <c r="AD7" s="66">
        <v>0</v>
      </c>
      <c r="AE7" s="66">
        <v>0</v>
      </c>
      <c r="AF7" s="66">
        <v>0</v>
      </c>
      <c r="AG7" s="66">
        <v>0</v>
      </c>
      <c r="AH7" s="66">
        <v>0</v>
      </c>
      <c r="AI7" s="66">
        <v>0</v>
      </c>
      <c r="AJ7" s="66">
        <v>5</v>
      </c>
      <c r="AK7" s="66">
        <v>5</v>
      </c>
      <c r="AL7" s="66">
        <v>1</v>
      </c>
      <c r="AM7" s="66">
        <v>0</v>
      </c>
      <c r="AN7" s="66">
        <v>0</v>
      </c>
      <c r="AO7" s="66">
        <v>0</v>
      </c>
      <c r="AP7" s="66">
        <v>0</v>
      </c>
      <c r="AQ7" s="66">
        <v>8</v>
      </c>
      <c r="AR7" s="66">
        <v>7</v>
      </c>
      <c r="AS7" s="66">
        <v>0</v>
      </c>
      <c r="AT7" s="66">
        <v>0</v>
      </c>
      <c r="AU7" s="66">
        <v>0</v>
      </c>
      <c r="AV7" s="66">
        <v>1</v>
      </c>
      <c r="AW7" s="66">
        <v>0</v>
      </c>
      <c r="AX7" s="66">
        <v>0</v>
      </c>
      <c r="AY7" s="66">
        <v>1</v>
      </c>
      <c r="AZ7" s="66">
        <v>0</v>
      </c>
      <c r="BA7" s="66">
        <v>0</v>
      </c>
      <c r="BB7" s="66">
        <v>0</v>
      </c>
      <c r="BC7" s="66">
        <v>0</v>
      </c>
      <c r="BD7" s="66">
        <v>0</v>
      </c>
      <c r="BE7" s="66">
        <v>0</v>
      </c>
      <c r="BF7" s="66">
        <v>0</v>
      </c>
      <c r="BG7" s="66">
        <v>0</v>
      </c>
      <c r="BH7" s="6">
        <f t="shared" si="0"/>
        <v>13</v>
      </c>
      <c r="BI7" s="71">
        <f t="shared" si="1"/>
        <v>86</v>
      </c>
    </row>
    <row r="8" spans="1:104" s="71" customFormat="1" x14ac:dyDescent="0.25">
      <c r="A8" s="66" t="s">
        <v>340</v>
      </c>
      <c r="B8" s="66" t="s">
        <v>343</v>
      </c>
      <c r="C8" s="66"/>
      <c r="D8" s="66">
        <v>0</v>
      </c>
      <c r="E8" s="66">
        <v>0</v>
      </c>
      <c r="F8" s="66">
        <v>0</v>
      </c>
      <c r="G8" s="66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  <c r="P8" s="66">
        <v>0</v>
      </c>
      <c r="Q8" s="66">
        <v>0</v>
      </c>
      <c r="R8" s="66">
        <v>0</v>
      </c>
      <c r="S8" s="66">
        <v>0</v>
      </c>
      <c r="T8" s="66">
        <v>0</v>
      </c>
      <c r="U8" s="66">
        <v>0</v>
      </c>
      <c r="V8" s="66">
        <v>1</v>
      </c>
      <c r="W8" s="66">
        <v>0</v>
      </c>
      <c r="X8" s="66">
        <v>0</v>
      </c>
      <c r="Y8" s="66">
        <v>49</v>
      </c>
      <c r="Z8" s="66">
        <v>0</v>
      </c>
      <c r="AA8" s="66">
        <v>0</v>
      </c>
      <c r="AB8" s="66">
        <v>1</v>
      </c>
      <c r="AC8" s="66">
        <v>0</v>
      </c>
      <c r="AD8" s="66">
        <v>0</v>
      </c>
      <c r="AE8" s="66">
        <v>0</v>
      </c>
      <c r="AF8" s="66">
        <v>0</v>
      </c>
      <c r="AG8" s="66">
        <v>0</v>
      </c>
      <c r="AH8" s="66">
        <v>0</v>
      </c>
      <c r="AI8" s="66">
        <v>0</v>
      </c>
      <c r="AJ8" s="66">
        <v>0</v>
      </c>
      <c r="AK8" s="66">
        <v>1</v>
      </c>
      <c r="AL8" s="66">
        <v>5</v>
      </c>
      <c r="AM8" s="66">
        <v>0</v>
      </c>
      <c r="AN8" s="66">
        <v>0</v>
      </c>
      <c r="AO8" s="66">
        <v>0</v>
      </c>
      <c r="AP8" s="66">
        <v>0</v>
      </c>
      <c r="AQ8" s="66">
        <v>3</v>
      </c>
      <c r="AR8" s="66">
        <v>12</v>
      </c>
      <c r="AS8" s="66">
        <v>0</v>
      </c>
      <c r="AT8" s="66">
        <v>0</v>
      </c>
      <c r="AU8" s="66">
        <v>0</v>
      </c>
      <c r="AV8" s="66">
        <v>0</v>
      </c>
      <c r="AW8" s="66">
        <v>0</v>
      </c>
      <c r="AX8" s="66">
        <v>0</v>
      </c>
      <c r="AY8" s="66">
        <v>0</v>
      </c>
      <c r="AZ8" s="66">
        <v>0</v>
      </c>
      <c r="BA8" s="66">
        <v>0</v>
      </c>
      <c r="BB8" s="66">
        <v>0</v>
      </c>
      <c r="BC8" s="66">
        <v>0</v>
      </c>
      <c r="BD8" s="66">
        <v>0</v>
      </c>
      <c r="BE8" s="66">
        <v>1</v>
      </c>
      <c r="BF8" s="66">
        <v>0</v>
      </c>
      <c r="BG8" s="66">
        <v>0</v>
      </c>
      <c r="BH8" s="6">
        <f t="shared" si="0"/>
        <v>8</v>
      </c>
      <c r="BI8" s="71">
        <f t="shared" si="1"/>
        <v>73</v>
      </c>
    </row>
    <row r="9" spans="1:104" s="71" customFormat="1" x14ac:dyDescent="0.25">
      <c r="A9" s="66" t="s">
        <v>325</v>
      </c>
      <c r="B9" s="66" t="s">
        <v>781</v>
      </c>
      <c r="C9" s="66"/>
      <c r="D9" s="66">
        <v>0</v>
      </c>
      <c r="E9" s="66">
        <v>0</v>
      </c>
      <c r="F9" s="66">
        <v>0</v>
      </c>
      <c r="G9" s="66">
        <v>0</v>
      </c>
      <c r="H9" s="66">
        <v>0</v>
      </c>
      <c r="I9" s="66">
        <v>2</v>
      </c>
      <c r="J9" s="66">
        <v>0</v>
      </c>
      <c r="K9" s="66">
        <v>4</v>
      </c>
      <c r="L9" s="66"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6">
        <v>0</v>
      </c>
      <c r="S9" s="66">
        <v>6</v>
      </c>
      <c r="T9" s="66">
        <v>0</v>
      </c>
      <c r="U9" s="66">
        <v>2</v>
      </c>
      <c r="V9" s="66">
        <v>1</v>
      </c>
      <c r="W9" s="66">
        <v>0</v>
      </c>
      <c r="X9" s="66">
        <v>1</v>
      </c>
      <c r="Y9" s="66">
        <v>36</v>
      </c>
      <c r="Z9" s="66">
        <v>0</v>
      </c>
      <c r="AA9" s="66">
        <v>0</v>
      </c>
      <c r="AB9" s="66">
        <v>0</v>
      </c>
      <c r="AC9" s="66">
        <v>0</v>
      </c>
      <c r="AD9" s="66">
        <v>38</v>
      </c>
      <c r="AE9" s="66">
        <v>0</v>
      </c>
      <c r="AF9" s="66">
        <v>0</v>
      </c>
      <c r="AG9" s="66">
        <v>0</v>
      </c>
      <c r="AH9" s="66">
        <v>0</v>
      </c>
      <c r="AI9" s="66">
        <v>0</v>
      </c>
      <c r="AJ9" s="66">
        <v>15</v>
      </c>
      <c r="AK9" s="66">
        <v>5</v>
      </c>
      <c r="AL9" s="66">
        <v>0</v>
      </c>
      <c r="AM9" s="66">
        <v>0</v>
      </c>
      <c r="AN9" s="66">
        <v>41</v>
      </c>
      <c r="AO9" s="66">
        <v>0</v>
      </c>
      <c r="AP9" s="66">
        <v>0</v>
      </c>
      <c r="AQ9" s="66">
        <v>11</v>
      </c>
      <c r="AR9" s="66">
        <v>5</v>
      </c>
      <c r="AS9" s="66">
        <v>0</v>
      </c>
      <c r="AT9" s="66">
        <v>0</v>
      </c>
      <c r="AU9" s="66">
        <v>0</v>
      </c>
      <c r="AV9" s="66">
        <v>0</v>
      </c>
      <c r="AW9" s="66">
        <v>0</v>
      </c>
      <c r="AX9" s="66">
        <v>0</v>
      </c>
      <c r="AY9" s="66">
        <v>1</v>
      </c>
      <c r="AZ9" s="66">
        <v>0</v>
      </c>
      <c r="BA9" s="66">
        <v>0</v>
      </c>
      <c r="BB9" s="66">
        <v>1</v>
      </c>
      <c r="BC9" s="66">
        <v>0</v>
      </c>
      <c r="BD9" s="66">
        <v>0</v>
      </c>
      <c r="BE9" s="66">
        <v>1</v>
      </c>
      <c r="BF9" s="66">
        <v>0</v>
      </c>
      <c r="BG9" s="66">
        <v>0</v>
      </c>
      <c r="BH9" s="6">
        <f t="shared" si="0"/>
        <v>16</v>
      </c>
      <c r="BI9" s="71">
        <f t="shared" si="1"/>
        <v>170</v>
      </c>
    </row>
    <row r="10" spans="1:104" s="71" customFormat="1" x14ac:dyDescent="0.25">
      <c r="A10" s="66" t="s">
        <v>332</v>
      </c>
      <c r="B10" s="66" t="s">
        <v>782</v>
      </c>
      <c r="C10" s="66"/>
      <c r="D10" s="66">
        <v>0</v>
      </c>
      <c r="E10" s="66">
        <v>0</v>
      </c>
      <c r="F10" s="66">
        <v>0</v>
      </c>
      <c r="G10" s="66">
        <v>0</v>
      </c>
      <c r="H10" s="66">
        <v>0</v>
      </c>
      <c r="I10" s="66">
        <v>1</v>
      </c>
      <c r="J10" s="66">
        <v>0</v>
      </c>
      <c r="K10" s="66">
        <v>0</v>
      </c>
      <c r="L10" s="66">
        <v>0</v>
      </c>
      <c r="M10" s="66">
        <v>0</v>
      </c>
      <c r="N10" s="66">
        <v>2</v>
      </c>
      <c r="O10" s="66">
        <v>0</v>
      </c>
      <c r="P10" s="66">
        <v>0</v>
      </c>
      <c r="Q10" s="66">
        <v>0</v>
      </c>
      <c r="R10" s="66">
        <v>0</v>
      </c>
      <c r="S10" s="66">
        <v>4</v>
      </c>
      <c r="T10" s="66">
        <v>0</v>
      </c>
      <c r="U10" s="66">
        <v>1</v>
      </c>
      <c r="V10" s="66">
        <v>2</v>
      </c>
      <c r="W10" s="66">
        <v>0</v>
      </c>
      <c r="X10" s="66">
        <v>0</v>
      </c>
      <c r="Y10" s="66">
        <v>5</v>
      </c>
      <c r="Z10" s="66">
        <v>0</v>
      </c>
      <c r="AA10" s="66">
        <v>0</v>
      </c>
      <c r="AB10" s="66">
        <v>0</v>
      </c>
      <c r="AC10" s="66">
        <v>0</v>
      </c>
      <c r="AD10" s="66">
        <v>0</v>
      </c>
      <c r="AE10" s="66">
        <v>0</v>
      </c>
      <c r="AF10" s="66">
        <v>0</v>
      </c>
      <c r="AG10" s="66">
        <v>0</v>
      </c>
      <c r="AH10" s="66">
        <v>0</v>
      </c>
      <c r="AI10" s="66">
        <v>0</v>
      </c>
      <c r="AJ10" s="66">
        <v>4</v>
      </c>
      <c r="AK10" s="66">
        <v>1</v>
      </c>
      <c r="AL10" s="66">
        <v>3</v>
      </c>
      <c r="AM10" s="66">
        <v>0</v>
      </c>
      <c r="AN10" s="66">
        <v>0</v>
      </c>
      <c r="AO10" s="66">
        <v>0</v>
      </c>
      <c r="AP10" s="66">
        <v>0</v>
      </c>
      <c r="AQ10" s="66">
        <v>4</v>
      </c>
      <c r="AR10" s="66">
        <v>4</v>
      </c>
      <c r="AS10" s="66">
        <v>0</v>
      </c>
      <c r="AT10" s="66">
        <v>0</v>
      </c>
      <c r="AU10" s="66">
        <v>0</v>
      </c>
      <c r="AV10" s="66">
        <v>0</v>
      </c>
      <c r="AW10" s="66">
        <v>0</v>
      </c>
      <c r="AX10" s="66">
        <v>0</v>
      </c>
      <c r="AY10" s="66">
        <v>0</v>
      </c>
      <c r="AZ10" s="66">
        <v>0</v>
      </c>
      <c r="BA10" s="66">
        <v>0</v>
      </c>
      <c r="BB10" s="66">
        <v>0</v>
      </c>
      <c r="BC10" s="66">
        <v>0</v>
      </c>
      <c r="BD10" s="66">
        <v>0</v>
      </c>
      <c r="BE10" s="66">
        <v>0</v>
      </c>
      <c r="BF10" s="66">
        <v>0</v>
      </c>
      <c r="BG10" s="66">
        <v>0</v>
      </c>
      <c r="BH10" s="6">
        <f t="shared" si="0"/>
        <v>11</v>
      </c>
      <c r="BI10" s="71">
        <f t="shared" si="1"/>
        <v>31</v>
      </c>
    </row>
    <row r="11" spans="1:104" s="71" customFormat="1" x14ac:dyDescent="0.25">
      <c r="A11" s="66" t="s">
        <v>285</v>
      </c>
      <c r="B11" s="66" t="s">
        <v>783</v>
      </c>
      <c r="C11" s="66"/>
      <c r="D11" s="66">
        <v>0</v>
      </c>
      <c r="E11" s="66">
        <v>0</v>
      </c>
      <c r="F11" s="66">
        <v>0</v>
      </c>
      <c r="G11" s="66">
        <v>0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6">
        <v>0</v>
      </c>
      <c r="S11" s="66">
        <v>0</v>
      </c>
      <c r="T11" s="66">
        <v>0</v>
      </c>
      <c r="U11" s="66">
        <v>0</v>
      </c>
      <c r="V11" s="66">
        <v>0</v>
      </c>
      <c r="W11" s="66">
        <v>0</v>
      </c>
      <c r="X11" s="66">
        <v>0</v>
      </c>
      <c r="Y11" s="66">
        <v>0</v>
      </c>
      <c r="Z11" s="66">
        <v>0</v>
      </c>
      <c r="AA11" s="66">
        <v>0</v>
      </c>
      <c r="AB11" s="66">
        <v>0</v>
      </c>
      <c r="AC11" s="66">
        <v>0</v>
      </c>
      <c r="AD11" s="66">
        <v>0</v>
      </c>
      <c r="AE11" s="66">
        <v>0</v>
      </c>
      <c r="AF11" s="66">
        <v>0</v>
      </c>
      <c r="AG11" s="66">
        <v>0</v>
      </c>
      <c r="AH11" s="66">
        <v>0</v>
      </c>
      <c r="AI11" s="66">
        <v>0</v>
      </c>
      <c r="AJ11" s="66">
        <v>0</v>
      </c>
      <c r="AK11" s="66">
        <v>0</v>
      </c>
      <c r="AL11" s="66">
        <v>0</v>
      </c>
      <c r="AM11" s="66">
        <v>0</v>
      </c>
      <c r="AN11" s="66">
        <v>0</v>
      </c>
      <c r="AO11" s="66">
        <v>0</v>
      </c>
      <c r="AP11" s="66">
        <v>0</v>
      </c>
      <c r="AQ11" s="66">
        <v>0</v>
      </c>
      <c r="AR11" s="66">
        <v>0</v>
      </c>
      <c r="AS11" s="66">
        <v>0</v>
      </c>
      <c r="AT11" s="66">
        <v>0</v>
      </c>
      <c r="AU11" s="66">
        <v>0</v>
      </c>
      <c r="AV11" s="66">
        <v>0</v>
      </c>
      <c r="AW11" s="66">
        <v>0</v>
      </c>
      <c r="AX11" s="66">
        <v>0</v>
      </c>
      <c r="AY11" s="66">
        <v>0</v>
      </c>
      <c r="AZ11" s="66">
        <v>0</v>
      </c>
      <c r="BA11" s="66">
        <v>0</v>
      </c>
      <c r="BB11" s="66">
        <v>0</v>
      </c>
      <c r="BC11" s="66">
        <v>0</v>
      </c>
      <c r="BD11" s="66">
        <v>0</v>
      </c>
      <c r="BE11" s="66">
        <v>0</v>
      </c>
      <c r="BF11" s="66">
        <v>0</v>
      </c>
      <c r="BG11" s="66">
        <v>0</v>
      </c>
      <c r="BH11" s="6">
        <f t="shared" si="0"/>
        <v>0</v>
      </c>
      <c r="BI11" s="71">
        <f t="shared" si="1"/>
        <v>0</v>
      </c>
    </row>
    <row r="12" spans="1:104" s="71" customFormat="1" x14ac:dyDescent="0.25">
      <c r="A12" s="66" t="s">
        <v>317</v>
      </c>
      <c r="B12" s="66" t="s">
        <v>784</v>
      </c>
      <c r="C12" s="66"/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0</v>
      </c>
      <c r="K12" s="66">
        <v>3</v>
      </c>
      <c r="L12" s="66"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6">
        <v>0</v>
      </c>
      <c r="S12" s="66">
        <v>0</v>
      </c>
      <c r="T12" s="66">
        <v>0</v>
      </c>
      <c r="U12" s="66">
        <v>0</v>
      </c>
      <c r="V12" s="66">
        <v>0</v>
      </c>
      <c r="W12" s="66">
        <v>0</v>
      </c>
      <c r="X12" s="66">
        <v>0</v>
      </c>
      <c r="Y12" s="66">
        <v>0</v>
      </c>
      <c r="Z12" s="66">
        <v>0</v>
      </c>
      <c r="AA12" s="66">
        <v>0</v>
      </c>
      <c r="AB12" s="66">
        <v>0</v>
      </c>
      <c r="AC12" s="66">
        <v>0</v>
      </c>
      <c r="AD12" s="66">
        <v>0</v>
      </c>
      <c r="AE12" s="66">
        <v>0</v>
      </c>
      <c r="AF12" s="66">
        <v>0</v>
      </c>
      <c r="AG12" s="66">
        <v>0</v>
      </c>
      <c r="AH12" s="66">
        <v>0</v>
      </c>
      <c r="AI12" s="66">
        <v>0</v>
      </c>
      <c r="AJ12" s="66">
        <v>0</v>
      </c>
      <c r="AK12" s="66">
        <v>0</v>
      </c>
      <c r="AL12" s="66">
        <v>0</v>
      </c>
      <c r="AM12" s="66">
        <v>0</v>
      </c>
      <c r="AN12" s="66">
        <v>0</v>
      </c>
      <c r="AO12" s="66">
        <v>1</v>
      </c>
      <c r="AP12" s="66">
        <v>0</v>
      </c>
      <c r="AQ12" s="66">
        <v>0</v>
      </c>
      <c r="AR12" s="66">
        <v>7</v>
      </c>
      <c r="AS12" s="66">
        <v>0</v>
      </c>
      <c r="AT12" s="66">
        <v>0</v>
      </c>
      <c r="AU12" s="66">
        <v>0</v>
      </c>
      <c r="AV12" s="66">
        <v>0</v>
      </c>
      <c r="AW12" s="66">
        <v>0</v>
      </c>
      <c r="AX12" s="66">
        <v>0</v>
      </c>
      <c r="AY12" s="66">
        <v>0</v>
      </c>
      <c r="AZ12" s="66">
        <v>0</v>
      </c>
      <c r="BA12" s="66">
        <v>0</v>
      </c>
      <c r="BB12" s="66">
        <v>0</v>
      </c>
      <c r="BC12" s="66">
        <v>0</v>
      </c>
      <c r="BD12" s="66">
        <v>0</v>
      </c>
      <c r="BE12" s="66">
        <v>0</v>
      </c>
      <c r="BF12" s="66">
        <v>0</v>
      </c>
      <c r="BG12" s="66">
        <v>0</v>
      </c>
      <c r="BH12" s="6">
        <f t="shared" si="0"/>
        <v>3</v>
      </c>
      <c r="BI12" s="71">
        <f t="shared" si="1"/>
        <v>11</v>
      </c>
    </row>
    <row r="13" spans="1:104" s="71" customFormat="1" x14ac:dyDescent="0.25">
      <c r="A13" s="66" t="s">
        <v>197</v>
      </c>
      <c r="B13" s="66" t="s">
        <v>207</v>
      </c>
      <c r="C13" s="66"/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12</v>
      </c>
      <c r="J13" s="66">
        <v>2</v>
      </c>
      <c r="K13" s="66">
        <v>0</v>
      </c>
      <c r="L13" s="66">
        <v>0</v>
      </c>
      <c r="M13" s="66">
        <v>0</v>
      </c>
      <c r="N13" s="66">
        <v>2</v>
      </c>
      <c r="O13" s="66">
        <v>0</v>
      </c>
      <c r="P13" s="66">
        <v>0</v>
      </c>
      <c r="Q13" s="66">
        <v>0</v>
      </c>
      <c r="R13" s="66">
        <v>0</v>
      </c>
      <c r="S13" s="66">
        <v>255</v>
      </c>
      <c r="T13" s="66">
        <v>0</v>
      </c>
      <c r="U13" s="66">
        <v>0</v>
      </c>
      <c r="V13" s="66">
        <v>0</v>
      </c>
      <c r="W13" s="66">
        <v>0</v>
      </c>
      <c r="X13" s="66">
        <v>0</v>
      </c>
      <c r="Y13" s="66">
        <v>215</v>
      </c>
      <c r="Z13" s="66">
        <v>0</v>
      </c>
      <c r="AA13" s="66">
        <v>0</v>
      </c>
      <c r="AB13" s="66">
        <v>4095</v>
      </c>
      <c r="AC13" s="66">
        <v>0</v>
      </c>
      <c r="AD13" s="66">
        <v>0</v>
      </c>
      <c r="AE13" s="66">
        <v>4</v>
      </c>
      <c r="AF13" s="66">
        <v>3</v>
      </c>
      <c r="AG13" s="66">
        <v>7</v>
      </c>
      <c r="AH13" s="66">
        <v>1</v>
      </c>
      <c r="AI13" s="66">
        <v>0</v>
      </c>
      <c r="AJ13" s="66">
        <v>1</v>
      </c>
      <c r="AK13" s="66">
        <v>7</v>
      </c>
      <c r="AL13" s="66">
        <v>36</v>
      </c>
      <c r="AM13" s="66">
        <v>0</v>
      </c>
      <c r="AN13" s="66">
        <v>5</v>
      </c>
      <c r="AO13" s="66">
        <v>1</v>
      </c>
      <c r="AP13" s="66">
        <v>0</v>
      </c>
      <c r="AQ13" s="66">
        <v>0</v>
      </c>
      <c r="AR13" s="66">
        <v>20</v>
      </c>
      <c r="AS13" s="66">
        <v>0</v>
      </c>
      <c r="AT13" s="66">
        <v>0</v>
      </c>
      <c r="AU13" s="66">
        <v>0</v>
      </c>
      <c r="AV13" s="66">
        <v>1</v>
      </c>
      <c r="AW13" s="66">
        <v>0</v>
      </c>
      <c r="AX13" s="66">
        <v>0</v>
      </c>
      <c r="AY13" s="66">
        <v>70</v>
      </c>
      <c r="AZ13" s="66">
        <v>0</v>
      </c>
      <c r="BA13" s="66">
        <v>0</v>
      </c>
      <c r="BB13" s="66">
        <v>1</v>
      </c>
      <c r="BC13" s="66">
        <v>0</v>
      </c>
      <c r="BD13" s="66">
        <v>33</v>
      </c>
      <c r="BE13" s="66">
        <v>14</v>
      </c>
      <c r="BF13" s="66">
        <v>0</v>
      </c>
      <c r="BG13" s="66">
        <v>0</v>
      </c>
      <c r="BH13" s="6">
        <f t="shared" si="0"/>
        <v>21</v>
      </c>
      <c r="BI13" s="71">
        <f t="shared" si="1"/>
        <v>4785</v>
      </c>
    </row>
    <row r="14" spans="1:104" s="71" customFormat="1" x14ac:dyDescent="0.25">
      <c r="A14" s="66" t="s">
        <v>287</v>
      </c>
      <c r="B14" s="66" t="s">
        <v>785</v>
      </c>
      <c r="C14" s="66"/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>
        <v>0</v>
      </c>
      <c r="K14" s="66">
        <v>0</v>
      </c>
      <c r="L14" s="66">
        <v>0</v>
      </c>
      <c r="M14" s="66">
        <v>0</v>
      </c>
      <c r="N14" s="66">
        <v>0</v>
      </c>
      <c r="O14" s="66">
        <v>0</v>
      </c>
      <c r="P14" s="66">
        <v>0</v>
      </c>
      <c r="Q14" s="66">
        <v>0</v>
      </c>
      <c r="R14" s="66">
        <v>0</v>
      </c>
      <c r="S14" s="66">
        <v>0</v>
      </c>
      <c r="T14" s="66">
        <v>0</v>
      </c>
      <c r="U14" s="66">
        <v>0</v>
      </c>
      <c r="V14" s="66">
        <v>0</v>
      </c>
      <c r="W14" s="66">
        <v>0</v>
      </c>
      <c r="X14" s="66">
        <v>0</v>
      </c>
      <c r="Y14" s="66">
        <v>0</v>
      </c>
      <c r="Z14" s="66">
        <v>0</v>
      </c>
      <c r="AA14" s="66">
        <v>0</v>
      </c>
      <c r="AB14" s="66">
        <v>0</v>
      </c>
      <c r="AC14" s="66">
        <v>0</v>
      </c>
      <c r="AD14" s="66">
        <v>0</v>
      </c>
      <c r="AE14" s="66">
        <v>0</v>
      </c>
      <c r="AF14" s="66">
        <v>0</v>
      </c>
      <c r="AG14" s="66">
        <v>0</v>
      </c>
      <c r="AH14" s="66">
        <v>0</v>
      </c>
      <c r="AI14" s="66">
        <v>0</v>
      </c>
      <c r="AJ14" s="66">
        <v>0</v>
      </c>
      <c r="AK14" s="66">
        <v>0</v>
      </c>
      <c r="AL14" s="66">
        <v>0</v>
      </c>
      <c r="AM14" s="66">
        <v>0</v>
      </c>
      <c r="AN14" s="66">
        <v>0</v>
      </c>
      <c r="AO14" s="66">
        <v>0</v>
      </c>
      <c r="AP14" s="66">
        <v>0</v>
      </c>
      <c r="AQ14" s="66">
        <v>0</v>
      </c>
      <c r="AR14" s="66">
        <v>0</v>
      </c>
      <c r="AS14" s="66">
        <v>0</v>
      </c>
      <c r="AT14" s="66">
        <v>0</v>
      </c>
      <c r="AU14" s="66">
        <v>0</v>
      </c>
      <c r="AV14" s="66">
        <v>0</v>
      </c>
      <c r="AW14" s="66">
        <v>0</v>
      </c>
      <c r="AX14" s="66">
        <v>0</v>
      </c>
      <c r="AY14" s="66">
        <v>0</v>
      </c>
      <c r="AZ14" s="66">
        <v>0</v>
      </c>
      <c r="BA14" s="66">
        <v>0</v>
      </c>
      <c r="BB14" s="66">
        <v>0</v>
      </c>
      <c r="BC14" s="66">
        <v>0</v>
      </c>
      <c r="BD14" s="66">
        <v>0</v>
      </c>
      <c r="BE14" s="66">
        <v>0</v>
      </c>
      <c r="BF14" s="66">
        <v>0</v>
      </c>
      <c r="BG14" s="66">
        <v>0</v>
      </c>
      <c r="BH14" s="6">
        <f t="shared" si="0"/>
        <v>0</v>
      </c>
      <c r="BI14" s="71">
        <f t="shared" si="1"/>
        <v>0</v>
      </c>
    </row>
    <row r="15" spans="1:104" s="71" customFormat="1" x14ac:dyDescent="0.25">
      <c r="A15" s="66" t="s">
        <v>275</v>
      </c>
      <c r="B15" s="66" t="s">
        <v>278</v>
      </c>
      <c r="C15" s="66"/>
      <c r="D15" s="66">
        <v>0</v>
      </c>
      <c r="E15" s="66">
        <v>0</v>
      </c>
      <c r="F15" s="66">
        <v>0</v>
      </c>
      <c r="G15" s="66">
        <v>0</v>
      </c>
      <c r="H15" s="66">
        <v>0</v>
      </c>
      <c r="I15" s="66">
        <v>4</v>
      </c>
      <c r="J15" s="66">
        <v>0</v>
      </c>
      <c r="K15" s="66">
        <v>2</v>
      </c>
      <c r="L15" s="66">
        <v>0</v>
      </c>
      <c r="M15" s="66">
        <v>0</v>
      </c>
      <c r="N15" s="66">
        <v>0</v>
      </c>
      <c r="O15" s="66">
        <v>0</v>
      </c>
      <c r="P15" s="66">
        <v>0</v>
      </c>
      <c r="Q15" s="66">
        <v>0</v>
      </c>
      <c r="R15" s="66">
        <v>0</v>
      </c>
      <c r="S15" s="66">
        <v>0</v>
      </c>
      <c r="T15" s="66">
        <v>0</v>
      </c>
      <c r="U15" s="66">
        <v>7</v>
      </c>
      <c r="V15" s="66">
        <v>0</v>
      </c>
      <c r="W15" s="66">
        <v>0</v>
      </c>
      <c r="X15" s="66">
        <v>0</v>
      </c>
      <c r="Y15" s="66">
        <v>54</v>
      </c>
      <c r="Z15" s="66">
        <v>0</v>
      </c>
      <c r="AA15" s="66">
        <v>0</v>
      </c>
      <c r="AB15" s="66">
        <v>0</v>
      </c>
      <c r="AC15" s="66">
        <v>0</v>
      </c>
      <c r="AD15" s="66">
        <v>73</v>
      </c>
      <c r="AE15" s="66">
        <v>0</v>
      </c>
      <c r="AF15" s="66">
        <v>0</v>
      </c>
      <c r="AG15" s="66">
        <v>0</v>
      </c>
      <c r="AH15" s="66">
        <v>1</v>
      </c>
      <c r="AI15" s="66">
        <v>1</v>
      </c>
      <c r="AJ15" s="66">
        <v>0</v>
      </c>
      <c r="AK15" s="66">
        <v>22</v>
      </c>
      <c r="AL15" s="66">
        <v>23</v>
      </c>
      <c r="AM15" s="66">
        <v>0</v>
      </c>
      <c r="AN15" s="66">
        <v>35</v>
      </c>
      <c r="AO15" s="66">
        <v>0</v>
      </c>
      <c r="AP15" s="66">
        <v>0</v>
      </c>
      <c r="AQ15" s="66">
        <v>0</v>
      </c>
      <c r="AR15" s="66">
        <v>65</v>
      </c>
      <c r="AS15" s="66">
        <v>0</v>
      </c>
      <c r="AT15" s="66">
        <v>0</v>
      </c>
      <c r="AU15" s="66">
        <v>0</v>
      </c>
      <c r="AV15" s="66">
        <v>0</v>
      </c>
      <c r="AW15" s="66">
        <v>0</v>
      </c>
      <c r="AX15" s="66">
        <v>0</v>
      </c>
      <c r="AY15" s="66">
        <v>20</v>
      </c>
      <c r="AZ15" s="66">
        <v>0</v>
      </c>
      <c r="BA15" s="66">
        <v>0</v>
      </c>
      <c r="BB15" s="66">
        <v>0</v>
      </c>
      <c r="BC15" s="66">
        <v>0</v>
      </c>
      <c r="BD15" s="66">
        <v>0</v>
      </c>
      <c r="BE15" s="66">
        <v>0</v>
      </c>
      <c r="BF15" s="66">
        <v>0</v>
      </c>
      <c r="BG15" s="66">
        <v>0</v>
      </c>
      <c r="BH15" s="6">
        <f t="shared" si="0"/>
        <v>12</v>
      </c>
      <c r="BI15" s="71">
        <f t="shared" si="1"/>
        <v>307</v>
      </c>
    </row>
    <row r="16" spans="1:104" s="71" customFormat="1" x14ac:dyDescent="0.25">
      <c r="A16" s="66" t="s">
        <v>236</v>
      </c>
      <c r="B16" s="66" t="s">
        <v>237</v>
      </c>
      <c r="C16" s="66"/>
      <c r="D16" s="66">
        <v>0</v>
      </c>
      <c r="E16" s="66">
        <v>0</v>
      </c>
      <c r="F16" s="66">
        <v>0</v>
      </c>
      <c r="G16" s="66">
        <v>0</v>
      </c>
      <c r="H16" s="66">
        <v>0</v>
      </c>
      <c r="I16" s="66">
        <v>0</v>
      </c>
      <c r="J16" s="66">
        <v>0</v>
      </c>
      <c r="K16" s="66">
        <v>0</v>
      </c>
      <c r="L16" s="66">
        <v>0</v>
      </c>
      <c r="M16" s="66">
        <v>0</v>
      </c>
      <c r="N16" s="66">
        <v>0</v>
      </c>
      <c r="O16" s="66">
        <v>0</v>
      </c>
      <c r="P16" s="66">
        <v>0</v>
      </c>
      <c r="Q16" s="66">
        <v>0</v>
      </c>
      <c r="R16" s="66">
        <v>0</v>
      </c>
      <c r="S16" s="66">
        <v>1</v>
      </c>
      <c r="T16" s="66">
        <v>0</v>
      </c>
      <c r="U16" s="66">
        <v>0</v>
      </c>
      <c r="V16" s="66">
        <v>1</v>
      </c>
      <c r="W16" s="66">
        <v>0</v>
      </c>
      <c r="X16" s="66">
        <v>0</v>
      </c>
      <c r="Y16" s="66">
        <v>7</v>
      </c>
      <c r="Z16" s="66">
        <v>0</v>
      </c>
      <c r="AA16" s="66">
        <v>0</v>
      </c>
      <c r="AB16" s="66">
        <v>0</v>
      </c>
      <c r="AC16" s="66">
        <v>1</v>
      </c>
      <c r="AD16" s="66">
        <v>0</v>
      </c>
      <c r="AE16" s="66">
        <v>0</v>
      </c>
      <c r="AF16" s="66">
        <v>0</v>
      </c>
      <c r="AG16" s="66">
        <v>0</v>
      </c>
      <c r="AH16" s="66">
        <v>0</v>
      </c>
      <c r="AI16" s="66">
        <v>0</v>
      </c>
      <c r="AJ16" s="66">
        <v>0</v>
      </c>
      <c r="AK16" s="66">
        <v>3</v>
      </c>
      <c r="AL16" s="66">
        <v>16</v>
      </c>
      <c r="AM16" s="66">
        <v>0</v>
      </c>
      <c r="AN16" s="66">
        <v>0</v>
      </c>
      <c r="AO16" s="66">
        <v>0</v>
      </c>
      <c r="AP16" s="66">
        <v>0</v>
      </c>
      <c r="AQ16" s="66">
        <v>0</v>
      </c>
      <c r="AR16" s="66">
        <v>6</v>
      </c>
      <c r="AS16" s="66">
        <v>0</v>
      </c>
      <c r="AT16" s="66">
        <v>0</v>
      </c>
      <c r="AU16" s="66">
        <v>0</v>
      </c>
      <c r="AV16" s="66">
        <v>0</v>
      </c>
      <c r="AW16" s="66">
        <v>0</v>
      </c>
      <c r="AX16" s="66">
        <v>0</v>
      </c>
      <c r="AY16" s="66">
        <v>1</v>
      </c>
      <c r="AZ16" s="66">
        <v>0</v>
      </c>
      <c r="BA16" s="66">
        <v>0</v>
      </c>
      <c r="BB16" s="66">
        <v>0</v>
      </c>
      <c r="BC16" s="66">
        <v>0</v>
      </c>
      <c r="BD16" s="66">
        <v>0</v>
      </c>
      <c r="BE16" s="66">
        <v>1</v>
      </c>
      <c r="BF16" s="66">
        <v>0</v>
      </c>
      <c r="BG16" s="66">
        <v>0</v>
      </c>
      <c r="BH16" s="6">
        <f t="shared" si="0"/>
        <v>9</v>
      </c>
      <c r="BI16" s="71">
        <f t="shared" si="1"/>
        <v>37</v>
      </c>
    </row>
    <row r="17" spans="1:63" s="173" customFormat="1" x14ac:dyDescent="0.25">
      <c r="A17" s="173" t="s">
        <v>208</v>
      </c>
      <c r="B17" s="173" t="s">
        <v>210</v>
      </c>
      <c r="D17" s="173">
        <v>0</v>
      </c>
      <c r="E17" s="173">
        <v>0</v>
      </c>
      <c r="F17" s="173">
        <v>0</v>
      </c>
      <c r="G17" s="173">
        <v>2</v>
      </c>
      <c r="H17" s="173">
        <v>4</v>
      </c>
      <c r="I17" s="173">
        <v>14</v>
      </c>
      <c r="J17" s="173">
        <v>1</v>
      </c>
      <c r="K17" s="173">
        <v>4</v>
      </c>
      <c r="L17" s="173">
        <v>0</v>
      </c>
      <c r="M17" s="173">
        <v>0</v>
      </c>
      <c r="N17" s="173">
        <v>7</v>
      </c>
      <c r="O17" s="173">
        <v>8</v>
      </c>
      <c r="P17" s="173">
        <v>0</v>
      </c>
      <c r="Q17" s="173">
        <v>0</v>
      </c>
      <c r="R17" s="173">
        <v>0</v>
      </c>
      <c r="S17" s="173">
        <v>140</v>
      </c>
      <c r="T17" s="173">
        <v>1</v>
      </c>
      <c r="U17" s="173">
        <v>6</v>
      </c>
      <c r="V17" s="173">
        <v>1</v>
      </c>
      <c r="W17" s="173">
        <v>0</v>
      </c>
      <c r="X17" s="173">
        <v>0</v>
      </c>
      <c r="Y17" s="173">
        <v>278</v>
      </c>
      <c r="Z17" s="173">
        <v>0</v>
      </c>
      <c r="AA17" s="173">
        <v>0</v>
      </c>
      <c r="AB17" s="173">
        <v>238</v>
      </c>
      <c r="AC17" s="173">
        <v>4</v>
      </c>
      <c r="AD17" s="173">
        <v>4</v>
      </c>
      <c r="AE17" s="173">
        <v>0</v>
      </c>
      <c r="AF17" s="173">
        <v>2</v>
      </c>
      <c r="AG17" s="173">
        <v>2</v>
      </c>
      <c r="AH17" s="173">
        <v>5</v>
      </c>
      <c r="AI17" s="173">
        <v>2</v>
      </c>
      <c r="AJ17" s="173">
        <v>6</v>
      </c>
      <c r="AK17" s="173">
        <v>13</v>
      </c>
      <c r="AL17" s="173">
        <v>109</v>
      </c>
      <c r="AM17" s="173">
        <v>0</v>
      </c>
      <c r="AN17" s="173">
        <v>23</v>
      </c>
      <c r="AO17" s="173">
        <v>9</v>
      </c>
      <c r="AP17" s="173">
        <v>0</v>
      </c>
      <c r="AQ17" s="173">
        <v>4</v>
      </c>
      <c r="AR17" s="173">
        <v>219</v>
      </c>
      <c r="AS17" s="173">
        <v>0</v>
      </c>
      <c r="AT17" s="173">
        <v>0</v>
      </c>
      <c r="AU17" s="173">
        <v>0</v>
      </c>
      <c r="AV17" s="173">
        <v>0</v>
      </c>
      <c r="AW17" s="173">
        <v>0</v>
      </c>
      <c r="AX17" s="173">
        <v>0</v>
      </c>
      <c r="AY17" s="173">
        <v>2</v>
      </c>
      <c r="AZ17" s="173">
        <v>0</v>
      </c>
      <c r="BA17" s="173">
        <v>0</v>
      </c>
      <c r="BB17" s="173">
        <v>0</v>
      </c>
      <c r="BC17" s="173">
        <v>0</v>
      </c>
      <c r="BD17" s="173">
        <v>45</v>
      </c>
      <c r="BE17" s="173">
        <v>3</v>
      </c>
      <c r="BF17" s="173">
        <v>0</v>
      </c>
      <c r="BG17" s="173">
        <v>0</v>
      </c>
      <c r="BH17" s="6">
        <f t="shared" si="0"/>
        <v>29</v>
      </c>
      <c r="BI17" s="71">
        <f t="shared" si="1"/>
        <v>1156</v>
      </c>
    </row>
    <row r="18" spans="1:63" s="71" customFormat="1" x14ac:dyDescent="0.25">
      <c r="A18" s="66" t="s">
        <v>301</v>
      </c>
      <c r="B18" s="66" t="s">
        <v>300</v>
      </c>
      <c r="C18" s="66"/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6">
        <v>0</v>
      </c>
      <c r="S18" s="66">
        <v>0</v>
      </c>
      <c r="T18" s="66">
        <v>0</v>
      </c>
      <c r="U18" s="66">
        <v>0</v>
      </c>
      <c r="V18" s="66">
        <v>0</v>
      </c>
      <c r="W18" s="66">
        <v>0</v>
      </c>
      <c r="X18" s="66">
        <v>0</v>
      </c>
      <c r="Y18" s="66">
        <v>9</v>
      </c>
      <c r="Z18" s="66">
        <v>0</v>
      </c>
      <c r="AA18" s="66">
        <v>0</v>
      </c>
      <c r="AB18" s="66">
        <v>0</v>
      </c>
      <c r="AC18" s="66">
        <v>0</v>
      </c>
      <c r="AD18" s="66">
        <v>0</v>
      </c>
      <c r="AE18" s="66">
        <v>0</v>
      </c>
      <c r="AF18" s="66">
        <v>0</v>
      </c>
      <c r="AG18" s="66">
        <v>0</v>
      </c>
      <c r="AH18" s="66">
        <v>0</v>
      </c>
      <c r="AI18" s="66">
        <v>0</v>
      </c>
      <c r="AJ18" s="66">
        <v>0</v>
      </c>
      <c r="AK18" s="66">
        <v>1</v>
      </c>
      <c r="AL18" s="66">
        <v>63</v>
      </c>
      <c r="AM18" s="66">
        <v>0</v>
      </c>
      <c r="AN18" s="66">
        <v>0</v>
      </c>
      <c r="AO18" s="66">
        <v>0</v>
      </c>
      <c r="AP18" s="66">
        <v>0</v>
      </c>
      <c r="AQ18" s="66">
        <v>2</v>
      </c>
      <c r="AR18" s="66">
        <v>33</v>
      </c>
      <c r="AS18" s="66">
        <v>0</v>
      </c>
      <c r="AT18" s="66">
        <v>0</v>
      </c>
      <c r="AU18" s="66">
        <v>0</v>
      </c>
      <c r="AV18" s="66">
        <v>0</v>
      </c>
      <c r="AW18" s="66">
        <v>0</v>
      </c>
      <c r="AX18" s="66">
        <v>0</v>
      </c>
      <c r="AY18" s="66">
        <v>0</v>
      </c>
      <c r="AZ18" s="66">
        <v>0</v>
      </c>
      <c r="BA18" s="66">
        <v>0</v>
      </c>
      <c r="BB18" s="66">
        <v>0</v>
      </c>
      <c r="BC18" s="66">
        <v>0</v>
      </c>
      <c r="BD18" s="66">
        <v>0</v>
      </c>
      <c r="BE18" s="66">
        <v>0</v>
      </c>
      <c r="BF18" s="66">
        <v>0</v>
      </c>
      <c r="BG18" s="66">
        <v>0</v>
      </c>
      <c r="BH18" s="6">
        <f t="shared" si="0"/>
        <v>5</v>
      </c>
      <c r="BI18" s="71">
        <f t="shared" si="1"/>
        <v>108</v>
      </c>
    </row>
    <row r="19" spans="1:63" s="71" customFormat="1" x14ac:dyDescent="0.25">
      <c r="A19" s="66" t="s">
        <v>242</v>
      </c>
      <c r="B19" s="66" t="s">
        <v>244</v>
      </c>
      <c r="C19" s="66"/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1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6">
        <v>0</v>
      </c>
      <c r="S19" s="66">
        <v>2</v>
      </c>
      <c r="T19" s="66">
        <v>0</v>
      </c>
      <c r="U19" s="66">
        <v>0</v>
      </c>
      <c r="V19" s="66">
        <v>0</v>
      </c>
      <c r="W19" s="66">
        <v>0</v>
      </c>
      <c r="X19" s="66">
        <v>0</v>
      </c>
      <c r="Y19" s="66">
        <v>23</v>
      </c>
      <c r="Z19" s="66">
        <v>0</v>
      </c>
      <c r="AA19" s="66">
        <v>0</v>
      </c>
      <c r="AB19" s="66">
        <v>1</v>
      </c>
      <c r="AC19" s="66">
        <v>0</v>
      </c>
      <c r="AD19" s="66">
        <v>0</v>
      </c>
      <c r="AE19" s="66">
        <v>0</v>
      </c>
      <c r="AF19" s="66">
        <v>0</v>
      </c>
      <c r="AG19" s="66">
        <v>5</v>
      </c>
      <c r="AH19" s="66">
        <v>0</v>
      </c>
      <c r="AI19" s="66">
        <v>2</v>
      </c>
      <c r="AJ19" s="66">
        <v>0</v>
      </c>
      <c r="AK19" s="66">
        <v>6</v>
      </c>
      <c r="AL19" s="66">
        <v>67</v>
      </c>
      <c r="AM19" s="66">
        <v>0</v>
      </c>
      <c r="AN19" s="66">
        <v>1</v>
      </c>
      <c r="AO19" s="66">
        <v>0</v>
      </c>
      <c r="AP19" s="66">
        <v>0</v>
      </c>
      <c r="AQ19" s="66">
        <v>0</v>
      </c>
      <c r="AR19" s="66">
        <v>20</v>
      </c>
      <c r="AS19" s="66">
        <v>0</v>
      </c>
      <c r="AT19" s="66">
        <v>0</v>
      </c>
      <c r="AU19" s="66">
        <v>0</v>
      </c>
      <c r="AV19" s="66">
        <v>0</v>
      </c>
      <c r="AW19" s="66">
        <v>0</v>
      </c>
      <c r="AX19" s="66">
        <v>0</v>
      </c>
      <c r="AY19" s="66">
        <v>1</v>
      </c>
      <c r="AZ19" s="66">
        <v>0</v>
      </c>
      <c r="BA19" s="66">
        <v>0</v>
      </c>
      <c r="BB19" s="66">
        <v>0</v>
      </c>
      <c r="BC19" s="66">
        <v>0</v>
      </c>
      <c r="BD19" s="66">
        <v>0</v>
      </c>
      <c r="BE19" s="66">
        <v>0</v>
      </c>
      <c r="BF19" s="66">
        <v>0</v>
      </c>
      <c r="BG19" s="66">
        <v>0</v>
      </c>
      <c r="BH19" s="6">
        <f t="shared" si="0"/>
        <v>11</v>
      </c>
      <c r="BI19" s="71">
        <f t="shared" si="1"/>
        <v>129</v>
      </c>
    </row>
    <row r="20" spans="1:63" s="173" customFormat="1" x14ac:dyDescent="0.25">
      <c r="A20" s="173" t="s">
        <v>252</v>
      </c>
      <c r="B20" s="173" t="s">
        <v>253</v>
      </c>
      <c r="D20" s="173">
        <v>0</v>
      </c>
      <c r="E20" s="173">
        <v>0</v>
      </c>
      <c r="F20" s="173">
        <v>0</v>
      </c>
      <c r="G20" s="173">
        <v>0</v>
      </c>
      <c r="H20" s="173">
        <v>0</v>
      </c>
      <c r="I20" s="173">
        <v>8</v>
      </c>
      <c r="J20" s="173">
        <v>0</v>
      </c>
      <c r="K20" s="173">
        <v>6</v>
      </c>
      <c r="L20" s="173">
        <v>0</v>
      </c>
      <c r="M20" s="173">
        <v>0</v>
      </c>
      <c r="N20" s="173">
        <v>0</v>
      </c>
      <c r="O20" s="173">
        <v>0</v>
      </c>
      <c r="P20" s="173">
        <v>0</v>
      </c>
      <c r="Q20" s="173">
        <v>0</v>
      </c>
      <c r="R20" s="173">
        <v>0</v>
      </c>
      <c r="S20" s="173">
        <v>117</v>
      </c>
      <c r="T20" s="173">
        <v>0</v>
      </c>
      <c r="U20" s="173">
        <v>7</v>
      </c>
      <c r="V20" s="173">
        <v>1</v>
      </c>
      <c r="W20" s="173">
        <v>0</v>
      </c>
      <c r="X20" s="173">
        <v>0</v>
      </c>
      <c r="Y20" s="173">
        <v>228</v>
      </c>
      <c r="Z20" s="173">
        <v>0</v>
      </c>
      <c r="AA20" s="173">
        <v>0</v>
      </c>
      <c r="AB20" s="173">
        <v>0</v>
      </c>
      <c r="AC20" s="173">
        <v>0</v>
      </c>
      <c r="AD20" s="173">
        <v>31</v>
      </c>
      <c r="AE20" s="173">
        <v>0</v>
      </c>
      <c r="AF20" s="173">
        <v>1</v>
      </c>
      <c r="AG20" s="173">
        <v>1</v>
      </c>
      <c r="AH20" s="173">
        <v>0</v>
      </c>
      <c r="AI20" s="173">
        <v>0</v>
      </c>
      <c r="AJ20" s="173">
        <v>1</v>
      </c>
      <c r="AK20" s="173">
        <v>21</v>
      </c>
      <c r="AL20" s="173">
        <v>34</v>
      </c>
      <c r="AM20" s="173">
        <v>0</v>
      </c>
      <c r="AN20" s="173">
        <v>8</v>
      </c>
      <c r="AO20" s="173">
        <v>1</v>
      </c>
      <c r="AP20" s="173">
        <v>0</v>
      </c>
      <c r="AQ20" s="173">
        <v>2</v>
      </c>
      <c r="AR20" s="173">
        <v>34</v>
      </c>
      <c r="AS20" s="173">
        <v>0</v>
      </c>
      <c r="AT20" s="173">
        <v>0</v>
      </c>
      <c r="AU20" s="173">
        <v>0</v>
      </c>
      <c r="AV20" s="173">
        <v>0</v>
      </c>
      <c r="AW20" s="173">
        <v>0</v>
      </c>
      <c r="AX20" s="173">
        <v>0</v>
      </c>
      <c r="AY20" s="173">
        <v>16</v>
      </c>
      <c r="AZ20" s="173">
        <v>2</v>
      </c>
      <c r="BA20" s="173">
        <v>0</v>
      </c>
      <c r="BB20" s="173">
        <v>0</v>
      </c>
      <c r="BC20" s="173">
        <v>0</v>
      </c>
      <c r="BD20" s="173">
        <v>0</v>
      </c>
      <c r="BE20" s="173">
        <v>1</v>
      </c>
      <c r="BF20" s="173">
        <v>0</v>
      </c>
      <c r="BG20" s="173">
        <v>0</v>
      </c>
      <c r="BH20" s="6">
        <f t="shared" si="0"/>
        <v>19</v>
      </c>
      <c r="BI20" s="71">
        <f t="shared" si="1"/>
        <v>520</v>
      </c>
    </row>
    <row r="21" spans="1:63" s="71" customFormat="1" x14ac:dyDescent="0.25">
      <c r="A21" s="66" t="s">
        <v>283</v>
      </c>
      <c r="B21" s="66" t="s">
        <v>767</v>
      </c>
      <c r="C21" s="66"/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6">
        <v>0</v>
      </c>
      <c r="S21" s="66">
        <v>0</v>
      </c>
      <c r="T21" s="66">
        <v>0</v>
      </c>
      <c r="U21" s="66">
        <v>0</v>
      </c>
      <c r="V21" s="66">
        <v>0</v>
      </c>
      <c r="W21" s="66">
        <v>0</v>
      </c>
      <c r="X21" s="66">
        <v>0</v>
      </c>
      <c r="Y21" s="66">
        <v>2</v>
      </c>
      <c r="Z21" s="66">
        <v>0</v>
      </c>
      <c r="AA21" s="66">
        <v>0</v>
      </c>
      <c r="AB21" s="66">
        <v>0</v>
      </c>
      <c r="AC21" s="66">
        <v>0</v>
      </c>
      <c r="AD21" s="66">
        <v>0</v>
      </c>
      <c r="AE21" s="66">
        <v>0</v>
      </c>
      <c r="AF21" s="66">
        <v>0</v>
      </c>
      <c r="AG21" s="66">
        <v>0</v>
      </c>
      <c r="AH21" s="66">
        <v>0</v>
      </c>
      <c r="AI21" s="66">
        <v>0</v>
      </c>
      <c r="AJ21" s="66">
        <v>0</v>
      </c>
      <c r="AK21" s="66">
        <v>0</v>
      </c>
      <c r="AL21" s="66">
        <v>0</v>
      </c>
      <c r="AM21" s="66">
        <v>0</v>
      </c>
      <c r="AN21" s="66">
        <v>0</v>
      </c>
      <c r="AO21" s="66">
        <v>0</v>
      </c>
      <c r="AP21" s="66">
        <v>0</v>
      </c>
      <c r="AQ21" s="66">
        <v>0</v>
      </c>
      <c r="AR21" s="66">
        <v>0</v>
      </c>
      <c r="AS21" s="66">
        <v>0</v>
      </c>
      <c r="AT21" s="66">
        <v>0</v>
      </c>
      <c r="AU21" s="66">
        <v>0</v>
      </c>
      <c r="AV21" s="66">
        <v>0</v>
      </c>
      <c r="AW21" s="66">
        <v>0</v>
      </c>
      <c r="AX21" s="66">
        <v>0</v>
      </c>
      <c r="AY21" s="66">
        <v>0</v>
      </c>
      <c r="AZ21" s="66">
        <v>0</v>
      </c>
      <c r="BA21" s="66">
        <v>0</v>
      </c>
      <c r="BB21" s="66">
        <v>0</v>
      </c>
      <c r="BC21" s="66">
        <v>0</v>
      </c>
      <c r="BD21" s="66">
        <v>0</v>
      </c>
      <c r="BE21" s="66">
        <v>0</v>
      </c>
      <c r="BF21" s="66">
        <v>0</v>
      </c>
      <c r="BG21" s="66">
        <v>0</v>
      </c>
      <c r="BH21" s="6">
        <f t="shared" si="0"/>
        <v>1</v>
      </c>
      <c r="BI21" s="71">
        <f t="shared" si="1"/>
        <v>2</v>
      </c>
    </row>
    <row r="22" spans="1:63" s="71" customFormat="1" x14ac:dyDescent="0.25">
      <c r="A22" s="66" t="s">
        <v>289</v>
      </c>
      <c r="B22" s="66" t="s">
        <v>768</v>
      </c>
      <c r="C22" s="66"/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4</v>
      </c>
      <c r="L22" s="66">
        <v>0</v>
      </c>
      <c r="M22" s="66">
        <v>0</v>
      </c>
      <c r="N22" s="66">
        <v>0</v>
      </c>
      <c r="O22" s="66">
        <v>4</v>
      </c>
      <c r="P22" s="66">
        <v>0</v>
      </c>
      <c r="Q22" s="66">
        <v>0</v>
      </c>
      <c r="R22" s="66">
        <v>0</v>
      </c>
      <c r="S22" s="66">
        <v>0</v>
      </c>
      <c r="T22" s="66">
        <v>0</v>
      </c>
      <c r="U22" s="66">
        <v>2</v>
      </c>
      <c r="V22" s="66">
        <v>0</v>
      </c>
      <c r="W22" s="66">
        <v>0</v>
      </c>
      <c r="X22" s="66">
        <v>0</v>
      </c>
      <c r="Y22" s="66">
        <v>30</v>
      </c>
      <c r="Z22" s="66">
        <v>0</v>
      </c>
      <c r="AA22" s="66">
        <v>0</v>
      </c>
      <c r="AB22" s="66">
        <v>0</v>
      </c>
      <c r="AC22" s="66">
        <v>0</v>
      </c>
      <c r="AD22" s="66">
        <v>0</v>
      </c>
      <c r="AE22" s="66">
        <v>0</v>
      </c>
      <c r="AF22" s="66">
        <v>0</v>
      </c>
      <c r="AG22" s="66">
        <v>1</v>
      </c>
      <c r="AH22" s="66">
        <v>32</v>
      </c>
      <c r="AI22" s="66">
        <v>6</v>
      </c>
      <c r="AJ22" s="66">
        <v>15</v>
      </c>
      <c r="AK22" s="66">
        <v>9</v>
      </c>
      <c r="AL22" s="66">
        <v>2</v>
      </c>
      <c r="AM22" s="66">
        <v>0</v>
      </c>
      <c r="AN22" s="66">
        <v>4</v>
      </c>
      <c r="AO22" s="66">
        <v>0</v>
      </c>
      <c r="AP22" s="66">
        <v>0</v>
      </c>
      <c r="AQ22" s="66">
        <v>3</v>
      </c>
      <c r="AR22" s="66">
        <v>31</v>
      </c>
      <c r="AS22" s="66">
        <v>0</v>
      </c>
      <c r="AT22" s="66">
        <v>0</v>
      </c>
      <c r="AU22" s="66">
        <v>0</v>
      </c>
      <c r="AV22" s="66">
        <v>0</v>
      </c>
      <c r="AW22" s="66">
        <v>1</v>
      </c>
      <c r="AX22" s="66">
        <v>0</v>
      </c>
      <c r="AY22" s="66">
        <v>1</v>
      </c>
      <c r="AZ22" s="66">
        <v>1</v>
      </c>
      <c r="BA22" s="66">
        <v>0</v>
      </c>
      <c r="BB22" s="66">
        <v>2</v>
      </c>
      <c r="BC22" s="66">
        <v>0</v>
      </c>
      <c r="BD22" s="66">
        <v>0</v>
      </c>
      <c r="BE22" s="66">
        <v>0</v>
      </c>
      <c r="BF22" s="66">
        <v>0</v>
      </c>
      <c r="BG22" s="66">
        <v>0</v>
      </c>
      <c r="BH22" s="6">
        <f t="shared" si="0"/>
        <v>17</v>
      </c>
      <c r="BI22" s="71">
        <f t="shared" si="1"/>
        <v>148</v>
      </c>
    </row>
    <row r="23" spans="1:63" s="71" customFormat="1" x14ac:dyDescent="0.25">
      <c r="A23" s="66" t="s">
        <v>267</v>
      </c>
      <c r="B23" s="66" t="s">
        <v>786</v>
      </c>
      <c r="C23" s="66"/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1</v>
      </c>
      <c r="P23" s="66">
        <v>0</v>
      </c>
      <c r="Q23" s="66">
        <v>0</v>
      </c>
      <c r="R23" s="66">
        <v>0</v>
      </c>
      <c r="S23" s="66">
        <v>0</v>
      </c>
      <c r="T23" s="66">
        <v>0</v>
      </c>
      <c r="U23" s="66">
        <v>0</v>
      </c>
      <c r="V23" s="66">
        <v>5</v>
      </c>
      <c r="W23" s="66">
        <v>0</v>
      </c>
      <c r="X23" s="66">
        <v>0</v>
      </c>
      <c r="Y23" s="66">
        <v>2</v>
      </c>
      <c r="Z23" s="66">
        <v>0</v>
      </c>
      <c r="AA23" s="66">
        <v>0</v>
      </c>
      <c r="AB23" s="66">
        <v>0</v>
      </c>
      <c r="AC23" s="66">
        <v>0</v>
      </c>
      <c r="AD23" s="66">
        <v>0</v>
      </c>
      <c r="AE23" s="66">
        <v>0</v>
      </c>
      <c r="AF23" s="66">
        <v>0</v>
      </c>
      <c r="AG23" s="66">
        <v>0</v>
      </c>
      <c r="AH23" s="66">
        <v>7</v>
      </c>
      <c r="AI23" s="66">
        <v>0</v>
      </c>
      <c r="AJ23" s="66">
        <v>1</v>
      </c>
      <c r="AK23" s="66">
        <v>0</v>
      </c>
      <c r="AL23" s="66">
        <v>4</v>
      </c>
      <c r="AM23" s="66">
        <v>0</v>
      </c>
      <c r="AN23" s="66">
        <v>0</v>
      </c>
      <c r="AO23" s="66">
        <v>0</v>
      </c>
      <c r="AP23" s="66">
        <v>0</v>
      </c>
      <c r="AQ23" s="66">
        <v>1</v>
      </c>
      <c r="AR23" s="66">
        <v>3</v>
      </c>
      <c r="AS23" s="66">
        <v>0</v>
      </c>
      <c r="AT23" s="66">
        <v>1</v>
      </c>
      <c r="AU23" s="66">
        <v>0</v>
      </c>
      <c r="AV23" s="66">
        <v>0</v>
      </c>
      <c r="AW23" s="66">
        <v>0</v>
      </c>
      <c r="AX23" s="66">
        <v>0</v>
      </c>
      <c r="AY23" s="66">
        <v>24</v>
      </c>
      <c r="AZ23" s="66">
        <v>0</v>
      </c>
      <c r="BA23" s="66">
        <v>0</v>
      </c>
      <c r="BB23" s="66">
        <v>0</v>
      </c>
      <c r="BC23" s="66">
        <v>0</v>
      </c>
      <c r="BD23" s="66">
        <v>0</v>
      </c>
      <c r="BE23" s="66">
        <v>0</v>
      </c>
      <c r="BF23" s="66">
        <v>0</v>
      </c>
      <c r="BG23" s="66">
        <v>0</v>
      </c>
      <c r="BH23" s="6">
        <f t="shared" si="0"/>
        <v>10</v>
      </c>
      <c r="BI23" s="71">
        <f t="shared" si="1"/>
        <v>49</v>
      </c>
    </row>
    <row r="24" spans="1:63" s="71" customFormat="1" x14ac:dyDescent="0.25">
      <c r="A24" s="66" t="s">
        <v>314</v>
      </c>
      <c r="B24" s="66" t="s">
        <v>772</v>
      </c>
      <c r="C24" s="66"/>
      <c r="D24" s="66">
        <v>0</v>
      </c>
      <c r="E24" s="66">
        <v>0</v>
      </c>
      <c r="F24" s="66">
        <v>0</v>
      </c>
      <c r="G24" s="66">
        <v>0</v>
      </c>
      <c r="H24" s="66">
        <v>1</v>
      </c>
      <c r="I24" s="66">
        <v>0</v>
      </c>
      <c r="J24" s="66">
        <v>0</v>
      </c>
      <c r="K24" s="66">
        <v>0</v>
      </c>
      <c r="L24" s="66">
        <v>0</v>
      </c>
      <c r="M24" s="66">
        <v>0</v>
      </c>
      <c r="N24" s="66">
        <v>0</v>
      </c>
      <c r="O24" s="66">
        <v>0</v>
      </c>
      <c r="P24" s="66">
        <v>0</v>
      </c>
      <c r="Q24" s="66">
        <v>1</v>
      </c>
      <c r="R24" s="66">
        <v>0</v>
      </c>
      <c r="S24" s="66">
        <v>2</v>
      </c>
      <c r="T24" s="66">
        <v>0</v>
      </c>
      <c r="U24" s="66">
        <v>0</v>
      </c>
      <c r="V24" s="66">
        <v>0</v>
      </c>
      <c r="W24" s="66">
        <v>0</v>
      </c>
      <c r="X24" s="66">
        <v>0</v>
      </c>
      <c r="Y24" s="66">
        <v>2</v>
      </c>
      <c r="Z24" s="66">
        <v>0</v>
      </c>
      <c r="AA24" s="66">
        <v>0</v>
      </c>
      <c r="AB24" s="66">
        <v>0</v>
      </c>
      <c r="AC24" s="66">
        <v>0</v>
      </c>
      <c r="AD24" s="66">
        <v>0</v>
      </c>
      <c r="AE24" s="66">
        <v>0</v>
      </c>
      <c r="AF24" s="66">
        <v>0</v>
      </c>
      <c r="AG24" s="66">
        <v>0</v>
      </c>
      <c r="AH24" s="66">
        <v>0</v>
      </c>
      <c r="AI24" s="66">
        <v>0</v>
      </c>
      <c r="AJ24" s="66">
        <v>0</v>
      </c>
      <c r="AK24" s="66">
        <v>4</v>
      </c>
      <c r="AL24" s="66">
        <v>1</v>
      </c>
      <c r="AM24" s="66">
        <v>0</v>
      </c>
      <c r="AN24" s="66">
        <v>0</v>
      </c>
      <c r="AO24" s="66">
        <v>0</v>
      </c>
      <c r="AP24" s="66">
        <v>0</v>
      </c>
      <c r="AQ24" s="66">
        <v>0</v>
      </c>
      <c r="AR24" s="66">
        <v>9</v>
      </c>
      <c r="AS24" s="66">
        <v>0</v>
      </c>
      <c r="AT24" s="66">
        <v>0</v>
      </c>
      <c r="AU24" s="66">
        <v>0</v>
      </c>
      <c r="AV24" s="66">
        <v>0</v>
      </c>
      <c r="AW24" s="66">
        <v>0</v>
      </c>
      <c r="AX24" s="66">
        <v>0</v>
      </c>
      <c r="AY24" s="66">
        <v>30</v>
      </c>
      <c r="AZ24" s="66">
        <v>0</v>
      </c>
      <c r="BA24" s="66">
        <v>0</v>
      </c>
      <c r="BB24" s="66">
        <v>0</v>
      </c>
      <c r="BC24" s="66">
        <v>0</v>
      </c>
      <c r="BD24" s="66">
        <v>0</v>
      </c>
      <c r="BE24" s="66">
        <v>0</v>
      </c>
      <c r="BF24" s="66">
        <v>0</v>
      </c>
      <c r="BG24" s="66">
        <v>0</v>
      </c>
      <c r="BH24" s="6">
        <f t="shared" si="0"/>
        <v>8</v>
      </c>
      <c r="BI24" s="71">
        <f t="shared" si="1"/>
        <v>50</v>
      </c>
    </row>
    <row r="25" spans="1:63" s="71" customFormat="1" x14ac:dyDescent="0.25">
      <c r="A25" s="66" t="s">
        <v>308</v>
      </c>
      <c r="B25" s="66" t="s">
        <v>787</v>
      </c>
      <c r="C25" s="66"/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3</v>
      </c>
      <c r="J25" s="66">
        <v>1</v>
      </c>
      <c r="K25" s="66">
        <v>0</v>
      </c>
      <c r="L25" s="66">
        <v>0</v>
      </c>
      <c r="M25" s="66">
        <v>0</v>
      </c>
      <c r="N25" s="66">
        <v>1</v>
      </c>
      <c r="O25" s="66">
        <v>0</v>
      </c>
      <c r="P25" s="66">
        <v>0</v>
      </c>
      <c r="Q25" s="66">
        <v>0</v>
      </c>
      <c r="R25" s="66">
        <v>0</v>
      </c>
      <c r="S25" s="66">
        <v>1</v>
      </c>
      <c r="T25" s="66">
        <v>0</v>
      </c>
      <c r="U25" s="66">
        <v>1</v>
      </c>
      <c r="V25" s="66">
        <v>0</v>
      </c>
      <c r="W25" s="66">
        <v>0</v>
      </c>
      <c r="X25" s="66">
        <v>0</v>
      </c>
      <c r="Y25" s="66">
        <v>3</v>
      </c>
      <c r="Z25" s="66">
        <v>0</v>
      </c>
      <c r="AA25" s="66">
        <v>0</v>
      </c>
      <c r="AB25" s="66">
        <v>0</v>
      </c>
      <c r="AC25" s="66">
        <v>0</v>
      </c>
      <c r="AD25" s="66">
        <v>1</v>
      </c>
      <c r="AE25" s="66">
        <v>0</v>
      </c>
      <c r="AF25" s="66">
        <v>0</v>
      </c>
      <c r="AG25" s="66">
        <v>0</v>
      </c>
      <c r="AH25" s="66">
        <v>0</v>
      </c>
      <c r="AI25" s="66">
        <v>0</v>
      </c>
      <c r="AJ25" s="66">
        <v>3</v>
      </c>
      <c r="AK25" s="66">
        <v>0</v>
      </c>
      <c r="AL25" s="66">
        <v>1</v>
      </c>
      <c r="AM25" s="66">
        <v>0</v>
      </c>
      <c r="AN25" s="66">
        <v>0</v>
      </c>
      <c r="AO25" s="66">
        <v>0</v>
      </c>
      <c r="AP25" s="66">
        <v>0</v>
      </c>
      <c r="AQ25" s="66">
        <v>0</v>
      </c>
      <c r="AR25" s="66">
        <v>2</v>
      </c>
      <c r="AS25" s="66">
        <v>0</v>
      </c>
      <c r="AT25" s="66">
        <v>0</v>
      </c>
      <c r="AU25" s="66">
        <v>0</v>
      </c>
      <c r="AV25" s="66">
        <v>0</v>
      </c>
      <c r="AW25" s="66">
        <v>0</v>
      </c>
      <c r="AX25" s="66">
        <v>0</v>
      </c>
      <c r="AY25" s="66">
        <v>2</v>
      </c>
      <c r="AZ25" s="66">
        <v>0</v>
      </c>
      <c r="BA25" s="66">
        <v>0</v>
      </c>
      <c r="BB25" s="66">
        <v>0</v>
      </c>
      <c r="BC25" s="66">
        <v>0</v>
      </c>
      <c r="BD25" s="66">
        <v>1</v>
      </c>
      <c r="BE25" s="66">
        <v>1</v>
      </c>
      <c r="BF25" s="66">
        <v>0</v>
      </c>
      <c r="BG25" s="66">
        <v>0</v>
      </c>
      <c r="BH25" s="6">
        <f t="shared" si="0"/>
        <v>13</v>
      </c>
      <c r="BI25" s="71">
        <f t="shared" si="1"/>
        <v>21</v>
      </c>
    </row>
    <row r="26" spans="1:63" s="71" customFormat="1" x14ac:dyDescent="0.2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T26" s="66"/>
      <c r="U26" s="66"/>
      <c r="W26" s="66"/>
      <c r="X26" s="66"/>
      <c r="Z26" s="66"/>
      <c r="AA26" s="66"/>
      <c r="AB26" s="66"/>
      <c r="AC26" s="66"/>
      <c r="AD26" s="66"/>
      <c r="AE26" s="66"/>
      <c r="AF26" s="66"/>
      <c r="AG26" s="66"/>
      <c r="AI26" s="66"/>
      <c r="AJ26" s="66"/>
      <c r="AK26" s="66"/>
      <c r="AL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Y26" s="66"/>
      <c r="AZ26" s="66"/>
      <c r="BA26" s="66"/>
      <c r="BC26" s="66"/>
    </row>
    <row r="27" spans="1:63" x14ac:dyDescent="0.25">
      <c r="C27" s="173" t="s">
        <v>196</v>
      </c>
      <c r="D27" s="173">
        <v>0</v>
      </c>
      <c r="E27" s="173">
        <v>0</v>
      </c>
      <c r="F27" s="173">
        <v>0</v>
      </c>
      <c r="G27" s="173">
        <v>3</v>
      </c>
      <c r="H27" s="173">
        <v>5</v>
      </c>
      <c r="I27" s="173">
        <v>34</v>
      </c>
      <c r="J27" s="173">
        <v>9</v>
      </c>
      <c r="K27" s="173">
        <v>18</v>
      </c>
      <c r="L27" s="173">
        <v>0</v>
      </c>
      <c r="M27" s="173">
        <v>0</v>
      </c>
      <c r="N27" s="173">
        <v>18</v>
      </c>
      <c r="O27" s="173">
        <v>10</v>
      </c>
      <c r="P27" s="173">
        <v>0</v>
      </c>
      <c r="Q27" s="173">
        <v>2</v>
      </c>
      <c r="R27" s="173">
        <v>0</v>
      </c>
      <c r="S27" s="173">
        <v>58</v>
      </c>
      <c r="T27" s="173">
        <v>2</v>
      </c>
      <c r="U27" s="173">
        <v>18</v>
      </c>
      <c r="V27" s="173">
        <v>17</v>
      </c>
      <c r="W27" s="173">
        <v>0</v>
      </c>
      <c r="X27" s="173">
        <v>8</v>
      </c>
      <c r="Y27" s="173">
        <v>86</v>
      </c>
      <c r="Z27" s="173">
        <v>0</v>
      </c>
      <c r="AA27" s="173">
        <v>0</v>
      </c>
      <c r="AB27" s="173">
        <v>33</v>
      </c>
      <c r="AC27" s="173">
        <v>12</v>
      </c>
      <c r="AD27" s="173">
        <v>32</v>
      </c>
      <c r="AE27" s="173">
        <v>2</v>
      </c>
      <c r="AF27" s="173">
        <v>11</v>
      </c>
      <c r="AG27" s="173">
        <v>16</v>
      </c>
      <c r="AH27" s="173">
        <v>17</v>
      </c>
      <c r="AI27" s="173">
        <v>10</v>
      </c>
      <c r="AJ27" s="173">
        <v>30</v>
      </c>
      <c r="AK27" s="173">
        <v>64</v>
      </c>
      <c r="AL27" s="173">
        <v>73</v>
      </c>
      <c r="AM27" s="173">
        <v>0</v>
      </c>
      <c r="AN27" s="173">
        <v>33</v>
      </c>
      <c r="AO27" s="173">
        <v>12</v>
      </c>
      <c r="AP27" s="173">
        <v>2</v>
      </c>
      <c r="AQ27" s="173">
        <v>27</v>
      </c>
      <c r="AR27" s="173">
        <v>105</v>
      </c>
      <c r="AS27" s="173">
        <v>0</v>
      </c>
      <c r="AT27" s="173">
        <v>2</v>
      </c>
      <c r="AU27" s="173">
        <v>0</v>
      </c>
      <c r="AV27" s="173">
        <v>4</v>
      </c>
      <c r="AW27" s="173">
        <v>2</v>
      </c>
      <c r="AX27" s="173">
        <v>0</v>
      </c>
      <c r="AY27" s="173">
        <v>35</v>
      </c>
      <c r="AZ27" s="173">
        <v>4</v>
      </c>
      <c r="BA27" s="173">
        <v>0</v>
      </c>
      <c r="BB27" s="173">
        <v>8</v>
      </c>
      <c r="BC27" s="173">
        <v>0</v>
      </c>
      <c r="BD27" s="173">
        <v>14</v>
      </c>
      <c r="BE27" s="173">
        <v>17</v>
      </c>
      <c r="BF27" s="173">
        <v>0</v>
      </c>
      <c r="BG27" s="173">
        <v>0</v>
      </c>
      <c r="BH27" s="173">
        <v>0</v>
      </c>
      <c r="BI27" s="173">
        <v>0</v>
      </c>
      <c r="BJ27" s="173">
        <v>0</v>
      </c>
      <c r="BK27" s="173">
        <v>0</v>
      </c>
    </row>
    <row r="28" spans="1:63" x14ac:dyDescent="0.25">
      <c r="C28" s="173" t="s">
        <v>122</v>
      </c>
      <c r="D28" s="173">
        <v>0</v>
      </c>
      <c r="E28" s="173">
        <v>0</v>
      </c>
      <c r="F28" s="173">
        <v>0</v>
      </c>
      <c r="G28" s="173">
        <v>4</v>
      </c>
      <c r="H28" s="173">
        <v>10</v>
      </c>
      <c r="I28" s="173">
        <v>92</v>
      </c>
      <c r="J28" s="173">
        <v>10</v>
      </c>
      <c r="K28" s="173">
        <v>48</v>
      </c>
      <c r="L28" s="173">
        <v>0</v>
      </c>
      <c r="M28" s="173">
        <v>0</v>
      </c>
      <c r="N28" s="173">
        <v>32</v>
      </c>
      <c r="O28" s="173">
        <v>28</v>
      </c>
      <c r="P28" s="173">
        <v>0</v>
      </c>
      <c r="Q28" s="173">
        <v>2</v>
      </c>
      <c r="R28" s="173">
        <v>0</v>
      </c>
      <c r="S28" s="173">
        <v>1166</v>
      </c>
      <c r="T28" s="173">
        <v>2</v>
      </c>
      <c r="U28" s="173">
        <v>64</v>
      </c>
      <c r="V28" s="173">
        <v>26</v>
      </c>
      <c r="W28" s="173">
        <v>0</v>
      </c>
      <c r="X28" s="173">
        <v>22</v>
      </c>
      <c r="Y28" s="173">
        <v>2080</v>
      </c>
      <c r="Z28" s="173">
        <v>0</v>
      </c>
      <c r="AA28" s="173">
        <v>0</v>
      </c>
      <c r="AB28" s="173">
        <v>8670</v>
      </c>
      <c r="AC28" s="173">
        <v>104</v>
      </c>
      <c r="AD28" s="173">
        <v>370</v>
      </c>
      <c r="AE28" s="173">
        <v>8</v>
      </c>
      <c r="AF28" s="173">
        <v>14</v>
      </c>
      <c r="AG28" s="173">
        <v>32</v>
      </c>
      <c r="AH28" s="173">
        <v>94</v>
      </c>
      <c r="AI28" s="173">
        <v>22</v>
      </c>
      <c r="AJ28" s="173">
        <v>134</v>
      </c>
      <c r="AK28" s="173">
        <v>258</v>
      </c>
      <c r="AL28" s="173">
        <v>758</v>
      </c>
      <c r="AM28" s="173">
        <v>0</v>
      </c>
      <c r="AN28" s="173">
        <v>266</v>
      </c>
      <c r="AO28" s="173">
        <v>24</v>
      </c>
      <c r="AP28" s="173">
        <v>12</v>
      </c>
      <c r="AQ28" s="173">
        <v>80</v>
      </c>
      <c r="AR28" s="173">
        <v>1044</v>
      </c>
      <c r="AS28" s="173">
        <v>0</v>
      </c>
      <c r="AT28" s="173">
        <v>2</v>
      </c>
      <c r="AU28" s="173">
        <v>0</v>
      </c>
      <c r="AV28" s="173">
        <v>4</v>
      </c>
      <c r="AW28" s="173">
        <v>2</v>
      </c>
      <c r="AX28" s="173">
        <v>0</v>
      </c>
      <c r="AY28" s="173">
        <v>390</v>
      </c>
      <c r="AZ28" s="173">
        <v>6</v>
      </c>
      <c r="BA28" s="173">
        <v>0</v>
      </c>
      <c r="BB28" s="173">
        <v>10</v>
      </c>
      <c r="BC28" s="173">
        <v>0</v>
      </c>
      <c r="BD28" s="173">
        <v>158</v>
      </c>
      <c r="BE28" s="173">
        <v>44</v>
      </c>
      <c r="BF28" s="173">
        <v>0</v>
      </c>
      <c r="BG28" s="173">
        <v>0</v>
      </c>
      <c r="BH28" s="173">
        <v>0</v>
      </c>
      <c r="BI28" s="173">
        <v>0</v>
      </c>
      <c r="BJ28" s="173">
        <v>0</v>
      </c>
      <c r="BK28" s="173">
        <v>0</v>
      </c>
    </row>
    <row r="29" spans="1:63" x14ac:dyDescent="0.25">
      <c r="I29" s="145"/>
      <c r="J29" s="145"/>
      <c r="K29" s="145"/>
      <c r="L29" s="145"/>
      <c r="AU29" s="174"/>
      <c r="AV29" s="174"/>
      <c r="AW29" s="174"/>
      <c r="AX29" s="174"/>
      <c r="BD29" s="74"/>
      <c r="BE29" s="74"/>
      <c r="BF29" s="74"/>
      <c r="BG29" s="74"/>
    </row>
    <row r="31" spans="1:63" x14ac:dyDescent="0.25">
      <c r="A31" s="225" t="s">
        <v>885</v>
      </c>
      <c r="B31" s="225"/>
      <c r="C31" s="225"/>
      <c r="D31" s="225"/>
      <c r="E31" s="225"/>
      <c r="F31" s="225"/>
      <c r="M31" s="173"/>
      <c r="AY31" s="145"/>
      <c r="BH31" s="174"/>
    </row>
    <row r="32" spans="1:63" x14ac:dyDescent="0.25">
      <c r="A32" s="220"/>
      <c r="B32" s="217" t="s">
        <v>882</v>
      </c>
      <c r="C32" s="217" t="s">
        <v>877</v>
      </c>
      <c r="D32" s="217" t="s">
        <v>876</v>
      </c>
      <c r="E32" s="217" t="s">
        <v>884</v>
      </c>
      <c r="F32" s="217" t="s">
        <v>883</v>
      </c>
      <c r="M32" s="173"/>
      <c r="AY32" s="145"/>
      <c r="BH32" s="174"/>
    </row>
    <row r="33" spans="1:60" x14ac:dyDescent="0.25">
      <c r="A33" s="217" t="s">
        <v>305</v>
      </c>
      <c r="B33" s="220" t="s">
        <v>779</v>
      </c>
      <c r="C33" s="215">
        <v>14</v>
      </c>
      <c r="D33" s="218">
        <v>184</v>
      </c>
      <c r="E33" s="221">
        <v>2.4699999999999998</v>
      </c>
      <c r="F33" s="220">
        <f t="shared" ref="F33:F53" si="2">D33/E33</f>
        <v>74.493927125506076</v>
      </c>
      <c r="M33" s="173"/>
      <c r="AY33" s="145"/>
      <c r="BH33" s="174"/>
    </row>
    <row r="34" spans="1:60" x14ac:dyDescent="0.25">
      <c r="A34" s="217" t="s">
        <v>195</v>
      </c>
      <c r="B34" s="220" t="s">
        <v>230</v>
      </c>
      <c r="C34" s="215">
        <v>13</v>
      </c>
      <c r="D34" s="218">
        <v>179</v>
      </c>
      <c r="E34" s="221">
        <v>11.52</v>
      </c>
      <c r="F34" s="220">
        <f t="shared" si="2"/>
        <v>15.538194444444445</v>
      </c>
      <c r="M34" s="173"/>
      <c r="AY34" s="145"/>
      <c r="BH34" s="174"/>
    </row>
    <row r="35" spans="1:60" x14ac:dyDescent="0.25">
      <c r="A35" s="217" t="s">
        <v>319</v>
      </c>
      <c r="B35" s="220" t="s">
        <v>780</v>
      </c>
      <c r="C35" s="215">
        <v>13</v>
      </c>
      <c r="D35" s="218">
        <v>86</v>
      </c>
      <c r="E35" s="221">
        <v>1.75</v>
      </c>
      <c r="F35" s="220">
        <f t="shared" si="2"/>
        <v>49.142857142857146</v>
      </c>
      <c r="M35" s="173"/>
      <c r="AY35" s="145"/>
      <c r="BH35" s="174"/>
    </row>
    <row r="36" spans="1:60" x14ac:dyDescent="0.25">
      <c r="A36" s="217" t="s">
        <v>340</v>
      </c>
      <c r="B36" s="220" t="s">
        <v>343</v>
      </c>
      <c r="C36" s="215">
        <v>8</v>
      </c>
      <c r="D36" s="218">
        <v>73</v>
      </c>
      <c r="E36" s="221">
        <v>2.63</v>
      </c>
      <c r="F36" s="220">
        <f t="shared" si="2"/>
        <v>27.756653992395439</v>
      </c>
      <c r="M36" s="173"/>
      <c r="AY36" s="145"/>
      <c r="BH36" s="174"/>
    </row>
    <row r="37" spans="1:60" x14ac:dyDescent="0.25">
      <c r="A37" s="217" t="s">
        <v>325</v>
      </c>
      <c r="B37" s="220" t="s">
        <v>781</v>
      </c>
      <c r="C37" s="215">
        <v>16</v>
      </c>
      <c r="D37" s="218">
        <v>170</v>
      </c>
      <c r="E37" s="221">
        <v>5.4</v>
      </c>
      <c r="F37" s="220">
        <f t="shared" si="2"/>
        <v>31.481481481481481</v>
      </c>
      <c r="M37" s="173"/>
      <c r="AY37" s="145"/>
      <c r="BH37" s="174"/>
    </row>
    <row r="38" spans="1:60" x14ac:dyDescent="0.25">
      <c r="A38" s="217" t="s">
        <v>332</v>
      </c>
      <c r="B38" s="220" t="s">
        <v>782</v>
      </c>
      <c r="C38" s="215">
        <v>11</v>
      </c>
      <c r="D38" s="218">
        <v>31</v>
      </c>
      <c r="E38" s="221">
        <v>7.2</v>
      </c>
      <c r="F38" s="220">
        <f t="shared" si="2"/>
        <v>4.3055555555555554</v>
      </c>
    </row>
    <row r="39" spans="1:60" x14ac:dyDescent="0.25">
      <c r="A39" s="217" t="s">
        <v>285</v>
      </c>
      <c r="B39" s="220" t="s">
        <v>783</v>
      </c>
      <c r="C39" s="215">
        <v>0</v>
      </c>
      <c r="D39" s="218">
        <v>0</v>
      </c>
      <c r="E39" s="221">
        <v>0.3</v>
      </c>
      <c r="F39" s="220">
        <f t="shared" si="2"/>
        <v>0</v>
      </c>
    </row>
    <row r="40" spans="1:60" x14ac:dyDescent="0.25">
      <c r="A40" s="217" t="s">
        <v>317</v>
      </c>
      <c r="B40" s="220" t="s">
        <v>784</v>
      </c>
      <c r="C40" s="215">
        <v>3</v>
      </c>
      <c r="D40" s="218">
        <v>11</v>
      </c>
      <c r="E40" s="221">
        <v>0.62</v>
      </c>
      <c r="F40" s="220">
        <f t="shared" si="2"/>
        <v>17.741935483870968</v>
      </c>
    </row>
    <row r="41" spans="1:60" x14ac:dyDescent="0.25">
      <c r="A41" s="217" t="s">
        <v>197</v>
      </c>
      <c r="B41" s="220" t="s">
        <v>207</v>
      </c>
      <c r="C41" s="215">
        <v>21</v>
      </c>
      <c r="D41" s="218">
        <v>4785</v>
      </c>
      <c r="E41" s="221">
        <v>50.75</v>
      </c>
      <c r="F41" s="220">
        <f t="shared" si="2"/>
        <v>94.285714285714292</v>
      </c>
    </row>
    <row r="42" spans="1:60" x14ac:dyDescent="0.25">
      <c r="A42" s="217" t="s">
        <v>275</v>
      </c>
      <c r="B42" s="220" t="s">
        <v>278</v>
      </c>
      <c r="C42" s="215">
        <v>12</v>
      </c>
      <c r="D42" s="218">
        <v>307</v>
      </c>
      <c r="E42" s="221">
        <v>8.6300000000000008</v>
      </c>
      <c r="F42" s="220">
        <f t="shared" si="2"/>
        <v>35.573580533024334</v>
      </c>
    </row>
    <row r="43" spans="1:60" x14ac:dyDescent="0.25">
      <c r="A43" s="217" t="s">
        <v>236</v>
      </c>
      <c r="B43" s="220" t="s">
        <v>237</v>
      </c>
      <c r="C43" s="215">
        <v>9</v>
      </c>
      <c r="D43" s="218">
        <v>37</v>
      </c>
      <c r="E43" s="221">
        <v>3.33</v>
      </c>
      <c r="F43" s="220">
        <f t="shared" si="2"/>
        <v>11.111111111111111</v>
      </c>
    </row>
    <row r="44" spans="1:60" x14ac:dyDescent="0.25">
      <c r="A44" s="217" t="s">
        <v>208</v>
      </c>
      <c r="B44" s="220" t="s">
        <v>210</v>
      </c>
      <c r="C44" s="215">
        <v>29</v>
      </c>
      <c r="D44" s="218">
        <v>1156</v>
      </c>
      <c r="E44" s="221">
        <v>58.08</v>
      </c>
      <c r="F44" s="220">
        <f t="shared" si="2"/>
        <v>19.903581267217632</v>
      </c>
    </row>
    <row r="45" spans="1:60" x14ac:dyDescent="0.25">
      <c r="A45" s="217" t="s">
        <v>301</v>
      </c>
      <c r="B45" s="220" t="s">
        <v>300</v>
      </c>
      <c r="C45" s="215">
        <v>5</v>
      </c>
      <c r="D45" s="218">
        <v>108</v>
      </c>
      <c r="E45" s="221">
        <v>8.5500000000000007</v>
      </c>
      <c r="F45" s="220">
        <f t="shared" si="2"/>
        <v>12.631578947368419</v>
      </c>
    </row>
    <row r="46" spans="1:60" x14ac:dyDescent="0.25">
      <c r="A46" s="217" t="s">
        <v>242</v>
      </c>
      <c r="B46" s="220" t="s">
        <v>244</v>
      </c>
      <c r="C46" s="215">
        <v>11</v>
      </c>
      <c r="D46" s="218">
        <v>129</v>
      </c>
      <c r="E46" s="221">
        <v>10.130000000000001</v>
      </c>
      <c r="F46" s="220">
        <f t="shared" si="2"/>
        <v>12.734452122408687</v>
      </c>
    </row>
    <row r="47" spans="1:60" x14ac:dyDescent="0.25">
      <c r="A47" s="217" t="s">
        <v>252</v>
      </c>
      <c r="B47" s="220" t="s">
        <v>253</v>
      </c>
      <c r="C47" s="215">
        <v>19</v>
      </c>
      <c r="D47" s="218">
        <v>520</v>
      </c>
      <c r="E47" s="221">
        <v>24.1</v>
      </c>
      <c r="F47" s="220">
        <f t="shared" si="2"/>
        <v>21.576763485477176</v>
      </c>
    </row>
    <row r="48" spans="1:60" x14ac:dyDescent="0.25">
      <c r="A48" s="217" t="s">
        <v>283</v>
      </c>
      <c r="B48" s="220" t="s">
        <v>767</v>
      </c>
      <c r="C48" s="215">
        <v>1</v>
      </c>
      <c r="D48" s="218">
        <v>2</v>
      </c>
      <c r="E48" s="221">
        <v>0.25</v>
      </c>
      <c r="F48" s="220">
        <f t="shared" si="2"/>
        <v>8</v>
      </c>
    </row>
    <row r="49" spans="1:6" x14ac:dyDescent="0.25">
      <c r="A49" s="217" t="s">
        <v>289</v>
      </c>
      <c r="B49" s="220" t="s">
        <v>768</v>
      </c>
      <c r="C49" s="215">
        <v>17</v>
      </c>
      <c r="D49" s="218">
        <v>148</v>
      </c>
      <c r="E49" s="221">
        <v>6.82</v>
      </c>
      <c r="F49" s="220">
        <f t="shared" si="2"/>
        <v>21.700879765395893</v>
      </c>
    </row>
    <row r="50" spans="1:6" x14ac:dyDescent="0.25">
      <c r="A50" s="217" t="s">
        <v>267</v>
      </c>
      <c r="B50" s="220" t="s">
        <v>786</v>
      </c>
      <c r="C50" s="215">
        <v>10</v>
      </c>
      <c r="D50" s="218">
        <v>49</v>
      </c>
      <c r="E50" s="221">
        <v>6.2</v>
      </c>
      <c r="F50" s="220">
        <f t="shared" si="2"/>
        <v>7.903225806451613</v>
      </c>
    </row>
    <row r="51" spans="1:6" x14ac:dyDescent="0.25">
      <c r="A51" s="217" t="s">
        <v>314</v>
      </c>
      <c r="B51" s="220" t="s">
        <v>772</v>
      </c>
      <c r="C51" s="215">
        <v>8</v>
      </c>
      <c r="D51" s="218">
        <v>50</v>
      </c>
      <c r="E51" s="221">
        <v>4.5</v>
      </c>
      <c r="F51" s="220">
        <f t="shared" si="2"/>
        <v>11.111111111111111</v>
      </c>
    </row>
    <row r="52" spans="1:6" x14ac:dyDescent="0.25">
      <c r="A52" s="217" t="s">
        <v>308</v>
      </c>
      <c r="B52" s="220" t="s">
        <v>787</v>
      </c>
      <c r="C52" s="215">
        <v>13</v>
      </c>
      <c r="D52" s="218">
        <v>21</v>
      </c>
      <c r="E52" s="221">
        <v>5.42</v>
      </c>
      <c r="F52" s="220">
        <f t="shared" si="2"/>
        <v>3.8745387453874538</v>
      </c>
    </row>
    <row r="53" spans="1:6" x14ac:dyDescent="0.25">
      <c r="A53" s="217" t="s">
        <v>287</v>
      </c>
      <c r="B53" s="220" t="s">
        <v>785</v>
      </c>
      <c r="C53" s="215">
        <v>0</v>
      </c>
      <c r="D53" s="218">
        <v>0</v>
      </c>
      <c r="E53" s="221">
        <v>0.4</v>
      </c>
      <c r="F53" s="220">
        <f t="shared" si="2"/>
        <v>0</v>
      </c>
    </row>
    <row r="55" spans="1:6" x14ac:dyDescent="0.25">
      <c r="A55" s="97" t="s">
        <v>918</v>
      </c>
    </row>
    <row r="56" spans="1:6" x14ac:dyDescent="0.25">
      <c r="A56" s="146" t="s">
        <v>116</v>
      </c>
      <c r="B56" s="146" t="s">
        <v>890</v>
      </c>
      <c r="C56" s="173" t="s">
        <v>877</v>
      </c>
      <c r="D56" s="173" t="s">
        <v>915</v>
      </c>
      <c r="E56" s="173" t="s">
        <v>916</v>
      </c>
      <c r="F56" s="173" t="s">
        <v>917</v>
      </c>
    </row>
    <row r="57" spans="1:6" x14ac:dyDescent="0.25">
      <c r="A57" s="146" t="s">
        <v>853</v>
      </c>
      <c r="B57" s="146" t="s">
        <v>891</v>
      </c>
      <c r="C57" s="173">
        <v>4</v>
      </c>
      <c r="D57" s="173">
        <v>4</v>
      </c>
      <c r="E57" s="173">
        <v>5.08</v>
      </c>
      <c r="F57" s="173">
        <v>0.78740157480314954</v>
      </c>
    </row>
    <row r="58" spans="1:6" x14ac:dyDescent="0.25">
      <c r="A58" s="146" t="s">
        <v>854</v>
      </c>
      <c r="B58" s="146" t="s">
        <v>892</v>
      </c>
      <c r="C58" s="173">
        <v>16</v>
      </c>
      <c r="D58" s="173">
        <v>295</v>
      </c>
      <c r="E58" s="173">
        <v>5.3</v>
      </c>
      <c r="F58" s="173">
        <v>55.660377358490571</v>
      </c>
    </row>
    <row r="59" spans="1:6" x14ac:dyDescent="0.25">
      <c r="A59" s="146" t="s">
        <v>886</v>
      </c>
      <c r="B59" s="146" t="s">
        <v>893</v>
      </c>
      <c r="C59" s="173">
        <v>9</v>
      </c>
      <c r="D59" s="173">
        <v>128</v>
      </c>
      <c r="E59" s="173">
        <v>6.0694444444444455</v>
      </c>
      <c r="F59" s="173">
        <v>21.089244851258577</v>
      </c>
    </row>
    <row r="60" spans="1:6" x14ac:dyDescent="0.25">
      <c r="A60" s="146" t="s">
        <v>195</v>
      </c>
      <c r="B60" s="146" t="s">
        <v>894</v>
      </c>
      <c r="C60" s="173">
        <v>17</v>
      </c>
      <c r="D60" s="173">
        <v>190</v>
      </c>
      <c r="E60" s="173">
        <v>15.780555555555557</v>
      </c>
      <c r="F60" s="173">
        <v>12.040133779264213</v>
      </c>
    </row>
    <row r="61" spans="1:6" x14ac:dyDescent="0.25">
      <c r="A61" s="146" t="s">
        <v>855</v>
      </c>
      <c r="B61" s="146" t="s">
        <v>895</v>
      </c>
      <c r="C61" s="173">
        <v>7</v>
      </c>
      <c r="D61" s="173">
        <v>72</v>
      </c>
      <c r="E61" s="173">
        <v>5.58</v>
      </c>
      <c r="F61" s="173">
        <v>12.903225806451612</v>
      </c>
    </row>
    <row r="62" spans="1:6" x14ac:dyDescent="0.25">
      <c r="A62" s="146" t="s">
        <v>325</v>
      </c>
      <c r="B62" s="146" t="s">
        <v>896</v>
      </c>
      <c r="C62" s="173">
        <v>17</v>
      </c>
      <c r="D62" s="173">
        <v>306</v>
      </c>
      <c r="E62" s="173">
        <v>10.06</v>
      </c>
      <c r="F62" s="173">
        <v>30.417495029821072</v>
      </c>
    </row>
    <row r="63" spans="1:6" x14ac:dyDescent="0.25">
      <c r="A63" s="146" t="s">
        <v>330</v>
      </c>
      <c r="B63" s="146" t="s">
        <v>897</v>
      </c>
      <c r="C63" s="173">
        <v>23</v>
      </c>
      <c r="D63" s="173">
        <v>382</v>
      </c>
      <c r="E63" s="173">
        <v>27.2</v>
      </c>
      <c r="F63" s="173">
        <v>14.044117647058824</v>
      </c>
    </row>
    <row r="64" spans="1:6" x14ac:dyDescent="0.25">
      <c r="A64" s="146" t="s">
        <v>285</v>
      </c>
      <c r="B64" s="146" t="s">
        <v>898</v>
      </c>
      <c r="C64" s="173">
        <v>2</v>
      </c>
      <c r="D64" s="173">
        <v>7</v>
      </c>
      <c r="E64" s="173">
        <v>2.0499999999999998</v>
      </c>
      <c r="F64" s="173">
        <v>3.4146341463414638</v>
      </c>
    </row>
    <row r="65" spans="1:6" x14ac:dyDescent="0.25">
      <c r="A65" s="146" t="s">
        <v>317</v>
      </c>
      <c r="B65" s="146" t="s">
        <v>899</v>
      </c>
      <c r="C65" s="173">
        <v>13</v>
      </c>
      <c r="D65" s="173">
        <v>117</v>
      </c>
      <c r="E65" s="173">
        <v>4.28</v>
      </c>
      <c r="F65" s="173">
        <v>27.33644859813084</v>
      </c>
    </row>
    <row r="66" spans="1:6" x14ac:dyDescent="0.25">
      <c r="A66" s="146" t="s">
        <v>197</v>
      </c>
      <c r="B66" s="146" t="s">
        <v>900</v>
      </c>
      <c r="C66" s="173">
        <v>20</v>
      </c>
      <c r="D66" s="173">
        <v>4784</v>
      </c>
      <c r="E66" s="173">
        <v>50.75</v>
      </c>
      <c r="F66" s="173">
        <v>94.266009852216754</v>
      </c>
    </row>
    <row r="67" spans="1:6" x14ac:dyDescent="0.25">
      <c r="A67" s="146" t="s">
        <v>856</v>
      </c>
      <c r="B67" s="146" t="s">
        <v>901</v>
      </c>
      <c r="C67" s="173">
        <v>14</v>
      </c>
      <c r="D67" s="173">
        <v>55</v>
      </c>
      <c r="E67" s="173">
        <v>16.48</v>
      </c>
      <c r="F67" s="173">
        <v>3.337378640776699</v>
      </c>
    </row>
    <row r="68" spans="1:6" x14ac:dyDescent="0.25">
      <c r="A68" s="146" t="s">
        <v>287</v>
      </c>
      <c r="B68" s="146" t="s">
        <v>902</v>
      </c>
      <c r="C68" s="173">
        <v>6</v>
      </c>
      <c r="D68" s="173">
        <v>10</v>
      </c>
      <c r="E68" s="173">
        <v>5.82</v>
      </c>
      <c r="F68" s="173">
        <v>1.7182130584192439</v>
      </c>
    </row>
    <row r="69" spans="1:6" x14ac:dyDescent="0.25">
      <c r="A69" s="146" t="s">
        <v>858</v>
      </c>
      <c r="B69" s="146" t="s">
        <v>903</v>
      </c>
      <c r="C69" s="173">
        <v>14</v>
      </c>
      <c r="D69" s="173">
        <v>341</v>
      </c>
      <c r="E69" s="173">
        <v>15.96</v>
      </c>
      <c r="F69" s="173">
        <v>21.365914786967416</v>
      </c>
    </row>
    <row r="70" spans="1:6" x14ac:dyDescent="0.25">
      <c r="A70" s="146" t="s">
        <v>887</v>
      </c>
      <c r="B70" s="146" t="s">
        <v>904</v>
      </c>
      <c r="C70" s="173">
        <v>19</v>
      </c>
      <c r="D70" s="173">
        <v>520</v>
      </c>
      <c r="E70" s="173">
        <v>24.1</v>
      </c>
      <c r="F70" s="173">
        <v>21.576763485477176</v>
      </c>
    </row>
    <row r="71" spans="1:6" x14ac:dyDescent="0.25">
      <c r="A71" s="146" t="s">
        <v>816</v>
      </c>
      <c r="B71" s="146" t="s">
        <v>905</v>
      </c>
      <c r="C71" s="173">
        <v>11</v>
      </c>
      <c r="D71" s="173">
        <v>54</v>
      </c>
      <c r="E71" s="173">
        <v>15.58</v>
      </c>
      <c r="F71" s="173">
        <v>3.4659820282413349</v>
      </c>
    </row>
    <row r="72" spans="1:6" x14ac:dyDescent="0.25">
      <c r="A72" s="146" t="s">
        <v>888</v>
      </c>
      <c r="B72" s="146" t="s">
        <v>906</v>
      </c>
      <c r="C72" s="173">
        <v>28</v>
      </c>
      <c r="D72" s="173">
        <v>1202</v>
      </c>
      <c r="E72" s="173">
        <v>67.58</v>
      </c>
      <c r="F72" s="173">
        <v>17.786327315773899</v>
      </c>
    </row>
    <row r="73" spans="1:6" x14ac:dyDescent="0.25">
      <c r="A73" s="146" t="s">
        <v>889</v>
      </c>
      <c r="B73" s="146" t="s">
        <v>907</v>
      </c>
      <c r="C73" s="173">
        <v>12</v>
      </c>
      <c r="D73" s="173">
        <v>237</v>
      </c>
      <c r="E73" s="173">
        <v>10.130000000000001</v>
      </c>
      <c r="F73" s="173">
        <v>23.395853899308982</v>
      </c>
    </row>
    <row r="74" spans="1:6" x14ac:dyDescent="0.25">
      <c r="A74" s="146" t="s">
        <v>861</v>
      </c>
      <c r="B74" s="146" t="s">
        <v>908</v>
      </c>
      <c r="C74" s="173">
        <v>7</v>
      </c>
      <c r="D74" s="173">
        <v>90</v>
      </c>
      <c r="E74" s="173">
        <v>15.75</v>
      </c>
      <c r="F74" s="173">
        <v>5.7142857142857144</v>
      </c>
    </row>
    <row r="75" spans="1:6" x14ac:dyDescent="0.25">
      <c r="A75" s="146" t="s">
        <v>862</v>
      </c>
      <c r="B75" s="146" t="s">
        <v>909</v>
      </c>
      <c r="C75" s="173">
        <v>5</v>
      </c>
      <c r="D75" s="173">
        <v>32</v>
      </c>
      <c r="E75" s="173">
        <v>4.92</v>
      </c>
      <c r="F75" s="173">
        <v>6.5040650406504064</v>
      </c>
    </row>
    <row r="76" spans="1:6" x14ac:dyDescent="0.25">
      <c r="A76" s="146" t="s">
        <v>289</v>
      </c>
      <c r="B76" s="146" t="s">
        <v>910</v>
      </c>
      <c r="C76" s="173">
        <v>21</v>
      </c>
      <c r="D76" s="173">
        <v>274</v>
      </c>
      <c r="E76" s="173">
        <v>13.32</v>
      </c>
      <c r="F76" s="173">
        <v>20.57057057057057</v>
      </c>
    </row>
    <row r="77" spans="1:6" x14ac:dyDescent="0.25">
      <c r="A77" s="146" t="s">
        <v>864</v>
      </c>
      <c r="B77" s="146" t="s">
        <v>911</v>
      </c>
      <c r="C77" s="173">
        <v>8</v>
      </c>
      <c r="D77" s="173">
        <v>31</v>
      </c>
      <c r="E77" s="173">
        <v>4.66</v>
      </c>
      <c r="F77" s="173">
        <v>6.6523605150214591</v>
      </c>
    </row>
    <row r="78" spans="1:6" x14ac:dyDescent="0.25">
      <c r="A78" s="146" t="s">
        <v>865</v>
      </c>
      <c r="B78" s="146" t="s">
        <v>912</v>
      </c>
      <c r="C78" s="173">
        <v>6</v>
      </c>
      <c r="D78" s="173">
        <v>8</v>
      </c>
      <c r="E78" s="173">
        <v>5.66</v>
      </c>
      <c r="F78" s="173">
        <v>1.4134275618374559</v>
      </c>
    </row>
    <row r="79" spans="1:6" x14ac:dyDescent="0.25">
      <c r="A79" s="146" t="s">
        <v>866</v>
      </c>
      <c r="B79" s="146" t="s">
        <v>913</v>
      </c>
      <c r="C79" s="173">
        <v>23</v>
      </c>
      <c r="D79" s="173">
        <v>272</v>
      </c>
      <c r="E79" s="173">
        <v>40.450000000000003</v>
      </c>
      <c r="F79" s="173">
        <v>6.7243510506798509</v>
      </c>
    </row>
    <row r="80" spans="1:6" x14ac:dyDescent="0.25">
      <c r="A80" s="146" t="s">
        <v>867</v>
      </c>
      <c r="B80" s="146" t="s">
        <v>914</v>
      </c>
      <c r="C80" s="173">
        <v>13</v>
      </c>
      <c r="D80" s="173">
        <v>198</v>
      </c>
      <c r="E80" s="173">
        <v>15.66</v>
      </c>
      <c r="F80" s="173">
        <v>12.64367816091954</v>
      </c>
    </row>
  </sheetData>
  <mergeCells count="1">
    <mergeCell ref="A31:F3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959B-AE3C-4A68-9278-AD21CC030A05}">
  <dimension ref="A1:G71"/>
  <sheetViews>
    <sheetView workbookViewId="0"/>
  </sheetViews>
  <sheetFormatPr defaultRowHeight="15" x14ac:dyDescent="0.25"/>
  <cols>
    <col min="3" max="3" width="10.140625" bestFit="1" customWidth="1"/>
  </cols>
  <sheetData>
    <row r="1" spans="1:7" x14ac:dyDescent="0.25">
      <c r="A1" t="s">
        <v>675</v>
      </c>
    </row>
    <row r="3" spans="1:7" x14ac:dyDescent="0.25">
      <c r="A3" t="s">
        <v>116</v>
      </c>
      <c r="B3" t="s">
        <v>541</v>
      </c>
      <c r="C3" t="s">
        <v>554</v>
      </c>
      <c r="D3" t="s">
        <v>628</v>
      </c>
      <c r="E3" t="s">
        <v>627</v>
      </c>
      <c r="F3" t="s">
        <v>626</v>
      </c>
      <c r="G3" t="s">
        <v>128</v>
      </c>
    </row>
    <row r="4" spans="1:7" x14ac:dyDescent="0.25">
      <c r="A4" t="s">
        <v>197</v>
      </c>
      <c r="B4" t="s">
        <v>543</v>
      </c>
      <c r="C4" s="57">
        <v>43244</v>
      </c>
      <c r="D4">
        <v>137</v>
      </c>
      <c r="E4" s="47" t="s">
        <v>161</v>
      </c>
      <c r="F4" t="s">
        <v>202</v>
      </c>
      <c r="G4" t="s">
        <v>633</v>
      </c>
    </row>
    <row r="5" spans="1:7" x14ac:dyDescent="0.25">
      <c r="A5" t="s">
        <v>197</v>
      </c>
      <c r="B5" t="s">
        <v>543</v>
      </c>
      <c r="C5" s="57">
        <v>43244</v>
      </c>
      <c r="D5">
        <v>138</v>
      </c>
      <c r="E5" s="47" t="s">
        <v>161</v>
      </c>
      <c r="F5" t="s">
        <v>202</v>
      </c>
      <c r="G5" t="s">
        <v>633</v>
      </c>
    </row>
    <row r="6" spans="1:7" x14ac:dyDescent="0.25">
      <c r="A6" t="s">
        <v>197</v>
      </c>
      <c r="B6" t="s">
        <v>543</v>
      </c>
      <c r="C6" s="57">
        <v>43244</v>
      </c>
      <c r="D6">
        <v>139</v>
      </c>
      <c r="E6" s="47" t="s">
        <v>161</v>
      </c>
      <c r="F6" t="s">
        <v>206</v>
      </c>
      <c r="G6" t="s">
        <v>633</v>
      </c>
    </row>
    <row r="7" spans="1:7" x14ac:dyDescent="0.25">
      <c r="A7" t="s">
        <v>197</v>
      </c>
      <c r="B7" t="s">
        <v>543</v>
      </c>
      <c r="C7" s="57">
        <v>43244</v>
      </c>
      <c r="D7">
        <v>140</v>
      </c>
      <c r="E7" s="47" t="s">
        <v>161</v>
      </c>
      <c r="F7" t="s">
        <v>206</v>
      </c>
      <c r="G7" t="s">
        <v>633</v>
      </c>
    </row>
    <row r="8" spans="1:7" x14ac:dyDescent="0.25">
      <c r="A8" t="s">
        <v>197</v>
      </c>
      <c r="B8" t="s">
        <v>543</v>
      </c>
      <c r="C8" s="57">
        <v>43244</v>
      </c>
      <c r="D8">
        <v>141</v>
      </c>
      <c r="E8" s="47" t="s">
        <v>161</v>
      </c>
      <c r="F8" t="s">
        <v>206</v>
      </c>
      <c r="G8" t="s">
        <v>633</v>
      </c>
    </row>
    <row r="9" spans="1:7" x14ac:dyDescent="0.25">
      <c r="A9" t="s">
        <v>197</v>
      </c>
      <c r="B9" t="s">
        <v>543</v>
      </c>
      <c r="C9" s="57">
        <v>43244</v>
      </c>
      <c r="D9">
        <v>142</v>
      </c>
      <c r="E9" s="47" t="s">
        <v>161</v>
      </c>
      <c r="F9" t="s">
        <v>206</v>
      </c>
      <c r="G9" t="s">
        <v>633</v>
      </c>
    </row>
    <row r="10" spans="1:7" x14ac:dyDescent="0.25">
      <c r="A10" t="s">
        <v>197</v>
      </c>
      <c r="B10" t="s">
        <v>543</v>
      </c>
      <c r="C10" s="57">
        <v>43244</v>
      </c>
      <c r="D10">
        <v>143</v>
      </c>
      <c r="E10" s="47" t="s">
        <v>161</v>
      </c>
      <c r="F10" t="s">
        <v>202</v>
      </c>
      <c r="G10" t="s">
        <v>633</v>
      </c>
    </row>
    <row r="11" spans="1:7" x14ac:dyDescent="0.25">
      <c r="A11" t="s">
        <v>197</v>
      </c>
      <c r="B11" t="s">
        <v>543</v>
      </c>
      <c r="C11" s="57">
        <v>43244</v>
      </c>
      <c r="D11">
        <v>144</v>
      </c>
      <c r="E11" s="47" t="s">
        <v>161</v>
      </c>
      <c r="F11" t="s">
        <v>202</v>
      </c>
      <c r="G11" t="s">
        <v>633</v>
      </c>
    </row>
    <row r="12" spans="1:7" x14ac:dyDescent="0.25">
      <c r="A12" t="s">
        <v>197</v>
      </c>
      <c r="B12" t="s">
        <v>543</v>
      </c>
      <c r="C12" s="57">
        <v>43244</v>
      </c>
      <c r="D12">
        <v>145</v>
      </c>
      <c r="E12" s="47" t="s">
        <v>161</v>
      </c>
      <c r="F12" t="s">
        <v>206</v>
      </c>
      <c r="G12" t="s">
        <v>633</v>
      </c>
    </row>
    <row r="13" spans="1:7" x14ac:dyDescent="0.25">
      <c r="A13" t="s">
        <v>197</v>
      </c>
      <c r="B13" t="s">
        <v>543</v>
      </c>
      <c r="C13" s="57">
        <v>43244</v>
      </c>
      <c r="D13">
        <v>146</v>
      </c>
      <c r="E13" s="47" t="s">
        <v>161</v>
      </c>
      <c r="F13" t="s">
        <v>202</v>
      </c>
      <c r="G13" t="s">
        <v>633</v>
      </c>
    </row>
    <row r="14" spans="1:7" x14ac:dyDescent="0.25">
      <c r="A14" t="s">
        <v>197</v>
      </c>
      <c r="B14" t="s">
        <v>543</v>
      </c>
      <c r="C14" s="57">
        <v>43244</v>
      </c>
      <c r="D14">
        <v>147</v>
      </c>
      <c r="E14" s="47" t="s">
        <v>161</v>
      </c>
      <c r="F14" t="s">
        <v>202</v>
      </c>
      <c r="G14" t="s">
        <v>633</v>
      </c>
    </row>
    <row r="15" spans="1:7" x14ac:dyDescent="0.25">
      <c r="A15" t="s">
        <v>197</v>
      </c>
      <c r="B15" t="s">
        <v>543</v>
      </c>
      <c r="C15" s="57">
        <v>43244</v>
      </c>
      <c r="D15">
        <v>148</v>
      </c>
      <c r="E15" s="47" t="s">
        <v>161</v>
      </c>
      <c r="F15" t="s">
        <v>202</v>
      </c>
      <c r="G15" t="s">
        <v>633</v>
      </c>
    </row>
    <row r="16" spans="1:7" x14ac:dyDescent="0.25">
      <c r="A16" t="s">
        <v>197</v>
      </c>
      <c r="B16" t="s">
        <v>543</v>
      </c>
      <c r="C16" s="57">
        <v>43244</v>
      </c>
      <c r="D16">
        <v>149</v>
      </c>
      <c r="E16" s="47" t="s">
        <v>161</v>
      </c>
      <c r="F16" t="s">
        <v>202</v>
      </c>
      <c r="G16" t="s">
        <v>633</v>
      </c>
    </row>
    <row r="17" spans="1:7" x14ac:dyDescent="0.25">
      <c r="A17" t="s">
        <v>197</v>
      </c>
      <c r="B17" t="s">
        <v>543</v>
      </c>
      <c r="C17" s="57">
        <v>43244</v>
      </c>
      <c r="D17">
        <v>150</v>
      </c>
      <c r="E17" s="47" t="s">
        <v>161</v>
      </c>
      <c r="F17" t="s">
        <v>202</v>
      </c>
      <c r="G17" t="s">
        <v>633</v>
      </c>
    </row>
    <row r="18" spans="1:7" x14ac:dyDescent="0.25">
      <c r="A18" t="s">
        <v>197</v>
      </c>
      <c r="B18" t="s">
        <v>543</v>
      </c>
      <c r="C18" s="57">
        <v>43244</v>
      </c>
      <c r="D18">
        <v>151</v>
      </c>
      <c r="E18" s="47" t="s">
        <v>161</v>
      </c>
      <c r="F18" t="s">
        <v>206</v>
      </c>
      <c r="G18" t="s">
        <v>633</v>
      </c>
    </row>
    <row r="19" spans="1:7" x14ac:dyDescent="0.25">
      <c r="A19" t="s">
        <v>197</v>
      </c>
      <c r="B19" t="s">
        <v>543</v>
      </c>
      <c r="C19" s="57">
        <v>43244</v>
      </c>
      <c r="D19">
        <v>152</v>
      </c>
      <c r="E19" s="47" t="s">
        <v>161</v>
      </c>
      <c r="F19" t="s">
        <v>206</v>
      </c>
      <c r="G19" t="s">
        <v>633</v>
      </c>
    </row>
    <row r="20" spans="1:7" x14ac:dyDescent="0.25">
      <c r="A20" t="s">
        <v>197</v>
      </c>
      <c r="B20" t="s">
        <v>543</v>
      </c>
      <c r="C20" s="57">
        <v>43244</v>
      </c>
      <c r="D20">
        <v>153</v>
      </c>
      <c r="E20" s="47" t="s">
        <v>161</v>
      </c>
      <c r="F20" t="s">
        <v>206</v>
      </c>
      <c r="G20" t="s">
        <v>633</v>
      </c>
    </row>
    <row r="21" spans="1:7" x14ac:dyDescent="0.25">
      <c r="A21" t="s">
        <v>197</v>
      </c>
      <c r="B21" t="s">
        <v>543</v>
      </c>
      <c r="C21" s="57">
        <v>43244</v>
      </c>
      <c r="D21">
        <v>154</v>
      </c>
      <c r="E21" s="47" t="s">
        <v>161</v>
      </c>
      <c r="F21" t="s">
        <v>202</v>
      </c>
      <c r="G21" t="s">
        <v>633</v>
      </c>
    </row>
    <row r="22" spans="1:7" x14ac:dyDescent="0.25">
      <c r="A22" t="s">
        <v>197</v>
      </c>
      <c r="B22" t="s">
        <v>543</v>
      </c>
      <c r="C22" s="57">
        <v>43244</v>
      </c>
      <c r="D22">
        <v>155</v>
      </c>
      <c r="E22" s="47" t="s">
        <v>161</v>
      </c>
      <c r="F22" t="s">
        <v>206</v>
      </c>
      <c r="G22" t="s">
        <v>633</v>
      </c>
    </row>
    <row r="23" spans="1:7" x14ac:dyDescent="0.25">
      <c r="A23" t="s">
        <v>197</v>
      </c>
      <c r="B23" t="s">
        <v>543</v>
      </c>
      <c r="C23" s="57">
        <v>43244</v>
      </c>
      <c r="D23">
        <v>156</v>
      </c>
      <c r="E23" s="47" t="s">
        <v>161</v>
      </c>
      <c r="F23" t="s">
        <v>206</v>
      </c>
      <c r="G23" t="s">
        <v>633</v>
      </c>
    </row>
    <row r="24" spans="1:7" x14ac:dyDescent="0.25">
      <c r="A24" t="s">
        <v>197</v>
      </c>
      <c r="B24" t="s">
        <v>543</v>
      </c>
      <c r="C24" s="57">
        <v>43244</v>
      </c>
      <c r="D24">
        <v>157</v>
      </c>
      <c r="E24" s="47" t="s">
        <v>161</v>
      </c>
      <c r="F24" t="s">
        <v>202</v>
      </c>
      <c r="G24" t="s">
        <v>633</v>
      </c>
    </row>
    <row r="25" spans="1:7" x14ac:dyDescent="0.25">
      <c r="A25" t="s">
        <v>197</v>
      </c>
      <c r="B25" t="s">
        <v>543</v>
      </c>
      <c r="C25" s="57">
        <v>43244</v>
      </c>
      <c r="D25">
        <v>158</v>
      </c>
      <c r="E25" s="47" t="s">
        <v>161</v>
      </c>
      <c r="F25" t="s">
        <v>202</v>
      </c>
      <c r="G25" t="s">
        <v>633</v>
      </c>
    </row>
    <row r="26" spans="1:7" x14ac:dyDescent="0.25">
      <c r="A26" t="s">
        <v>197</v>
      </c>
      <c r="B26" t="s">
        <v>543</v>
      </c>
      <c r="C26" s="57">
        <v>43244</v>
      </c>
      <c r="D26">
        <v>159</v>
      </c>
      <c r="E26" s="47" t="s">
        <v>161</v>
      </c>
      <c r="F26" t="s">
        <v>206</v>
      </c>
      <c r="G26" t="s">
        <v>633</v>
      </c>
    </row>
    <row r="27" spans="1:7" x14ac:dyDescent="0.25">
      <c r="A27" t="s">
        <v>197</v>
      </c>
      <c r="B27" t="s">
        <v>543</v>
      </c>
      <c r="C27" s="57">
        <v>43244</v>
      </c>
      <c r="D27">
        <v>160</v>
      </c>
      <c r="E27" s="47" t="s">
        <v>161</v>
      </c>
      <c r="F27" t="s">
        <v>202</v>
      </c>
      <c r="G27" t="s">
        <v>633</v>
      </c>
    </row>
    <row r="28" spans="1:7" x14ac:dyDescent="0.25">
      <c r="A28" t="s">
        <v>197</v>
      </c>
      <c r="B28" t="s">
        <v>543</v>
      </c>
      <c r="C28" s="57">
        <v>43244</v>
      </c>
      <c r="D28">
        <v>161</v>
      </c>
      <c r="E28" s="47" t="s">
        <v>161</v>
      </c>
      <c r="F28" t="s">
        <v>206</v>
      </c>
      <c r="G28" t="s">
        <v>633</v>
      </c>
    </row>
    <row r="29" spans="1:7" x14ac:dyDescent="0.25">
      <c r="A29" t="s">
        <v>197</v>
      </c>
      <c r="B29" t="s">
        <v>543</v>
      </c>
      <c r="C29" s="57">
        <v>43244</v>
      </c>
      <c r="D29">
        <v>162</v>
      </c>
      <c r="E29" s="47" t="s">
        <v>161</v>
      </c>
      <c r="F29" t="s">
        <v>202</v>
      </c>
      <c r="G29" t="s">
        <v>633</v>
      </c>
    </row>
    <row r="30" spans="1:7" x14ac:dyDescent="0.25">
      <c r="A30" t="s">
        <v>197</v>
      </c>
      <c r="B30" t="s">
        <v>543</v>
      </c>
      <c r="C30" s="57">
        <v>43244</v>
      </c>
      <c r="D30">
        <v>163</v>
      </c>
      <c r="E30" s="47" t="s">
        <v>161</v>
      </c>
      <c r="F30" t="s">
        <v>206</v>
      </c>
      <c r="G30" t="s">
        <v>633</v>
      </c>
    </row>
    <row r="31" spans="1:7" x14ac:dyDescent="0.25">
      <c r="A31" t="s">
        <v>197</v>
      </c>
      <c r="B31" t="s">
        <v>543</v>
      </c>
      <c r="C31" s="57">
        <v>43244</v>
      </c>
      <c r="D31">
        <v>164</v>
      </c>
      <c r="E31" s="47" t="s">
        <v>161</v>
      </c>
      <c r="F31" t="s">
        <v>206</v>
      </c>
      <c r="G31" t="s">
        <v>633</v>
      </c>
    </row>
    <row r="32" spans="1:7" x14ac:dyDescent="0.25">
      <c r="A32" t="s">
        <v>197</v>
      </c>
      <c r="B32" t="s">
        <v>543</v>
      </c>
      <c r="C32" s="57">
        <v>43244</v>
      </c>
      <c r="D32">
        <v>165</v>
      </c>
      <c r="E32" s="47" t="s">
        <v>161</v>
      </c>
      <c r="F32" t="s">
        <v>202</v>
      </c>
      <c r="G32" t="s">
        <v>633</v>
      </c>
    </row>
    <row r="33" spans="1:7" x14ac:dyDescent="0.25">
      <c r="A33" t="s">
        <v>197</v>
      </c>
      <c r="B33" t="s">
        <v>543</v>
      </c>
      <c r="C33" s="57">
        <v>43244</v>
      </c>
      <c r="D33">
        <v>166</v>
      </c>
      <c r="E33" s="47" t="s">
        <v>161</v>
      </c>
      <c r="F33" t="s">
        <v>202</v>
      </c>
      <c r="G33" t="s">
        <v>633</v>
      </c>
    </row>
    <row r="34" spans="1:7" x14ac:dyDescent="0.25">
      <c r="A34" t="s">
        <v>197</v>
      </c>
      <c r="B34" t="s">
        <v>543</v>
      </c>
      <c r="C34" s="57">
        <v>43244</v>
      </c>
      <c r="D34">
        <v>167</v>
      </c>
      <c r="E34" s="47" t="s">
        <v>161</v>
      </c>
      <c r="F34" t="s">
        <v>202</v>
      </c>
      <c r="G34" t="s">
        <v>633</v>
      </c>
    </row>
    <row r="35" spans="1:7" x14ac:dyDescent="0.25">
      <c r="A35" t="s">
        <v>197</v>
      </c>
      <c r="B35" t="s">
        <v>543</v>
      </c>
      <c r="C35" s="57">
        <v>43244</v>
      </c>
      <c r="D35">
        <v>168</v>
      </c>
      <c r="E35" s="47" t="s">
        <v>161</v>
      </c>
      <c r="F35" t="s">
        <v>202</v>
      </c>
      <c r="G35" t="s">
        <v>633</v>
      </c>
    </row>
    <row r="36" spans="1:7" x14ac:dyDescent="0.25">
      <c r="A36" t="s">
        <v>197</v>
      </c>
      <c r="B36" t="s">
        <v>543</v>
      </c>
      <c r="C36" s="57">
        <v>43244</v>
      </c>
      <c r="D36">
        <v>169</v>
      </c>
      <c r="E36" s="47" t="s">
        <v>161</v>
      </c>
      <c r="F36" t="s">
        <v>206</v>
      </c>
      <c r="G36" t="s">
        <v>633</v>
      </c>
    </row>
    <row r="37" spans="1:7" x14ac:dyDescent="0.25">
      <c r="A37" t="s">
        <v>197</v>
      </c>
      <c r="B37" t="s">
        <v>543</v>
      </c>
      <c r="C37" s="57">
        <v>43244</v>
      </c>
      <c r="D37">
        <v>170</v>
      </c>
      <c r="E37" s="47" t="s">
        <v>161</v>
      </c>
      <c r="F37" t="s">
        <v>206</v>
      </c>
      <c r="G37" t="s">
        <v>633</v>
      </c>
    </row>
    <row r="38" spans="1:7" x14ac:dyDescent="0.25">
      <c r="A38" t="s">
        <v>197</v>
      </c>
      <c r="B38" t="s">
        <v>543</v>
      </c>
      <c r="C38" s="57">
        <v>43244</v>
      </c>
      <c r="D38">
        <v>171</v>
      </c>
      <c r="E38" s="47" t="s">
        <v>161</v>
      </c>
      <c r="F38" t="s">
        <v>629</v>
      </c>
      <c r="G38" t="s">
        <v>633</v>
      </c>
    </row>
    <row r="39" spans="1:7" x14ac:dyDescent="0.25">
      <c r="A39" t="s">
        <v>197</v>
      </c>
      <c r="B39" t="s">
        <v>543</v>
      </c>
      <c r="C39" s="57">
        <v>43244</v>
      </c>
      <c r="D39">
        <v>172</v>
      </c>
      <c r="E39" s="47" t="s">
        <v>161</v>
      </c>
      <c r="F39" t="s">
        <v>202</v>
      </c>
      <c r="G39" t="s">
        <v>633</v>
      </c>
    </row>
    <row r="40" spans="1:7" x14ac:dyDescent="0.25">
      <c r="A40" t="s">
        <v>197</v>
      </c>
      <c r="B40" t="s">
        <v>543</v>
      </c>
      <c r="C40" s="57">
        <v>43244</v>
      </c>
      <c r="D40">
        <v>173</v>
      </c>
      <c r="E40" s="47" t="s">
        <v>161</v>
      </c>
      <c r="F40" t="s">
        <v>202</v>
      </c>
      <c r="G40" t="s">
        <v>633</v>
      </c>
    </row>
    <row r="41" spans="1:7" x14ac:dyDescent="0.25">
      <c r="A41" t="s">
        <v>197</v>
      </c>
      <c r="B41" t="s">
        <v>543</v>
      </c>
      <c r="C41" s="57">
        <v>43244</v>
      </c>
      <c r="D41">
        <v>174</v>
      </c>
      <c r="E41" s="47" t="s">
        <v>161</v>
      </c>
      <c r="F41" t="s">
        <v>202</v>
      </c>
      <c r="G41" t="s">
        <v>633</v>
      </c>
    </row>
    <row r="42" spans="1:7" x14ac:dyDescent="0.25">
      <c r="A42" t="s">
        <v>197</v>
      </c>
      <c r="B42" t="s">
        <v>543</v>
      </c>
      <c r="C42" s="57">
        <v>43244</v>
      </c>
      <c r="D42">
        <v>175</v>
      </c>
      <c r="E42" s="47" t="s">
        <v>161</v>
      </c>
      <c r="F42" t="s">
        <v>206</v>
      </c>
      <c r="G42" t="s">
        <v>633</v>
      </c>
    </row>
    <row r="43" spans="1:7" x14ac:dyDescent="0.25">
      <c r="A43" t="s">
        <v>197</v>
      </c>
      <c r="B43" t="s">
        <v>543</v>
      </c>
      <c r="C43" s="57">
        <v>43244</v>
      </c>
      <c r="D43">
        <v>176</v>
      </c>
      <c r="E43" s="47" t="s">
        <v>161</v>
      </c>
      <c r="F43" t="s">
        <v>206</v>
      </c>
      <c r="G43" t="s">
        <v>633</v>
      </c>
    </row>
    <row r="44" spans="1:7" x14ac:dyDescent="0.25">
      <c r="A44" t="s">
        <v>197</v>
      </c>
      <c r="B44" t="s">
        <v>543</v>
      </c>
      <c r="C44" s="57">
        <v>43244</v>
      </c>
      <c r="D44">
        <v>177</v>
      </c>
      <c r="E44" s="47" t="s">
        <v>161</v>
      </c>
      <c r="F44" t="s">
        <v>202</v>
      </c>
      <c r="G44" t="s">
        <v>633</v>
      </c>
    </row>
    <row r="45" spans="1:7" x14ac:dyDescent="0.25">
      <c r="A45" t="s">
        <v>197</v>
      </c>
      <c r="B45" t="s">
        <v>543</v>
      </c>
      <c r="C45" s="57">
        <v>43244</v>
      </c>
      <c r="D45">
        <v>178</v>
      </c>
      <c r="E45" s="47" t="s">
        <v>161</v>
      </c>
      <c r="F45" t="s">
        <v>206</v>
      </c>
      <c r="G45" t="s">
        <v>633</v>
      </c>
    </row>
    <row r="46" spans="1:7" x14ac:dyDescent="0.25">
      <c r="A46" t="s">
        <v>197</v>
      </c>
      <c r="B46" t="s">
        <v>543</v>
      </c>
      <c r="C46" s="57">
        <v>43244</v>
      </c>
      <c r="D46">
        <v>179</v>
      </c>
      <c r="E46" s="47" t="s">
        <v>161</v>
      </c>
      <c r="F46" t="s">
        <v>206</v>
      </c>
      <c r="G46" t="s">
        <v>633</v>
      </c>
    </row>
    <row r="47" spans="1:7" x14ac:dyDescent="0.25">
      <c r="A47" t="s">
        <v>197</v>
      </c>
      <c r="B47" t="s">
        <v>543</v>
      </c>
      <c r="C47" s="57">
        <v>43244</v>
      </c>
      <c r="D47">
        <v>180</v>
      </c>
      <c r="E47" s="47" t="s">
        <v>161</v>
      </c>
      <c r="F47" t="s">
        <v>202</v>
      </c>
      <c r="G47" t="s">
        <v>633</v>
      </c>
    </row>
    <row r="48" spans="1:7" x14ac:dyDescent="0.25">
      <c r="A48" t="s">
        <v>197</v>
      </c>
      <c r="B48" t="s">
        <v>543</v>
      </c>
      <c r="C48" s="57">
        <v>43244</v>
      </c>
      <c r="D48">
        <v>181</v>
      </c>
      <c r="E48" s="47" t="s">
        <v>161</v>
      </c>
      <c r="F48" t="s">
        <v>202</v>
      </c>
      <c r="G48" t="s">
        <v>633</v>
      </c>
    </row>
    <row r="49" spans="1:7" x14ac:dyDescent="0.25">
      <c r="A49" t="s">
        <v>197</v>
      </c>
      <c r="B49" t="s">
        <v>543</v>
      </c>
      <c r="C49" s="57">
        <v>43244</v>
      </c>
      <c r="D49">
        <v>182</v>
      </c>
      <c r="E49" s="47" t="s">
        <v>161</v>
      </c>
      <c r="F49" t="s">
        <v>206</v>
      </c>
      <c r="G49" t="s">
        <v>633</v>
      </c>
    </row>
    <row r="50" spans="1:7" x14ac:dyDescent="0.25">
      <c r="A50" t="s">
        <v>197</v>
      </c>
      <c r="B50" t="s">
        <v>543</v>
      </c>
      <c r="C50" s="57">
        <v>43244</v>
      </c>
      <c r="D50">
        <v>183</v>
      </c>
      <c r="E50" s="47" t="s">
        <v>161</v>
      </c>
      <c r="F50" t="s">
        <v>202</v>
      </c>
      <c r="G50" t="s">
        <v>633</v>
      </c>
    </row>
    <row r="51" spans="1:7" x14ac:dyDescent="0.25">
      <c r="A51" t="s">
        <v>197</v>
      </c>
      <c r="B51" t="s">
        <v>543</v>
      </c>
      <c r="C51" s="57">
        <v>43244</v>
      </c>
      <c r="D51">
        <v>184</v>
      </c>
      <c r="E51" s="47" t="s">
        <v>161</v>
      </c>
      <c r="F51" t="s">
        <v>206</v>
      </c>
      <c r="G51" t="s">
        <v>633</v>
      </c>
    </row>
    <row r="52" spans="1:7" x14ac:dyDescent="0.25">
      <c r="A52" t="s">
        <v>197</v>
      </c>
      <c r="B52" t="s">
        <v>543</v>
      </c>
      <c r="C52" s="57">
        <v>43244</v>
      </c>
      <c r="D52">
        <v>185</v>
      </c>
      <c r="E52" s="47" t="s">
        <v>161</v>
      </c>
      <c r="F52" t="s">
        <v>206</v>
      </c>
      <c r="G52" t="s">
        <v>633</v>
      </c>
    </row>
    <row r="53" spans="1:7" x14ac:dyDescent="0.25">
      <c r="A53" t="s">
        <v>197</v>
      </c>
      <c r="B53" t="s">
        <v>543</v>
      </c>
      <c r="C53" s="57">
        <v>43244</v>
      </c>
      <c r="D53">
        <v>186</v>
      </c>
      <c r="E53" s="47" t="s">
        <v>161</v>
      </c>
      <c r="F53" t="s">
        <v>202</v>
      </c>
      <c r="G53" t="s">
        <v>633</v>
      </c>
    </row>
    <row r="54" spans="1:7" x14ac:dyDescent="0.25">
      <c r="A54" t="s">
        <v>197</v>
      </c>
      <c r="B54" t="s">
        <v>543</v>
      </c>
      <c r="C54" s="57">
        <v>43244</v>
      </c>
      <c r="D54">
        <v>187</v>
      </c>
      <c r="E54" s="47" t="s">
        <v>161</v>
      </c>
      <c r="F54" t="s">
        <v>206</v>
      </c>
      <c r="G54" t="s">
        <v>633</v>
      </c>
    </row>
    <row r="55" spans="1:7" x14ac:dyDescent="0.25">
      <c r="A55" t="s">
        <v>197</v>
      </c>
      <c r="B55" t="s">
        <v>543</v>
      </c>
      <c r="C55" s="57">
        <v>43244</v>
      </c>
      <c r="D55">
        <v>188</v>
      </c>
      <c r="E55" s="47" t="s">
        <v>161</v>
      </c>
      <c r="F55" t="s">
        <v>206</v>
      </c>
      <c r="G55" t="s">
        <v>633</v>
      </c>
    </row>
    <row r="56" spans="1:7" x14ac:dyDescent="0.25">
      <c r="A56" t="s">
        <v>197</v>
      </c>
      <c r="B56" t="s">
        <v>543</v>
      </c>
      <c r="C56" s="57">
        <v>43244</v>
      </c>
      <c r="D56">
        <v>189</v>
      </c>
      <c r="E56" s="47" t="s">
        <v>161</v>
      </c>
      <c r="F56" t="s">
        <v>202</v>
      </c>
      <c r="G56" t="s">
        <v>633</v>
      </c>
    </row>
    <row r="57" spans="1:7" x14ac:dyDescent="0.25">
      <c r="A57" t="s">
        <v>197</v>
      </c>
      <c r="B57" t="s">
        <v>543</v>
      </c>
      <c r="C57" s="57">
        <v>43244</v>
      </c>
      <c r="D57">
        <v>190</v>
      </c>
      <c r="E57" s="47" t="s">
        <v>161</v>
      </c>
      <c r="F57" t="s">
        <v>202</v>
      </c>
      <c r="G57" t="s">
        <v>633</v>
      </c>
    </row>
    <row r="58" spans="1:7" x14ac:dyDescent="0.25">
      <c r="A58" t="s">
        <v>197</v>
      </c>
      <c r="B58" t="s">
        <v>543</v>
      </c>
      <c r="C58" s="57">
        <v>43244</v>
      </c>
      <c r="D58">
        <v>191</v>
      </c>
      <c r="E58" s="47" t="s">
        <v>161</v>
      </c>
      <c r="F58" t="s">
        <v>202</v>
      </c>
      <c r="G58" t="s">
        <v>633</v>
      </c>
    </row>
    <row r="59" spans="1:7" x14ac:dyDescent="0.25">
      <c r="A59" t="s">
        <v>197</v>
      </c>
      <c r="B59" t="s">
        <v>543</v>
      </c>
      <c r="C59" s="57">
        <v>43244</v>
      </c>
      <c r="D59">
        <v>192</v>
      </c>
      <c r="E59" s="47" t="s">
        <v>161</v>
      </c>
      <c r="F59" t="s">
        <v>202</v>
      </c>
      <c r="G59" t="s">
        <v>633</v>
      </c>
    </row>
    <row r="60" spans="1:7" x14ac:dyDescent="0.25">
      <c r="A60" t="s">
        <v>197</v>
      </c>
      <c r="B60" t="s">
        <v>543</v>
      </c>
      <c r="C60" s="57">
        <v>43244</v>
      </c>
      <c r="D60">
        <v>193</v>
      </c>
      <c r="E60" s="47" t="s">
        <v>161</v>
      </c>
      <c r="F60" t="s">
        <v>202</v>
      </c>
      <c r="G60" t="s">
        <v>633</v>
      </c>
    </row>
    <row r="61" spans="1:7" x14ac:dyDescent="0.25">
      <c r="A61" t="s">
        <v>209</v>
      </c>
      <c r="B61" t="s">
        <v>544</v>
      </c>
      <c r="C61" s="57">
        <v>43245</v>
      </c>
      <c r="D61">
        <v>195</v>
      </c>
      <c r="E61" s="73"/>
      <c r="G61" t="s">
        <v>218</v>
      </c>
    </row>
    <row r="62" spans="1:7" x14ac:dyDescent="0.25">
      <c r="A62" t="s">
        <v>275</v>
      </c>
      <c r="B62" t="s">
        <v>542</v>
      </c>
      <c r="C62" s="57">
        <v>43245</v>
      </c>
      <c r="D62">
        <v>196</v>
      </c>
      <c r="E62" s="73"/>
      <c r="G62" t="s">
        <v>218</v>
      </c>
    </row>
    <row r="63" spans="1:7" x14ac:dyDescent="0.25">
      <c r="A63" t="s">
        <v>634</v>
      </c>
      <c r="B63" t="s">
        <v>548</v>
      </c>
      <c r="C63" s="57">
        <v>43248</v>
      </c>
      <c r="D63">
        <v>197</v>
      </c>
      <c r="E63" s="73"/>
      <c r="G63" t="s">
        <v>218</v>
      </c>
    </row>
    <row r="64" spans="1:7" x14ac:dyDescent="0.25">
      <c r="A64" t="s">
        <v>635</v>
      </c>
      <c r="B64" t="s">
        <v>549</v>
      </c>
      <c r="C64" s="57">
        <v>43249</v>
      </c>
      <c r="D64">
        <v>198</v>
      </c>
      <c r="E64" s="55"/>
      <c r="G64" t="s">
        <v>218</v>
      </c>
    </row>
    <row r="65" spans="1:7" x14ac:dyDescent="0.25">
      <c r="A65" t="s">
        <v>209</v>
      </c>
      <c r="B65" t="s">
        <v>544</v>
      </c>
      <c r="C65" s="57">
        <v>43249</v>
      </c>
      <c r="D65">
        <v>199</v>
      </c>
      <c r="E65" s="2"/>
      <c r="G65" t="s">
        <v>218</v>
      </c>
    </row>
    <row r="66" spans="1:7" x14ac:dyDescent="0.25">
      <c r="A66" t="s">
        <v>209</v>
      </c>
      <c r="B66" t="s">
        <v>544</v>
      </c>
      <c r="C66" s="57">
        <v>43249</v>
      </c>
      <c r="D66">
        <v>200</v>
      </c>
      <c r="E66" s="2" t="s">
        <v>161</v>
      </c>
      <c r="F66" t="s">
        <v>206</v>
      </c>
      <c r="G66" t="s">
        <v>633</v>
      </c>
    </row>
    <row r="67" spans="1:7" x14ac:dyDescent="0.25">
      <c r="A67" t="s">
        <v>209</v>
      </c>
      <c r="B67" t="s">
        <v>544</v>
      </c>
      <c r="C67" s="57">
        <v>43249</v>
      </c>
      <c r="D67">
        <v>201</v>
      </c>
      <c r="E67" s="2" t="s">
        <v>161</v>
      </c>
      <c r="F67" t="s">
        <v>206</v>
      </c>
      <c r="G67" t="s">
        <v>633</v>
      </c>
    </row>
    <row r="68" spans="1:7" x14ac:dyDescent="0.25">
      <c r="A68" t="s">
        <v>445</v>
      </c>
      <c r="B68" t="s">
        <v>546</v>
      </c>
      <c r="C68" s="57">
        <v>43255</v>
      </c>
      <c r="D68">
        <v>202</v>
      </c>
      <c r="G68" t="s">
        <v>218</v>
      </c>
    </row>
    <row r="69" spans="1:7" x14ac:dyDescent="0.25">
      <c r="A69" t="s">
        <v>209</v>
      </c>
      <c r="B69" t="s">
        <v>544</v>
      </c>
      <c r="C69" s="57">
        <v>43260</v>
      </c>
      <c r="D69">
        <v>203</v>
      </c>
      <c r="G69" t="s">
        <v>218</v>
      </c>
    </row>
    <row r="70" spans="1:7" x14ac:dyDescent="0.25">
      <c r="A70" t="s">
        <v>634</v>
      </c>
      <c r="B70" t="s">
        <v>548</v>
      </c>
      <c r="C70" s="57">
        <v>43289</v>
      </c>
      <c r="D70">
        <v>204</v>
      </c>
      <c r="G70" t="s">
        <v>218</v>
      </c>
    </row>
    <row r="71" spans="1:7" x14ac:dyDescent="0.25">
      <c r="A71" t="s">
        <v>197</v>
      </c>
      <c r="B71" t="s">
        <v>543</v>
      </c>
      <c r="C71" s="57">
        <v>43292</v>
      </c>
      <c r="D71">
        <v>205</v>
      </c>
      <c r="G71" t="s">
        <v>218</v>
      </c>
    </row>
  </sheetData>
  <sortState ref="A4:G71">
    <sortCondition ref="D4:D7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18" sqref="B18"/>
    </sheetView>
  </sheetViews>
  <sheetFormatPr defaultRowHeight="15" x14ac:dyDescent="0.25"/>
  <cols>
    <col min="1" max="1" width="24.28515625" bestFit="1" customWidth="1"/>
    <col min="2" max="2" width="99.28515625" bestFit="1" customWidth="1"/>
    <col min="3" max="3" width="52.28515625" bestFit="1" customWidth="1"/>
  </cols>
  <sheetData>
    <row r="1" spans="1:3" x14ac:dyDescent="0.25">
      <c r="A1" t="s">
        <v>529</v>
      </c>
      <c r="B1" t="s">
        <v>528</v>
      </c>
      <c r="C1" t="s">
        <v>530</v>
      </c>
    </row>
    <row r="2" spans="1:3" x14ac:dyDescent="0.25">
      <c r="A2" s="2" t="s">
        <v>252</v>
      </c>
      <c r="B2" s="2" t="s">
        <v>257</v>
      </c>
      <c r="C2" t="s">
        <v>526</v>
      </c>
    </row>
    <row r="3" spans="1:3" x14ac:dyDescent="0.25">
      <c r="A3" s="2" t="s">
        <v>267</v>
      </c>
      <c r="B3" s="2" t="s">
        <v>270</v>
      </c>
      <c r="C3" t="s">
        <v>526</v>
      </c>
    </row>
    <row r="4" spans="1:3" x14ac:dyDescent="0.25">
      <c r="A4" s="2" t="s">
        <v>242</v>
      </c>
      <c r="B4" t="s">
        <v>534</v>
      </c>
      <c r="C4" s="2" t="s">
        <v>525</v>
      </c>
    </row>
    <row r="5" spans="1:3" x14ac:dyDescent="0.25">
      <c r="A5" s="2" t="s">
        <v>236</v>
      </c>
      <c r="B5" s="2" t="s">
        <v>533</v>
      </c>
      <c r="C5" t="s">
        <v>526</v>
      </c>
    </row>
    <row r="6" spans="1:3" x14ac:dyDescent="0.25">
      <c r="A6" s="2" t="s">
        <v>197</v>
      </c>
      <c r="B6" s="2" t="s">
        <v>531</v>
      </c>
      <c r="C6" t="s">
        <v>526</v>
      </c>
    </row>
    <row r="7" spans="1:3" x14ac:dyDescent="0.25">
      <c r="A7" s="2" t="s">
        <v>275</v>
      </c>
      <c r="B7" s="2" t="s">
        <v>536</v>
      </c>
      <c r="C7" t="s">
        <v>526</v>
      </c>
    </row>
    <row r="8" spans="1:3" ht="30" x14ac:dyDescent="0.25">
      <c r="A8" s="2" t="s">
        <v>289</v>
      </c>
      <c r="B8" s="63" t="s">
        <v>532</v>
      </c>
      <c r="C8" t="s">
        <v>636</v>
      </c>
    </row>
    <row r="9" spans="1:3" x14ac:dyDescent="0.25">
      <c r="A9" s="2" t="s">
        <v>195</v>
      </c>
      <c r="B9" s="2" t="s">
        <v>537</v>
      </c>
      <c r="C9" t="s">
        <v>539</v>
      </c>
    </row>
    <row r="10" spans="1:3" x14ac:dyDescent="0.25">
      <c r="A10" s="2" t="s">
        <v>305</v>
      </c>
      <c r="B10" s="2" t="s">
        <v>538</v>
      </c>
      <c r="C10" t="s">
        <v>526</v>
      </c>
    </row>
    <row r="11" spans="1:3" x14ac:dyDescent="0.25">
      <c r="A11" s="2" t="s">
        <v>308</v>
      </c>
      <c r="B11" s="2" t="s">
        <v>316</v>
      </c>
      <c r="C11" t="s">
        <v>526</v>
      </c>
    </row>
    <row r="12" spans="1:3" x14ac:dyDescent="0.25">
      <c r="A12" s="2" t="s">
        <v>319</v>
      </c>
      <c r="B12" s="2" t="s">
        <v>535</v>
      </c>
      <c r="C12" t="s">
        <v>526</v>
      </c>
    </row>
    <row r="13" spans="1:3" x14ac:dyDescent="0.25">
      <c r="A13" s="2" t="s">
        <v>325</v>
      </c>
      <c r="B13" s="2" t="s">
        <v>527</v>
      </c>
      <c r="C13" t="s">
        <v>526</v>
      </c>
    </row>
    <row r="14" spans="1:3" x14ac:dyDescent="0.25">
      <c r="A14" t="s">
        <v>209</v>
      </c>
      <c r="B14" s="6" t="s">
        <v>540</v>
      </c>
      <c r="C14" t="s">
        <v>526</v>
      </c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J186"/>
  <sheetViews>
    <sheetView zoomScaleNormal="100" workbookViewId="0">
      <selection activeCell="V1" sqref="V1"/>
    </sheetView>
  </sheetViews>
  <sheetFormatPr defaultRowHeight="15" x14ac:dyDescent="0.25"/>
  <cols>
    <col min="1" max="2" width="21.7109375" customWidth="1"/>
    <col min="3" max="4" width="1.5703125" customWidth="1"/>
    <col min="5" max="5" width="10.42578125" bestFit="1" customWidth="1"/>
    <col min="6" max="6" width="7" bestFit="1" customWidth="1"/>
    <col min="7" max="9" width="1.140625" customWidth="1"/>
    <col min="10" max="10" width="5.5703125" customWidth="1"/>
    <col min="11" max="11" width="21.7109375" customWidth="1"/>
    <col min="12" max="22" width="13.7109375" customWidth="1"/>
    <col min="23" max="24" width="21.7109375" customWidth="1"/>
    <col min="25" max="32" width="0.7109375" customWidth="1"/>
    <col min="33" max="33" width="21.7109375" customWidth="1"/>
    <col min="34" max="34" width="20" customWidth="1"/>
    <col min="35" max="35" width="12" customWidth="1"/>
    <col min="36" max="36" width="12.42578125" customWidth="1"/>
    <col min="37" max="37" width="9.140625" customWidth="1"/>
    <col min="38" max="38" width="12.85546875" customWidth="1"/>
    <col min="39" max="39" width="10.42578125" customWidth="1"/>
    <col min="40" max="41" width="9.140625" customWidth="1"/>
    <col min="42" max="42" width="11.42578125" customWidth="1"/>
    <col min="43" max="43" width="12" customWidth="1"/>
    <col min="44" max="44" width="9.140625" customWidth="1"/>
    <col min="45" max="45" width="10.85546875" customWidth="1"/>
    <col min="46" max="62" width="9.140625" customWidth="1"/>
    <col min="63" max="63" width="12" customWidth="1"/>
    <col min="64" max="92" width="9.140625" customWidth="1"/>
    <col min="96" max="96" width="14.85546875" bestFit="1" customWidth="1"/>
    <col min="98" max="98" width="15.140625" bestFit="1" customWidth="1"/>
    <col min="99" max="99" width="11" customWidth="1"/>
    <col min="100" max="100" width="11.42578125" customWidth="1"/>
    <col min="101" max="101" width="11.5703125" bestFit="1" customWidth="1"/>
    <col min="102" max="102" width="16.42578125" bestFit="1" customWidth="1"/>
    <col min="103" max="103" width="15.85546875" customWidth="1"/>
    <col min="104" max="104" width="16" customWidth="1"/>
    <col min="105" max="105" width="14.28515625" customWidth="1"/>
    <col min="106" max="106" width="17.42578125" customWidth="1"/>
    <col min="107" max="107" width="15.42578125" customWidth="1"/>
    <col min="108" max="108" width="16.28515625" customWidth="1"/>
    <col min="109" max="109" width="15.42578125" customWidth="1"/>
    <col min="110" max="110" width="13.140625" customWidth="1"/>
    <col min="111" max="111" width="10.42578125" bestFit="1" customWidth="1"/>
    <col min="112" max="112" width="14" customWidth="1"/>
    <col min="113" max="113" width="12.7109375" customWidth="1"/>
    <col min="114" max="114" width="12.28515625" bestFit="1" customWidth="1"/>
    <col min="115" max="115" width="12.7109375" customWidth="1"/>
    <col min="116" max="116" width="13.28515625" customWidth="1"/>
    <col min="117" max="117" width="13.7109375" customWidth="1"/>
    <col min="118" max="118" width="10.140625" bestFit="1" customWidth="1"/>
    <col min="119" max="119" width="15.140625" customWidth="1"/>
    <col min="120" max="120" width="13" customWidth="1"/>
    <col min="121" max="121" width="10.140625" bestFit="1" customWidth="1"/>
    <col min="122" max="122" width="11" customWidth="1"/>
    <col min="123" max="123" width="10.5703125" customWidth="1"/>
    <col min="124" max="124" width="14.28515625" customWidth="1"/>
    <col min="125" max="125" width="12.140625" customWidth="1"/>
    <col min="126" max="127" width="13.7109375" bestFit="1" customWidth="1"/>
    <col min="128" max="128" width="15.7109375" bestFit="1" customWidth="1"/>
    <col min="129" max="129" width="12.42578125" customWidth="1"/>
    <col min="130" max="130" width="9" bestFit="1" customWidth="1"/>
    <col min="131" max="131" width="12.42578125" customWidth="1"/>
    <col min="132" max="132" width="13.28515625" bestFit="1" customWidth="1"/>
    <col min="133" max="133" width="13.42578125" customWidth="1"/>
    <col min="134" max="134" width="11.5703125" bestFit="1" customWidth="1"/>
    <col min="135" max="135" width="13.28515625" bestFit="1" customWidth="1"/>
    <col min="136" max="136" width="18.140625" bestFit="1" customWidth="1"/>
    <col min="137" max="137" width="12.85546875" customWidth="1"/>
    <col min="138" max="138" width="13.28515625" customWidth="1"/>
    <col min="139" max="139" width="13.42578125" customWidth="1"/>
  </cols>
  <sheetData>
    <row r="1" spans="1:140" x14ac:dyDescent="0.25">
      <c r="CR1" t="s">
        <v>690</v>
      </c>
      <c r="CS1" t="s">
        <v>690</v>
      </c>
      <c r="CT1" t="s">
        <v>713</v>
      </c>
      <c r="CU1" t="s">
        <v>713</v>
      </c>
      <c r="CV1" t="s">
        <v>713</v>
      </c>
      <c r="CW1" t="s">
        <v>713</v>
      </c>
      <c r="CX1" t="s">
        <v>713</v>
      </c>
      <c r="CY1" t="s">
        <v>713</v>
      </c>
      <c r="CZ1" t="s">
        <v>713</v>
      </c>
      <c r="DA1" t="s">
        <v>713</v>
      </c>
      <c r="DB1" t="s">
        <v>713</v>
      </c>
      <c r="DC1" t="s">
        <v>713</v>
      </c>
      <c r="DD1" t="s">
        <v>713</v>
      </c>
      <c r="DE1" t="s">
        <v>713</v>
      </c>
      <c r="DF1" t="s">
        <v>713</v>
      </c>
      <c r="DG1" t="s">
        <v>713</v>
      </c>
      <c r="DH1" t="s">
        <v>701</v>
      </c>
      <c r="DI1" t="s">
        <v>703</v>
      </c>
      <c r="DJ1" t="s">
        <v>703</v>
      </c>
      <c r="DK1" t="s">
        <v>703</v>
      </c>
      <c r="DL1" t="s">
        <v>703</v>
      </c>
      <c r="DM1" t="s">
        <v>703</v>
      </c>
      <c r="DN1" t="s">
        <v>703</v>
      </c>
      <c r="DO1" t="s">
        <v>703</v>
      </c>
      <c r="DP1" t="s">
        <v>727</v>
      </c>
      <c r="DQ1" t="s">
        <v>698</v>
      </c>
      <c r="DR1" t="s">
        <v>698</v>
      </c>
      <c r="DS1" t="s">
        <v>694</v>
      </c>
      <c r="DT1" t="s">
        <v>694</v>
      </c>
      <c r="DU1" t="s">
        <v>694</v>
      </c>
      <c r="DV1" t="s">
        <v>694</v>
      </c>
      <c r="DW1" t="s">
        <v>694</v>
      </c>
      <c r="DX1" t="s">
        <v>694</v>
      </c>
      <c r="DY1" t="s">
        <v>716</v>
      </c>
      <c r="DZ1" t="s">
        <v>716</v>
      </c>
      <c r="EA1" t="s">
        <v>712</v>
      </c>
      <c r="EB1" t="s">
        <v>712</v>
      </c>
      <c r="EC1" t="s">
        <v>712</v>
      </c>
      <c r="ED1" t="s">
        <v>735</v>
      </c>
      <c r="EE1" t="s">
        <v>728</v>
      </c>
      <c r="EF1" t="s">
        <v>729</v>
      </c>
      <c r="EG1" t="s">
        <v>729</v>
      </c>
      <c r="EH1" t="s">
        <v>729</v>
      </c>
      <c r="EI1" t="s">
        <v>729</v>
      </c>
    </row>
    <row r="2" spans="1:140" ht="32.25" customHeight="1" x14ac:dyDescent="0.25">
      <c r="A2" s="1" t="s">
        <v>0</v>
      </c>
      <c r="B2" s="1"/>
      <c r="C2" s="2"/>
      <c r="D2" s="2"/>
      <c r="E2" s="3"/>
      <c r="F2" s="4" t="s">
        <v>1</v>
      </c>
      <c r="G2" s="5"/>
      <c r="H2" s="5"/>
      <c r="I2" s="5"/>
      <c r="K2" s="4" t="s">
        <v>3</v>
      </c>
      <c r="L2" s="4"/>
      <c r="M2" s="6"/>
      <c r="N2" s="6"/>
      <c r="O2" s="226" t="s">
        <v>366</v>
      </c>
      <c r="P2" s="6"/>
      <c r="Q2" s="6"/>
      <c r="R2" s="2"/>
      <c r="S2" s="2"/>
      <c r="T2" s="2"/>
      <c r="U2" s="2"/>
      <c r="V2" s="7"/>
      <c r="W2" s="7"/>
      <c r="X2" s="7"/>
      <c r="Y2" s="8" t="s">
        <v>5</v>
      </c>
      <c r="Z2" s="2"/>
      <c r="AA2" s="6"/>
      <c r="AB2" s="2"/>
      <c r="AC2" s="2"/>
      <c r="AD2" s="2"/>
      <c r="AE2" s="9"/>
      <c r="AF2" s="9"/>
      <c r="AH2" s="10" t="s">
        <v>6</v>
      </c>
      <c r="AI2" s="11" t="s">
        <v>7</v>
      </c>
      <c r="AJ2" s="12" t="s">
        <v>8</v>
      </c>
      <c r="AK2" s="13" t="s">
        <v>9</v>
      </c>
      <c r="AL2" s="11" t="s">
        <v>10</v>
      </c>
      <c r="AM2" s="14" t="s">
        <v>11</v>
      </c>
      <c r="AN2" s="11" t="s">
        <v>12</v>
      </c>
      <c r="AO2" s="11" t="s">
        <v>214</v>
      </c>
      <c r="AP2" s="12" t="s">
        <v>13</v>
      </c>
      <c r="AQ2" s="12" t="s">
        <v>14</v>
      </c>
      <c r="AR2" s="11" t="s">
        <v>15</v>
      </c>
      <c r="AS2" s="11" t="s">
        <v>16</v>
      </c>
      <c r="AT2" s="13" t="s">
        <v>17</v>
      </c>
      <c r="AU2" s="12" t="s">
        <v>18</v>
      </c>
      <c r="AV2" s="12" t="s">
        <v>19</v>
      </c>
      <c r="AW2" s="12" t="s">
        <v>20</v>
      </c>
      <c r="AX2" s="12" t="s">
        <v>21</v>
      </c>
      <c r="AY2" s="14" t="s">
        <v>22</v>
      </c>
      <c r="AZ2" s="64" t="s">
        <v>567</v>
      </c>
      <c r="BA2" s="13" t="s">
        <v>23</v>
      </c>
      <c r="BB2" s="11" t="s">
        <v>24</v>
      </c>
      <c r="BC2" s="11" t="s">
        <v>25</v>
      </c>
      <c r="BD2" s="11" t="s">
        <v>26</v>
      </c>
      <c r="BE2" s="11" t="s">
        <v>27</v>
      </c>
      <c r="BF2" s="13" t="s">
        <v>28</v>
      </c>
      <c r="BG2" s="11" t="s">
        <v>29</v>
      </c>
      <c r="BH2" s="11" t="s">
        <v>30</v>
      </c>
      <c r="BI2" s="11" t="s">
        <v>31</v>
      </c>
      <c r="BJ2" s="11" t="s">
        <v>32</v>
      </c>
      <c r="BK2" s="11" t="s">
        <v>33</v>
      </c>
      <c r="BL2" s="11" t="s">
        <v>261</v>
      </c>
      <c r="BM2" s="12" t="s">
        <v>34</v>
      </c>
      <c r="BN2" s="11" t="s">
        <v>35</v>
      </c>
      <c r="BO2" s="11" t="s">
        <v>36</v>
      </c>
      <c r="BP2" s="12" t="s">
        <v>37</v>
      </c>
      <c r="BQ2" s="12" t="s">
        <v>38</v>
      </c>
      <c r="BR2" s="11" t="s">
        <v>39</v>
      </c>
      <c r="BS2" s="11" t="s">
        <v>40</v>
      </c>
      <c r="BT2" s="11"/>
      <c r="BU2" s="12" t="s">
        <v>41</v>
      </c>
      <c r="BV2" s="12" t="s">
        <v>259</v>
      </c>
      <c r="BW2" s="11" t="s">
        <v>42</v>
      </c>
      <c r="BX2" s="11" t="s">
        <v>43</v>
      </c>
      <c r="BY2" s="11" t="s">
        <v>44</v>
      </c>
      <c r="BZ2" s="12" t="s">
        <v>45</v>
      </c>
      <c r="CA2" s="13" t="s">
        <v>46</v>
      </c>
      <c r="CB2" s="13" t="s">
        <v>47</v>
      </c>
      <c r="CC2" s="11" t="s">
        <v>48</v>
      </c>
      <c r="CD2" s="11" t="s">
        <v>49</v>
      </c>
      <c r="CE2" s="11" t="s">
        <v>50</v>
      </c>
      <c r="CF2" s="12" t="s">
        <v>51</v>
      </c>
      <c r="CG2" s="11" t="s">
        <v>52</v>
      </c>
      <c r="CH2" s="12" t="s">
        <v>53</v>
      </c>
      <c r="CI2" s="14" t="s">
        <v>54</v>
      </c>
      <c r="CJ2" s="12" t="s">
        <v>55</v>
      </c>
      <c r="CK2" s="12" t="s">
        <v>56</v>
      </c>
      <c r="CL2" s="12" t="s">
        <v>57</v>
      </c>
      <c r="CM2" s="11" t="s">
        <v>58</v>
      </c>
      <c r="CN2" s="14" t="s">
        <v>59</v>
      </c>
      <c r="CO2" s="14"/>
      <c r="CP2" s="14"/>
      <c r="CQ2" s="14"/>
      <c r="CR2" t="s">
        <v>684</v>
      </c>
      <c r="CS2" s="13" t="s">
        <v>691</v>
      </c>
      <c r="CT2" t="s">
        <v>654</v>
      </c>
      <c r="CU2" t="s">
        <v>654</v>
      </c>
      <c r="CV2" t="s">
        <v>654</v>
      </c>
      <c r="CW2" t="s">
        <v>654</v>
      </c>
      <c r="CX2" t="s">
        <v>654</v>
      </c>
      <c r="CY2" t="s">
        <v>654</v>
      </c>
      <c r="CZ2" t="s">
        <v>654</v>
      </c>
      <c r="DA2" t="s">
        <v>678</v>
      </c>
      <c r="DB2" t="s">
        <v>677</v>
      </c>
      <c r="DC2" t="s">
        <v>676</v>
      </c>
      <c r="DD2" t="s">
        <v>676</v>
      </c>
      <c r="DE2" t="s">
        <v>733</v>
      </c>
      <c r="DF2" t="s">
        <v>689</v>
      </c>
      <c r="DG2" t="s">
        <v>689</v>
      </c>
      <c r="DH2" s="56" t="s">
        <v>700</v>
      </c>
      <c r="DI2" s="56" t="s">
        <v>702</v>
      </c>
      <c r="DJ2" s="56" t="s">
        <v>702</v>
      </c>
      <c r="DK2" s="56" t="s">
        <v>702</v>
      </c>
      <c r="DL2" s="56" t="s">
        <v>705</v>
      </c>
      <c r="DM2" s="56" t="s">
        <v>705</v>
      </c>
      <c r="DN2" t="s">
        <v>685</v>
      </c>
      <c r="DO2" t="s">
        <v>747</v>
      </c>
      <c r="DP2" t="s">
        <v>682</v>
      </c>
      <c r="DQ2" s="56" t="s">
        <v>699</v>
      </c>
      <c r="DR2" s="56" t="s">
        <v>696</v>
      </c>
      <c r="DS2" s="56" t="s">
        <v>693</v>
      </c>
      <c r="DT2" t="s">
        <v>653</v>
      </c>
      <c r="DU2" t="s">
        <v>653</v>
      </c>
      <c r="DV2" t="s">
        <v>683</v>
      </c>
      <c r="DW2" t="s">
        <v>730</v>
      </c>
      <c r="DX2" t="s">
        <v>732</v>
      </c>
      <c r="DY2" t="s">
        <v>687</v>
      </c>
      <c r="DZ2" t="s">
        <v>745</v>
      </c>
      <c r="EA2" t="s">
        <v>561</v>
      </c>
      <c r="EB2" t="s">
        <v>561</v>
      </c>
      <c r="EC2" t="s">
        <v>680</v>
      </c>
      <c r="ED2" t="s">
        <v>735</v>
      </c>
      <c r="EE2" t="s">
        <v>681</v>
      </c>
      <c r="EF2" t="s">
        <v>679</v>
      </c>
      <c r="EG2" t="s">
        <v>736</v>
      </c>
      <c r="EH2" t="s">
        <v>736</v>
      </c>
      <c r="EI2" t="s">
        <v>742</v>
      </c>
      <c r="EJ2" t="s">
        <v>569</v>
      </c>
    </row>
    <row r="3" spans="1:140" ht="31.5" customHeight="1" x14ac:dyDescent="0.25">
      <c r="A3" s="16" t="s">
        <v>761</v>
      </c>
      <c r="B3" s="16"/>
      <c r="C3" s="17"/>
      <c r="D3" s="17"/>
      <c r="E3" s="18"/>
      <c r="F3" s="19"/>
      <c r="G3" s="20"/>
      <c r="H3" s="20"/>
      <c r="I3" s="20"/>
      <c r="J3" s="19"/>
      <c r="K3" s="19"/>
      <c r="L3" s="19"/>
      <c r="M3" s="21"/>
      <c r="N3" s="21"/>
      <c r="O3" s="226"/>
      <c r="P3" s="21"/>
      <c r="Q3" s="21"/>
      <c r="R3" s="17"/>
      <c r="S3" s="17"/>
      <c r="T3" s="17"/>
      <c r="U3" s="17"/>
      <c r="V3" s="22"/>
      <c r="W3" s="22"/>
      <c r="X3" s="22"/>
      <c r="Y3" s="23"/>
      <c r="Z3" s="17"/>
      <c r="AA3" s="21"/>
      <c r="AB3" s="17"/>
      <c r="AC3" s="17"/>
      <c r="AD3" s="17"/>
      <c r="AE3" s="24"/>
      <c r="AF3" s="24"/>
      <c r="AH3" s="25" t="s">
        <v>60</v>
      </c>
      <c r="AI3" s="26" t="s">
        <v>61</v>
      </c>
      <c r="AJ3" s="27" t="s">
        <v>62</v>
      </c>
      <c r="AK3" s="28" t="s">
        <v>63</v>
      </c>
      <c r="AL3" s="26" t="s">
        <v>64</v>
      </c>
      <c r="AM3" s="29" t="s">
        <v>65</v>
      </c>
      <c r="AN3" s="26" t="s">
        <v>66</v>
      </c>
      <c r="AO3" s="26" t="s">
        <v>215</v>
      </c>
      <c r="AP3" s="27" t="s">
        <v>67</v>
      </c>
      <c r="AQ3" s="27" t="s">
        <v>68</v>
      </c>
      <c r="AR3" s="26" t="s">
        <v>69</v>
      </c>
      <c r="AS3" s="26" t="s">
        <v>70</v>
      </c>
      <c r="AT3" s="28" t="s">
        <v>71</v>
      </c>
      <c r="AU3" s="27" t="s">
        <v>72</v>
      </c>
      <c r="AV3" s="27" t="s">
        <v>73</v>
      </c>
      <c r="AW3" s="27" t="s">
        <v>74</v>
      </c>
      <c r="AX3" s="27" t="s">
        <v>75</v>
      </c>
      <c r="AY3" s="29" t="s">
        <v>76</v>
      </c>
      <c r="AZ3" s="65" t="s">
        <v>566</v>
      </c>
      <c r="BA3" s="28" t="s">
        <v>77</v>
      </c>
      <c r="BB3" s="26" t="s">
        <v>78</v>
      </c>
      <c r="BC3" s="26" t="s">
        <v>79</v>
      </c>
      <c r="BD3" s="26" t="s">
        <v>80</v>
      </c>
      <c r="BE3" s="26" t="s">
        <v>81</v>
      </c>
      <c r="BF3" s="28" t="s">
        <v>82</v>
      </c>
      <c r="BG3" s="26" t="s">
        <v>83</v>
      </c>
      <c r="BH3" s="26" t="s">
        <v>84</v>
      </c>
      <c r="BI3" s="26" t="s">
        <v>85</v>
      </c>
      <c r="BJ3" s="26" t="s">
        <v>86</v>
      </c>
      <c r="BK3" s="26" t="s">
        <v>87</v>
      </c>
      <c r="BL3" s="27" t="s">
        <v>260</v>
      </c>
      <c r="BM3" s="27" t="s">
        <v>88</v>
      </c>
      <c r="BN3" s="26" t="s">
        <v>89</v>
      </c>
      <c r="BO3" s="26" t="s">
        <v>90</v>
      </c>
      <c r="BP3" s="27" t="s">
        <v>91</v>
      </c>
      <c r="BQ3" s="27" t="s">
        <v>92</v>
      </c>
      <c r="BR3" s="26" t="s">
        <v>93</v>
      </c>
      <c r="BS3" s="26" t="s">
        <v>94</v>
      </c>
      <c r="BT3" s="26" t="s">
        <v>565</v>
      </c>
      <c r="BU3" s="27" t="s">
        <v>95</v>
      </c>
      <c r="BV3" s="27" t="s">
        <v>258</v>
      </c>
      <c r="BW3" s="26" t="s">
        <v>96</v>
      </c>
      <c r="BX3" s="26" t="s">
        <v>97</v>
      </c>
      <c r="BY3" s="26" t="s">
        <v>98</v>
      </c>
      <c r="BZ3" s="27" t="s">
        <v>99</v>
      </c>
      <c r="CA3" s="28" t="s">
        <v>100</v>
      </c>
      <c r="CB3" s="28" t="s">
        <v>101</v>
      </c>
      <c r="CC3" s="26" t="s">
        <v>102</v>
      </c>
      <c r="CD3" s="26" t="s">
        <v>103</v>
      </c>
      <c r="CE3" s="26" t="s">
        <v>104</v>
      </c>
      <c r="CF3" s="27" t="s">
        <v>105</v>
      </c>
      <c r="CG3" s="26" t="s">
        <v>106</v>
      </c>
      <c r="CH3" s="27" t="s">
        <v>107</v>
      </c>
      <c r="CI3" s="29" t="s">
        <v>108</v>
      </c>
      <c r="CJ3" s="27" t="s">
        <v>109</v>
      </c>
      <c r="CK3" s="27" t="s">
        <v>110</v>
      </c>
      <c r="CL3" s="27" t="s">
        <v>111</v>
      </c>
      <c r="CM3" s="26" t="s">
        <v>112</v>
      </c>
      <c r="CN3" s="29" t="s">
        <v>113</v>
      </c>
      <c r="CO3" s="29" t="s">
        <v>559</v>
      </c>
      <c r="CP3" s="29" t="s">
        <v>560</v>
      </c>
      <c r="CQ3" s="29" t="s">
        <v>564</v>
      </c>
      <c r="CR3" s="28" t="s">
        <v>571</v>
      </c>
      <c r="CS3" s="28" t="s">
        <v>692</v>
      </c>
      <c r="CT3" s="28" t="s">
        <v>721</v>
      </c>
      <c r="CU3" s="44" t="s">
        <v>759</v>
      </c>
      <c r="CV3" s="28" t="s">
        <v>722</v>
      </c>
      <c r="CW3" s="28" t="s">
        <v>723</v>
      </c>
      <c r="CX3" s="28" t="s">
        <v>718</v>
      </c>
      <c r="CY3" s="28" t="s">
        <v>719</v>
      </c>
      <c r="CZ3" s="28" t="s">
        <v>720</v>
      </c>
      <c r="DA3" s="28" t="s">
        <v>725</v>
      </c>
      <c r="DB3" s="28" t="s">
        <v>726</v>
      </c>
      <c r="DC3" s="28" t="s">
        <v>739</v>
      </c>
      <c r="DD3" s="28" t="s">
        <v>752</v>
      </c>
      <c r="DE3" s="28" t="s">
        <v>734</v>
      </c>
      <c r="DF3" s="28" t="s">
        <v>744</v>
      </c>
      <c r="DG3" s="28" t="s">
        <v>714</v>
      </c>
      <c r="DH3" s="28" t="s">
        <v>563</v>
      </c>
      <c r="DI3" s="28" t="s">
        <v>704</v>
      </c>
      <c r="DJ3" s="28" t="s">
        <v>707</v>
      </c>
      <c r="DK3" s="28" t="s">
        <v>708</v>
      </c>
      <c r="DL3" s="44" t="s">
        <v>709</v>
      </c>
      <c r="DM3" s="44" t="s">
        <v>706</v>
      </c>
      <c r="DN3" s="28" t="s">
        <v>686</v>
      </c>
      <c r="DO3" s="28" t="s">
        <v>748</v>
      </c>
      <c r="DP3" s="28" t="s">
        <v>570</v>
      </c>
      <c r="DQ3" s="28" t="s">
        <v>639</v>
      </c>
      <c r="DR3" s="28" t="s">
        <v>697</v>
      </c>
      <c r="DS3" s="28" t="s">
        <v>695</v>
      </c>
      <c r="DT3" s="28" t="s">
        <v>715</v>
      </c>
      <c r="DU3" s="28" t="s">
        <v>688</v>
      </c>
      <c r="DV3" s="28" t="s">
        <v>724</v>
      </c>
      <c r="DW3" s="28" t="s">
        <v>731</v>
      </c>
      <c r="DX3" s="28" t="s">
        <v>558</v>
      </c>
      <c r="DY3" s="28" t="s">
        <v>717</v>
      </c>
      <c r="DZ3" s="28" t="s">
        <v>746</v>
      </c>
      <c r="EA3" s="28" t="s">
        <v>710</v>
      </c>
      <c r="EB3" s="28" t="s">
        <v>711</v>
      </c>
      <c r="EC3" s="28" t="s">
        <v>741</v>
      </c>
      <c r="ED3" t="s">
        <v>735</v>
      </c>
      <c r="EE3" s="28" t="s">
        <v>740</v>
      </c>
      <c r="EF3" s="28" t="s">
        <v>738</v>
      </c>
      <c r="EG3" s="28" t="s">
        <v>737</v>
      </c>
      <c r="EH3" s="28" t="s">
        <v>562</v>
      </c>
      <c r="EI3" s="28" t="s">
        <v>743</v>
      </c>
      <c r="EJ3" s="44" t="s">
        <v>569</v>
      </c>
    </row>
    <row r="4" spans="1:140" x14ac:dyDescent="0.25">
      <c r="A4" s="30"/>
      <c r="B4" s="30"/>
      <c r="C4" s="31"/>
      <c r="D4" s="31"/>
      <c r="E4" s="32"/>
      <c r="F4" s="33"/>
      <c r="G4" s="34"/>
      <c r="H4" s="34"/>
      <c r="I4" s="34"/>
      <c r="J4" s="33"/>
      <c r="K4" s="33"/>
      <c r="L4" s="33"/>
      <c r="M4" s="35"/>
      <c r="N4" s="35"/>
      <c r="O4" s="35"/>
      <c r="P4" s="35"/>
      <c r="Q4" s="35"/>
      <c r="R4" s="31"/>
      <c r="S4" s="31"/>
      <c r="T4" s="31"/>
      <c r="U4" s="31"/>
      <c r="V4" s="36"/>
      <c r="W4" s="36"/>
      <c r="X4" s="36"/>
      <c r="Y4" s="37"/>
      <c r="Z4" s="38"/>
      <c r="AA4" s="39"/>
      <c r="AB4" s="38"/>
      <c r="AC4" s="38"/>
      <c r="AD4" s="38"/>
      <c r="AE4" s="40"/>
      <c r="AF4" s="40"/>
      <c r="AH4" s="41" t="s">
        <v>114</v>
      </c>
      <c r="AI4" s="42">
        <v>2</v>
      </c>
      <c r="AJ4" s="43">
        <v>2</v>
      </c>
      <c r="AK4" s="44" t="s">
        <v>115</v>
      </c>
      <c r="AL4" s="42">
        <v>2</v>
      </c>
      <c r="AM4" s="44" t="s">
        <v>115</v>
      </c>
      <c r="AN4" s="42" t="s">
        <v>115</v>
      </c>
      <c r="AO4" s="42">
        <v>3</v>
      </c>
      <c r="AP4" s="43" t="s">
        <v>115</v>
      </c>
      <c r="AQ4" s="43" t="s">
        <v>115</v>
      </c>
      <c r="AR4" s="42" t="s">
        <v>115</v>
      </c>
      <c r="AS4" s="42" t="s">
        <v>115</v>
      </c>
      <c r="AT4" s="44">
        <v>3.5</v>
      </c>
      <c r="AU4" s="43">
        <v>3</v>
      </c>
      <c r="AV4" s="43" t="s">
        <v>115</v>
      </c>
      <c r="AW4" s="43">
        <v>2</v>
      </c>
      <c r="AX4" s="43">
        <v>3</v>
      </c>
      <c r="AY4" s="44" t="s">
        <v>115</v>
      </c>
      <c r="AZ4" s="44" t="s">
        <v>115</v>
      </c>
      <c r="BA4" s="44">
        <v>3</v>
      </c>
      <c r="BB4" s="42" t="s">
        <v>115</v>
      </c>
      <c r="BC4" s="44" t="s">
        <v>115</v>
      </c>
      <c r="BD4" s="42" t="s">
        <v>115</v>
      </c>
      <c r="BE4" s="42">
        <v>3</v>
      </c>
      <c r="BF4" s="44">
        <v>2</v>
      </c>
      <c r="BG4" s="42">
        <v>2</v>
      </c>
      <c r="BH4" s="42">
        <v>1</v>
      </c>
      <c r="BI4" s="44">
        <v>1</v>
      </c>
      <c r="BJ4" s="42">
        <v>3</v>
      </c>
      <c r="BK4" s="42" t="s">
        <v>115</v>
      </c>
      <c r="BL4" s="42">
        <v>3</v>
      </c>
      <c r="BM4" s="43">
        <v>3</v>
      </c>
      <c r="BN4" s="42" t="s">
        <v>115</v>
      </c>
      <c r="BO4" s="45" t="s">
        <v>115</v>
      </c>
      <c r="BP4" s="45" t="s">
        <v>115</v>
      </c>
      <c r="BQ4" s="45" t="s">
        <v>115</v>
      </c>
      <c r="BR4" s="44" t="s">
        <v>115</v>
      </c>
      <c r="BS4" s="42" t="s">
        <v>115</v>
      </c>
      <c r="BT4" s="42"/>
      <c r="BU4" s="43" t="s">
        <v>115</v>
      </c>
      <c r="BV4" s="43" t="s">
        <v>115</v>
      </c>
      <c r="BW4" s="42" t="s">
        <v>115</v>
      </c>
      <c r="BX4" s="44" t="s">
        <v>115</v>
      </c>
      <c r="BY4" s="42" t="s">
        <v>115</v>
      </c>
      <c r="BZ4" s="43">
        <v>1</v>
      </c>
      <c r="CA4" s="44">
        <v>2</v>
      </c>
      <c r="CB4" s="44">
        <v>3.5</v>
      </c>
      <c r="CC4" s="42" t="s">
        <v>115</v>
      </c>
      <c r="CD4" s="42">
        <v>2</v>
      </c>
      <c r="CE4" s="42" t="s">
        <v>115</v>
      </c>
      <c r="CF4" s="43" t="s">
        <v>115</v>
      </c>
      <c r="CG4" s="42" t="s">
        <v>115</v>
      </c>
      <c r="CH4" s="43">
        <v>3</v>
      </c>
      <c r="CI4" s="44" t="s">
        <v>115</v>
      </c>
      <c r="CJ4" s="43" t="s">
        <v>115</v>
      </c>
      <c r="CK4" s="43" t="s">
        <v>115</v>
      </c>
      <c r="CL4" s="43" t="s">
        <v>115</v>
      </c>
      <c r="CM4" s="44" t="s">
        <v>115</v>
      </c>
      <c r="CN4" s="44" t="s">
        <v>115</v>
      </c>
      <c r="CO4" s="44"/>
      <c r="CP4" s="44"/>
      <c r="CQ4" s="44"/>
      <c r="CS4" s="44"/>
    </row>
    <row r="5" spans="1:140" x14ac:dyDescent="0.25">
      <c r="A5" s="47" t="s">
        <v>116</v>
      </c>
      <c r="B5" s="47" t="s">
        <v>541</v>
      </c>
      <c r="C5" s="47" t="s">
        <v>117</v>
      </c>
      <c r="D5" s="47" t="s">
        <v>118</v>
      </c>
      <c r="E5" s="47" t="s">
        <v>119</v>
      </c>
      <c r="F5" s="48" t="s">
        <v>245</v>
      </c>
      <c r="G5" s="49" t="s">
        <v>246</v>
      </c>
      <c r="H5" s="49" t="s">
        <v>122</v>
      </c>
      <c r="I5" s="49" t="s">
        <v>123</v>
      </c>
      <c r="J5" s="4" t="s">
        <v>374</v>
      </c>
      <c r="K5" s="48" t="s">
        <v>120</v>
      </c>
      <c r="L5" s="51" t="s">
        <v>124</v>
      </c>
      <c r="M5" s="50" t="s">
        <v>357</v>
      </c>
      <c r="N5" s="50" t="s">
        <v>360</v>
      </c>
      <c r="O5" s="50" t="s">
        <v>363</v>
      </c>
      <c r="P5" s="50" t="s">
        <v>364</v>
      </c>
      <c r="Q5" s="50" t="s">
        <v>365</v>
      </c>
      <c r="R5" s="52" t="s">
        <v>125</v>
      </c>
      <c r="S5" s="47" t="s">
        <v>126</v>
      </c>
      <c r="T5" s="47" t="s">
        <v>226</v>
      </c>
      <c r="U5" s="47" t="s">
        <v>227</v>
      </c>
      <c r="V5" s="53" t="s">
        <v>367</v>
      </c>
      <c r="W5" s="53" t="s">
        <v>368</v>
      </c>
      <c r="X5" s="53" t="s">
        <v>128</v>
      </c>
      <c r="Y5" s="47" t="s">
        <v>129</v>
      </c>
      <c r="Z5" s="47" t="s">
        <v>130</v>
      </c>
      <c r="AA5" s="49" t="s">
        <v>131</v>
      </c>
      <c r="AB5" s="47" t="s">
        <v>132</v>
      </c>
      <c r="AC5" s="47" t="s">
        <v>133</v>
      </c>
      <c r="AD5" s="47" t="s">
        <v>134</v>
      </c>
      <c r="AE5" s="54" t="s">
        <v>135</v>
      </c>
      <c r="AF5" s="54" t="s">
        <v>136</v>
      </c>
      <c r="AG5" s="47" t="s">
        <v>137</v>
      </c>
      <c r="AH5" s="47"/>
      <c r="AI5" s="47" t="s">
        <v>138</v>
      </c>
      <c r="AJ5" s="47" t="s">
        <v>139</v>
      </c>
      <c r="AK5" s="47" t="s">
        <v>140</v>
      </c>
      <c r="AL5" s="47" t="s">
        <v>141</v>
      </c>
      <c r="AM5" s="47" t="s">
        <v>142</v>
      </c>
      <c r="AN5" s="47" t="s">
        <v>143</v>
      </c>
      <c r="AO5" s="47" t="s">
        <v>557</v>
      </c>
      <c r="AP5" s="47" t="s">
        <v>144</v>
      </c>
      <c r="AQ5" s="47" t="s">
        <v>145</v>
      </c>
      <c r="AR5" s="47" t="s">
        <v>146</v>
      </c>
      <c r="AS5" s="47" t="s">
        <v>147</v>
      </c>
      <c r="AT5" s="47" t="s">
        <v>148</v>
      </c>
      <c r="AU5" s="47" t="s">
        <v>149</v>
      </c>
      <c r="AV5" s="47" t="s">
        <v>150</v>
      </c>
      <c r="AW5" s="47" t="s">
        <v>151</v>
      </c>
      <c r="AX5" s="47" t="s">
        <v>152</v>
      </c>
      <c r="AY5" s="47" t="s">
        <v>153</v>
      </c>
      <c r="AZ5" s="47" t="s">
        <v>568</v>
      </c>
      <c r="BA5" s="47" t="s">
        <v>154</v>
      </c>
      <c r="BB5" s="47" t="s">
        <v>155</v>
      </c>
      <c r="BC5" s="49" t="s">
        <v>156</v>
      </c>
      <c r="BD5" s="47" t="s">
        <v>157</v>
      </c>
      <c r="BE5" s="47" t="s">
        <v>158</v>
      </c>
      <c r="BF5" s="49" t="s">
        <v>159</v>
      </c>
      <c r="BG5" s="47" t="s">
        <v>160</v>
      </c>
      <c r="BH5" s="47" t="s">
        <v>161</v>
      </c>
      <c r="BI5" s="49" t="s">
        <v>162</v>
      </c>
      <c r="BJ5" s="47" t="s">
        <v>163</v>
      </c>
      <c r="BK5" s="47" t="s">
        <v>164</v>
      </c>
      <c r="BL5" s="47" t="s">
        <v>555</v>
      </c>
      <c r="BM5" s="47" t="s">
        <v>165</v>
      </c>
      <c r="BN5" s="47" t="s">
        <v>166</v>
      </c>
      <c r="BO5" s="47" t="s">
        <v>167</v>
      </c>
      <c r="BP5" s="47" t="s">
        <v>168</v>
      </c>
      <c r="BQ5" s="47" t="s">
        <v>169</v>
      </c>
      <c r="BR5" s="49" t="s">
        <v>170</v>
      </c>
      <c r="BS5" s="47" t="s">
        <v>171</v>
      </c>
      <c r="BT5" s="47" t="s">
        <v>669</v>
      </c>
      <c r="BU5" s="47" t="s">
        <v>172</v>
      </c>
      <c r="BV5" s="47" t="s">
        <v>556</v>
      </c>
      <c r="BW5" s="47" t="s">
        <v>173</v>
      </c>
      <c r="BX5" s="49" t="s">
        <v>174</v>
      </c>
      <c r="BY5" s="47" t="s">
        <v>175</v>
      </c>
      <c r="BZ5" s="47" t="s">
        <v>176</v>
      </c>
      <c r="CA5" s="47" t="s">
        <v>177</v>
      </c>
      <c r="CB5" s="47" t="s">
        <v>178</v>
      </c>
      <c r="CC5" s="47" t="s">
        <v>179</v>
      </c>
      <c r="CD5" s="47" t="s">
        <v>180</v>
      </c>
      <c r="CE5" s="47" t="s">
        <v>181</v>
      </c>
      <c r="CF5" s="47" t="s">
        <v>182</v>
      </c>
      <c r="CG5" s="47" t="s">
        <v>183</v>
      </c>
      <c r="CH5" s="47" t="s">
        <v>184</v>
      </c>
      <c r="CI5" s="49" t="s">
        <v>185</v>
      </c>
      <c r="CJ5" s="47" t="s">
        <v>186</v>
      </c>
      <c r="CK5" s="47" t="s">
        <v>187</v>
      </c>
      <c r="CL5" s="47" t="s">
        <v>188</v>
      </c>
      <c r="CM5" s="49" t="s">
        <v>189</v>
      </c>
      <c r="CN5" s="47" t="s">
        <v>190</v>
      </c>
      <c r="CO5" s="2" t="s">
        <v>587</v>
      </c>
      <c r="CP5" s="2" t="s">
        <v>588</v>
      </c>
      <c r="CQ5" s="2" t="s">
        <v>589</v>
      </c>
      <c r="CR5" s="6" t="s">
        <v>597</v>
      </c>
      <c r="CS5" s="2" t="s">
        <v>758</v>
      </c>
      <c r="CT5" s="6" t="s">
        <v>608</v>
      </c>
      <c r="CU5" s="6" t="s">
        <v>760</v>
      </c>
      <c r="CV5" s="6" t="s">
        <v>609</v>
      </c>
      <c r="CW5" s="6" t="s">
        <v>610</v>
      </c>
      <c r="CX5" s="6" t="s">
        <v>605</v>
      </c>
      <c r="CY5" s="6" t="s">
        <v>606</v>
      </c>
      <c r="CZ5" s="6" t="s">
        <v>607</v>
      </c>
      <c r="DA5" s="6" t="s">
        <v>598</v>
      </c>
      <c r="DB5" s="6" t="s">
        <v>754</v>
      </c>
      <c r="DC5" s="6" t="s">
        <v>618</v>
      </c>
      <c r="DD5" s="6" t="s">
        <v>753</v>
      </c>
      <c r="DE5" s="6" t="s">
        <v>620</v>
      </c>
      <c r="DF5" s="6" t="s">
        <v>619</v>
      </c>
      <c r="DG5" s="6" t="s">
        <v>755</v>
      </c>
      <c r="DH5" s="6" t="s">
        <v>601</v>
      </c>
      <c r="DI5" s="6" t="s">
        <v>594</v>
      </c>
      <c r="DJ5" s="6" t="s">
        <v>595</v>
      </c>
      <c r="DK5" s="6" t="s">
        <v>596</v>
      </c>
      <c r="DL5" s="6" t="s">
        <v>756</v>
      </c>
      <c r="DM5" s="6" t="s">
        <v>616</v>
      </c>
      <c r="DN5" s="6" t="s">
        <v>614</v>
      </c>
      <c r="DO5" s="6" t="s">
        <v>593</v>
      </c>
      <c r="DP5" s="6" t="s">
        <v>751</v>
      </c>
      <c r="DQ5" s="6" t="s">
        <v>757</v>
      </c>
      <c r="DR5" s="6" t="s">
        <v>599</v>
      </c>
      <c r="DS5" s="6" t="s">
        <v>600</v>
      </c>
      <c r="DT5" s="6" t="s">
        <v>602</v>
      </c>
      <c r="DU5" s="6" t="s">
        <v>603</v>
      </c>
      <c r="DV5" s="6" t="s">
        <v>621</v>
      </c>
      <c r="DW5" s="6" t="s">
        <v>623</v>
      </c>
      <c r="DX5" s="6" t="s">
        <v>750</v>
      </c>
      <c r="DY5" s="6" t="s">
        <v>617</v>
      </c>
      <c r="DZ5" s="6" t="s">
        <v>604</v>
      </c>
      <c r="EA5" s="6" t="s">
        <v>590</v>
      </c>
      <c r="EB5" s="6" t="s">
        <v>591</v>
      </c>
      <c r="EC5" s="6" t="s">
        <v>613</v>
      </c>
      <c r="ED5" s="6" t="s">
        <v>615</v>
      </c>
      <c r="EE5" s="6" t="s">
        <v>612</v>
      </c>
      <c r="EF5" s="6" t="s">
        <v>592</v>
      </c>
      <c r="EG5" s="6" t="s">
        <v>611</v>
      </c>
      <c r="EH5" s="6" t="s">
        <v>749</v>
      </c>
      <c r="EI5" s="6" t="s">
        <v>622</v>
      </c>
      <c r="EJ5" s="6" t="s">
        <v>569</v>
      </c>
    </row>
    <row r="6" spans="1:140" x14ac:dyDescent="0.25">
      <c r="A6" t="s">
        <v>275</v>
      </c>
      <c r="B6" t="s">
        <v>542</v>
      </c>
      <c r="C6" t="s">
        <v>193</v>
      </c>
      <c r="D6">
        <v>2</v>
      </c>
      <c r="E6" s="57">
        <v>43239</v>
      </c>
      <c r="F6" s="60">
        <v>0.44791666666666669</v>
      </c>
      <c r="J6">
        <v>14.1</v>
      </c>
      <c r="K6" t="s">
        <v>356</v>
      </c>
      <c r="L6">
        <v>125</v>
      </c>
      <c r="M6" t="s">
        <v>358</v>
      </c>
      <c r="N6">
        <v>1</v>
      </c>
      <c r="O6">
        <v>0</v>
      </c>
      <c r="P6">
        <v>0</v>
      </c>
      <c r="Q6">
        <v>0</v>
      </c>
      <c r="V6">
        <v>0</v>
      </c>
      <c r="AG6" t="s">
        <v>362</v>
      </c>
    </row>
    <row r="7" spans="1:140" x14ac:dyDescent="0.25">
      <c r="A7" t="s">
        <v>275</v>
      </c>
      <c r="B7" t="s">
        <v>542</v>
      </c>
      <c r="C7" t="s">
        <v>193</v>
      </c>
      <c r="D7">
        <v>2</v>
      </c>
      <c r="E7" s="57">
        <v>43239</v>
      </c>
      <c r="F7" s="60">
        <v>0.44791666666666669</v>
      </c>
      <c r="J7">
        <v>14.1</v>
      </c>
      <c r="K7" t="s">
        <v>356</v>
      </c>
      <c r="L7">
        <v>126</v>
      </c>
      <c r="M7" t="s">
        <v>358</v>
      </c>
      <c r="N7">
        <v>1</v>
      </c>
      <c r="O7">
        <v>0</v>
      </c>
      <c r="P7">
        <v>0</v>
      </c>
      <c r="Q7">
        <v>0</v>
      </c>
      <c r="V7">
        <v>0</v>
      </c>
      <c r="AG7" t="s">
        <v>361</v>
      </c>
    </row>
    <row r="8" spans="1:140" x14ac:dyDescent="0.25">
      <c r="A8" t="s">
        <v>275</v>
      </c>
      <c r="B8" t="s">
        <v>542</v>
      </c>
      <c r="C8" t="s">
        <v>193</v>
      </c>
      <c r="D8">
        <v>2</v>
      </c>
      <c r="E8" s="57">
        <v>43239</v>
      </c>
      <c r="F8" s="60">
        <v>0.44791666666666669</v>
      </c>
      <c r="J8">
        <v>14.1</v>
      </c>
      <c r="K8" t="s">
        <v>356</v>
      </c>
      <c r="L8">
        <v>127</v>
      </c>
      <c r="M8" t="s">
        <v>358</v>
      </c>
      <c r="N8">
        <v>1</v>
      </c>
      <c r="O8">
        <v>0</v>
      </c>
      <c r="P8">
        <v>1</v>
      </c>
      <c r="Q8">
        <v>0</v>
      </c>
      <c r="V8">
        <v>1</v>
      </c>
      <c r="W8">
        <v>127</v>
      </c>
      <c r="X8" t="s">
        <v>359</v>
      </c>
      <c r="AG8" t="s">
        <v>369</v>
      </c>
      <c r="AZ8">
        <v>1</v>
      </c>
      <c r="DM8">
        <v>1</v>
      </c>
    </row>
    <row r="9" spans="1:140" x14ac:dyDescent="0.25">
      <c r="A9" t="s">
        <v>275</v>
      </c>
      <c r="B9" t="s">
        <v>542</v>
      </c>
      <c r="C9" t="s">
        <v>193</v>
      </c>
      <c r="D9">
        <v>2</v>
      </c>
      <c r="E9" s="57">
        <v>43239</v>
      </c>
      <c r="F9" s="60">
        <v>0.44791666666666702</v>
      </c>
      <c r="J9">
        <v>14.1</v>
      </c>
      <c r="K9" t="s">
        <v>356</v>
      </c>
      <c r="L9">
        <v>128</v>
      </c>
      <c r="M9" t="s">
        <v>358</v>
      </c>
      <c r="N9">
        <v>1</v>
      </c>
      <c r="O9">
        <v>0</v>
      </c>
      <c r="P9">
        <v>0</v>
      </c>
      <c r="Q9">
        <v>0</v>
      </c>
      <c r="V9">
        <v>0</v>
      </c>
      <c r="AH9" t="s">
        <v>370</v>
      </c>
      <c r="DL9">
        <v>1</v>
      </c>
    </row>
    <row r="10" spans="1:140" x14ac:dyDescent="0.25">
      <c r="A10" t="s">
        <v>275</v>
      </c>
      <c r="B10" t="s">
        <v>542</v>
      </c>
      <c r="C10" t="s">
        <v>193</v>
      </c>
      <c r="D10">
        <v>2</v>
      </c>
      <c r="E10" s="57">
        <v>43239</v>
      </c>
      <c r="F10" s="60">
        <v>0.44791666666666702</v>
      </c>
      <c r="J10">
        <v>14.1</v>
      </c>
      <c r="K10" t="s">
        <v>356</v>
      </c>
      <c r="L10">
        <v>129</v>
      </c>
      <c r="M10" t="s">
        <v>371</v>
      </c>
      <c r="N10">
        <v>1</v>
      </c>
      <c r="O10">
        <v>1</v>
      </c>
      <c r="P10">
        <v>2</v>
      </c>
      <c r="Q10">
        <v>3</v>
      </c>
      <c r="V10">
        <v>1</v>
      </c>
      <c r="W10">
        <v>129</v>
      </c>
      <c r="X10" t="s">
        <v>359</v>
      </c>
      <c r="AG10" t="s">
        <v>372</v>
      </c>
      <c r="AH10" t="s">
        <v>370</v>
      </c>
      <c r="BC10">
        <v>2</v>
      </c>
      <c r="BE10">
        <v>1</v>
      </c>
      <c r="BJ10">
        <v>1</v>
      </c>
      <c r="CJ10">
        <v>1</v>
      </c>
      <c r="CQ10">
        <v>1</v>
      </c>
      <c r="DL10">
        <v>1</v>
      </c>
    </row>
    <row r="11" spans="1:140" x14ac:dyDescent="0.25">
      <c r="A11" t="s">
        <v>275</v>
      </c>
      <c r="B11" t="s">
        <v>542</v>
      </c>
      <c r="C11" t="s">
        <v>193</v>
      </c>
      <c r="D11">
        <v>2</v>
      </c>
      <c r="E11" s="57">
        <v>43239</v>
      </c>
      <c r="F11" s="60">
        <v>0.44791666666666802</v>
      </c>
      <c r="J11">
        <v>14.1</v>
      </c>
      <c r="K11" t="s">
        <v>356</v>
      </c>
      <c r="L11">
        <v>130</v>
      </c>
      <c r="M11" t="s">
        <v>358</v>
      </c>
      <c r="N11">
        <v>1</v>
      </c>
      <c r="O11">
        <v>5</v>
      </c>
      <c r="P11">
        <v>0</v>
      </c>
      <c r="Q11">
        <v>1</v>
      </c>
      <c r="V11">
        <v>1</v>
      </c>
      <c r="W11">
        <v>130</v>
      </c>
      <c r="X11" t="s">
        <v>359</v>
      </c>
      <c r="AG11" t="s">
        <v>372</v>
      </c>
      <c r="AH11" t="s">
        <v>373</v>
      </c>
      <c r="BQ11">
        <v>3</v>
      </c>
      <c r="BW11">
        <v>2</v>
      </c>
      <c r="CJ11">
        <v>1</v>
      </c>
      <c r="DL11">
        <v>2</v>
      </c>
      <c r="EA11">
        <v>1</v>
      </c>
      <c r="EF11">
        <v>1</v>
      </c>
    </row>
    <row r="12" spans="1:140" x14ac:dyDescent="0.25">
      <c r="A12" t="s">
        <v>197</v>
      </c>
      <c r="B12" t="s">
        <v>543</v>
      </c>
      <c r="C12" t="s">
        <v>193</v>
      </c>
      <c r="D12">
        <v>2</v>
      </c>
      <c r="E12" s="57">
        <v>43239</v>
      </c>
      <c r="F12" s="60">
        <v>0.56805555555555554</v>
      </c>
      <c r="J12">
        <v>18.899999999999999</v>
      </c>
      <c r="K12" t="s">
        <v>375</v>
      </c>
      <c r="L12">
        <v>131</v>
      </c>
      <c r="M12" t="s">
        <v>358</v>
      </c>
      <c r="N12">
        <v>1</v>
      </c>
      <c r="O12">
        <v>0</v>
      </c>
      <c r="P12">
        <v>0</v>
      </c>
      <c r="Q12">
        <v>2</v>
      </c>
      <c r="V12">
        <v>1</v>
      </c>
      <c r="W12">
        <v>131</v>
      </c>
      <c r="X12" t="s">
        <v>359</v>
      </c>
      <c r="CO12">
        <v>1</v>
      </c>
      <c r="CQ12">
        <v>1</v>
      </c>
      <c r="EA12">
        <v>2</v>
      </c>
    </row>
    <row r="13" spans="1:140" x14ac:dyDescent="0.25">
      <c r="A13" t="s">
        <v>197</v>
      </c>
      <c r="B13" t="s">
        <v>543</v>
      </c>
      <c r="C13" t="s">
        <v>193</v>
      </c>
      <c r="D13">
        <v>2</v>
      </c>
      <c r="E13" s="57">
        <v>43239</v>
      </c>
      <c r="F13" s="60">
        <v>0.56805555555555554</v>
      </c>
      <c r="J13">
        <v>18.899999999999999</v>
      </c>
      <c r="K13" t="s">
        <v>375</v>
      </c>
      <c r="L13">
        <v>132</v>
      </c>
      <c r="M13" t="s">
        <v>358</v>
      </c>
      <c r="N13">
        <v>1</v>
      </c>
      <c r="O13">
        <v>9</v>
      </c>
      <c r="P13">
        <v>7</v>
      </c>
      <c r="Q13">
        <v>3</v>
      </c>
      <c r="V13">
        <v>1</v>
      </c>
      <c r="W13">
        <v>132</v>
      </c>
      <c r="X13" t="s">
        <v>359</v>
      </c>
      <c r="AH13" t="s">
        <v>376</v>
      </c>
      <c r="AX13">
        <v>14</v>
      </c>
      <c r="BH13">
        <v>3</v>
      </c>
      <c r="CO13">
        <v>2</v>
      </c>
      <c r="DL13">
        <v>17</v>
      </c>
      <c r="EA13">
        <v>11</v>
      </c>
      <c r="EG13">
        <v>2</v>
      </c>
    </row>
    <row r="14" spans="1:140" x14ac:dyDescent="0.25">
      <c r="A14" t="s">
        <v>197</v>
      </c>
      <c r="B14" t="s">
        <v>543</v>
      </c>
      <c r="C14" t="s">
        <v>193</v>
      </c>
      <c r="D14">
        <v>2</v>
      </c>
      <c r="E14" s="57">
        <v>43239</v>
      </c>
      <c r="F14" s="60">
        <v>0.56805555555555598</v>
      </c>
      <c r="J14">
        <v>18.899999999999999</v>
      </c>
      <c r="K14" t="s">
        <v>375</v>
      </c>
      <c r="L14">
        <v>133</v>
      </c>
      <c r="M14" t="s">
        <v>377</v>
      </c>
      <c r="N14">
        <v>1</v>
      </c>
      <c r="O14">
        <v>9</v>
      </c>
      <c r="P14">
        <v>3</v>
      </c>
      <c r="Q14">
        <v>0</v>
      </c>
      <c r="V14">
        <v>1</v>
      </c>
      <c r="W14">
        <v>133</v>
      </c>
      <c r="X14" t="s">
        <v>359</v>
      </c>
      <c r="AH14" t="s">
        <v>378</v>
      </c>
      <c r="AX14">
        <v>5</v>
      </c>
      <c r="BH14">
        <v>7</v>
      </c>
      <c r="DL14">
        <v>21</v>
      </c>
      <c r="DX14">
        <v>1</v>
      </c>
    </row>
    <row r="15" spans="1:140" x14ac:dyDescent="0.25">
      <c r="A15" t="s">
        <v>197</v>
      </c>
      <c r="B15" t="s">
        <v>543</v>
      </c>
      <c r="C15" t="s">
        <v>193</v>
      </c>
      <c r="D15">
        <v>2</v>
      </c>
      <c r="E15" s="57">
        <v>43239</v>
      </c>
      <c r="F15" s="60">
        <v>0.56805555555555598</v>
      </c>
      <c r="J15">
        <v>18.899999999999999</v>
      </c>
      <c r="K15" t="s">
        <v>375</v>
      </c>
      <c r="L15">
        <v>134</v>
      </c>
      <c r="M15" t="s">
        <v>377</v>
      </c>
      <c r="N15">
        <v>1</v>
      </c>
      <c r="O15">
        <v>20</v>
      </c>
      <c r="P15">
        <v>8</v>
      </c>
      <c r="Q15">
        <v>4</v>
      </c>
      <c r="V15">
        <v>2</v>
      </c>
      <c r="W15">
        <v>134.1</v>
      </c>
      <c r="X15" t="s">
        <v>359</v>
      </c>
      <c r="AG15" t="s">
        <v>379</v>
      </c>
      <c r="AH15" t="s">
        <v>380</v>
      </c>
      <c r="AX15">
        <v>11</v>
      </c>
      <c r="BH15">
        <v>2</v>
      </c>
      <c r="CQ15">
        <v>1</v>
      </c>
      <c r="DL15">
        <v>25</v>
      </c>
      <c r="EA15">
        <v>1</v>
      </c>
    </row>
    <row r="16" spans="1:140" x14ac:dyDescent="0.25">
      <c r="A16" t="s">
        <v>197</v>
      </c>
      <c r="B16" t="s">
        <v>543</v>
      </c>
      <c r="C16" t="s">
        <v>193</v>
      </c>
      <c r="D16">
        <v>2</v>
      </c>
      <c r="E16" s="57">
        <v>43239</v>
      </c>
      <c r="F16" s="60">
        <v>0.56805555555555598</v>
      </c>
      <c r="J16">
        <v>18.899999999999999</v>
      </c>
      <c r="K16" t="s">
        <v>375</v>
      </c>
      <c r="L16">
        <v>134</v>
      </c>
      <c r="M16" t="s">
        <v>377</v>
      </c>
      <c r="N16">
        <v>1</v>
      </c>
      <c r="W16">
        <v>134.19999999999999</v>
      </c>
      <c r="AX16">
        <v>13</v>
      </c>
      <c r="BH16">
        <v>3</v>
      </c>
      <c r="DL16">
        <v>1</v>
      </c>
      <c r="DM16">
        <v>1</v>
      </c>
      <c r="EA16">
        <v>1</v>
      </c>
    </row>
    <row r="17" spans="1:139" x14ac:dyDescent="0.25">
      <c r="A17" t="s">
        <v>197</v>
      </c>
      <c r="B17" t="s">
        <v>543</v>
      </c>
      <c r="C17" t="s">
        <v>193</v>
      </c>
      <c r="D17">
        <v>2</v>
      </c>
      <c r="E17" s="57">
        <v>43239</v>
      </c>
      <c r="F17" s="60">
        <v>0.56805555555555598</v>
      </c>
      <c r="J17">
        <v>18.899999999999999</v>
      </c>
      <c r="K17" t="s">
        <v>375</v>
      </c>
      <c r="L17">
        <v>135</v>
      </c>
      <c r="M17" t="s">
        <v>371</v>
      </c>
      <c r="N17">
        <v>1</v>
      </c>
      <c r="O17">
        <v>26</v>
      </c>
      <c r="P17">
        <v>7</v>
      </c>
      <c r="Q17">
        <v>0</v>
      </c>
      <c r="V17">
        <v>2</v>
      </c>
      <c r="W17">
        <v>135.1</v>
      </c>
      <c r="X17" t="s">
        <v>359</v>
      </c>
      <c r="AH17" t="s">
        <v>381</v>
      </c>
      <c r="AX17">
        <v>9</v>
      </c>
      <c r="BH17">
        <v>6</v>
      </c>
      <c r="DL17">
        <v>32</v>
      </c>
      <c r="EA17">
        <v>2</v>
      </c>
      <c r="EG17">
        <v>2</v>
      </c>
    </row>
    <row r="18" spans="1:139" x14ac:dyDescent="0.25">
      <c r="A18" t="s">
        <v>197</v>
      </c>
      <c r="B18" t="s">
        <v>543</v>
      </c>
      <c r="C18" t="s">
        <v>193</v>
      </c>
      <c r="D18">
        <v>2</v>
      </c>
      <c r="E18" s="57">
        <v>43239</v>
      </c>
      <c r="F18" s="60">
        <v>0.56805555555555598</v>
      </c>
      <c r="J18">
        <v>18.899999999999999</v>
      </c>
      <c r="K18" t="s">
        <v>375</v>
      </c>
      <c r="L18">
        <v>135</v>
      </c>
      <c r="M18" t="s">
        <v>371</v>
      </c>
      <c r="N18">
        <v>1</v>
      </c>
      <c r="W18">
        <v>135.19999999999999</v>
      </c>
      <c r="AX18">
        <v>9</v>
      </c>
      <c r="BH18">
        <v>10</v>
      </c>
    </row>
    <row r="19" spans="1:139" x14ac:dyDescent="0.25">
      <c r="A19" t="s">
        <v>197</v>
      </c>
      <c r="B19" t="s">
        <v>543</v>
      </c>
      <c r="C19" t="s">
        <v>193</v>
      </c>
      <c r="D19">
        <v>2</v>
      </c>
      <c r="E19" s="57">
        <v>43239</v>
      </c>
      <c r="F19" s="60">
        <v>0.56805555555555598</v>
      </c>
      <c r="J19">
        <v>18.899999999999999</v>
      </c>
      <c r="K19" t="s">
        <v>375</v>
      </c>
      <c r="L19">
        <v>136</v>
      </c>
      <c r="M19" t="s">
        <v>358</v>
      </c>
      <c r="N19">
        <v>1</v>
      </c>
      <c r="O19">
        <v>8</v>
      </c>
      <c r="P19">
        <v>5</v>
      </c>
      <c r="Q19">
        <v>4</v>
      </c>
      <c r="V19">
        <v>1</v>
      </c>
      <c r="W19">
        <v>136</v>
      </c>
      <c r="X19" t="s">
        <v>359</v>
      </c>
      <c r="AH19" t="s">
        <v>382</v>
      </c>
      <c r="AX19">
        <v>9</v>
      </c>
      <c r="BH19">
        <v>8</v>
      </c>
      <c r="DL19">
        <v>26</v>
      </c>
      <c r="EA19">
        <v>1</v>
      </c>
      <c r="EG19">
        <v>2</v>
      </c>
    </row>
    <row r="20" spans="1:139" x14ac:dyDescent="0.25">
      <c r="A20" t="s">
        <v>197</v>
      </c>
      <c r="B20" t="s">
        <v>543</v>
      </c>
      <c r="C20" t="s">
        <v>383</v>
      </c>
      <c r="D20">
        <v>7</v>
      </c>
      <c r="E20" s="57">
        <v>43232</v>
      </c>
      <c r="F20" s="60">
        <v>0.45833333333333331</v>
      </c>
      <c r="J20">
        <v>24.9</v>
      </c>
      <c r="K20" t="s">
        <v>384</v>
      </c>
      <c r="L20">
        <v>99</v>
      </c>
      <c r="M20" t="s">
        <v>358</v>
      </c>
      <c r="N20">
        <v>1</v>
      </c>
      <c r="O20">
        <v>3</v>
      </c>
      <c r="P20">
        <v>3</v>
      </c>
      <c r="Q20">
        <v>1</v>
      </c>
      <c r="V20">
        <v>1</v>
      </c>
      <c r="W20">
        <v>99.1</v>
      </c>
      <c r="X20" t="s">
        <v>359</v>
      </c>
      <c r="CP20">
        <v>5</v>
      </c>
      <c r="CQ20">
        <v>2</v>
      </c>
      <c r="DX20">
        <v>1</v>
      </c>
      <c r="DZ20">
        <v>5</v>
      </c>
      <c r="EA20">
        <v>4</v>
      </c>
      <c r="EG20">
        <v>1</v>
      </c>
    </row>
    <row r="21" spans="1:139" x14ac:dyDescent="0.25">
      <c r="A21" t="s">
        <v>197</v>
      </c>
      <c r="B21" t="s">
        <v>543</v>
      </c>
      <c r="C21" t="s">
        <v>383</v>
      </c>
      <c r="D21">
        <v>7</v>
      </c>
      <c r="E21" s="57">
        <v>43232</v>
      </c>
      <c r="F21" s="60">
        <v>0.45833333333333331</v>
      </c>
      <c r="J21">
        <v>24.9</v>
      </c>
      <c r="K21" t="s">
        <v>384</v>
      </c>
      <c r="L21">
        <v>99</v>
      </c>
      <c r="M21" t="s">
        <v>358</v>
      </c>
      <c r="N21">
        <v>1</v>
      </c>
      <c r="W21">
        <v>99.2</v>
      </c>
      <c r="AX21">
        <v>3</v>
      </c>
      <c r="CO21">
        <v>2</v>
      </c>
      <c r="DZ21">
        <v>9</v>
      </c>
      <c r="EH21">
        <v>3</v>
      </c>
      <c r="EI21">
        <v>2</v>
      </c>
    </row>
    <row r="22" spans="1:139" x14ac:dyDescent="0.25">
      <c r="A22" t="s">
        <v>197</v>
      </c>
      <c r="B22" t="s">
        <v>543</v>
      </c>
      <c r="C22" t="s">
        <v>383</v>
      </c>
      <c r="D22">
        <v>7</v>
      </c>
      <c r="E22" s="57">
        <v>43232</v>
      </c>
      <c r="F22" s="60">
        <v>0.45833333333333331</v>
      </c>
      <c r="J22">
        <v>24.9</v>
      </c>
      <c r="K22" t="s">
        <v>384</v>
      </c>
      <c r="L22">
        <v>100</v>
      </c>
      <c r="M22" t="s">
        <v>358</v>
      </c>
      <c r="N22">
        <v>1</v>
      </c>
      <c r="O22">
        <v>2</v>
      </c>
      <c r="P22">
        <v>1</v>
      </c>
      <c r="Q22">
        <v>0</v>
      </c>
      <c r="V22">
        <v>1</v>
      </c>
      <c r="W22">
        <v>100</v>
      </c>
      <c r="X22" t="s">
        <v>359</v>
      </c>
      <c r="CO22">
        <v>1</v>
      </c>
      <c r="CP22">
        <v>5</v>
      </c>
      <c r="DI22">
        <v>1</v>
      </c>
      <c r="DL22">
        <v>1</v>
      </c>
      <c r="DX22">
        <v>3</v>
      </c>
      <c r="EA22">
        <v>1</v>
      </c>
      <c r="EE22">
        <v>1</v>
      </c>
      <c r="EG22">
        <v>2</v>
      </c>
    </row>
    <row r="23" spans="1:139" x14ac:dyDescent="0.25">
      <c r="A23" t="s">
        <v>197</v>
      </c>
      <c r="B23" t="s">
        <v>543</v>
      </c>
      <c r="C23" t="s">
        <v>383</v>
      </c>
      <c r="D23">
        <v>7</v>
      </c>
      <c r="E23" s="57">
        <v>43232</v>
      </c>
      <c r="F23" s="60">
        <v>0.45833333333333298</v>
      </c>
      <c r="J23">
        <v>24.9</v>
      </c>
      <c r="K23" t="s">
        <v>384</v>
      </c>
      <c r="L23">
        <v>101</v>
      </c>
      <c r="M23" t="s">
        <v>358</v>
      </c>
      <c r="N23">
        <v>1</v>
      </c>
      <c r="O23">
        <v>1</v>
      </c>
      <c r="P23">
        <v>5</v>
      </c>
      <c r="Q23">
        <v>0</v>
      </c>
      <c r="V23">
        <v>1</v>
      </c>
      <c r="W23">
        <v>101</v>
      </c>
      <c r="X23" t="s">
        <v>359</v>
      </c>
      <c r="AK23">
        <v>3</v>
      </c>
      <c r="CQ23">
        <v>1</v>
      </c>
      <c r="DL23">
        <v>3</v>
      </c>
      <c r="DM23">
        <v>1</v>
      </c>
      <c r="DY23">
        <v>1</v>
      </c>
      <c r="DZ23">
        <v>6</v>
      </c>
    </row>
    <row r="24" spans="1:139" x14ac:dyDescent="0.25">
      <c r="A24" t="s">
        <v>197</v>
      </c>
      <c r="B24" t="s">
        <v>543</v>
      </c>
      <c r="C24" t="s">
        <v>383</v>
      </c>
      <c r="D24">
        <v>7</v>
      </c>
      <c r="E24" s="57">
        <v>43232</v>
      </c>
      <c r="F24" s="60">
        <v>0.45833333333333298</v>
      </c>
      <c r="J24">
        <v>24.9</v>
      </c>
      <c r="K24" t="s">
        <v>384</v>
      </c>
      <c r="L24">
        <v>102</v>
      </c>
      <c r="M24" t="s">
        <v>358</v>
      </c>
      <c r="N24">
        <v>1</v>
      </c>
      <c r="O24">
        <v>13</v>
      </c>
      <c r="P24">
        <v>10</v>
      </c>
      <c r="Q24">
        <v>5</v>
      </c>
      <c r="V24">
        <v>2</v>
      </c>
      <c r="W24">
        <v>102.1</v>
      </c>
      <c r="X24" t="s">
        <v>359</v>
      </c>
      <c r="AG24" t="s">
        <v>387</v>
      </c>
      <c r="AH24" t="s">
        <v>386</v>
      </c>
      <c r="AX24">
        <v>2</v>
      </c>
      <c r="BH24">
        <v>8</v>
      </c>
      <c r="DL24">
        <v>1</v>
      </c>
      <c r="DW24">
        <v>1</v>
      </c>
      <c r="DX24">
        <v>1</v>
      </c>
      <c r="EB24">
        <v>1</v>
      </c>
    </row>
    <row r="25" spans="1:139" x14ac:dyDescent="0.25">
      <c r="A25" t="s">
        <v>197</v>
      </c>
      <c r="B25" t="s">
        <v>543</v>
      </c>
      <c r="C25" t="s">
        <v>383</v>
      </c>
      <c r="D25">
        <v>7</v>
      </c>
      <c r="E25" s="57">
        <v>43232</v>
      </c>
      <c r="F25" s="60">
        <v>0.45833333333333298</v>
      </c>
      <c r="J25">
        <v>24.9</v>
      </c>
      <c r="K25" t="s">
        <v>384</v>
      </c>
      <c r="L25">
        <v>102</v>
      </c>
      <c r="M25" t="s">
        <v>358</v>
      </c>
      <c r="N25">
        <v>1</v>
      </c>
      <c r="W25">
        <v>102.2</v>
      </c>
      <c r="AX25">
        <v>4</v>
      </c>
      <c r="BH25">
        <v>14</v>
      </c>
      <c r="DE25">
        <v>1</v>
      </c>
      <c r="DF25" s="56">
        <v>1</v>
      </c>
      <c r="EA25">
        <v>1</v>
      </c>
    </row>
    <row r="26" spans="1:139" x14ac:dyDescent="0.25">
      <c r="A26" t="s">
        <v>197</v>
      </c>
      <c r="B26" t="s">
        <v>543</v>
      </c>
      <c r="C26" t="s">
        <v>383</v>
      </c>
      <c r="D26">
        <v>7</v>
      </c>
      <c r="E26" s="57">
        <v>43232</v>
      </c>
      <c r="F26" s="60">
        <v>0.48888888888888887</v>
      </c>
      <c r="J26">
        <v>25.9</v>
      </c>
      <c r="K26" t="s">
        <v>384</v>
      </c>
      <c r="L26">
        <v>103</v>
      </c>
      <c r="M26" t="s">
        <v>358</v>
      </c>
      <c r="N26">
        <v>1</v>
      </c>
      <c r="O26">
        <v>3</v>
      </c>
      <c r="P26">
        <v>1</v>
      </c>
      <c r="Q26">
        <v>1</v>
      </c>
      <c r="R26">
        <v>4.5</v>
      </c>
      <c r="S26">
        <v>19.7</v>
      </c>
      <c r="T26">
        <v>7.75</v>
      </c>
      <c r="U26">
        <v>26</v>
      </c>
      <c r="V26">
        <v>1</v>
      </c>
      <c r="W26">
        <v>103</v>
      </c>
      <c r="X26" t="s">
        <v>359</v>
      </c>
      <c r="AG26" t="s">
        <v>385</v>
      </c>
      <c r="BH26">
        <v>5</v>
      </c>
      <c r="DL26">
        <v>2</v>
      </c>
      <c r="DM26">
        <v>2</v>
      </c>
      <c r="EA26">
        <v>2</v>
      </c>
    </row>
    <row r="27" spans="1:139" x14ac:dyDescent="0.25">
      <c r="A27" t="s">
        <v>197</v>
      </c>
      <c r="B27" t="s">
        <v>543</v>
      </c>
      <c r="C27" t="s">
        <v>383</v>
      </c>
      <c r="D27">
        <v>7</v>
      </c>
      <c r="E27" s="57">
        <v>43232</v>
      </c>
      <c r="F27" s="60">
        <v>0.48888888888888887</v>
      </c>
      <c r="J27">
        <v>25.9</v>
      </c>
      <c r="K27" t="s">
        <v>384</v>
      </c>
      <c r="L27">
        <v>104</v>
      </c>
      <c r="M27" t="s">
        <v>358</v>
      </c>
      <c r="N27">
        <v>1</v>
      </c>
      <c r="O27">
        <v>16</v>
      </c>
      <c r="P27">
        <v>11</v>
      </c>
      <c r="Q27">
        <v>7</v>
      </c>
      <c r="V27">
        <v>4</v>
      </c>
      <c r="W27">
        <v>104.1</v>
      </c>
      <c r="X27" t="s">
        <v>359</v>
      </c>
      <c r="AH27" t="s">
        <v>388</v>
      </c>
      <c r="AX27">
        <v>2</v>
      </c>
      <c r="BH27">
        <v>4</v>
      </c>
      <c r="DL27">
        <v>51</v>
      </c>
      <c r="EA27">
        <v>4</v>
      </c>
    </row>
    <row r="28" spans="1:139" x14ac:dyDescent="0.25">
      <c r="A28" t="s">
        <v>197</v>
      </c>
      <c r="B28" t="s">
        <v>543</v>
      </c>
      <c r="C28" t="s">
        <v>383</v>
      </c>
      <c r="D28">
        <v>7</v>
      </c>
      <c r="E28" s="57">
        <v>43232</v>
      </c>
      <c r="F28" s="60">
        <v>0.48888888888888887</v>
      </c>
      <c r="J28">
        <v>25.9</v>
      </c>
      <c r="K28" t="s">
        <v>384</v>
      </c>
      <c r="L28">
        <v>104</v>
      </c>
      <c r="M28" t="s">
        <v>358</v>
      </c>
      <c r="N28">
        <v>1</v>
      </c>
      <c r="W28">
        <v>104.2</v>
      </c>
      <c r="AO28">
        <v>1</v>
      </c>
      <c r="AX28">
        <v>6</v>
      </c>
      <c r="BH28">
        <v>1</v>
      </c>
      <c r="CO28">
        <v>2</v>
      </c>
      <c r="DL28">
        <v>2</v>
      </c>
      <c r="EA28">
        <v>1</v>
      </c>
      <c r="EG28">
        <v>1</v>
      </c>
    </row>
    <row r="29" spans="1:139" x14ac:dyDescent="0.25">
      <c r="A29" t="s">
        <v>197</v>
      </c>
      <c r="B29" t="s">
        <v>543</v>
      </c>
      <c r="C29" t="s">
        <v>383</v>
      </c>
      <c r="D29">
        <v>7</v>
      </c>
      <c r="E29" s="57">
        <v>43232</v>
      </c>
      <c r="F29" s="60">
        <v>0.48888888888888887</v>
      </c>
      <c r="J29">
        <v>25.9</v>
      </c>
      <c r="K29" t="s">
        <v>384</v>
      </c>
      <c r="L29">
        <v>104</v>
      </c>
      <c r="M29" t="s">
        <v>358</v>
      </c>
      <c r="N29">
        <v>1</v>
      </c>
      <c r="W29">
        <v>104.3</v>
      </c>
      <c r="AX29">
        <v>2</v>
      </c>
      <c r="BH29">
        <v>4</v>
      </c>
      <c r="DL29">
        <v>10</v>
      </c>
      <c r="EA29">
        <v>48</v>
      </c>
      <c r="EE29">
        <v>1</v>
      </c>
      <c r="EG29">
        <v>3</v>
      </c>
    </row>
    <row r="30" spans="1:139" x14ac:dyDescent="0.25">
      <c r="A30" t="s">
        <v>197</v>
      </c>
      <c r="B30" t="s">
        <v>543</v>
      </c>
      <c r="C30" t="s">
        <v>383</v>
      </c>
      <c r="D30">
        <v>7</v>
      </c>
      <c r="E30" s="57">
        <v>43232</v>
      </c>
      <c r="F30" s="60">
        <v>0.48888888888888887</v>
      </c>
      <c r="J30">
        <v>25.9</v>
      </c>
      <c r="K30" t="s">
        <v>384</v>
      </c>
      <c r="L30">
        <v>104</v>
      </c>
      <c r="M30" t="s">
        <v>358</v>
      </c>
      <c r="N30">
        <v>1</v>
      </c>
      <c r="W30">
        <v>104.4</v>
      </c>
    </row>
    <row r="31" spans="1:139" x14ac:dyDescent="0.25">
      <c r="A31" t="s">
        <v>197</v>
      </c>
      <c r="B31" t="s">
        <v>543</v>
      </c>
      <c r="C31" t="s">
        <v>383</v>
      </c>
      <c r="D31">
        <v>7</v>
      </c>
      <c r="E31" s="57">
        <v>43232</v>
      </c>
      <c r="F31" s="60">
        <v>0.48888888888888898</v>
      </c>
      <c r="J31">
        <v>25.9</v>
      </c>
      <c r="K31" t="s">
        <v>384</v>
      </c>
      <c r="L31">
        <v>105</v>
      </c>
      <c r="M31" t="s">
        <v>358</v>
      </c>
      <c r="N31">
        <v>1</v>
      </c>
      <c r="O31">
        <v>5</v>
      </c>
      <c r="P31">
        <v>1</v>
      </c>
      <c r="Q31">
        <v>1</v>
      </c>
      <c r="V31">
        <v>1</v>
      </c>
      <c r="W31">
        <v>105</v>
      </c>
      <c r="X31" t="s">
        <v>359</v>
      </c>
      <c r="AX31">
        <v>2</v>
      </c>
      <c r="BH31">
        <v>5</v>
      </c>
      <c r="DL31">
        <v>8</v>
      </c>
      <c r="DN31">
        <v>1</v>
      </c>
    </row>
    <row r="32" spans="1:139" x14ac:dyDescent="0.25">
      <c r="A32" t="s">
        <v>197</v>
      </c>
      <c r="B32" t="s">
        <v>543</v>
      </c>
      <c r="C32" t="s">
        <v>383</v>
      </c>
      <c r="D32">
        <v>7</v>
      </c>
      <c r="E32" s="57">
        <v>43232</v>
      </c>
      <c r="F32" s="60">
        <v>0.48888888888888898</v>
      </c>
      <c r="J32">
        <v>25.9</v>
      </c>
      <c r="K32" t="s">
        <v>384</v>
      </c>
      <c r="L32">
        <v>106</v>
      </c>
      <c r="M32" t="s">
        <v>358</v>
      </c>
      <c r="N32">
        <v>1</v>
      </c>
      <c r="O32">
        <v>4</v>
      </c>
      <c r="P32">
        <v>1</v>
      </c>
      <c r="Q32">
        <v>3</v>
      </c>
      <c r="V32">
        <v>1</v>
      </c>
      <c r="W32">
        <v>106</v>
      </c>
      <c r="X32" t="s">
        <v>359</v>
      </c>
      <c r="AH32" t="s">
        <v>389</v>
      </c>
      <c r="AX32">
        <v>1</v>
      </c>
      <c r="BH32">
        <v>5</v>
      </c>
      <c r="CO32">
        <v>1</v>
      </c>
      <c r="CP32">
        <v>1</v>
      </c>
      <c r="DL32">
        <v>8</v>
      </c>
      <c r="DX32">
        <v>1</v>
      </c>
    </row>
    <row r="33" spans="1:138" x14ac:dyDescent="0.25">
      <c r="A33" t="s">
        <v>197</v>
      </c>
      <c r="B33" t="s">
        <v>543</v>
      </c>
      <c r="C33" t="s">
        <v>383</v>
      </c>
      <c r="D33">
        <v>7</v>
      </c>
      <c r="E33" s="57">
        <v>43232</v>
      </c>
      <c r="F33" s="60">
        <v>0.48888888888888898</v>
      </c>
      <c r="J33">
        <v>25.9</v>
      </c>
      <c r="K33" t="s">
        <v>384</v>
      </c>
      <c r="L33">
        <v>107</v>
      </c>
      <c r="M33" t="s">
        <v>358</v>
      </c>
      <c r="N33">
        <v>1</v>
      </c>
      <c r="O33">
        <v>8</v>
      </c>
      <c r="P33">
        <v>0</v>
      </c>
      <c r="Q33">
        <v>0</v>
      </c>
      <c r="V33">
        <v>1</v>
      </c>
      <c r="W33">
        <v>107</v>
      </c>
      <c r="X33" t="s">
        <v>359</v>
      </c>
      <c r="AH33" t="s">
        <v>390</v>
      </c>
      <c r="AX33">
        <v>3</v>
      </c>
      <c r="BH33">
        <v>5</v>
      </c>
      <c r="DL33">
        <v>4</v>
      </c>
      <c r="DX33">
        <v>2</v>
      </c>
      <c r="EA33">
        <v>3</v>
      </c>
    </row>
    <row r="34" spans="1:138" x14ac:dyDescent="0.25">
      <c r="A34" t="s">
        <v>197</v>
      </c>
      <c r="B34" t="s">
        <v>543</v>
      </c>
      <c r="C34" t="s">
        <v>383</v>
      </c>
      <c r="D34">
        <v>7</v>
      </c>
      <c r="E34" s="57">
        <v>43232</v>
      </c>
      <c r="F34" s="60">
        <v>0.48888888888888898</v>
      </c>
      <c r="J34">
        <v>25.9</v>
      </c>
      <c r="K34" t="s">
        <v>384</v>
      </c>
      <c r="L34">
        <v>108</v>
      </c>
      <c r="M34" t="s">
        <v>358</v>
      </c>
      <c r="N34">
        <v>1</v>
      </c>
      <c r="O34">
        <v>0</v>
      </c>
      <c r="P34">
        <v>3</v>
      </c>
      <c r="Q34">
        <v>1</v>
      </c>
      <c r="V34">
        <v>1</v>
      </c>
      <c r="W34">
        <v>108</v>
      </c>
      <c r="X34" t="s">
        <v>359</v>
      </c>
      <c r="BH34">
        <v>4</v>
      </c>
      <c r="EA34">
        <v>1</v>
      </c>
    </row>
    <row r="35" spans="1:138" x14ac:dyDescent="0.25">
      <c r="A35" t="s">
        <v>197</v>
      </c>
      <c r="B35" t="s">
        <v>543</v>
      </c>
      <c r="C35" t="s">
        <v>383</v>
      </c>
      <c r="D35">
        <v>7</v>
      </c>
      <c r="E35" s="57">
        <v>43232</v>
      </c>
      <c r="F35" s="60">
        <v>0.48888888888888898</v>
      </c>
      <c r="J35">
        <v>25.9</v>
      </c>
      <c r="K35" t="s">
        <v>384</v>
      </c>
      <c r="L35">
        <v>109</v>
      </c>
      <c r="M35" t="s">
        <v>358</v>
      </c>
      <c r="N35">
        <v>1</v>
      </c>
      <c r="O35">
        <v>1</v>
      </c>
      <c r="P35">
        <v>0</v>
      </c>
      <c r="Q35">
        <v>0</v>
      </c>
      <c r="V35">
        <v>1</v>
      </c>
      <c r="W35">
        <v>109</v>
      </c>
      <c r="X35" t="s">
        <v>359</v>
      </c>
      <c r="BH35">
        <v>1</v>
      </c>
    </row>
    <row r="36" spans="1:138" x14ac:dyDescent="0.25">
      <c r="A36" t="s">
        <v>197</v>
      </c>
      <c r="B36" t="s">
        <v>543</v>
      </c>
      <c r="C36" t="s">
        <v>383</v>
      </c>
      <c r="D36">
        <v>7</v>
      </c>
      <c r="E36" s="57">
        <v>43232</v>
      </c>
      <c r="F36" s="60">
        <v>0.48888888888888898</v>
      </c>
      <c r="J36">
        <v>25.9</v>
      </c>
      <c r="K36" t="s">
        <v>384</v>
      </c>
      <c r="L36">
        <v>110</v>
      </c>
      <c r="M36" t="s">
        <v>358</v>
      </c>
      <c r="N36">
        <v>1</v>
      </c>
      <c r="O36">
        <v>8</v>
      </c>
      <c r="P36">
        <v>1</v>
      </c>
      <c r="Q36">
        <v>0</v>
      </c>
      <c r="V36">
        <v>1</v>
      </c>
      <c r="W36">
        <v>110</v>
      </c>
      <c r="X36" t="s">
        <v>359</v>
      </c>
      <c r="AG36" t="s">
        <v>385</v>
      </c>
      <c r="AH36" t="s">
        <v>391</v>
      </c>
      <c r="AX36">
        <v>1</v>
      </c>
      <c r="BH36">
        <v>5</v>
      </c>
      <c r="BY36">
        <v>1</v>
      </c>
      <c r="CO36">
        <v>1</v>
      </c>
      <c r="DI36">
        <v>1</v>
      </c>
      <c r="DL36">
        <v>4</v>
      </c>
      <c r="DU36">
        <v>1</v>
      </c>
      <c r="EA36">
        <v>17</v>
      </c>
      <c r="EC36" s="56">
        <v>1</v>
      </c>
      <c r="EE36" s="56"/>
    </row>
    <row r="37" spans="1:138" x14ac:dyDescent="0.25">
      <c r="A37" t="s">
        <v>197</v>
      </c>
      <c r="B37" t="s">
        <v>543</v>
      </c>
      <c r="C37" t="s">
        <v>383</v>
      </c>
      <c r="D37">
        <v>7</v>
      </c>
      <c r="E37" s="57">
        <v>43232</v>
      </c>
      <c r="F37" s="60">
        <v>0.48888888888888898</v>
      </c>
      <c r="J37">
        <v>25.9</v>
      </c>
      <c r="K37" t="s">
        <v>384</v>
      </c>
      <c r="L37">
        <v>111</v>
      </c>
      <c r="M37" t="s">
        <v>358</v>
      </c>
      <c r="N37">
        <v>1</v>
      </c>
      <c r="O37">
        <v>0</v>
      </c>
      <c r="P37">
        <v>0</v>
      </c>
      <c r="Q37">
        <v>0</v>
      </c>
      <c r="V37">
        <v>1</v>
      </c>
      <c r="W37">
        <v>111</v>
      </c>
      <c r="X37">
        <v>0</v>
      </c>
      <c r="CQ37" s="56"/>
      <c r="CT37">
        <v>2</v>
      </c>
      <c r="DC37">
        <v>6</v>
      </c>
      <c r="DD37">
        <v>2</v>
      </c>
      <c r="DG37">
        <v>26</v>
      </c>
      <c r="DI37">
        <v>3</v>
      </c>
      <c r="DL37">
        <v>3</v>
      </c>
      <c r="DU37">
        <v>2</v>
      </c>
      <c r="DY37">
        <v>2</v>
      </c>
      <c r="EA37">
        <v>9</v>
      </c>
      <c r="ED37">
        <v>2</v>
      </c>
      <c r="EE37">
        <v>2</v>
      </c>
    </row>
    <row r="38" spans="1:138" x14ac:dyDescent="0.25">
      <c r="A38" t="s">
        <v>197</v>
      </c>
      <c r="B38" t="s">
        <v>543</v>
      </c>
      <c r="C38" t="s">
        <v>383</v>
      </c>
      <c r="D38">
        <v>7</v>
      </c>
      <c r="E38" s="57">
        <v>43232</v>
      </c>
      <c r="F38" s="60">
        <v>0.48888888888888898</v>
      </c>
      <c r="J38">
        <v>25.9</v>
      </c>
      <c r="K38" t="s">
        <v>384</v>
      </c>
      <c r="L38">
        <v>112</v>
      </c>
      <c r="M38" t="s">
        <v>358</v>
      </c>
      <c r="N38">
        <v>1</v>
      </c>
      <c r="O38">
        <v>5</v>
      </c>
      <c r="P38">
        <v>8</v>
      </c>
      <c r="Q38">
        <v>2</v>
      </c>
      <c r="V38">
        <v>1</v>
      </c>
      <c r="W38">
        <v>112</v>
      </c>
      <c r="X38" t="s">
        <v>359</v>
      </c>
      <c r="BE38">
        <v>1</v>
      </c>
      <c r="BH38">
        <v>11</v>
      </c>
      <c r="BY38">
        <v>2</v>
      </c>
      <c r="CG38">
        <v>1</v>
      </c>
      <c r="DC38">
        <v>2</v>
      </c>
      <c r="DD38">
        <v>3</v>
      </c>
      <c r="DX38">
        <v>1</v>
      </c>
      <c r="EG38">
        <v>1</v>
      </c>
    </row>
    <row r="39" spans="1:138" x14ac:dyDescent="0.25">
      <c r="A39" t="s">
        <v>197</v>
      </c>
      <c r="B39" t="s">
        <v>543</v>
      </c>
      <c r="C39" t="s">
        <v>383</v>
      </c>
      <c r="D39">
        <v>7</v>
      </c>
      <c r="E39" s="57">
        <v>43232</v>
      </c>
      <c r="F39" s="60">
        <v>0.48888888888888898</v>
      </c>
      <c r="J39">
        <v>25.9</v>
      </c>
      <c r="K39" t="s">
        <v>384</v>
      </c>
      <c r="L39">
        <v>113</v>
      </c>
      <c r="M39" t="s">
        <v>358</v>
      </c>
      <c r="N39">
        <v>1</v>
      </c>
      <c r="O39">
        <v>9</v>
      </c>
      <c r="P39">
        <v>3</v>
      </c>
      <c r="Q39">
        <v>4</v>
      </c>
      <c r="V39">
        <v>1</v>
      </c>
      <c r="W39">
        <v>113</v>
      </c>
      <c r="X39" t="s">
        <v>359</v>
      </c>
      <c r="AH39" t="s">
        <v>392</v>
      </c>
      <c r="AO39">
        <v>1</v>
      </c>
      <c r="AX39">
        <v>13</v>
      </c>
      <c r="BH39">
        <v>1</v>
      </c>
      <c r="DL39">
        <v>17</v>
      </c>
      <c r="DU39">
        <v>1</v>
      </c>
      <c r="EA39">
        <v>6</v>
      </c>
      <c r="EG39">
        <v>2</v>
      </c>
      <c r="EH39">
        <v>1</v>
      </c>
    </row>
    <row r="40" spans="1:138" x14ac:dyDescent="0.25">
      <c r="A40" t="s">
        <v>197</v>
      </c>
      <c r="B40" t="s">
        <v>543</v>
      </c>
      <c r="C40" t="s">
        <v>383</v>
      </c>
      <c r="D40">
        <v>7</v>
      </c>
      <c r="E40" s="57">
        <v>43232</v>
      </c>
      <c r="F40" s="60">
        <v>0.48888888888888898</v>
      </c>
      <c r="J40">
        <v>25.9</v>
      </c>
      <c r="K40" t="s">
        <v>384</v>
      </c>
      <c r="L40">
        <v>114</v>
      </c>
      <c r="M40" t="s">
        <v>358</v>
      </c>
      <c r="N40">
        <v>1</v>
      </c>
      <c r="O40">
        <v>8</v>
      </c>
      <c r="P40">
        <v>3</v>
      </c>
      <c r="Q40">
        <v>2</v>
      </c>
      <c r="V40">
        <v>1</v>
      </c>
      <c r="W40">
        <v>114</v>
      </c>
      <c r="X40" t="s">
        <v>359</v>
      </c>
      <c r="BH40">
        <v>12</v>
      </c>
      <c r="BJ40">
        <v>1</v>
      </c>
    </row>
    <row r="41" spans="1:138" x14ac:dyDescent="0.25">
      <c r="A41" t="s">
        <v>197</v>
      </c>
      <c r="B41" t="s">
        <v>543</v>
      </c>
      <c r="C41" t="s">
        <v>383</v>
      </c>
      <c r="D41">
        <v>7</v>
      </c>
      <c r="E41" s="57">
        <v>43232</v>
      </c>
      <c r="F41" s="60">
        <v>0.48888888888888898</v>
      </c>
      <c r="J41">
        <v>25.9</v>
      </c>
      <c r="K41" t="s">
        <v>384</v>
      </c>
      <c r="L41">
        <v>115</v>
      </c>
      <c r="M41" t="s">
        <v>358</v>
      </c>
      <c r="N41">
        <v>1</v>
      </c>
      <c r="O41">
        <v>26</v>
      </c>
      <c r="P41">
        <v>12</v>
      </c>
      <c r="Q41">
        <v>9</v>
      </c>
      <c r="V41">
        <v>3</v>
      </c>
      <c r="W41">
        <v>115.4</v>
      </c>
      <c r="X41" t="s">
        <v>359</v>
      </c>
      <c r="AH41" t="s">
        <v>393</v>
      </c>
      <c r="AX41">
        <v>8</v>
      </c>
      <c r="BH41">
        <v>3</v>
      </c>
      <c r="DL41">
        <v>1</v>
      </c>
      <c r="DX41">
        <v>3</v>
      </c>
    </row>
    <row r="42" spans="1:138" x14ac:dyDescent="0.25">
      <c r="A42" t="s">
        <v>197</v>
      </c>
      <c r="B42" t="s">
        <v>543</v>
      </c>
      <c r="C42" t="s">
        <v>383</v>
      </c>
      <c r="D42">
        <v>7</v>
      </c>
      <c r="E42" s="57">
        <v>43232</v>
      </c>
      <c r="F42" s="60">
        <v>0.48888888888888898</v>
      </c>
      <c r="J42">
        <v>25.9</v>
      </c>
      <c r="K42" t="s">
        <v>384</v>
      </c>
      <c r="L42">
        <v>115</v>
      </c>
      <c r="M42" t="s">
        <v>358</v>
      </c>
      <c r="N42">
        <v>1</v>
      </c>
      <c r="W42">
        <v>115.1</v>
      </c>
      <c r="AX42">
        <v>1</v>
      </c>
      <c r="BH42">
        <v>10</v>
      </c>
      <c r="CO42">
        <v>2</v>
      </c>
      <c r="CP42">
        <v>1</v>
      </c>
      <c r="DD42">
        <v>2</v>
      </c>
      <c r="DL42">
        <v>2</v>
      </c>
      <c r="DM42">
        <v>2</v>
      </c>
      <c r="DX42">
        <v>1</v>
      </c>
      <c r="DY42">
        <v>1</v>
      </c>
      <c r="EA42">
        <v>3</v>
      </c>
      <c r="EG42">
        <v>1</v>
      </c>
    </row>
    <row r="43" spans="1:138" x14ac:dyDescent="0.25">
      <c r="A43" t="s">
        <v>197</v>
      </c>
      <c r="B43" t="s">
        <v>543</v>
      </c>
      <c r="C43" t="s">
        <v>383</v>
      </c>
      <c r="D43">
        <v>7</v>
      </c>
      <c r="E43" s="57">
        <v>43232</v>
      </c>
      <c r="F43" s="60">
        <v>0.48888888888888898</v>
      </c>
      <c r="J43">
        <v>25.9</v>
      </c>
      <c r="K43" t="s">
        <v>384</v>
      </c>
      <c r="L43">
        <v>115</v>
      </c>
      <c r="M43" t="s">
        <v>358</v>
      </c>
      <c r="N43">
        <v>1</v>
      </c>
      <c r="W43">
        <v>115.2</v>
      </c>
      <c r="AX43">
        <v>5</v>
      </c>
      <c r="BH43">
        <v>3</v>
      </c>
      <c r="CO43">
        <v>2</v>
      </c>
      <c r="CP43">
        <v>1</v>
      </c>
    </row>
    <row r="44" spans="1:138" x14ac:dyDescent="0.25">
      <c r="A44" t="s">
        <v>197</v>
      </c>
      <c r="B44" t="s">
        <v>543</v>
      </c>
      <c r="C44" t="s">
        <v>383</v>
      </c>
      <c r="D44">
        <v>7</v>
      </c>
      <c r="E44" s="57">
        <v>43232</v>
      </c>
      <c r="F44" s="60">
        <v>0.48888888888888898</v>
      </c>
      <c r="J44">
        <v>25.9</v>
      </c>
      <c r="K44" t="s">
        <v>384</v>
      </c>
      <c r="L44">
        <v>115</v>
      </c>
      <c r="M44" t="s">
        <v>358</v>
      </c>
      <c r="N44">
        <v>1</v>
      </c>
      <c r="W44">
        <v>115.3</v>
      </c>
      <c r="AX44">
        <v>1</v>
      </c>
      <c r="BH44">
        <v>11</v>
      </c>
      <c r="CO44">
        <v>2</v>
      </c>
      <c r="CP44">
        <v>1</v>
      </c>
      <c r="DL44">
        <v>2</v>
      </c>
      <c r="DX44">
        <v>6</v>
      </c>
      <c r="EA44">
        <v>25</v>
      </c>
      <c r="EF44">
        <v>1</v>
      </c>
    </row>
    <row r="45" spans="1:138" x14ac:dyDescent="0.25">
      <c r="A45" t="s">
        <v>197</v>
      </c>
      <c r="B45" t="s">
        <v>543</v>
      </c>
      <c r="C45" t="s">
        <v>383</v>
      </c>
      <c r="D45">
        <v>7</v>
      </c>
      <c r="E45" s="57">
        <v>43232</v>
      </c>
      <c r="F45" s="60">
        <v>0.48888888888888898</v>
      </c>
      <c r="J45">
        <v>25.9</v>
      </c>
      <c r="K45" t="s">
        <v>384</v>
      </c>
      <c r="L45">
        <v>116</v>
      </c>
      <c r="M45" t="s">
        <v>358</v>
      </c>
      <c r="N45">
        <v>1</v>
      </c>
      <c r="O45">
        <v>8</v>
      </c>
      <c r="P45">
        <v>13</v>
      </c>
      <c r="Q45">
        <v>7</v>
      </c>
      <c r="V45">
        <v>2</v>
      </c>
      <c r="W45">
        <v>116.1</v>
      </c>
      <c r="X45" t="s">
        <v>359</v>
      </c>
      <c r="AH45" t="s">
        <v>394</v>
      </c>
      <c r="AX45">
        <v>13</v>
      </c>
      <c r="BH45">
        <v>2</v>
      </c>
      <c r="CU45">
        <v>1</v>
      </c>
      <c r="DL45">
        <v>3</v>
      </c>
      <c r="EA45">
        <v>3</v>
      </c>
      <c r="EG45">
        <v>1</v>
      </c>
    </row>
    <row r="46" spans="1:138" x14ac:dyDescent="0.25">
      <c r="A46" t="s">
        <v>197</v>
      </c>
      <c r="B46" t="s">
        <v>543</v>
      </c>
      <c r="C46" t="s">
        <v>383</v>
      </c>
      <c r="D46">
        <v>7</v>
      </c>
      <c r="E46" s="57">
        <v>43232</v>
      </c>
      <c r="F46" s="60">
        <v>0.48888888888888898</v>
      </c>
      <c r="J46">
        <v>25.9</v>
      </c>
      <c r="K46" t="s">
        <v>384</v>
      </c>
      <c r="L46">
        <v>116</v>
      </c>
      <c r="M46" t="s">
        <v>358</v>
      </c>
      <c r="N46">
        <v>1</v>
      </c>
      <c r="W46">
        <v>116.2</v>
      </c>
      <c r="AX46">
        <v>11</v>
      </c>
      <c r="BH46">
        <v>6</v>
      </c>
      <c r="CO46">
        <v>3</v>
      </c>
      <c r="CP46">
        <v>2</v>
      </c>
      <c r="DL46">
        <v>14</v>
      </c>
      <c r="DM46">
        <v>1</v>
      </c>
      <c r="EA46">
        <v>2</v>
      </c>
      <c r="EF46">
        <v>1</v>
      </c>
    </row>
    <row r="47" spans="1:138" x14ac:dyDescent="0.25">
      <c r="A47" t="s">
        <v>197</v>
      </c>
      <c r="B47" t="s">
        <v>543</v>
      </c>
      <c r="C47" t="s">
        <v>383</v>
      </c>
      <c r="D47">
        <v>7</v>
      </c>
      <c r="E47" s="57">
        <v>43232</v>
      </c>
      <c r="F47" s="60">
        <v>0.48888888888888898</v>
      </c>
      <c r="J47">
        <v>25.9</v>
      </c>
      <c r="K47" t="s">
        <v>384</v>
      </c>
      <c r="L47">
        <v>117</v>
      </c>
      <c r="M47" t="s">
        <v>358</v>
      </c>
      <c r="N47">
        <v>1</v>
      </c>
      <c r="O47">
        <v>19</v>
      </c>
      <c r="P47">
        <v>15</v>
      </c>
      <c r="Q47">
        <v>10</v>
      </c>
      <c r="V47">
        <v>3</v>
      </c>
      <c r="W47">
        <v>117.3</v>
      </c>
      <c r="X47" t="s">
        <v>359</v>
      </c>
      <c r="AH47" t="s">
        <v>395</v>
      </c>
      <c r="AX47">
        <v>14</v>
      </c>
      <c r="BH47">
        <v>4</v>
      </c>
      <c r="DL47">
        <v>52</v>
      </c>
      <c r="DX47">
        <v>3</v>
      </c>
    </row>
    <row r="48" spans="1:138" x14ac:dyDescent="0.25">
      <c r="A48" t="s">
        <v>197</v>
      </c>
      <c r="B48" t="s">
        <v>543</v>
      </c>
      <c r="C48" t="s">
        <v>383</v>
      </c>
      <c r="D48">
        <v>7</v>
      </c>
      <c r="E48" s="57">
        <v>43232</v>
      </c>
      <c r="F48" s="60">
        <v>0.48888888888888898</v>
      </c>
      <c r="J48">
        <v>25.9</v>
      </c>
      <c r="K48" t="s">
        <v>384</v>
      </c>
      <c r="L48">
        <v>117</v>
      </c>
      <c r="M48" t="s">
        <v>358</v>
      </c>
      <c r="N48">
        <v>1</v>
      </c>
      <c r="W48">
        <v>117.1</v>
      </c>
      <c r="AX48">
        <v>5</v>
      </c>
      <c r="BH48">
        <v>4</v>
      </c>
      <c r="BT48">
        <v>1</v>
      </c>
      <c r="EG48">
        <v>2</v>
      </c>
    </row>
    <row r="49" spans="1:137" x14ac:dyDescent="0.25">
      <c r="A49" t="s">
        <v>197</v>
      </c>
      <c r="B49" t="s">
        <v>543</v>
      </c>
      <c r="C49" t="s">
        <v>383</v>
      </c>
      <c r="D49">
        <v>7</v>
      </c>
      <c r="E49" s="57">
        <v>43232</v>
      </c>
      <c r="F49" s="60">
        <v>0.48888888888888898</v>
      </c>
      <c r="J49">
        <v>25.9</v>
      </c>
      <c r="K49" t="s">
        <v>384</v>
      </c>
      <c r="L49">
        <v>117</v>
      </c>
      <c r="M49" t="s">
        <v>358</v>
      </c>
      <c r="N49">
        <v>1</v>
      </c>
      <c r="W49">
        <v>117.2</v>
      </c>
      <c r="AX49">
        <v>11</v>
      </c>
      <c r="BH49">
        <v>7</v>
      </c>
      <c r="CO49">
        <v>1</v>
      </c>
      <c r="DL49">
        <v>3</v>
      </c>
      <c r="EA49">
        <v>2</v>
      </c>
    </row>
    <row r="50" spans="1:137" x14ac:dyDescent="0.25">
      <c r="A50" t="s">
        <v>197</v>
      </c>
      <c r="B50" t="s">
        <v>543</v>
      </c>
      <c r="C50" t="s">
        <v>383</v>
      </c>
      <c r="D50">
        <v>7</v>
      </c>
      <c r="E50" s="57">
        <v>43232</v>
      </c>
      <c r="F50" s="60">
        <v>0.48888888888888898</v>
      </c>
      <c r="J50">
        <v>25.9</v>
      </c>
      <c r="K50" t="s">
        <v>384</v>
      </c>
      <c r="L50">
        <v>118</v>
      </c>
      <c r="M50" t="s">
        <v>358</v>
      </c>
      <c r="N50">
        <v>1</v>
      </c>
      <c r="O50">
        <v>16</v>
      </c>
      <c r="P50">
        <v>11</v>
      </c>
      <c r="Q50">
        <v>14</v>
      </c>
      <c r="V50" s="61"/>
      <c r="W50">
        <v>118.1</v>
      </c>
      <c r="X50" t="s">
        <v>359</v>
      </c>
      <c r="AH50" t="s">
        <v>396</v>
      </c>
      <c r="AX50">
        <v>8</v>
      </c>
      <c r="BH50">
        <v>11</v>
      </c>
      <c r="DL50">
        <v>50</v>
      </c>
    </row>
    <row r="51" spans="1:137" x14ac:dyDescent="0.25">
      <c r="A51" t="s">
        <v>197</v>
      </c>
      <c r="B51" t="s">
        <v>543</v>
      </c>
      <c r="C51" t="s">
        <v>383</v>
      </c>
      <c r="D51">
        <v>7</v>
      </c>
      <c r="E51" s="57">
        <v>43232</v>
      </c>
      <c r="F51" s="60">
        <v>0.48888888888888898</v>
      </c>
      <c r="J51">
        <v>25.9</v>
      </c>
      <c r="K51" t="s">
        <v>384</v>
      </c>
      <c r="L51">
        <v>118</v>
      </c>
      <c r="M51" t="s">
        <v>358</v>
      </c>
      <c r="N51">
        <v>1</v>
      </c>
      <c r="V51" s="61"/>
      <c r="W51">
        <v>118.2</v>
      </c>
      <c r="AX51">
        <v>17</v>
      </c>
      <c r="BH51">
        <v>11</v>
      </c>
      <c r="CO51">
        <v>1</v>
      </c>
      <c r="DL51">
        <v>14</v>
      </c>
      <c r="DM51">
        <v>1</v>
      </c>
      <c r="DO51">
        <v>1</v>
      </c>
      <c r="DX51">
        <v>1</v>
      </c>
      <c r="EA51">
        <v>4</v>
      </c>
      <c r="ED51">
        <v>1</v>
      </c>
    </row>
    <row r="52" spans="1:137" x14ac:dyDescent="0.25">
      <c r="A52" t="s">
        <v>197</v>
      </c>
      <c r="B52" t="s">
        <v>543</v>
      </c>
      <c r="C52" t="s">
        <v>383</v>
      </c>
      <c r="D52">
        <v>7</v>
      </c>
      <c r="E52" s="57">
        <v>43232</v>
      </c>
      <c r="F52" s="60">
        <v>0.48888888888888898</v>
      </c>
      <c r="J52">
        <v>25.9</v>
      </c>
      <c r="K52" t="s">
        <v>384</v>
      </c>
      <c r="L52">
        <v>118</v>
      </c>
      <c r="M52" t="s">
        <v>358</v>
      </c>
      <c r="N52">
        <v>1</v>
      </c>
      <c r="V52" s="61"/>
      <c r="W52">
        <v>118.3</v>
      </c>
      <c r="AX52">
        <v>5</v>
      </c>
      <c r="BH52">
        <v>6</v>
      </c>
      <c r="DL52">
        <v>1</v>
      </c>
      <c r="DX52">
        <v>1</v>
      </c>
      <c r="EG52">
        <v>5</v>
      </c>
    </row>
    <row r="53" spans="1:137" x14ac:dyDescent="0.25">
      <c r="A53" t="s">
        <v>197</v>
      </c>
      <c r="B53" t="s">
        <v>543</v>
      </c>
      <c r="C53" t="s">
        <v>383</v>
      </c>
      <c r="D53">
        <v>7</v>
      </c>
      <c r="E53" s="57">
        <v>43232</v>
      </c>
      <c r="F53" s="60">
        <v>0.48888888888888898</v>
      </c>
      <c r="J53">
        <v>25.9</v>
      </c>
      <c r="K53" t="s">
        <v>384</v>
      </c>
      <c r="L53">
        <v>119</v>
      </c>
      <c r="M53" t="s">
        <v>358</v>
      </c>
      <c r="N53">
        <v>1</v>
      </c>
      <c r="O53">
        <v>19</v>
      </c>
      <c r="P53">
        <v>12</v>
      </c>
      <c r="Q53">
        <v>7</v>
      </c>
      <c r="V53">
        <v>2</v>
      </c>
      <c r="W53">
        <v>119.1</v>
      </c>
      <c r="X53" t="s">
        <v>359</v>
      </c>
      <c r="AX53">
        <v>7</v>
      </c>
      <c r="BH53">
        <v>12</v>
      </c>
      <c r="DL53">
        <v>1</v>
      </c>
      <c r="EG53">
        <v>2</v>
      </c>
    </row>
    <row r="54" spans="1:137" x14ac:dyDescent="0.25">
      <c r="A54" t="s">
        <v>197</v>
      </c>
      <c r="B54" t="s">
        <v>543</v>
      </c>
      <c r="C54" t="s">
        <v>383</v>
      </c>
      <c r="D54">
        <v>7</v>
      </c>
      <c r="E54" s="57">
        <v>43232</v>
      </c>
      <c r="F54" s="60">
        <v>0.48888888888888898</v>
      </c>
      <c r="J54">
        <v>25.9</v>
      </c>
      <c r="K54" t="s">
        <v>384</v>
      </c>
      <c r="L54">
        <v>119</v>
      </c>
      <c r="M54" t="s">
        <v>358</v>
      </c>
      <c r="N54">
        <v>1</v>
      </c>
      <c r="W54">
        <v>119.2</v>
      </c>
      <c r="AX54">
        <v>7</v>
      </c>
      <c r="BH54">
        <v>9</v>
      </c>
      <c r="DL54">
        <v>3</v>
      </c>
      <c r="EG54">
        <v>2</v>
      </c>
    </row>
    <row r="55" spans="1:137" x14ac:dyDescent="0.25">
      <c r="A55" t="s">
        <v>197</v>
      </c>
      <c r="B55" t="s">
        <v>543</v>
      </c>
      <c r="C55" t="s">
        <v>383</v>
      </c>
      <c r="D55">
        <v>7</v>
      </c>
      <c r="E55" s="57">
        <v>43232</v>
      </c>
      <c r="F55" s="60">
        <v>0.48888888888888898</v>
      </c>
      <c r="J55">
        <v>25.9</v>
      </c>
      <c r="K55" t="s">
        <v>384</v>
      </c>
      <c r="L55">
        <v>120</v>
      </c>
      <c r="M55" t="s">
        <v>358</v>
      </c>
      <c r="N55">
        <v>1</v>
      </c>
      <c r="O55">
        <v>21</v>
      </c>
      <c r="P55">
        <v>5</v>
      </c>
      <c r="Q55">
        <v>5</v>
      </c>
      <c r="V55">
        <v>2</v>
      </c>
      <c r="W55">
        <v>120.1</v>
      </c>
      <c r="X55" t="s">
        <v>359</v>
      </c>
      <c r="AH55" t="s">
        <v>397</v>
      </c>
      <c r="AJ55">
        <v>2</v>
      </c>
      <c r="AK55">
        <v>1</v>
      </c>
      <c r="AX55">
        <v>9</v>
      </c>
      <c r="BH55">
        <v>7</v>
      </c>
      <c r="BQ55">
        <v>8</v>
      </c>
      <c r="BT55">
        <v>1</v>
      </c>
      <c r="CP55">
        <v>2</v>
      </c>
      <c r="DX55">
        <v>5</v>
      </c>
      <c r="EA55">
        <v>1</v>
      </c>
    </row>
    <row r="56" spans="1:137" x14ac:dyDescent="0.25">
      <c r="A56" t="s">
        <v>197</v>
      </c>
      <c r="B56" t="s">
        <v>543</v>
      </c>
      <c r="C56" t="s">
        <v>383</v>
      </c>
      <c r="D56">
        <v>7</v>
      </c>
      <c r="E56" s="57">
        <v>43232</v>
      </c>
      <c r="F56" s="60">
        <v>0.48888888888888898</v>
      </c>
      <c r="J56">
        <v>25.9</v>
      </c>
      <c r="K56" t="s">
        <v>384</v>
      </c>
      <c r="L56">
        <v>120</v>
      </c>
      <c r="M56" t="s">
        <v>358</v>
      </c>
      <c r="N56">
        <v>1</v>
      </c>
      <c r="W56">
        <v>120.2</v>
      </c>
      <c r="AX56">
        <v>4</v>
      </c>
      <c r="BH56">
        <v>5</v>
      </c>
      <c r="CP56">
        <v>2</v>
      </c>
      <c r="DL56">
        <v>1</v>
      </c>
      <c r="EG56">
        <v>1</v>
      </c>
    </row>
    <row r="57" spans="1:137" x14ac:dyDescent="0.25">
      <c r="A57" t="s">
        <v>197</v>
      </c>
      <c r="B57" t="s">
        <v>543</v>
      </c>
      <c r="C57" t="s">
        <v>383</v>
      </c>
      <c r="D57">
        <v>7</v>
      </c>
      <c r="E57" s="57">
        <v>43232</v>
      </c>
      <c r="F57" s="60">
        <v>0.48888888888888898</v>
      </c>
      <c r="J57">
        <v>25.9</v>
      </c>
      <c r="K57" t="s">
        <v>384</v>
      </c>
      <c r="L57">
        <v>121</v>
      </c>
      <c r="M57" t="s">
        <v>358</v>
      </c>
      <c r="N57">
        <v>1</v>
      </c>
      <c r="O57">
        <v>10</v>
      </c>
      <c r="P57">
        <v>13</v>
      </c>
      <c r="Q57">
        <v>10</v>
      </c>
      <c r="V57">
        <v>2</v>
      </c>
      <c r="W57">
        <v>121.1</v>
      </c>
      <c r="X57" t="s">
        <v>359</v>
      </c>
      <c r="AH57" t="s">
        <v>398</v>
      </c>
      <c r="AX57">
        <v>14</v>
      </c>
      <c r="BH57">
        <v>4</v>
      </c>
      <c r="CO57">
        <v>1</v>
      </c>
      <c r="DI57">
        <v>1</v>
      </c>
      <c r="DL57">
        <v>50</v>
      </c>
      <c r="DO57">
        <v>2</v>
      </c>
      <c r="EA57">
        <v>2</v>
      </c>
    </row>
    <row r="58" spans="1:137" x14ac:dyDescent="0.25">
      <c r="A58" t="s">
        <v>197</v>
      </c>
      <c r="B58" t="s">
        <v>543</v>
      </c>
      <c r="C58" t="s">
        <v>383</v>
      </c>
      <c r="D58">
        <v>7</v>
      </c>
      <c r="E58" s="57">
        <v>43232</v>
      </c>
      <c r="F58" s="60">
        <v>0.48888888888888898</v>
      </c>
      <c r="J58">
        <v>25.9</v>
      </c>
      <c r="K58" t="s">
        <v>384</v>
      </c>
      <c r="L58">
        <v>121</v>
      </c>
      <c r="M58" t="s">
        <v>358</v>
      </c>
      <c r="N58">
        <v>1</v>
      </c>
      <c r="W58">
        <v>121.2</v>
      </c>
      <c r="AX58">
        <v>8</v>
      </c>
      <c r="BH58">
        <v>6</v>
      </c>
      <c r="CO58">
        <v>1</v>
      </c>
      <c r="EG58">
        <v>2</v>
      </c>
    </row>
    <row r="59" spans="1:137" x14ac:dyDescent="0.25">
      <c r="A59" t="s">
        <v>197</v>
      </c>
      <c r="B59" t="s">
        <v>543</v>
      </c>
      <c r="C59" t="s">
        <v>383</v>
      </c>
      <c r="D59">
        <v>7</v>
      </c>
      <c r="E59" s="57">
        <v>43232</v>
      </c>
      <c r="F59" s="60">
        <v>0.48888888888888898</v>
      </c>
      <c r="J59">
        <v>25.9</v>
      </c>
      <c r="K59" t="s">
        <v>384</v>
      </c>
      <c r="L59">
        <v>122</v>
      </c>
      <c r="M59" t="s">
        <v>358</v>
      </c>
      <c r="N59">
        <v>1</v>
      </c>
      <c r="O59">
        <v>2</v>
      </c>
      <c r="P59">
        <v>2</v>
      </c>
      <c r="Q59">
        <v>3</v>
      </c>
      <c r="V59">
        <v>2</v>
      </c>
      <c r="W59">
        <v>122.1</v>
      </c>
      <c r="X59" t="s">
        <v>359</v>
      </c>
      <c r="AX59">
        <v>1</v>
      </c>
      <c r="CO59">
        <v>1</v>
      </c>
      <c r="CP59">
        <v>2</v>
      </c>
      <c r="DD59">
        <v>2</v>
      </c>
      <c r="EA59">
        <v>1</v>
      </c>
    </row>
    <row r="60" spans="1:137" x14ac:dyDescent="0.25">
      <c r="A60" t="s">
        <v>197</v>
      </c>
      <c r="B60" t="s">
        <v>543</v>
      </c>
      <c r="C60" t="s">
        <v>383</v>
      </c>
      <c r="D60">
        <v>7</v>
      </c>
      <c r="E60" s="57">
        <v>43232</v>
      </c>
      <c r="F60" s="60">
        <v>0.48888888888888898</v>
      </c>
      <c r="J60">
        <v>25.9</v>
      </c>
      <c r="K60" t="s">
        <v>384</v>
      </c>
      <c r="L60">
        <v>122</v>
      </c>
      <c r="M60" t="s">
        <v>358</v>
      </c>
      <c r="N60">
        <v>1</v>
      </c>
      <c r="W60">
        <v>122.2</v>
      </c>
      <c r="CP60">
        <v>2</v>
      </c>
      <c r="EA60">
        <v>1</v>
      </c>
      <c r="EE60">
        <v>1</v>
      </c>
    </row>
    <row r="61" spans="1:137" x14ac:dyDescent="0.25">
      <c r="A61" t="s">
        <v>197</v>
      </c>
      <c r="B61" t="s">
        <v>543</v>
      </c>
      <c r="C61" t="s">
        <v>383</v>
      </c>
      <c r="D61">
        <v>7</v>
      </c>
      <c r="E61" s="57">
        <v>43232</v>
      </c>
      <c r="F61" s="60">
        <v>0.48888888888888898</v>
      </c>
      <c r="J61">
        <v>25.9</v>
      </c>
      <c r="K61" t="s">
        <v>384</v>
      </c>
      <c r="L61">
        <v>123</v>
      </c>
      <c r="M61" t="s">
        <v>358</v>
      </c>
      <c r="N61">
        <v>1</v>
      </c>
      <c r="O61">
        <v>1</v>
      </c>
      <c r="P61">
        <v>3</v>
      </c>
      <c r="Q61">
        <v>1</v>
      </c>
      <c r="V61">
        <v>1</v>
      </c>
      <c r="W61">
        <v>123</v>
      </c>
      <c r="X61" t="s">
        <v>359</v>
      </c>
      <c r="AX61">
        <v>3</v>
      </c>
      <c r="BH61">
        <v>1</v>
      </c>
      <c r="CI61">
        <v>1</v>
      </c>
      <c r="DL61">
        <v>4</v>
      </c>
      <c r="EG61">
        <v>3</v>
      </c>
    </row>
    <row r="62" spans="1:137" x14ac:dyDescent="0.25">
      <c r="A62" t="s">
        <v>197</v>
      </c>
      <c r="B62" t="s">
        <v>543</v>
      </c>
      <c r="C62" t="s">
        <v>383</v>
      </c>
      <c r="D62">
        <v>7</v>
      </c>
      <c r="E62" s="57">
        <v>43232</v>
      </c>
      <c r="F62" s="60">
        <v>0.48888888888888898</v>
      </c>
      <c r="J62">
        <v>25.9</v>
      </c>
      <c r="K62" t="s">
        <v>384</v>
      </c>
      <c r="L62">
        <v>124</v>
      </c>
      <c r="M62" t="s">
        <v>358</v>
      </c>
      <c r="N62">
        <v>1</v>
      </c>
      <c r="O62">
        <v>1</v>
      </c>
      <c r="P62">
        <v>5</v>
      </c>
      <c r="Q62">
        <v>6</v>
      </c>
      <c r="V62">
        <v>1</v>
      </c>
      <c r="W62">
        <v>124</v>
      </c>
      <c r="X62" t="s">
        <v>359</v>
      </c>
      <c r="AX62">
        <v>6</v>
      </c>
      <c r="CO62">
        <v>3</v>
      </c>
      <c r="CP62">
        <v>1</v>
      </c>
      <c r="DL62">
        <v>11</v>
      </c>
    </row>
    <row r="63" spans="1:137" x14ac:dyDescent="0.25">
      <c r="A63" t="s">
        <v>209</v>
      </c>
      <c r="B63" t="s">
        <v>544</v>
      </c>
      <c r="C63" t="s">
        <v>193</v>
      </c>
      <c r="D63">
        <v>2</v>
      </c>
      <c r="E63" s="57">
        <v>43222</v>
      </c>
      <c r="F63" s="60">
        <v>0.6875</v>
      </c>
      <c r="J63">
        <v>27.2</v>
      </c>
      <c r="K63" t="s">
        <v>384</v>
      </c>
      <c r="L63">
        <v>90</v>
      </c>
      <c r="M63" t="s">
        <v>358</v>
      </c>
      <c r="N63">
        <v>1</v>
      </c>
      <c r="O63">
        <v>2</v>
      </c>
      <c r="P63">
        <v>0</v>
      </c>
      <c r="Q63">
        <v>0</v>
      </c>
      <c r="V63">
        <v>1</v>
      </c>
      <c r="W63">
        <v>90</v>
      </c>
      <c r="X63" t="s">
        <v>359</v>
      </c>
      <c r="AG63" t="s">
        <v>408</v>
      </c>
      <c r="AH63" t="s">
        <v>399</v>
      </c>
      <c r="BE63">
        <v>2</v>
      </c>
      <c r="DL63">
        <v>4</v>
      </c>
    </row>
    <row r="64" spans="1:137" x14ac:dyDescent="0.25">
      <c r="A64" t="s">
        <v>209</v>
      </c>
      <c r="B64" t="s">
        <v>544</v>
      </c>
      <c r="C64" t="s">
        <v>193</v>
      </c>
      <c r="D64">
        <v>2</v>
      </c>
      <c r="E64" s="57">
        <v>43222</v>
      </c>
      <c r="F64" s="60">
        <v>0.6875</v>
      </c>
      <c r="J64">
        <v>27.2</v>
      </c>
      <c r="K64" t="s">
        <v>384</v>
      </c>
      <c r="L64">
        <v>91</v>
      </c>
      <c r="M64" t="s">
        <v>358</v>
      </c>
      <c r="N64">
        <v>1</v>
      </c>
      <c r="O64">
        <v>1</v>
      </c>
      <c r="P64">
        <v>1</v>
      </c>
      <c r="Q64">
        <v>0</v>
      </c>
      <c r="V64">
        <v>1</v>
      </c>
      <c r="W64">
        <v>91</v>
      </c>
      <c r="X64" t="s">
        <v>359</v>
      </c>
      <c r="AG64" t="s">
        <v>408</v>
      </c>
      <c r="AH64" t="s">
        <v>400</v>
      </c>
      <c r="BE64">
        <v>1</v>
      </c>
      <c r="BH64">
        <v>1</v>
      </c>
      <c r="DL64">
        <v>6</v>
      </c>
    </row>
    <row r="65" spans="1:138" x14ac:dyDescent="0.25">
      <c r="A65" t="s">
        <v>209</v>
      </c>
      <c r="B65" t="s">
        <v>544</v>
      </c>
      <c r="C65" t="s">
        <v>193</v>
      </c>
      <c r="D65">
        <v>2</v>
      </c>
      <c r="E65" s="57">
        <v>43222</v>
      </c>
      <c r="F65" s="60">
        <v>0.6875</v>
      </c>
      <c r="J65">
        <v>27.2</v>
      </c>
      <c r="K65" t="s">
        <v>384</v>
      </c>
      <c r="L65">
        <v>92</v>
      </c>
      <c r="M65" t="s">
        <v>358</v>
      </c>
      <c r="N65">
        <v>1</v>
      </c>
      <c r="O65">
        <v>2</v>
      </c>
      <c r="P65">
        <v>1</v>
      </c>
      <c r="Q65">
        <v>0</v>
      </c>
      <c r="V65">
        <v>1</v>
      </c>
      <c r="W65">
        <v>92</v>
      </c>
      <c r="X65" t="s">
        <v>359</v>
      </c>
      <c r="AG65" t="s">
        <v>408</v>
      </c>
      <c r="AX65">
        <v>1</v>
      </c>
      <c r="BE65">
        <v>1</v>
      </c>
      <c r="BY65">
        <v>1</v>
      </c>
    </row>
    <row r="66" spans="1:138" x14ac:dyDescent="0.25">
      <c r="A66" t="s">
        <v>209</v>
      </c>
      <c r="B66" t="s">
        <v>544</v>
      </c>
      <c r="C66" t="s">
        <v>193</v>
      </c>
      <c r="D66">
        <v>2</v>
      </c>
      <c r="E66" s="57">
        <v>43222</v>
      </c>
      <c r="F66" s="60">
        <v>0.6875</v>
      </c>
      <c r="J66">
        <v>27.2</v>
      </c>
      <c r="K66" t="s">
        <v>384</v>
      </c>
      <c r="L66">
        <v>93</v>
      </c>
      <c r="M66" t="s">
        <v>358</v>
      </c>
      <c r="N66">
        <v>1</v>
      </c>
      <c r="O66">
        <v>0</v>
      </c>
      <c r="P66">
        <v>1</v>
      </c>
      <c r="Q66">
        <v>0</v>
      </c>
      <c r="V66">
        <v>1</v>
      </c>
      <c r="W66">
        <v>93</v>
      </c>
      <c r="X66" t="s">
        <v>359</v>
      </c>
      <c r="AG66" t="s">
        <v>408</v>
      </c>
      <c r="AH66" t="s">
        <v>401</v>
      </c>
      <c r="DU66">
        <v>10</v>
      </c>
      <c r="DX66">
        <v>2</v>
      </c>
    </row>
    <row r="67" spans="1:138" x14ac:dyDescent="0.25">
      <c r="A67" t="s">
        <v>209</v>
      </c>
      <c r="B67" t="s">
        <v>544</v>
      </c>
      <c r="C67" t="s">
        <v>193</v>
      </c>
      <c r="D67">
        <v>2</v>
      </c>
      <c r="E67" s="57">
        <v>43222</v>
      </c>
      <c r="F67" s="60">
        <v>0.6875</v>
      </c>
      <c r="J67">
        <v>27.2</v>
      </c>
      <c r="K67" t="s">
        <v>384</v>
      </c>
      <c r="L67">
        <v>94</v>
      </c>
      <c r="M67" t="s">
        <v>358</v>
      </c>
      <c r="N67">
        <v>1</v>
      </c>
      <c r="O67">
        <v>0</v>
      </c>
      <c r="P67">
        <v>1</v>
      </c>
      <c r="Q67">
        <v>1</v>
      </c>
      <c r="V67">
        <v>1</v>
      </c>
      <c r="W67">
        <v>94</v>
      </c>
      <c r="X67" t="s">
        <v>359</v>
      </c>
      <c r="AG67" t="s">
        <v>409</v>
      </c>
      <c r="AH67" t="s">
        <v>403</v>
      </c>
      <c r="BE67">
        <v>2</v>
      </c>
      <c r="DL67">
        <v>5</v>
      </c>
      <c r="DU67">
        <v>1</v>
      </c>
      <c r="DZ67">
        <v>1</v>
      </c>
      <c r="EH67">
        <v>1</v>
      </c>
    </row>
    <row r="68" spans="1:138" x14ac:dyDescent="0.25">
      <c r="A68" t="s">
        <v>209</v>
      </c>
      <c r="B68" t="s">
        <v>544</v>
      </c>
      <c r="C68" t="s">
        <v>193</v>
      </c>
      <c r="D68">
        <v>2</v>
      </c>
      <c r="E68" s="57">
        <v>43222</v>
      </c>
      <c r="F68" s="60">
        <v>0.6875</v>
      </c>
      <c r="J68">
        <v>27.2</v>
      </c>
      <c r="K68" t="s">
        <v>384</v>
      </c>
      <c r="L68">
        <v>95</v>
      </c>
      <c r="M68" t="s">
        <v>358</v>
      </c>
      <c r="N68">
        <v>1</v>
      </c>
      <c r="O68">
        <v>3</v>
      </c>
      <c r="P68">
        <v>2</v>
      </c>
      <c r="Q68">
        <v>1</v>
      </c>
      <c r="V68">
        <v>1</v>
      </c>
      <c r="W68">
        <v>95</v>
      </c>
      <c r="X68" t="s">
        <v>359</v>
      </c>
      <c r="AG68" t="s">
        <v>408</v>
      </c>
      <c r="AH68" t="s">
        <v>404</v>
      </c>
      <c r="BE68">
        <v>6</v>
      </c>
      <c r="DL68">
        <v>2</v>
      </c>
      <c r="DX68">
        <v>1</v>
      </c>
    </row>
    <row r="69" spans="1:138" x14ac:dyDescent="0.25">
      <c r="A69" t="s">
        <v>209</v>
      </c>
      <c r="B69" t="s">
        <v>544</v>
      </c>
      <c r="C69" t="s">
        <v>193</v>
      </c>
      <c r="D69">
        <v>2</v>
      </c>
      <c r="E69" s="57">
        <v>43222</v>
      </c>
      <c r="F69" s="60">
        <v>0.6875</v>
      </c>
      <c r="J69">
        <v>27.2</v>
      </c>
      <c r="K69" t="s">
        <v>384</v>
      </c>
      <c r="L69">
        <v>96</v>
      </c>
      <c r="M69" t="s">
        <v>358</v>
      </c>
      <c r="N69">
        <v>1</v>
      </c>
      <c r="O69">
        <v>1</v>
      </c>
      <c r="P69">
        <v>1</v>
      </c>
      <c r="Q69">
        <v>2</v>
      </c>
      <c r="V69">
        <v>1</v>
      </c>
      <c r="W69">
        <v>96</v>
      </c>
      <c r="X69" t="s">
        <v>359</v>
      </c>
      <c r="AG69" t="s">
        <v>408</v>
      </c>
      <c r="BE69">
        <v>4</v>
      </c>
      <c r="DL69">
        <v>1</v>
      </c>
    </row>
    <row r="70" spans="1:138" x14ac:dyDescent="0.25">
      <c r="A70" t="s">
        <v>209</v>
      </c>
      <c r="B70" t="s">
        <v>544</v>
      </c>
      <c r="C70" t="s">
        <v>193</v>
      </c>
      <c r="D70">
        <v>2</v>
      </c>
      <c r="E70" s="57">
        <v>43222</v>
      </c>
      <c r="F70" s="60">
        <v>0.6875</v>
      </c>
      <c r="J70">
        <v>27.2</v>
      </c>
      <c r="K70" t="s">
        <v>384</v>
      </c>
      <c r="L70">
        <v>97</v>
      </c>
      <c r="M70" t="s">
        <v>358</v>
      </c>
      <c r="N70">
        <v>1</v>
      </c>
      <c r="O70">
        <v>0</v>
      </c>
      <c r="P70">
        <v>0</v>
      </c>
      <c r="Q70">
        <v>0</v>
      </c>
      <c r="V70">
        <v>1</v>
      </c>
      <c r="W70">
        <v>97</v>
      </c>
      <c r="X70">
        <v>0</v>
      </c>
      <c r="AG70" t="s">
        <v>408</v>
      </c>
    </row>
    <row r="71" spans="1:138" x14ac:dyDescent="0.25">
      <c r="A71" t="s">
        <v>209</v>
      </c>
      <c r="B71" t="s">
        <v>544</v>
      </c>
      <c r="C71" t="s">
        <v>193</v>
      </c>
      <c r="D71">
        <v>2</v>
      </c>
      <c r="E71" s="57">
        <v>43222</v>
      </c>
      <c r="F71" s="60">
        <v>0.6875</v>
      </c>
      <c r="J71">
        <v>27.2</v>
      </c>
      <c r="K71" t="s">
        <v>384</v>
      </c>
      <c r="L71">
        <v>98</v>
      </c>
      <c r="M71" t="s">
        <v>358</v>
      </c>
      <c r="N71">
        <v>1</v>
      </c>
      <c r="O71">
        <v>0</v>
      </c>
      <c r="P71">
        <v>0</v>
      </c>
      <c r="Q71">
        <v>0</v>
      </c>
      <c r="V71">
        <v>1</v>
      </c>
      <c r="W71">
        <v>98</v>
      </c>
      <c r="X71">
        <v>0</v>
      </c>
      <c r="AG71" t="s">
        <v>408</v>
      </c>
      <c r="AH71" t="s">
        <v>403</v>
      </c>
      <c r="EH71">
        <v>1</v>
      </c>
    </row>
    <row r="72" spans="1:138" x14ac:dyDescent="0.25">
      <c r="A72" t="s">
        <v>209</v>
      </c>
      <c r="B72" t="s">
        <v>544</v>
      </c>
      <c r="C72" t="s">
        <v>193</v>
      </c>
      <c r="D72">
        <v>2</v>
      </c>
      <c r="E72" s="57">
        <v>43222</v>
      </c>
      <c r="F72" s="60">
        <v>0.58333333333333337</v>
      </c>
      <c r="J72">
        <v>28.2</v>
      </c>
      <c r="K72" t="s">
        <v>384</v>
      </c>
      <c r="L72">
        <v>78</v>
      </c>
      <c r="M72" t="s">
        <v>358</v>
      </c>
      <c r="N72">
        <v>1</v>
      </c>
      <c r="O72">
        <v>1</v>
      </c>
      <c r="P72">
        <v>1</v>
      </c>
      <c r="Q72">
        <v>1</v>
      </c>
      <c r="V72">
        <v>1</v>
      </c>
      <c r="W72">
        <v>78</v>
      </c>
      <c r="X72" t="s">
        <v>359</v>
      </c>
      <c r="AG72" t="s">
        <v>407</v>
      </c>
      <c r="AH72" t="s">
        <v>405</v>
      </c>
      <c r="AX72">
        <v>1</v>
      </c>
      <c r="BH72">
        <v>1</v>
      </c>
      <c r="BQ72">
        <v>1</v>
      </c>
      <c r="DL72">
        <v>1</v>
      </c>
      <c r="DU72">
        <v>8</v>
      </c>
      <c r="DW72">
        <v>1</v>
      </c>
      <c r="EF72">
        <v>1</v>
      </c>
      <c r="EH72">
        <v>1</v>
      </c>
    </row>
    <row r="73" spans="1:138" x14ac:dyDescent="0.25">
      <c r="A73" t="s">
        <v>209</v>
      </c>
      <c r="B73" t="s">
        <v>544</v>
      </c>
      <c r="C73" t="s">
        <v>193</v>
      </c>
      <c r="D73">
        <v>2</v>
      </c>
      <c r="E73" s="57">
        <v>43222</v>
      </c>
      <c r="F73" s="60">
        <v>0.58333333333333337</v>
      </c>
      <c r="J73">
        <v>28.2</v>
      </c>
      <c r="K73" t="s">
        <v>384</v>
      </c>
      <c r="L73">
        <v>79</v>
      </c>
      <c r="M73" t="s">
        <v>371</v>
      </c>
      <c r="N73">
        <v>1</v>
      </c>
      <c r="O73">
        <v>2</v>
      </c>
      <c r="P73">
        <v>3</v>
      </c>
      <c r="Q73">
        <v>1</v>
      </c>
      <c r="V73">
        <v>1</v>
      </c>
      <c r="W73">
        <v>79</v>
      </c>
      <c r="X73" t="s">
        <v>359</v>
      </c>
      <c r="AG73" t="s">
        <v>407</v>
      </c>
      <c r="AH73" t="s">
        <v>406</v>
      </c>
      <c r="BE73">
        <v>5</v>
      </c>
      <c r="BH73">
        <v>1</v>
      </c>
      <c r="CP73">
        <v>1</v>
      </c>
      <c r="CX73">
        <v>1</v>
      </c>
      <c r="CY73">
        <v>1</v>
      </c>
      <c r="DL73">
        <v>2</v>
      </c>
      <c r="DT73">
        <v>1</v>
      </c>
      <c r="DU73">
        <v>5</v>
      </c>
      <c r="DX73">
        <v>2</v>
      </c>
      <c r="EF73">
        <v>14</v>
      </c>
    </row>
    <row r="74" spans="1:138" x14ac:dyDescent="0.25">
      <c r="A74" t="s">
        <v>209</v>
      </c>
      <c r="B74" t="s">
        <v>544</v>
      </c>
      <c r="C74" t="s">
        <v>193</v>
      </c>
      <c r="D74">
        <v>2</v>
      </c>
      <c r="E74" s="57">
        <v>43222</v>
      </c>
      <c r="F74" s="60">
        <v>0.58333333333333304</v>
      </c>
      <c r="J74">
        <v>28.2</v>
      </c>
      <c r="K74" t="s">
        <v>384</v>
      </c>
      <c r="L74">
        <v>80</v>
      </c>
      <c r="M74" t="s">
        <v>358</v>
      </c>
      <c r="N74">
        <v>1</v>
      </c>
      <c r="O74">
        <v>1</v>
      </c>
      <c r="P74">
        <v>2</v>
      </c>
      <c r="Q74">
        <v>0</v>
      </c>
      <c r="V74">
        <v>1</v>
      </c>
      <c r="W74">
        <v>80</v>
      </c>
      <c r="X74" t="s">
        <v>359</v>
      </c>
      <c r="AG74" t="s">
        <v>407</v>
      </c>
      <c r="AH74" t="s">
        <v>410</v>
      </c>
      <c r="BE74">
        <v>2</v>
      </c>
      <c r="BY74">
        <v>1</v>
      </c>
      <c r="DL74">
        <v>3</v>
      </c>
      <c r="EF74">
        <v>3</v>
      </c>
    </row>
    <row r="75" spans="1:138" x14ac:dyDescent="0.25">
      <c r="A75" t="s">
        <v>209</v>
      </c>
      <c r="B75" t="s">
        <v>544</v>
      </c>
      <c r="C75" t="s">
        <v>193</v>
      </c>
      <c r="D75">
        <v>2</v>
      </c>
      <c r="E75" s="57">
        <v>43222</v>
      </c>
      <c r="F75" s="60">
        <v>0.58333333333333304</v>
      </c>
      <c r="J75">
        <v>28.2</v>
      </c>
      <c r="K75" t="s">
        <v>384</v>
      </c>
      <c r="L75">
        <v>81</v>
      </c>
      <c r="M75" t="s">
        <v>411</v>
      </c>
      <c r="N75">
        <v>1</v>
      </c>
      <c r="O75">
        <v>2</v>
      </c>
      <c r="P75">
        <v>1</v>
      </c>
      <c r="Q75">
        <v>1</v>
      </c>
      <c r="V75">
        <v>1</v>
      </c>
      <c r="W75">
        <v>81</v>
      </c>
      <c r="X75" t="s">
        <v>359</v>
      </c>
      <c r="AG75" t="s">
        <v>407</v>
      </c>
      <c r="AH75" t="s">
        <v>412</v>
      </c>
      <c r="AX75">
        <v>1</v>
      </c>
      <c r="BE75">
        <v>2</v>
      </c>
      <c r="BH75">
        <v>1</v>
      </c>
      <c r="DB75">
        <v>1</v>
      </c>
      <c r="DU75">
        <v>4</v>
      </c>
      <c r="EF75">
        <v>5</v>
      </c>
      <c r="EH75">
        <v>1</v>
      </c>
    </row>
    <row r="76" spans="1:138" x14ac:dyDescent="0.25">
      <c r="A76" t="s">
        <v>209</v>
      </c>
      <c r="B76" t="s">
        <v>544</v>
      </c>
      <c r="C76" t="s">
        <v>193</v>
      </c>
      <c r="D76">
        <v>2</v>
      </c>
      <c r="E76" s="57">
        <v>43222</v>
      </c>
      <c r="F76" s="60">
        <v>0.58333333333333304</v>
      </c>
      <c r="J76">
        <v>28.2</v>
      </c>
      <c r="K76" t="s">
        <v>384</v>
      </c>
      <c r="L76">
        <v>82</v>
      </c>
      <c r="M76" t="s">
        <v>371</v>
      </c>
      <c r="N76">
        <v>1</v>
      </c>
      <c r="O76">
        <v>2</v>
      </c>
      <c r="P76">
        <v>0</v>
      </c>
      <c r="Q76">
        <v>1</v>
      </c>
      <c r="V76">
        <v>1</v>
      </c>
      <c r="W76">
        <v>82</v>
      </c>
      <c r="X76" t="s">
        <v>359</v>
      </c>
      <c r="AG76" t="s">
        <v>407</v>
      </c>
      <c r="AX76">
        <v>1</v>
      </c>
      <c r="BE76">
        <v>1</v>
      </c>
      <c r="BH76">
        <v>1</v>
      </c>
      <c r="DL76">
        <v>2</v>
      </c>
      <c r="DX76">
        <v>1</v>
      </c>
      <c r="EB76">
        <v>1</v>
      </c>
    </row>
    <row r="77" spans="1:138" x14ac:dyDescent="0.25">
      <c r="A77" t="s">
        <v>209</v>
      </c>
      <c r="B77" t="s">
        <v>544</v>
      </c>
      <c r="C77" t="s">
        <v>193</v>
      </c>
      <c r="D77">
        <v>2</v>
      </c>
      <c r="E77" s="57">
        <v>43222</v>
      </c>
      <c r="F77" s="60">
        <v>0.58333333333333304</v>
      </c>
      <c r="J77">
        <v>28.2</v>
      </c>
      <c r="K77" t="s">
        <v>384</v>
      </c>
      <c r="L77">
        <v>83</v>
      </c>
      <c r="M77" t="s">
        <v>358</v>
      </c>
      <c r="N77">
        <v>1</v>
      </c>
      <c r="O77">
        <v>2</v>
      </c>
      <c r="P77">
        <v>0</v>
      </c>
      <c r="Q77">
        <v>1</v>
      </c>
      <c r="V77">
        <v>1</v>
      </c>
      <c r="W77">
        <v>83</v>
      </c>
      <c r="X77" t="s">
        <v>359</v>
      </c>
      <c r="AG77" t="s">
        <v>419</v>
      </c>
      <c r="BE77">
        <v>2</v>
      </c>
      <c r="BY77">
        <v>1</v>
      </c>
      <c r="DL77">
        <v>1</v>
      </c>
      <c r="DU77">
        <v>4</v>
      </c>
      <c r="EH77">
        <v>1</v>
      </c>
    </row>
    <row r="78" spans="1:138" x14ac:dyDescent="0.25">
      <c r="A78" t="s">
        <v>209</v>
      </c>
      <c r="B78" t="s">
        <v>544</v>
      </c>
      <c r="C78" t="s">
        <v>193</v>
      </c>
      <c r="D78">
        <v>2</v>
      </c>
      <c r="E78" s="57">
        <v>43222</v>
      </c>
      <c r="F78" s="60">
        <v>0.58333333333333304</v>
      </c>
      <c r="J78">
        <v>28.2</v>
      </c>
      <c r="K78" t="s">
        <v>384</v>
      </c>
      <c r="L78">
        <v>84</v>
      </c>
      <c r="M78" t="s">
        <v>358</v>
      </c>
      <c r="N78">
        <v>1</v>
      </c>
      <c r="O78">
        <v>4</v>
      </c>
      <c r="P78">
        <v>2</v>
      </c>
      <c r="Q78">
        <v>2</v>
      </c>
      <c r="V78">
        <v>1</v>
      </c>
      <c r="W78">
        <v>84</v>
      </c>
      <c r="X78" t="s">
        <v>359</v>
      </c>
      <c r="AG78" t="s">
        <v>407</v>
      </c>
      <c r="AH78" t="s">
        <v>413</v>
      </c>
      <c r="AX78">
        <v>1</v>
      </c>
      <c r="BE78">
        <v>4</v>
      </c>
      <c r="BH78">
        <v>2</v>
      </c>
      <c r="CO78">
        <v>1</v>
      </c>
      <c r="DL78">
        <v>11</v>
      </c>
      <c r="DU78">
        <v>4</v>
      </c>
      <c r="EF78">
        <v>1</v>
      </c>
      <c r="EH78">
        <v>3</v>
      </c>
    </row>
    <row r="79" spans="1:138" x14ac:dyDescent="0.25">
      <c r="A79" t="s">
        <v>209</v>
      </c>
      <c r="B79" t="s">
        <v>544</v>
      </c>
      <c r="C79" t="s">
        <v>193</v>
      </c>
      <c r="D79">
        <v>2</v>
      </c>
      <c r="E79" s="57">
        <v>43222</v>
      </c>
      <c r="F79" s="60">
        <v>0.58333333333333304</v>
      </c>
      <c r="J79">
        <v>28.2</v>
      </c>
      <c r="K79" t="s">
        <v>384</v>
      </c>
      <c r="L79">
        <v>85</v>
      </c>
      <c r="M79" t="s">
        <v>358</v>
      </c>
      <c r="N79">
        <v>1</v>
      </c>
      <c r="O79">
        <v>1</v>
      </c>
      <c r="P79">
        <v>4</v>
      </c>
      <c r="Q79">
        <v>0</v>
      </c>
      <c r="V79">
        <v>1</v>
      </c>
      <c r="W79">
        <v>85</v>
      </c>
      <c r="X79" t="s">
        <v>359</v>
      </c>
      <c r="AG79" t="s">
        <v>407</v>
      </c>
      <c r="AH79" t="s">
        <v>414</v>
      </c>
      <c r="AX79">
        <v>1</v>
      </c>
      <c r="BE79">
        <v>3</v>
      </c>
      <c r="BH79">
        <v>1</v>
      </c>
      <c r="DL79">
        <v>1</v>
      </c>
      <c r="DT79">
        <v>3</v>
      </c>
    </row>
    <row r="80" spans="1:138" x14ac:dyDescent="0.25">
      <c r="A80" t="s">
        <v>209</v>
      </c>
      <c r="B80" t="s">
        <v>544</v>
      </c>
      <c r="C80" t="s">
        <v>193</v>
      </c>
      <c r="D80">
        <v>2</v>
      </c>
      <c r="E80" s="57">
        <v>43222</v>
      </c>
      <c r="F80" s="60">
        <v>0.58333333333333304</v>
      </c>
      <c r="J80">
        <v>28.2</v>
      </c>
      <c r="K80" t="s">
        <v>384</v>
      </c>
      <c r="L80">
        <v>86</v>
      </c>
      <c r="M80" t="s">
        <v>411</v>
      </c>
      <c r="N80">
        <v>1</v>
      </c>
      <c r="O80">
        <v>2</v>
      </c>
      <c r="P80">
        <v>1</v>
      </c>
      <c r="Q80">
        <v>0</v>
      </c>
      <c r="V80">
        <v>1</v>
      </c>
      <c r="W80">
        <v>86</v>
      </c>
      <c r="X80" t="s">
        <v>359</v>
      </c>
      <c r="AG80" t="s">
        <v>407</v>
      </c>
      <c r="AH80" t="s">
        <v>415</v>
      </c>
      <c r="AX80">
        <v>2</v>
      </c>
      <c r="BH80">
        <v>1</v>
      </c>
      <c r="DL80">
        <v>1</v>
      </c>
      <c r="DT80">
        <v>13</v>
      </c>
      <c r="DU80">
        <v>2</v>
      </c>
      <c r="DX80">
        <v>1</v>
      </c>
      <c r="EF80">
        <v>5</v>
      </c>
      <c r="EG80">
        <v>1</v>
      </c>
      <c r="EH80">
        <v>1</v>
      </c>
    </row>
    <row r="81" spans="1:138" x14ac:dyDescent="0.25">
      <c r="A81" t="s">
        <v>209</v>
      </c>
      <c r="B81" t="s">
        <v>544</v>
      </c>
      <c r="C81" t="s">
        <v>193</v>
      </c>
      <c r="D81">
        <v>2</v>
      </c>
      <c r="E81" s="57">
        <v>43222</v>
      </c>
      <c r="F81" s="60">
        <v>0.58333333333333304</v>
      </c>
      <c r="J81">
        <v>28.2</v>
      </c>
      <c r="K81" t="s">
        <v>384</v>
      </c>
      <c r="L81">
        <v>87</v>
      </c>
      <c r="M81" t="s">
        <v>358</v>
      </c>
      <c r="N81">
        <v>1</v>
      </c>
      <c r="O81">
        <v>1</v>
      </c>
      <c r="P81">
        <v>0</v>
      </c>
      <c r="Q81">
        <v>0</v>
      </c>
      <c r="V81">
        <v>1</v>
      </c>
      <c r="W81">
        <v>87</v>
      </c>
      <c r="X81" t="s">
        <v>359</v>
      </c>
      <c r="AG81" t="s">
        <v>407</v>
      </c>
      <c r="AH81" t="s">
        <v>416</v>
      </c>
      <c r="BE81">
        <v>1</v>
      </c>
      <c r="BH81">
        <v>1</v>
      </c>
      <c r="DL81">
        <v>7</v>
      </c>
      <c r="DU81">
        <v>4</v>
      </c>
      <c r="EF81">
        <v>4</v>
      </c>
    </row>
    <row r="82" spans="1:138" x14ac:dyDescent="0.25">
      <c r="A82" t="s">
        <v>209</v>
      </c>
      <c r="B82" t="s">
        <v>544</v>
      </c>
      <c r="C82" t="s">
        <v>193</v>
      </c>
      <c r="D82">
        <v>2</v>
      </c>
      <c r="E82" s="57">
        <v>43222</v>
      </c>
      <c r="F82" s="60">
        <v>0.58333333333333304</v>
      </c>
      <c r="J82">
        <v>28.2</v>
      </c>
      <c r="K82" t="s">
        <v>384</v>
      </c>
      <c r="L82">
        <v>88</v>
      </c>
      <c r="M82" t="s">
        <v>358</v>
      </c>
      <c r="N82">
        <v>1</v>
      </c>
      <c r="O82">
        <v>3</v>
      </c>
      <c r="P82">
        <v>0</v>
      </c>
      <c r="Q82">
        <v>0</v>
      </c>
      <c r="V82">
        <v>1</v>
      </c>
      <c r="W82">
        <v>88</v>
      </c>
      <c r="X82" t="s">
        <v>359</v>
      </c>
      <c r="AG82" t="s">
        <v>407</v>
      </c>
      <c r="AH82" t="s">
        <v>417</v>
      </c>
      <c r="AX82">
        <v>1</v>
      </c>
      <c r="BH82">
        <v>1</v>
      </c>
      <c r="BY82">
        <v>1</v>
      </c>
      <c r="DL82">
        <v>2</v>
      </c>
      <c r="DU82">
        <v>6</v>
      </c>
    </row>
    <row r="83" spans="1:138" x14ac:dyDescent="0.25">
      <c r="A83" t="s">
        <v>209</v>
      </c>
      <c r="B83" t="s">
        <v>544</v>
      </c>
      <c r="C83" t="s">
        <v>193</v>
      </c>
      <c r="D83">
        <v>2</v>
      </c>
      <c r="E83" s="57">
        <v>43222</v>
      </c>
      <c r="F83" s="60">
        <v>0.58333333333333304</v>
      </c>
      <c r="J83">
        <v>28.2</v>
      </c>
      <c r="K83" t="s">
        <v>384</v>
      </c>
      <c r="L83">
        <v>89</v>
      </c>
      <c r="M83" t="s">
        <v>371</v>
      </c>
      <c r="N83">
        <v>1</v>
      </c>
      <c r="O83">
        <v>2</v>
      </c>
      <c r="P83">
        <v>1</v>
      </c>
      <c r="Q83">
        <v>1</v>
      </c>
      <c r="V83">
        <v>1</v>
      </c>
      <c r="W83">
        <v>89</v>
      </c>
      <c r="X83" t="s">
        <v>359</v>
      </c>
      <c r="AG83" t="s">
        <v>407</v>
      </c>
      <c r="AH83" t="s">
        <v>418</v>
      </c>
      <c r="AX83">
        <v>3</v>
      </c>
      <c r="BH83">
        <v>1</v>
      </c>
      <c r="CX83">
        <v>1</v>
      </c>
      <c r="DL83">
        <v>18</v>
      </c>
      <c r="DT83">
        <v>2</v>
      </c>
      <c r="DU83">
        <v>1</v>
      </c>
      <c r="DX83">
        <v>1</v>
      </c>
      <c r="EF83">
        <v>6</v>
      </c>
    </row>
    <row r="84" spans="1:138" x14ac:dyDescent="0.25">
      <c r="A84" t="s">
        <v>209</v>
      </c>
      <c r="B84" t="s">
        <v>544</v>
      </c>
      <c r="C84" t="s">
        <v>420</v>
      </c>
      <c r="D84">
        <v>4</v>
      </c>
      <c r="E84" s="57">
        <v>43219</v>
      </c>
      <c r="F84" s="60">
        <v>0.44166666666666665</v>
      </c>
      <c r="J84">
        <v>0.3</v>
      </c>
      <c r="K84" t="s">
        <v>421</v>
      </c>
      <c r="L84">
        <v>62</v>
      </c>
      <c r="M84" t="s">
        <v>358</v>
      </c>
      <c r="N84">
        <v>1</v>
      </c>
      <c r="O84">
        <v>0</v>
      </c>
      <c r="P84">
        <v>0</v>
      </c>
      <c r="Q84">
        <v>1</v>
      </c>
      <c r="V84">
        <v>1</v>
      </c>
      <c r="W84">
        <v>62</v>
      </c>
      <c r="X84" t="s">
        <v>359</v>
      </c>
      <c r="AG84" t="s">
        <v>423</v>
      </c>
      <c r="BE84">
        <v>1</v>
      </c>
      <c r="DA84">
        <v>2</v>
      </c>
      <c r="DL84">
        <v>1</v>
      </c>
      <c r="DT84">
        <v>2</v>
      </c>
      <c r="DU84">
        <v>1</v>
      </c>
      <c r="DX84">
        <v>2</v>
      </c>
      <c r="DZ84">
        <v>2</v>
      </c>
      <c r="EH84">
        <v>1</v>
      </c>
    </row>
    <row r="85" spans="1:138" x14ac:dyDescent="0.25">
      <c r="A85" t="s">
        <v>209</v>
      </c>
      <c r="B85" t="s">
        <v>544</v>
      </c>
      <c r="C85" t="s">
        <v>420</v>
      </c>
      <c r="D85">
        <v>4</v>
      </c>
      <c r="E85" s="57">
        <v>43219</v>
      </c>
      <c r="F85" s="60">
        <v>0.44166666666666665</v>
      </c>
      <c r="J85">
        <v>0.3</v>
      </c>
      <c r="K85" t="s">
        <v>421</v>
      </c>
      <c r="L85">
        <v>63</v>
      </c>
      <c r="M85" t="s">
        <v>358</v>
      </c>
      <c r="N85">
        <v>1</v>
      </c>
      <c r="O85">
        <v>0</v>
      </c>
      <c r="P85">
        <v>0</v>
      </c>
      <c r="Q85">
        <v>0</v>
      </c>
      <c r="V85">
        <v>1</v>
      </c>
      <c r="W85">
        <v>63</v>
      </c>
      <c r="X85">
        <v>0</v>
      </c>
      <c r="AG85" t="s">
        <v>424</v>
      </c>
      <c r="DT85">
        <v>1</v>
      </c>
      <c r="DU85">
        <v>5</v>
      </c>
      <c r="DZ85">
        <v>1</v>
      </c>
      <c r="EH85">
        <v>1</v>
      </c>
    </row>
    <row r="86" spans="1:138" x14ac:dyDescent="0.25">
      <c r="A86" t="s">
        <v>209</v>
      </c>
      <c r="B86" t="s">
        <v>544</v>
      </c>
      <c r="C86" t="s">
        <v>420</v>
      </c>
      <c r="D86">
        <v>4</v>
      </c>
      <c r="E86" s="57">
        <v>43219</v>
      </c>
      <c r="F86" s="60">
        <v>0.44166666666666698</v>
      </c>
      <c r="J86">
        <v>0.3</v>
      </c>
      <c r="K86" t="s">
        <v>421</v>
      </c>
      <c r="L86">
        <v>64</v>
      </c>
      <c r="M86" t="s">
        <v>371</v>
      </c>
      <c r="N86">
        <v>1</v>
      </c>
      <c r="O86">
        <v>1</v>
      </c>
      <c r="P86">
        <v>2</v>
      </c>
      <c r="Q86">
        <v>0</v>
      </c>
      <c r="V86">
        <v>1</v>
      </c>
      <c r="W86">
        <v>64</v>
      </c>
      <c r="X86" t="s">
        <v>359</v>
      </c>
      <c r="AG86" t="s">
        <v>425</v>
      </c>
      <c r="BE86">
        <v>1</v>
      </c>
      <c r="CO86">
        <v>2</v>
      </c>
      <c r="DL86">
        <v>2</v>
      </c>
      <c r="DM86">
        <v>1</v>
      </c>
      <c r="DO86">
        <v>1</v>
      </c>
      <c r="DT86">
        <v>1</v>
      </c>
      <c r="EF86">
        <v>1</v>
      </c>
      <c r="EH86">
        <v>3</v>
      </c>
    </row>
    <row r="87" spans="1:138" x14ac:dyDescent="0.25">
      <c r="A87" t="s">
        <v>209</v>
      </c>
      <c r="B87" t="s">
        <v>544</v>
      </c>
      <c r="C87" t="s">
        <v>420</v>
      </c>
      <c r="D87">
        <v>4</v>
      </c>
      <c r="E87" s="57">
        <v>43219</v>
      </c>
      <c r="F87" s="60">
        <v>0.44166666666666698</v>
      </c>
      <c r="J87">
        <v>0.3</v>
      </c>
      <c r="K87" t="s">
        <v>421</v>
      </c>
      <c r="L87">
        <v>65</v>
      </c>
      <c r="M87" t="s">
        <v>426</v>
      </c>
      <c r="N87">
        <v>1</v>
      </c>
      <c r="O87">
        <v>0</v>
      </c>
      <c r="P87">
        <v>0</v>
      </c>
      <c r="Q87">
        <v>1</v>
      </c>
      <c r="V87">
        <v>1</v>
      </c>
      <c r="W87">
        <v>65</v>
      </c>
      <c r="X87" t="s">
        <v>359</v>
      </c>
      <c r="AG87" t="s">
        <v>425</v>
      </c>
      <c r="BE87">
        <v>1</v>
      </c>
      <c r="BP87">
        <v>1</v>
      </c>
      <c r="DT87">
        <v>1</v>
      </c>
      <c r="DU87">
        <v>1</v>
      </c>
    </row>
    <row r="88" spans="1:138" x14ac:dyDescent="0.25">
      <c r="A88" t="s">
        <v>209</v>
      </c>
      <c r="B88" t="s">
        <v>544</v>
      </c>
      <c r="C88" t="s">
        <v>193</v>
      </c>
      <c r="D88">
        <v>2</v>
      </c>
      <c r="E88" s="57">
        <v>43222</v>
      </c>
      <c r="F88" s="60">
        <v>0.49444444444444446</v>
      </c>
      <c r="J88">
        <v>22.4</v>
      </c>
      <c r="K88" t="s">
        <v>384</v>
      </c>
      <c r="L88">
        <v>66</v>
      </c>
      <c r="M88" t="s">
        <v>358</v>
      </c>
      <c r="N88">
        <v>1</v>
      </c>
      <c r="O88">
        <v>1</v>
      </c>
      <c r="P88">
        <v>0</v>
      </c>
      <c r="Q88">
        <v>0</v>
      </c>
      <c r="V88">
        <v>1</v>
      </c>
      <c r="W88">
        <v>66</v>
      </c>
      <c r="X88" t="s">
        <v>359</v>
      </c>
      <c r="AG88" t="s">
        <v>425</v>
      </c>
      <c r="BE88">
        <v>1</v>
      </c>
      <c r="DL88">
        <v>3</v>
      </c>
      <c r="DO88">
        <v>1</v>
      </c>
      <c r="DT88">
        <v>1</v>
      </c>
      <c r="DU88">
        <v>4</v>
      </c>
      <c r="EH88">
        <v>1</v>
      </c>
    </row>
    <row r="89" spans="1:138" x14ac:dyDescent="0.25">
      <c r="A89" t="s">
        <v>209</v>
      </c>
      <c r="B89" t="s">
        <v>544</v>
      </c>
      <c r="C89" t="s">
        <v>193</v>
      </c>
      <c r="D89">
        <v>2</v>
      </c>
      <c r="E89" s="57">
        <v>43222</v>
      </c>
      <c r="F89" s="60">
        <v>0.49444444444444446</v>
      </c>
      <c r="J89">
        <v>22.4</v>
      </c>
      <c r="K89" t="s">
        <v>384</v>
      </c>
      <c r="L89">
        <v>67</v>
      </c>
      <c r="M89" t="s">
        <v>371</v>
      </c>
      <c r="N89">
        <v>1</v>
      </c>
      <c r="O89">
        <v>0</v>
      </c>
      <c r="P89">
        <v>1</v>
      </c>
      <c r="Q89">
        <v>1</v>
      </c>
      <c r="V89">
        <v>1</v>
      </c>
      <c r="W89">
        <v>67</v>
      </c>
      <c r="X89" t="s">
        <v>359</v>
      </c>
      <c r="AG89" t="s">
        <v>431</v>
      </c>
      <c r="AH89" t="s">
        <v>427</v>
      </c>
      <c r="CO89">
        <v>2</v>
      </c>
      <c r="DL89">
        <v>8</v>
      </c>
      <c r="DU89">
        <v>9</v>
      </c>
      <c r="DX89">
        <v>2</v>
      </c>
    </row>
    <row r="90" spans="1:138" x14ac:dyDescent="0.25">
      <c r="A90" t="s">
        <v>209</v>
      </c>
      <c r="B90" t="s">
        <v>544</v>
      </c>
      <c r="C90" t="s">
        <v>193</v>
      </c>
      <c r="D90">
        <v>2</v>
      </c>
      <c r="E90" s="57">
        <v>43222</v>
      </c>
      <c r="F90" s="60">
        <v>0.49444444444444402</v>
      </c>
      <c r="J90">
        <v>22.4</v>
      </c>
      <c r="K90" t="s">
        <v>384</v>
      </c>
      <c r="L90">
        <v>68</v>
      </c>
      <c r="M90" t="s">
        <v>428</v>
      </c>
      <c r="N90">
        <v>1</v>
      </c>
      <c r="O90">
        <v>2</v>
      </c>
      <c r="P90">
        <v>0</v>
      </c>
      <c r="Q90">
        <v>1</v>
      </c>
      <c r="V90">
        <v>1</v>
      </c>
      <c r="W90">
        <v>68.099999999999994</v>
      </c>
      <c r="X90" t="s">
        <v>359</v>
      </c>
      <c r="AG90" t="s">
        <v>432</v>
      </c>
      <c r="AH90" t="s">
        <v>429</v>
      </c>
      <c r="CO90">
        <v>1</v>
      </c>
      <c r="DL90">
        <v>8</v>
      </c>
      <c r="DT90">
        <v>1</v>
      </c>
      <c r="EG90">
        <v>1</v>
      </c>
    </row>
    <row r="91" spans="1:138" x14ac:dyDescent="0.25">
      <c r="A91" t="s">
        <v>209</v>
      </c>
      <c r="B91" t="s">
        <v>544</v>
      </c>
      <c r="C91" t="s">
        <v>193</v>
      </c>
      <c r="D91">
        <v>2</v>
      </c>
      <c r="E91" s="57">
        <v>43222</v>
      </c>
      <c r="F91" s="60">
        <v>0.49444444444444402</v>
      </c>
      <c r="J91">
        <v>22.4</v>
      </c>
      <c r="K91" t="s">
        <v>384</v>
      </c>
      <c r="L91">
        <v>68</v>
      </c>
      <c r="M91" t="s">
        <v>428</v>
      </c>
      <c r="N91">
        <v>1</v>
      </c>
      <c r="W91">
        <v>68.2</v>
      </c>
      <c r="BE91">
        <v>1</v>
      </c>
      <c r="BY91">
        <v>2</v>
      </c>
      <c r="DL91">
        <v>1</v>
      </c>
      <c r="DO91">
        <v>1</v>
      </c>
      <c r="EH91">
        <v>2</v>
      </c>
    </row>
    <row r="92" spans="1:138" x14ac:dyDescent="0.25">
      <c r="A92" t="s">
        <v>209</v>
      </c>
      <c r="B92" t="s">
        <v>544</v>
      </c>
      <c r="C92" t="s">
        <v>193</v>
      </c>
      <c r="D92">
        <v>2</v>
      </c>
      <c r="E92" s="57">
        <v>43222</v>
      </c>
      <c r="F92" s="60">
        <v>0.49444444444444402</v>
      </c>
      <c r="J92">
        <v>22.4</v>
      </c>
      <c r="K92" t="s">
        <v>384</v>
      </c>
      <c r="L92">
        <v>69</v>
      </c>
      <c r="M92" t="s">
        <v>358</v>
      </c>
      <c r="N92">
        <v>1</v>
      </c>
      <c r="O92">
        <v>4</v>
      </c>
      <c r="P92">
        <v>1</v>
      </c>
      <c r="Q92">
        <v>1</v>
      </c>
      <c r="V92">
        <v>1</v>
      </c>
      <c r="W92">
        <v>69</v>
      </c>
      <c r="X92" t="s">
        <v>359</v>
      </c>
      <c r="AG92" t="s">
        <v>430</v>
      </c>
      <c r="AH92" t="s">
        <v>433</v>
      </c>
      <c r="AX92">
        <v>1</v>
      </c>
      <c r="BE92">
        <v>2</v>
      </c>
      <c r="BY92">
        <v>5</v>
      </c>
      <c r="DL92">
        <v>8</v>
      </c>
      <c r="DO92">
        <v>1</v>
      </c>
      <c r="DU92">
        <v>1</v>
      </c>
    </row>
    <row r="93" spans="1:138" x14ac:dyDescent="0.25">
      <c r="A93" t="s">
        <v>209</v>
      </c>
      <c r="B93" t="s">
        <v>544</v>
      </c>
      <c r="C93" t="s">
        <v>193</v>
      </c>
      <c r="D93">
        <v>2</v>
      </c>
      <c r="E93" s="57">
        <v>43222</v>
      </c>
      <c r="F93" s="60">
        <v>0.49444444444444402</v>
      </c>
      <c r="J93">
        <v>22.4</v>
      </c>
      <c r="K93" t="s">
        <v>384</v>
      </c>
      <c r="L93">
        <v>70</v>
      </c>
      <c r="M93" t="s">
        <v>358</v>
      </c>
      <c r="N93">
        <v>1</v>
      </c>
      <c r="O93">
        <v>3</v>
      </c>
      <c r="P93">
        <v>1</v>
      </c>
      <c r="Q93">
        <v>4</v>
      </c>
      <c r="V93">
        <v>1</v>
      </c>
      <c r="W93">
        <v>70</v>
      </c>
      <c r="X93" t="s">
        <v>359</v>
      </c>
      <c r="AG93" t="s">
        <v>425</v>
      </c>
      <c r="AH93" t="s">
        <v>434</v>
      </c>
      <c r="BE93">
        <v>5</v>
      </c>
      <c r="BH93">
        <v>2</v>
      </c>
      <c r="BY93">
        <v>1</v>
      </c>
      <c r="CU93">
        <v>1</v>
      </c>
      <c r="DL93">
        <v>1</v>
      </c>
      <c r="DO93">
        <v>1</v>
      </c>
      <c r="DS93">
        <v>1</v>
      </c>
      <c r="DX93">
        <v>1</v>
      </c>
      <c r="EH93">
        <v>1</v>
      </c>
    </row>
    <row r="94" spans="1:138" x14ac:dyDescent="0.25">
      <c r="A94" t="s">
        <v>209</v>
      </c>
      <c r="B94" t="s">
        <v>544</v>
      </c>
      <c r="C94" t="s">
        <v>193</v>
      </c>
      <c r="D94">
        <v>2</v>
      </c>
      <c r="E94" s="57">
        <v>43222</v>
      </c>
      <c r="F94" s="60">
        <v>0.49444444444444402</v>
      </c>
      <c r="J94">
        <v>22.4</v>
      </c>
      <c r="K94" t="s">
        <v>384</v>
      </c>
      <c r="L94">
        <v>71</v>
      </c>
      <c r="M94" t="s">
        <v>358</v>
      </c>
      <c r="N94">
        <v>1</v>
      </c>
      <c r="O94">
        <v>4</v>
      </c>
      <c r="P94">
        <v>2</v>
      </c>
      <c r="Q94">
        <v>3</v>
      </c>
      <c r="V94">
        <v>1</v>
      </c>
      <c r="W94">
        <v>71</v>
      </c>
      <c r="X94" t="s">
        <v>359</v>
      </c>
      <c r="AG94" t="s">
        <v>425</v>
      </c>
      <c r="AH94" t="s">
        <v>390</v>
      </c>
      <c r="AX94">
        <v>1</v>
      </c>
      <c r="BE94">
        <v>4</v>
      </c>
      <c r="BY94">
        <v>4</v>
      </c>
      <c r="DA94">
        <v>1</v>
      </c>
      <c r="DI94">
        <v>2</v>
      </c>
      <c r="DL94">
        <v>2</v>
      </c>
    </row>
    <row r="95" spans="1:138" x14ac:dyDescent="0.25">
      <c r="A95" t="s">
        <v>209</v>
      </c>
      <c r="B95" t="s">
        <v>544</v>
      </c>
      <c r="C95" t="s">
        <v>193</v>
      </c>
      <c r="D95">
        <v>2</v>
      </c>
      <c r="E95" s="57">
        <v>43222</v>
      </c>
      <c r="F95" s="60">
        <v>0.49444444444444402</v>
      </c>
      <c r="J95">
        <v>22.4</v>
      </c>
      <c r="K95" t="s">
        <v>384</v>
      </c>
      <c r="L95">
        <v>72</v>
      </c>
      <c r="M95" t="s">
        <v>358</v>
      </c>
      <c r="N95">
        <v>1</v>
      </c>
      <c r="O95">
        <v>0</v>
      </c>
      <c r="P95">
        <v>1</v>
      </c>
      <c r="Q95">
        <v>0</v>
      </c>
      <c r="V95">
        <v>1</v>
      </c>
      <c r="W95">
        <v>72</v>
      </c>
      <c r="X95" t="s">
        <v>359</v>
      </c>
      <c r="AG95" t="s">
        <v>435</v>
      </c>
    </row>
    <row r="96" spans="1:138" x14ac:dyDescent="0.25">
      <c r="A96" t="s">
        <v>209</v>
      </c>
      <c r="B96" t="s">
        <v>544</v>
      </c>
      <c r="C96" t="s">
        <v>193</v>
      </c>
      <c r="D96">
        <v>2</v>
      </c>
      <c r="E96" s="57">
        <v>43222</v>
      </c>
      <c r="F96" s="60">
        <v>0.49444444444444402</v>
      </c>
      <c r="J96">
        <v>22.4</v>
      </c>
      <c r="K96" t="s">
        <v>384</v>
      </c>
      <c r="L96">
        <v>73</v>
      </c>
      <c r="M96" t="s">
        <v>358</v>
      </c>
      <c r="N96">
        <v>1</v>
      </c>
      <c r="O96">
        <v>1</v>
      </c>
      <c r="P96">
        <v>0</v>
      </c>
      <c r="Q96">
        <v>0</v>
      </c>
      <c r="V96">
        <v>1</v>
      </c>
      <c r="W96">
        <v>73</v>
      </c>
      <c r="X96" t="s">
        <v>359</v>
      </c>
      <c r="AG96" t="s">
        <v>425</v>
      </c>
      <c r="AH96" t="s">
        <v>399</v>
      </c>
      <c r="BY96">
        <v>1</v>
      </c>
      <c r="DL96">
        <v>3</v>
      </c>
      <c r="DO96">
        <v>1</v>
      </c>
      <c r="DU96">
        <v>1</v>
      </c>
      <c r="EH96">
        <v>1</v>
      </c>
    </row>
    <row r="97" spans="1:139" x14ac:dyDescent="0.25">
      <c r="A97" t="s">
        <v>209</v>
      </c>
      <c r="B97" t="s">
        <v>544</v>
      </c>
      <c r="C97" t="s">
        <v>193</v>
      </c>
      <c r="D97">
        <v>2</v>
      </c>
      <c r="E97" s="57">
        <v>43222</v>
      </c>
      <c r="F97" s="60">
        <v>0.49444444444444402</v>
      </c>
      <c r="J97">
        <v>22.4</v>
      </c>
      <c r="K97" t="s">
        <v>384</v>
      </c>
      <c r="L97">
        <v>74</v>
      </c>
      <c r="M97" t="s">
        <v>358</v>
      </c>
      <c r="N97">
        <v>1</v>
      </c>
      <c r="O97">
        <v>1</v>
      </c>
      <c r="P97">
        <v>2</v>
      </c>
      <c r="Q97">
        <v>1</v>
      </c>
      <c r="V97">
        <v>1</v>
      </c>
      <c r="W97">
        <v>74</v>
      </c>
      <c r="X97" t="s">
        <v>359</v>
      </c>
      <c r="AG97" t="s">
        <v>431</v>
      </c>
      <c r="BE97">
        <v>3</v>
      </c>
      <c r="BY97">
        <v>1</v>
      </c>
      <c r="DU97">
        <v>1</v>
      </c>
    </row>
    <row r="98" spans="1:139" x14ac:dyDescent="0.25">
      <c r="A98" t="s">
        <v>209</v>
      </c>
      <c r="B98" t="s">
        <v>544</v>
      </c>
      <c r="C98" t="s">
        <v>193</v>
      </c>
      <c r="D98">
        <v>2</v>
      </c>
      <c r="E98" s="57">
        <v>43222</v>
      </c>
      <c r="F98" s="60">
        <v>0.49444444444444402</v>
      </c>
      <c r="J98">
        <v>22.4</v>
      </c>
      <c r="K98" t="s">
        <v>384</v>
      </c>
      <c r="L98">
        <v>75</v>
      </c>
      <c r="M98" t="s">
        <v>435</v>
      </c>
      <c r="N98">
        <v>1</v>
      </c>
      <c r="O98">
        <v>0</v>
      </c>
      <c r="P98">
        <v>0</v>
      </c>
      <c r="Q98">
        <v>0</v>
      </c>
      <c r="R98">
        <v>4.34</v>
      </c>
      <c r="S98">
        <v>14.1</v>
      </c>
      <c r="T98">
        <v>10.199999999999999</v>
      </c>
      <c r="U98">
        <v>25.4</v>
      </c>
      <c r="V98">
        <v>0</v>
      </c>
      <c r="AG98" t="s">
        <v>436</v>
      </c>
      <c r="AH98" t="s">
        <v>403</v>
      </c>
      <c r="EH98">
        <v>1</v>
      </c>
    </row>
    <row r="99" spans="1:139" x14ac:dyDescent="0.25">
      <c r="A99" t="s">
        <v>209</v>
      </c>
      <c r="B99" t="s">
        <v>544</v>
      </c>
      <c r="C99" t="s">
        <v>193</v>
      </c>
      <c r="D99">
        <v>2</v>
      </c>
      <c r="E99" s="57">
        <v>43222</v>
      </c>
      <c r="F99" s="60">
        <v>0.49444444444444402</v>
      </c>
      <c r="J99">
        <v>22.4</v>
      </c>
      <c r="K99" t="s">
        <v>384</v>
      </c>
      <c r="L99">
        <v>76</v>
      </c>
      <c r="M99" t="s">
        <v>358</v>
      </c>
      <c r="N99">
        <v>1</v>
      </c>
      <c r="O99">
        <v>1</v>
      </c>
      <c r="P99">
        <v>2</v>
      </c>
      <c r="Q99">
        <v>0</v>
      </c>
      <c r="V99">
        <v>1</v>
      </c>
      <c r="W99">
        <v>76</v>
      </c>
      <c r="X99" t="s">
        <v>359</v>
      </c>
      <c r="AG99" t="s">
        <v>437</v>
      </c>
      <c r="AH99" t="s">
        <v>438</v>
      </c>
      <c r="AV99">
        <v>2</v>
      </c>
      <c r="CO99">
        <v>1</v>
      </c>
      <c r="CX99">
        <v>2</v>
      </c>
      <c r="DU99">
        <v>11</v>
      </c>
      <c r="DZ99">
        <v>1</v>
      </c>
      <c r="EH99">
        <v>4</v>
      </c>
      <c r="EI99">
        <v>2</v>
      </c>
    </row>
    <row r="100" spans="1:139" x14ac:dyDescent="0.25">
      <c r="A100" t="s">
        <v>209</v>
      </c>
      <c r="B100" t="s">
        <v>544</v>
      </c>
      <c r="C100" t="s">
        <v>193</v>
      </c>
      <c r="D100">
        <v>2</v>
      </c>
      <c r="E100" s="57">
        <v>43222</v>
      </c>
      <c r="F100" s="60">
        <v>0.49444444444444402</v>
      </c>
      <c r="J100">
        <v>22.4</v>
      </c>
      <c r="K100" t="s">
        <v>384</v>
      </c>
      <c r="L100">
        <v>77</v>
      </c>
      <c r="M100" t="s">
        <v>358</v>
      </c>
      <c r="N100">
        <v>1</v>
      </c>
      <c r="O100">
        <v>3</v>
      </c>
      <c r="P100">
        <v>1</v>
      </c>
      <c r="Q100">
        <v>0</v>
      </c>
      <c r="V100">
        <v>1</v>
      </c>
      <c r="W100">
        <v>77</v>
      </c>
      <c r="X100" t="s">
        <v>359</v>
      </c>
      <c r="AH100" t="s">
        <v>439</v>
      </c>
      <c r="BE100">
        <v>4</v>
      </c>
      <c r="DU100">
        <v>22</v>
      </c>
    </row>
    <row r="101" spans="1:139" x14ac:dyDescent="0.25">
      <c r="A101" t="s">
        <v>457</v>
      </c>
      <c r="B101" t="s">
        <v>545</v>
      </c>
      <c r="C101" t="s">
        <v>448</v>
      </c>
      <c r="D101">
        <v>4</v>
      </c>
      <c r="E101" s="57">
        <v>43204</v>
      </c>
      <c r="F101" s="60">
        <v>0.46527777777777773</v>
      </c>
      <c r="J101">
        <v>23.4</v>
      </c>
      <c r="K101" t="s">
        <v>449</v>
      </c>
      <c r="L101">
        <v>1</v>
      </c>
      <c r="M101" t="s">
        <v>358</v>
      </c>
      <c r="N101">
        <v>1</v>
      </c>
      <c r="R101">
        <v>4.82</v>
      </c>
      <c r="S101">
        <v>15.9</v>
      </c>
      <c r="T101">
        <v>6.5</v>
      </c>
      <c r="U101">
        <v>70</v>
      </c>
      <c r="V101">
        <v>1</v>
      </c>
      <c r="W101">
        <v>1</v>
      </c>
      <c r="X101" t="s">
        <v>359</v>
      </c>
      <c r="AG101" t="s">
        <v>450</v>
      </c>
      <c r="AH101" t="s">
        <v>451</v>
      </c>
      <c r="BE101">
        <v>1</v>
      </c>
      <c r="CQ101">
        <v>2</v>
      </c>
      <c r="EF101">
        <v>6</v>
      </c>
    </row>
    <row r="102" spans="1:139" x14ac:dyDescent="0.25">
      <c r="A102" t="s">
        <v>457</v>
      </c>
      <c r="B102" t="s">
        <v>545</v>
      </c>
      <c r="C102" t="s">
        <v>448</v>
      </c>
      <c r="D102">
        <v>4</v>
      </c>
      <c r="E102" s="57">
        <v>43204</v>
      </c>
      <c r="F102" s="60">
        <v>0.46527777777777773</v>
      </c>
      <c r="J102">
        <v>23.4</v>
      </c>
      <c r="K102" t="s">
        <v>449</v>
      </c>
      <c r="L102">
        <v>2</v>
      </c>
      <c r="M102" t="s">
        <v>358</v>
      </c>
      <c r="N102">
        <v>1</v>
      </c>
      <c r="V102">
        <v>1</v>
      </c>
      <c r="W102">
        <v>2</v>
      </c>
      <c r="X102" t="s">
        <v>359</v>
      </c>
      <c r="BY102">
        <v>1</v>
      </c>
      <c r="DZ102">
        <v>1</v>
      </c>
      <c r="EH102">
        <v>2</v>
      </c>
    </row>
    <row r="103" spans="1:139" x14ac:dyDescent="0.25">
      <c r="A103" t="s">
        <v>457</v>
      </c>
      <c r="B103" t="s">
        <v>545</v>
      </c>
      <c r="C103" t="s">
        <v>448</v>
      </c>
      <c r="D103">
        <v>4</v>
      </c>
      <c r="E103" s="57">
        <v>43204</v>
      </c>
      <c r="F103" s="60">
        <v>0.46527777777777801</v>
      </c>
      <c r="J103">
        <v>23.4</v>
      </c>
      <c r="K103" t="s">
        <v>449</v>
      </c>
      <c r="L103">
        <v>3</v>
      </c>
      <c r="M103" t="s">
        <v>358</v>
      </c>
      <c r="N103">
        <v>1</v>
      </c>
      <c r="V103">
        <v>1</v>
      </c>
      <c r="W103">
        <v>3</v>
      </c>
      <c r="X103" t="s">
        <v>359</v>
      </c>
      <c r="AH103" t="s">
        <v>452</v>
      </c>
      <c r="BY103">
        <v>1</v>
      </c>
      <c r="CO103">
        <v>1</v>
      </c>
      <c r="CW103">
        <v>1</v>
      </c>
      <c r="DT103">
        <v>1</v>
      </c>
      <c r="EA103">
        <v>2</v>
      </c>
      <c r="EH103">
        <v>1</v>
      </c>
    </row>
    <row r="104" spans="1:139" x14ac:dyDescent="0.25">
      <c r="A104" t="s">
        <v>457</v>
      </c>
      <c r="B104" t="s">
        <v>545</v>
      </c>
      <c r="C104" t="s">
        <v>448</v>
      </c>
      <c r="D104">
        <v>4</v>
      </c>
      <c r="E104" s="57">
        <v>43204</v>
      </c>
      <c r="F104" s="60">
        <v>0.46527777777777801</v>
      </c>
      <c r="J104">
        <v>23.4</v>
      </c>
      <c r="K104" t="s">
        <v>449</v>
      </c>
      <c r="L104">
        <v>4</v>
      </c>
      <c r="M104" t="s">
        <v>358</v>
      </c>
      <c r="N104">
        <v>1</v>
      </c>
      <c r="V104">
        <v>1</v>
      </c>
      <c r="W104">
        <v>4</v>
      </c>
      <c r="X104" t="s">
        <v>359</v>
      </c>
      <c r="AH104" t="s">
        <v>453</v>
      </c>
      <c r="BE104">
        <v>1</v>
      </c>
      <c r="DT104">
        <v>1</v>
      </c>
      <c r="EA104">
        <v>4</v>
      </c>
      <c r="EG104">
        <v>2</v>
      </c>
      <c r="EH104">
        <v>1</v>
      </c>
    </row>
    <row r="105" spans="1:139" x14ac:dyDescent="0.25">
      <c r="A105" t="s">
        <v>457</v>
      </c>
      <c r="B105" t="s">
        <v>545</v>
      </c>
      <c r="C105" t="s">
        <v>448</v>
      </c>
      <c r="D105">
        <v>4</v>
      </c>
      <c r="E105" s="57">
        <v>43204</v>
      </c>
      <c r="F105" s="60">
        <v>0.46527777777777801</v>
      </c>
      <c r="J105">
        <v>23.4</v>
      </c>
      <c r="K105" t="s">
        <v>449</v>
      </c>
      <c r="L105">
        <v>5</v>
      </c>
      <c r="M105" t="s">
        <v>358</v>
      </c>
      <c r="N105">
        <v>1</v>
      </c>
      <c r="V105">
        <v>1</v>
      </c>
      <c r="W105">
        <v>5</v>
      </c>
      <c r="X105" t="s">
        <v>359</v>
      </c>
      <c r="AH105" t="s">
        <v>454</v>
      </c>
      <c r="EA105">
        <v>4</v>
      </c>
    </row>
    <row r="106" spans="1:139" x14ac:dyDescent="0.25">
      <c r="A106" t="s">
        <v>457</v>
      </c>
      <c r="B106" t="s">
        <v>545</v>
      </c>
      <c r="C106" t="s">
        <v>448</v>
      </c>
      <c r="D106">
        <v>4</v>
      </c>
      <c r="E106" s="57">
        <v>43204</v>
      </c>
      <c r="F106" s="60">
        <v>0.46527777777777801</v>
      </c>
      <c r="G106" s="60">
        <v>0.5</v>
      </c>
      <c r="J106">
        <v>23.4</v>
      </c>
      <c r="K106" t="s">
        <v>449</v>
      </c>
      <c r="L106">
        <v>6</v>
      </c>
      <c r="M106" t="s">
        <v>358</v>
      </c>
      <c r="N106">
        <v>1</v>
      </c>
      <c r="V106">
        <v>1</v>
      </c>
      <c r="W106">
        <v>6</v>
      </c>
      <c r="X106" t="s">
        <v>359</v>
      </c>
      <c r="AG106" t="s">
        <v>455</v>
      </c>
      <c r="AH106" t="s">
        <v>456</v>
      </c>
      <c r="AX106">
        <v>1</v>
      </c>
      <c r="CW106">
        <v>1</v>
      </c>
      <c r="DL106">
        <v>1</v>
      </c>
      <c r="DT106">
        <v>1</v>
      </c>
      <c r="DZ106">
        <v>1</v>
      </c>
      <c r="EA106">
        <v>4</v>
      </c>
      <c r="EC106">
        <v>2</v>
      </c>
      <c r="EF106">
        <v>15</v>
      </c>
      <c r="EH106">
        <v>1</v>
      </c>
    </row>
    <row r="107" spans="1:139" x14ac:dyDescent="0.25">
      <c r="A107" t="s">
        <v>458</v>
      </c>
      <c r="B107" t="s">
        <v>545</v>
      </c>
      <c r="C107" t="s">
        <v>448</v>
      </c>
      <c r="D107">
        <v>4</v>
      </c>
      <c r="E107" s="57">
        <v>43204</v>
      </c>
      <c r="F107" s="60">
        <v>0.5</v>
      </c>
      <c r="G107" s="60">
        <v>0.51041666666666663</v>
      </c>
      <c r="J107">
        <v>25.3</v>
      </c>
      <c r="K107" t="s">
        <v>449</v>
      </c>
      <c r="L107">
        <v>7</v>
      </c>
      <c r="M107" t="s">
        <v>358</v>
      </c>
      <c r="N107">
        <v>2</v>
      </c>
      <c r="V107">
        <v>1</v>
      </c>
      <c r="W107">
        <v>7</v>
      </c>
      <c r="X107" t="s">
        <v>359</v>
      </c>
      <c r="AH107" t="s">
        <v>459</v>
      </c>
      <c r="CF107">
        <v>2</v>
      </c>
      <c r="CO107">
        <v>1</v>
      </c>
      <c r="CV107">
        <v>1</v>
      </c>
      <c r="DT107">
        <v>5</v>
      </c>
      <c r="DX107">
        <v>1</v>
      </c>
      <c r="DZ107">
        <v>3</v>
      </c>
      <c r="EF107">
        <v>2</v>
      </c>
    </row>
    <row r="108" spans="1:139" x14ac:dyDescent="0.25">
      <c r="A108" t="s">
        <v>460</v>
      </c>
      <c r="B108" t="s">
        <v>545</v>
      </c>
      <c r="C108" t="s">
        <v>448</v>
      </c>
      <c r="D108">
        <v>4</v>
      </c>
      <c r="E108" s="57">
        <v>43204</v>
      </c>
      <c r="F108" s="60">
        <v>0.51041666666666663</v>
      </c>
      <c r="G108" s="60">
        <v>0.54166666666666663</v>
      </c>
      <c r="J108">
        <v>26.1</v>
      </c>
      <c r="K108" t="s">
        <v>449</v>
      </c>
      <c r="L108">
        <v>8</v>
      </c>
      <c r="M108" t="s">
        <v>358</v>
      </c>
      <c r="N108">
        <v>1</v>
      </c>
      <c r="V108">
        <v>1</v>
      </c>
      <c r="W108">
        <v>8</v>
      </c>
      <c r="X108" t="s">
        <v>359</v>
      </c>
      <c r="AH108" t="s">
        <v>461</v>
      </c>
      <c r="CZ108">
        <v>1</v>
      </c>
      <c r="DT108">
        <v>13</v>
      </c>
      <c r="DZ108">
        <v>2</v>
      </c>
      <c r="EF108">
        <v>8</v>
      </c>
      <c r="EG108">
        <v>1</v>
      </c>
      <c r="EH108">
        <v>1</v>
      </c>
    </row>
    <row r="109" spans="1:139" x14ac:dyDescent="0.25">
      <c r="A109" t="s">
        <v>460</v>
      </c>
      <c r="B109" t="s">
        <v>545</v>
      </c>
      <c r="C109" t="s">
        <v>448</v>
      </c>
      <c r="D109">
        <v>4</v>
      </c>
      <c r="E109" s="57">
        <v>43204</v>
      </c>
      <c r="F109" s="60">
        <v>0.51041666666666663</v>
      </c>
      <c r="G109" s="60">
        <v>0.54166666666666663</v>
      </c>
      <c r="J109">
        <v>26.1</v>
      </c>
      <c r="K109" t="s">
        <v>449</v>
      </c>
      <c r="L109">
        <v>9</v>
      </c>
      <c r="M109" t="s">
        <v>358</v>
      </c>
      <c r="N109">
        <v>1</v>
      </c>
      <c r="V109">
        <v>1</v>
      </c>
      <c r="W109">
        <v>9</v>
      </c>
      <c r="X109" t="s">
        <v>359</v>
      </c>
      <c r="AH109" t="s">
        <v>462</v>
      </c>
      <c r="DL109">
        <v>1</v>
      </c>
      <c r="DT109">
        <v>1</v>
      </c>
      <c r="DZ109">
        <v>1</v>
      </c>
      <c r="EF109">
        <v>10</v>
      </c>
      <c r="EH109">
        <v>1</v>
      </c>
    </row>
    <row r="110" spans="1:139" x14ac:dyDescent="0.25">
      <c r="A110" t="s">
        <v>460</v>
      </c>
      <c r="B110" t="s">
        <v>545</v>
      </c>
      <c r="C110" t="s">
        <v>448</v>
      </c>
      <c r="D110">
        <v>4</v>
      </c>
      <c r="E110" s="57">
        <v>43204</v>
      </c>
      <c r="F110" s="60">
        <v>0.51041666666666663</v>
      </c>
      <c r="G110" s="60">
        <v>0.54166666666666663</v>
      </c>
      <c r="J110">
        <v>26.1</v>
      </c>
      <c r="K110" t="s">
        <v>449</v>
      </c>
      <c r="L110">
        <v>10</v>
      </c>
      <c r="M110" t="s">
        <v>358</v>
      </c>
      <c r="N110">
        <v>1</v>
      </c>
      <c r="V110">
        <v>1</v>
      </c>
      <c r="W110">
        <v>10</v>
      </c>
      <c r="X110" t="s">
        <v>359</v>
      </c>
      <c r="AH110" t="s">
        <v>463</v>
      </c>
      <c r="DT110">
        <v>4</v>
      </c>
      <c r="DX110">
        <v>1</v>
      </c>
      <c r="DZ110">
        <v>1</v>
      </c>
      <c r="EF110">
        <v>8</v>
      </c>
      <c r="EH110">
        <v>1</v>
      </c>
    </row>
    <row r="111" spans="1:139" x14ac:dyDescent="0.25">
      <c r="A111" t="s">
        <v>445</v>
      </c>
      <c r="B111" t="s">
        <v>546</v>
      </c>
      <c r="C111" t="s">
        <v>464</v>
      </c>
      <c r="D111">
        <v>4</v>
      </c>
      <c r="E111" s="57">
        <v>43204</v>
      </c>
      <c r="F111" s="60">
        <v>0.54861111111111105</v>
      </c>
      <c r="J111">
        <v>30.8</v>
      </c>
      <c r="K111" t="s">
        <v>449</v>
      </c>
      <c r="L111">
        <v>11</v>
      </c>
      <c r="M111" t="s">
        <v>358</v>
      </c>
      <c r="N111">
        <v>1</v>
      </c>
      <c r="V111">
        <v>1</v>
      </c>
      <c r="W111">
        <v>11</v>
      </c>
      <c r="X111" t="s">
        <v>359</v>
      </c>
      <c r="AG111" t="s">
        <v>465</v>
      </c>
      <c r="BE111">
        <v>3</v>
      </c>
      <c r="DL111">
        <v>5</v>
      </c>
      <c r="DU111">
        <v>1</v>
      </c>
    </row>
    <row r="112" spans="1:139" x14ac:dyDescent="0.25">
      <c r="A112" t="s">
        <v>445</v>
      </c>
      <c r="B112" t="s">
        <v>546</v>
      </c>
      <c r="C112" t="s">
        <v>464</v>
      </c>
      <c r="D112">
        <v>4</v>
      </c>
      <c r="E112" s="57">
        <v>43204</v>
      </c>
      <c r="F112" s="60">
        <v>0.54861111111111105</v>
      </c>
      <c r="J112">
        <v>30.8</v>
      </c>
      <c r="K112" t="s">
        <v>449</v>
      </c>
      <c r="L112">
        <v>12</v>
      </c>
      <c r="M112" t="s">
        <v>358</v>
      </c>
      <c r="N112">
        <v>1</v>
      </c>
      <c r="V112">
        <v>1</v>
      </c>
      <c r="W112">
        <v>12</v>
      </c>
      <c r="X112" t="s">
        <v>359</v>
      </c>
      <c r="DT112">
        <v>5</v>
      </c>
      <c r="DU112">
        <v>2</v>
      </c>
    </row>
    <row r="113" spans="1:138" x14ac:dyDescent="0.25">
      <c r="A113" t="s">
        <v>445</v>
      </c>
      <c r="B113" t="s">
        <v>546</v>
      </c>
      <c r="C113" t="s">
        <v>464</v>
      </c>
      <c r="D113">
        <v>4</v>
      </c>
      <c r="E113" s="57">
        <v>43204</v>
      </c>
      <c r="F113" s="60">
        <v>0.54861111111111105</v>
      </c>
      <c r="J113">
        <v>30.8</v>
      </c>
      <c r="K113" t="s">
        <v>449</v>
      </c>
      <c r="L113">
        <v>13</v>
      </c>
      <c r="M113" t="s">
        <v>358</v>
      </c>
      <c r="N113">
        <v>3</v>
      </c>
      <c r="V113">
        <v>1</v>
      </c>
      <c r="W113">
        <v>13</v>
      </c>
      <c r="X113" t="s">
        <v>359</v>
      </c>
      <c r="AG113" t="s">
        <v>466</v>
      </c>
      <c r="BE113">
        <v>1</v>
      </c>
      <c r="DL113">
        <v>3</v>
      </c>
      <c r="DT113">
        <v>1</v>
      </c>
      <c r="DU113">
        <v>6</v>
      </c>
      <c r="DX113">
        <v>1</v>
      </c>
    </row>
    <row r="114" spans="1:138" x14ac:dyDescent="0.25">
      <c r="A114" t="s">
        <v>467</v>
      </c>
      <c r="B114" t="s">
        <v>542</v>
      </c>
      <c r="C114" t="s">
        <v>193</v>
      </c>
      <c r="D114">
        <v>2</v>
      </c>
      <c r="E114" s="57">
        <v>43211</v>
      </c>
      <c r="F114" s="60">
        <v>0.64374999999999993</v>
      </c>
      <c r="J114">
        <v>15.6</v>
      </c>
      <c r="K114" t="s">
        <v>468</v>
      </c>
      <c r="L114">
        <v>22</v>
      </c>
      <c r="M114" t="s">
        <v>358</v>
      </c>
      <c r="N114">
        <v>3.3445100000000001</v>
      </c>
      <c r="V114">
        <v>1</v>
      </c>
      <c r="W114">
        <v>22.1</v>
      </c>
      <c r="X114" t="s">
        <v>359</v>
      </c>
      <c r="AH114" t="s">
        <v>469</v>
      </c>
      <c r="BE114">
        <v>1</v>
      </c>
      <c r="CS114">
        <v>1</v>
      </c>
      <c r="DL114">
        <v>1</v>
      </c>
      <c r="DU114">
        <v>1</v>
      </c>
      <c r="EF114">
        <v>17</v>
      </c>
      <c r="EH114">
        <v>3</v>
      </c>
    </row>
    <row r="115" spans="1:138" x14ac:dyDescent="0.25">
      <c r="A115" t="s">
        <v>467</v>
      </c>
      <c r="B115" t="s">
        <v>542</v>
      </c>
      <c r="C115" t="s">
        <v>193</v>
      </c>
      <c r="D115">
        <v>2</v>
      </c>
      <c r="E115" s="57">
        <v>43211</v>
      </c>
      <c r="F115" s="60">
        <v>0.64374999999999993</v>
      </c>
      <c r="J115">
        <v>15.6</v>
      </c>
      <c r="K115" t="s">
        <v>468</v>
      </c>
      <c r="L115">
        <v>22</v>
      </c>
      <c r="M115" t="s">
        <v>358</v>
      </c>
      <c r="N115">
        <v>3.3445100000000001</v>
      </c>
      <c r="V115">
        <v>1</v>
      </c>
      <c r="W115">
        <v>22.2</v>
      </c>
      <c r="X115" t="s">
        <v>359</v>
      </c>
      <c r="AH115" t="s">
        <v>470</v>
      </c>
      <c r="DL115">
        <v>2</v>
      </c>
      <c r="DP115">
        <v>1</v>
      </c>
      <c r="DX115">
        <v>1</v>
      </c>
      <c r="DZ115">
        <v>1</v>
      </c>
      <c r="EF115">
        <v>7</v>
      </c>
    </row>
    <row r="116" spans="1:138" x14ac:dyDescent="0.25">
      <c r="A116" t="s">
        <v>467</v>
      </c>
      <c r="B116" t="s">
        <v>542</v>
      </c>
      <c r="C116" t="s">
        <v>193</v>
      </c>
      <c r="D116">
        <v>2</v>
      </c>
      <c r="E116" s="57">
        <v>43211</v>
      </c>
      <c r="F116" s="60">
        <v>0.64375000000000004</v>
      </c>
      <c r="J116">
        <v>15.6</v>
      </c>
      <c r="K116" t="s">
        <v>468</v>
      </c>
      <c r="L116">
        <v>22</v>
      </c>
      <c r="M116" t="s">
        <v>358</v>
      </c>
      <c r="N116">
        <v>3.3445100000000001</v>
      </c>
      <c r="V116">
        <v>1</v>
      </c>
      <c r="W116">
        <v>22.3</v>
      </c>
      <c r="X116" t="s">
        <v>359</v>
      </c>
      <c r="AH116" t="s">
        <v>470</v>
      </c>
      <c r="DL116">
        <v>6</v>
      </c>
      <c r="DO116">
        <v>2</v>
      </c>
      <c r="DP116">
        <v>2</v>
      </c>
      <c r="DR116">
        <v>1</v>
      </c>
      <c r="DU116" s="56"/>
      <c r="DZ116">
        <v>2</v>
      </c>
      <c r="EF116">
        <v>7</v>
      </c>
    </row>
    <row r="117" spans="1:138" x14ac:dyDescent="0.25">
      <c r="A117" t="s">
        <v>467</v>
      </c>
      <c r="B117" t="s">
        <v>542</v>
      </c>
      <c r="C117" t="s">
        <v>193</v>
      </c>
      <c r="D117">
        <v>2</v>
      </c>
      <c r="E117" s="57">
        <v>43211</v>
      </c>
      <c r="F117" s="60">
        <v>0.64375000000000004</v>
      </c>
      <c r="J117">
        <v>15.6</v>
      </c>
      <c r="K117" t="s">
        <v>468</v>
      </c>
      <c r="L117">
        <v>23</v>
      </c>
      <c r="M117" t="s">
        <v>471</v>
      </c>
      <c r="N117">
        <v>2</v>
      </c>
      <c r="V117">
        <v>1</v>
      </c>
      <c r="W117">
        <v>23.1</v>
      </c>
      <c r="X117" t="s">
        <v>359</v>
      </c>
      <c r="AH117" t="s">
        <v>472</v>
      </c>
      <c r="DH117">
        <v>1</v>
      </c>
      <c r="DL117">
        <v>1</v>
      </c>
      <c r="DP117">
        <v>2</v>
      </c>
      <c r="DU117">
        <v>1</v>
      </c>
      <c r="EF117">
        <v>14</v>
      </c>
      <c r="EH117">
        <v>1</v>
      </c>
    </row>
    <row r="118" spans="1:138" x14ac:dyDescent="0.25">
      <c r="A118" t="s">
        <v>467</v>
      </c>
      <c r="B118" t="s">
        <v>542</v>
      </c>
      <c r="C118" t="s">
        <v>193</v>
      </c>
      <c r="D118">
        <v>2</v>
      </c>
      <c r="E118" s="57">
        <v>43211</v>
      </c>
      <c r="F118" s="60">
        <v>0.64375000000000004</v>
      </c>
      <c r="J118">
        <v>15.6</v>
      </c>
      <c r="K118" t="s">
        <v>468</v>
      </c>
      <c r="L118">
        <v>23</v>
      </c>
      <c r="M118" t="s">
        <v>471</v>
      </c>
      <c r="N118">
        <v>2</v>
      </c>
      <c r="V118">
        <v>0</v>
      </c>
      <c r="W118">
        <v>23.2</v>
      </c>
      <c r="AH118" t="s">
        <v>473</v>
      </c>
      <c r="CS118">
        <v>1</v>
      </c>
    </row>
    <row r="119" spans="1:138" x14ac:dyDescent="0.25">
      <c r="A119" t="s">
        <v>467</v>
      </c>
      <c r="B119" t="s">
        <v>542</v>
      </c>
      <c r="C119" t="s">
        <v>193</v>
      </c>
      <c r="D119">
        <v>2</v>
      </c>
      <c r="E119" s="57">
        <v>43211</v>
      </c>
      <c r="F119" s="60">
        <v>0.64375000000000004</v>
      </c>
      <c r="J119">
        <v>15.6</v>
      </c>
      <c r="K119" t="s">
        <v>468</v>
      </c>
      <c r="L119">
        <v>23</v>
      </c>
      <c r="M119" t="s">
        <v>471</v>
      </c>
      <c r="N119">
        <v>2</v>
      </c>
      <c r="V119">
        <v>1</v>
      </c>
      <c r="W119">
        <v>23.3</v>
      </c>
      <c r="X119" t="s">
        <v>359</v>
      </c>
      <c r="AH119" t="s">
        <v>474</v>
      </c>
      <c r="CB119">
        <v>1</v>
      </c>
      <c r="CO119">
        <v>1</v>
      </c>
      <c r="DL119">
        <v>1</v>
      </c>
      <c r="DP119">
        <v>1</v>
      </c>
      <c r="EF119">
        <v>4</v>
      </c>
    </row>
    <row r="120" spans="1:138" x14ac:dyDescent="0.25">
      <c r="A120" t="s">
        <v>467</v>
      </c>
      <c r="B120" t="s">
        <v>542</v>
      </c>
      <c r="C120" t="s">
        <v>193</v>
      </c>
      <c r="D120">
        <v>2</v>
      </c>
      <c r="E120" s="57">
        <v>43211</v>
      </c>
      <c r="F120" s="60">
        <v>0.64375000000000004</v>
      </c>
      <c r="J120">
        <v>15.6</v>
      </c>
      <c r="K120" t="s">
        <v>468</v>
      </c>
      <c r="L120">
        <v>24</v>
      </c>
      <c r="M120" t="s">
        <v>358</v>
      </c>
      <c r="N120">
        <v>1</v>
      </c>
      <c r="V120">
        <v>1</v>
      </c>
      <c r="W120">
        <v>24.1</v>
      </c>
      <c r="X120" t="s">
        <v>359</v>
      </c>
      <c r="DL120">
        <v>1</v>
      </c>
      <c r="DZ120">
        <v>1</v>
      </c>
    </row>
    <row r="121" spans="1:138" x14ac:dyDescent="0.25">
      <c r="A121" t="s">
        <v>467</v>
      </c>
      <c r="B121" t="s">
        <v>542</v>
      </c>
      <c r="C121" t="s">
        <v>193</v>
      </c>
      <c r="D121">
        <v>2</v>
      </c>
      <c r="E121" s="57">
        <v>43211</v>
      </c>
      <c r="F121" s="60">
        <v>0.64375000000000004</v>
      </c>
      <c r="J121">
        <v>15.6</v>
      </c>
      <c r="K121" t="s">
        <v>468</v>
      </c>
      <c r="L121">
        <v>24</v>
      </c>
      <c r="M121" t="s">
        <v>358</v>
      </c>
      <c r="N121">
        <v>1</v>
      </c>
      <c r="V121">
        <v>1</v>
      </c>
      <c r="W121">
        <v>24.2</v>
      </c>
      <c r="X121" t="s">
        <v>359</v>
      </c>
      <c r="BE121">
        <v>2</v>
      </c>
      <c r="DL121">
        <v>1</v>
      </c>
      <c r="DZ121">
        <v>1</v>
      </c>
      <c r="EF121">
        <v>1</v>
      </c>
      <c r="EH121">
        <v>1</v>
      </c>
    </row>
    <row r="122" spans="1:138" x14ac:dyDescent="0.25">
      <c r="A122" t="s">
        <v>467</v>
      </c>
      <c r="B122" t="s">
        <v>542</v>
      </c>
      <c r="C122" t="s">
        <v>193</v>
      </c>
      <c r="D122">
        <v>2</v>
      </c>
      <c r="E122" s="57">
        <v>43211</v>
      </c>
      <c r="F122" s="60">
        <v>0.64375000000000004</v>
      </c>
      <c r="J122">
        <v>15.6</v>
      </c>
      <c r="K122" t="s">
        <v>468</v>
      </c>
      <c r="L122">
        <v>24</v>
      </c>
      <c r="M122" t="s">
        <v>358</v>
      </c>
      <c r="N122">
        <v>1</v>
      </c>
      <c r="V122">
        <v>0</v>
      </c>
      <c r="W122">
        <v>24.3</v>
      </c>
      <c r="AH122" t="s">
        <v>475</v>
      </c>
      <c r="DQ122">
        <v>1</v>
      </c>
      <c r="EF122">
        <v>2</v>
      </c>
    </row>
    <row r="123" spans="1:138" x14ac:dyDescent="0.25">
      <c r="A123" t="s">
        <v>467</v>
      </c>
      <c r="B123" t="s">
        <v>542</v>
      </c>
      <c r="C123" t="s">
        <v>193</v>
      </c>
      <c r="D123">
        <v>2</v>
      </c>
      <c r="E123" s="57">
        <v>43211</v>
      </c>
      <c r="F123" s="60">
        <v>0.64375000000000004</v>
      </c>
      <c r="J123">
        <v>15.6</v>
      </c>
      <c r="K123" t="s">
        <v>468</v>
      </c>
      <c r="L123">
        <v>25</v>
      </c>
      <c r="M123" t="s">
        <v>476</v>
      </c>
      <c r="N123">
        <v>2</v>
      </c>
      <c r="V123">
        <v>0</v>
      </c>
      <c r="W123">
        <v>25.1</v>
      </c>
    </row>
    <row r="124" spans="1:138" x14ac:dyDescent="0.25">
      <c r="A124" t="s">
        <v>467</v>
      </c>
      <c r="B124" t="s">
        <v>542</v>
      </c>
      <c r="C124" t="s">
        <v>193</v>
      </c>
      <c r="D124">
        <v>2</v>
      </c>
      <c r="E124" s="57">
        <v>43211</v>
      </c>
      <c r="F124" s="60">
        <v>0.64375000000000004</v>
      </c>
      <c r="J124">
        <v>15.6</v>
      </c>
      <c r="K124" t="s">
        <v>468</v>
      </c>
      <c r="L124">
        <v>25</v>
      </c>
      <c r="M124" t="s">
        <v>476</v>
      </c>
      <c r="N124">
        <v>2</v>
      </c>
      <c r="V124">
        <v>0</v>
      </c>
      <c r="W124">
        <v>25.2</v>
      </c>
    </row>
    <row r="125" spans="1:138" x14ac:dyDescent="0.25">
      <c r="A125" t="s">
        <v>467</v>
      </c>
      <c r="B125" t="s">
        <v>542</v>
      </c>
      <c r="C125" t="s">
        <v>193</v>
      </c>
      <c r="D125">
        <v>2</v>
      </c>
      <c r="E125" s="57">
        <v>43211</v>
      </c>
      <c r="F125" s="60">
        <v>0.64375000000000004</v>
      </c>
      <c r="J125">
        <v>15.6</v>
      </c>
      <c r="K125" t="s">
        <v>468</v>
      </c>
      <c r="L125">
        <v>25</v>
      </c>
      <c r="M125" t="s">
        <v>476</v>
      </c>
      <c r="N125">
        <v>2</v>
      </c>
      <c r="V125">
        <v>0</v>
      </c>
      <c r="W125">
        <v>25.3</v>
      </c>
    </row>
    <row r="126" spans="1:138" x14ac:dyDescent="0.25">
      <c r="A126" t="s">
        <v>467</v>
      </c>
      <c r="B126" t="s">
        <v>542</v>
      </c>
      <c r="C126" t="s">
        <v>193</v>
      </c>
      <c r="D126">
        <v>2</v>
      </c>
      <c r="E126" s="57">
        <v>43211</v>
      </c>
      <c r="F126" s="60">
        <v>0.64375000000000004</v>
      </c>
      <c r="J126">
        <v>15.6</v>
      </c>
      <c r="K126" t="s">
        <v>468</v>
      </c>
      <c r="L126">
        <v>26</v>
      </c>
      <c r="M126" t="s">
        <v>358</v>
      </c>
      <c r="N126">
        <v>1</v>
      </c>
      <c r="V126">
        <v>1</v>
      </c>
      <c r="W126">
        <v>26.1</v>
      </c>
      <c r="X126" t="s">
        <v>359</v>
      </c>
      <c r="BB126">
        <v>1</v>
      </c>
      <c r="BE126">
        <v>1</v>
      </c>
      <c r="DL126">
        <v>1</v>
      </c>
    </row>
    <row r="127" spans="1:138" x14ac:dyDescent="0.25">
      <c r="A127" t="s">
        <v>467</v>
      </c>
      <c r="B127" t="s">
        <v>542</v>
      </c>
      <c r="C127" t="s">
        <v>193</v>
      </c>
      <c r="D127">
        <v>2</v>
      </c>
      <c r="E127" s="57">
        <v>43211</v>
      </c>
      <c r="F127" s="60">
        <v>0.64375000000000004</v>
      </c>
      <c r="J127">
        <v>15.6</v>
      </c>
      <c r="K127" t="s">
        <v>468</v>
      </c>
      <c r="L127">
        <v>26</v>
      </c>
      <c r="M127" t="s">
        <v>358</v>
      </c>
      <c r="N127">
        <v>1</v>
      </c>
      <c r="V127">
        <v>0</v>
      </c>
      <c r="W127">
        <v>26.2</v>
      </c>
      <c r="AH127" t="s">
        <v>478</v>
      </c>
      <c r="DL127">
        <v>1</v>
      </c>
      <c r="DQ127">
        <v>3</v>
      </c>
    </row>
    <row r="128" spans="1:138" x14ac:dyDescent="0.25">
      <c r="A128" t="s">
        <v>467</v>
      </c>
      <c r="B128" t="s">
        <v>542</v>
      </c>
      <c r="C128" t="s">
        <v>193</v>
      </c>
      <c r="D128">
        <v>2</v>
      </c>
      <c r="E128" s="57">
        <v>43211</v>
      </c>
      <c r="F128" s="60">
        <v>0.64375000000000004</v>
      </c>
      <c r="J128">
        <v>15.6</v>
      </c>
      <c r="K128" t="s">
        <v>468</v>
      </c>
      <c r="L128">
        <v>26</v>
      </c>
      <c r="M128" t="s">
        <v>358</v>
      </c>
      <c r="N128">
        <v>1</v>
      </c>
      <c r="V128">
        <v>0</v>
      </c>
      <c r="W128">
        <v>26.3</v>
      </c>
      <c r="AH128" t="s">
        <v>479</v>
      </c>
      <c r="DA128">
        <v>1</v>
      </c>
      <c r="DQ128">
        <v>2</v>
      </c>
      <c r="EF128">
        <v>1</v>
      </c>
    </row>
    <row r="129" spans="1:140" x14ac:dyDescent="0.25">
      <c r="A129" t="s">
        <v>480</v>
      </c>
      <c r="B129" t="s">
        <v>542</v>
      </c>
      <c r="C129" t="s">
        <v>193</v>
      </c>
      <c r="D129">
        <v>2</v>
      </c>
      <c r="E129" s="57">
        <v>43211</v>
      </c>
      <c r="F129" s="60">
        <v>0.53263888888888888</v>
      </c>
      <c r="G129" s="60">
        <v>0.63541666666666663</v>
      </c>
      <c r="J129">
        <v>12.5</v>
      </c>
      <c r="K129" t="s">
        <v>481</v>
      </c>
      <c r="L129">
        <v>14</v>
      </c>
      <c r="M129" t="s">
        <v>358</v>
      </c>
      <c r="N129">
        <v>1</v>
      </c>
      <c r="V129">
        <v>1</v>
      </c>
      <c r="W129">
        <v>14.2</v>
      </c>
      <c r="X129" t="s">
        <v>359</v>
      </c>
      <c r="AG129" t="s">
        <v>485</v>
      </c>
      <c r="AH129" t="s">
        <v>482</v>
      </c>
      <c r="CR129">
        <v>14</v>
      </c>
      <c r="DK129">
        <v>1</v>
      </c>
      <c r="DL129">
        <v>2</v>
      </c>
      <c r="ED129">
        <v>1</v>
      </c>
      <c r="EH129">
        <v>1</v>
      </c>
    </row>
    <row r="130" spans="1:140" x14ac:dyDescent="0.25">
      <c r="A130" t="s">
        <v>480</v>
      </c>
      <c r="B130" t="s">
        <v>542</v>
      </c>
      <c r="C130" t="s">
        <v>193</v>
      </c>
      <c r="D130">
        <v>2</v>
      </c>
      <c r="E130" s="57">
        <v>43211</v>
      </c>
      <c r="F130" s="60">
        <v>0.53263888888888888</v>
      </c>
      <c r="G130" s="60">
        <v>0.63541666666666663</v>
      </c>
      <c r="J130">
        <v>12.5</v>
      </c>
      <c r="K130" t="s">
        <v>481</v>
      </c>
      <c r="L130">
        <v>14</v>
      </c>
      <c r="M130" t="s">
        <v>358</v>
      </c>
      <c r="N130">
        <v>1</v>
      </c>
      <c r="V130">
        <v>1</v>
      </c>
      <c r="W130">
        <v>14.1</v>
      </c>
      <c r="X130" t="s">
        <v>359</v>
      </c>
      <c r="AH130" t="s">
        <v>483</v>
      </c>
      <c r="BY130">
        <v>1</v>
      </c>
      <c r="CR130">
        <v>1</v>
      </c>
      <c r="CS130">
        <v>6</v>
      </c>
      <c r="DL130">
        <v>1</v>
      </c>
    </row>
    <row r="131" spans="1:140" x14ac:dyDescent="0.25">
      <c r="A131" t="s">
        <v>480</v>
      </c>
      <c r="B131" t="s">
        <v>542</v>
      </c>
      <c r="C131" t="s">
        <v>193</v>
      </c>
      <c r="D131">
        <v>2</v>
      </c>
      <c r="E131" s="57">
        <v>43211</v>
      </c>
      <c r="F131" s="60">
        <v>0.53263888888888899</v>
      </c>
      <c r="G131" s="60">
        <v>0.63541666666666696</v>
      </c>
      <c r="J131">
        <v>12.5</v>
      </c>
      <c r="K131" t="s">
        <v>481</v>
      </c>
      <c r="L131">
        <v>14</v>
      </c>
      <c r="M131" t="s">
        <v>358</v>
      </c>
      <c r="N131">
        <v>1</v>
      </c>
      <c r="V131">
        <v>0</v>
      </c>
      <c r="W131">
        <v>14.3</v>
      </c>
      <c r="AH131" t="s">
        <v>484</v>
      </c>
      <c r="CR131">
        <v>2</v>
      </c>
    </row>
    <row r="132" spans="1:140" x14ac:dyDescent="0.25">
      <c r="A132" t="s">
        <v>480</v>
      </c>
      <c r="B132" t="s">
        <v>542</v>
      </c>
      <c r="C132" t="s">
        <v>193</v>
      </c>
      <c r="D132">
        <v>2</v>
      </c>
      <c r="E132" s="57">
        <v>43211</v>
      </c>
      <c r="F132" s="60">
        <v>0.53263888888888899</v>
      </c>
      <c r="G132" s="60">
        <v>0.63541666666666696</v>
      </c>
      <c r="J132">
        <v>12.5</v>
      </c>
      <c r="K132" t="s">
        <v>481</v>
      </c>
      <c r="L132">
        <v>15</v>
      </c>
      <c r="M132" t="s">
        <v>358</v>
      </c>
      <c r="N132">
        <v>10.8697</v>
      </c>
      <c r="V132">
        <v>1</v>
      </c>
      <c r="W132">
        <v>15.1</v>
      </c>
      <c r="X132" t="s">
        <v>359</v>
      </c>
      <c r="AH132" t="s">
        <v>486</v>
      </c>
      <c r="AP132">
        <v>1</v>
      </c>
      <c r="BQ132">
        <v>1</v>
      </c>
      <c r="CR132">
        <v>4</v>
      </c>
      <c r="DK132">
        <v>1</v>
      </c>
      <c r="EF132">
        <v>1</v>
      </c>
    </row>
    <row r="133" spans="1:140" x14ac:dyDescent="0.25">
      <c r="A133" t="s">
        <v>480</v>
      </c>
      <c r="B133" t="s">
        <v>542</v>
      </c>
      <c r="C133" t="s">
        <v>193</v>
      </c>
      <c r="D133">
        <v>2</v>
      </c>
      <c r="E133" s="57">
        <v>43211</v>
      </c>
      <c r="F133" s="60">
        <v>0.53263888888888899</v>
      </c>
      <c r="G133" s="60">
        <v>0.63541666666666696</v>
      </c>
      <c r="J133">
        <v>12.5</v>
      </c>
      <c r="K133" t="s">
        <v>481</v>
      </c>
      <c r="L133">
        <v>15</v>
      </c>
      <c r="M133" t="s">
        <v>358</v>
      </c>
      <c r="N133">
        <v>10.8697</v>
      </c>
      <c r="V133">
        <v>0</v>
      </c>
      <c r="W133">
        <v>15.2</v>
      </c>
      <c r="AH133" t="s">
        <v>484</v>
      </c>
      <c r="CR133">
        <v>2</v>
      </c>
    </row>
    <row r="134" spans="1:140" x14ac:dyDescent="0.25">
      <c r="A134" t="s">
        <v>480</v>
      </c>
      <c r="B134" t="s">
        <v>542</v>
      </c>
      <c r="C134" t="s">
        <v>193</v>
      </c>
      <c r="D134">
        <v>2</v>
      </c>
      <c r="E134" s="57">
        <v>43211</v>
      </c>
      <c r="F134" s="60">
        <v>0.53263888888888899</v>
      </c>
      <c r="G134" s="60">
        <v>0.63541666666666696</v>
      </c>
      <c r="J134">
        <v>12.5</v>
      </c>
      <c r="K134" t="s">
        <v>481</v>
      </c>
      <c r="L134">
        <v>15</v>
      </c>
      <c r="M134" t="s">
        <v>358</v>
      </c>
      <c r="N134">
        <v>10.8697</v>
      </c>
      <c r="V134">
        <v>0</v>
      </c>
      <c r="W134">
        <v>15.3</v>
      </c>
      <c r="AH134" t="s">
        <v>487</v>
      </c>
      <c r="CR134">
        <v>2</v>
      </c>
      <c r="DL134">
        <v>1</v>
      </c>
    </row>
    <row r="135" spans="1:140" x14ac:dyDescent="0.25">
      <c r="A135" t="s">
        <v>480</v>
      </c>
      <c r="B135" t="s">
        <v>542</v>
      </c>
      <c r="C135" t="s">
        <v>193</v>
      </c>
      <c r="D135">
        <v>2</v>
      </c>
      <c r="E135" s="57">
        <v>43211</v>
      </c>
      <c r="F135" s="60">
        <v>0.53263888888888899</v>
      </c>
      <c r="G135" s="60">
        <v>0.63541666666666696</v>
      </c>
      <c r="J135">
        <v>12.5</v>
      </c>
      <c r="K135" t="s">
        <v>481</v>
      </c>
      <c r="L135">
        <v>16</v>
      </c>
      <c r="M135" t="s">
        <v>358</v>
      </c>
      <c r="N135">
        <v>10.0335</v>
      </c>
      <c r="V135">
        <v>1</v>
      </c>
      <c r="W135">
        <v>16.100000000000001</v>
      </c>
      <c r="X135" t="s">
        <v>359</v>
      </c>
      <c r="AG135" t="s">
        <v>488</v>
      </c>
      <c r="AH135" t="s">
        <v>489</v>
      </c>
      <c r="CR135">
        <v>11</v>
      </c>
      <c r="DL135">
        <v>5</v>
      </c>
    </row>
    <row r="136" spans="1:140" x14ac:dyDescent="0.25">
      <c r="A136" t="s">
        <v>480</v>
      </c>
      <c r="B136" t="s">
        <v>542</v>
      </c>
      <c r="C136" t="s">
        <v>193</v>
      </c>
      <c r="D136">
        <v>2</v>
      </c>
      <c r="E136" s="57">
        <v>43211</v>
      </c>
      <c r="F136" s="60">
        <v>0.53263888888888899</v>
      </c>
      <c r="G136" s="60">
        <v>0.63541666666666696</v>
      </c>
      <c r="J136">
        <v>12.5</v>
      </c>
      <c r="K136" t="s">
        <v>481</v>
      </c>
      <c r="L136">
        <v>16</v>
      </c>
      <c r="M136" t="s">
        <v>358</v>
      </c>
      <c r="N136">
        <v>10.0335</v>
      </c>
      <c r="V136">
        <v>1</v>
      </c>
      <c r="W136">
        <v>16.2</v>
      </c>
      <c r="X136" t="s">
        <v>359</v>
      </c>
      <c r="AG136" t="s">
        <v>488</v>
      </c>
      <c r="CR136" s="56">
        <v>6</v>
      </c>
      <c r="CU136" s="56"/>
      <c r="DK136" s="56"/>
      <c r="EF136">
        <v>2</v>
      </c>
    </row>
    <row r="137" spans="1:140" x14ac:dyDescent="0.25">
      <c r="A137" t="s">
        <v>480</v>
      </c>
      <c r="B137" t="s">
        <v>542</v>
      </c>
      <c r="C137" t="s">
        <v>193</v>
      </c>
      <c r="D137">
        <v>2</v>
      </c>
      <c r="E137" s="57">
        <v>43211</v>
      </c>
      <c r="F137" s="60">
        <v>0.53263888888888899</v>
      </c>
      <c r="G137" s="60">
        <v>0.63541666666666696</v>
      </c>
      <c r="J137">
        <v>12.5</v>
      </c>
      <c r="K137" t="s">
        <v>481</v>
      </c>
      <c r="L137">
        <v>16</v>
      </c>
      <c r="M137" t="s">
        <v>358</v>
      </c>
      <c r="N137">
        <v>10.0335</v>
      </c>
      <c r="V137">
        <v>1</v>
      </c>
      <c r="W137">
        <v>16.3</v>
      </c>
      <c r="X137" t="s">
        <v>359</v>
      </c>
      <c r="AG137" t="s">
        <v>488</v>
      </c>
      <c r="AH137" t="s">
        <v>483</v>
      </c>
      <c r="CA137">
        <v>1</v>
      </c>
      <c r="CR137">
        <v>7</v>
      </c>
      <c r="EF137">
        <v>1</v>
      </c>
    </row>
    <row r="138" spans="1:140" x14ac:dyDescent="0.25">
      <c r="A138" t="s">
        <v>480</v>
      </c>
      <c r="B138" t="s">
        <v>542</v>
      </c>
      <c r="C138" t="s">
        <v>193</v>
      </c>
      <c r="D138">
        <v>2</v>
      </c>
      <c r="E138" s="57">
        <v>43211</v>
      </c>
      <c r="F138" s="60">
        <v>0.53263888888888899</v>
      </c>
      <c r="G138" s="60">
        <v>0.63541666666666696</v>
      </c>
      <c r="J138">
        <v>12.5</v>
      </c>
      <c r="K138" t="s">
        <v>481</v>
      </c>
      <c r="L138">
        <v>17</v>
      </c>
      <c r="M138" t="s">
        <v>358</v>
      </c>
      <c r="N138">
        <v>2</v>
      </c>
      <c r="V138">
        <v>0</v>
      </c>
      <c r="W138">
        <v>17.100000000000001</v>
      </c>
      <c r="AH138" t="s">
        <v>490</v>
      </c>
      <c r="DL138">
        <v>3</v>
      </c>
      <c r="ED138">
        <v>1</v>
      </c>
    </row>
    <row r="139" spans="1:140" x14ac:dyDescent="0.25">
      <c r="A139" t="s">
        <v>480</v>
      </c>
      <c r="B139" t="s">
        <v>542</v>
      </c>
      <c r="C139" t="s">
        <v>193</v>
      </c>
      <c r="D139">
        <v>2</v>
      </c>
      <c r="E139" s="57">
        <v>43211</v>
      </c>
      <c r="F139" s="60">
        <v>0.53263888888888899</v>
      </c>
      <c r="G139" s="60">
        <v>0.63541666666666696</v>
      </c>
      <c r="J139">
        <v>12.5</v>
      </c>
      <c r="K139" t="s">
        <v>481</v>
      </c>
      <c r="L139">
        <v>17</v>
      </c>
      <c r="M139" t="s">
        <v>358</v>
      </c>
      <c r="N139">
        <v>2</v>
      </c>
      <c r="V139">
        <v>1</v>
      </c>
      <c r="W139">
        <v>17.2</v>
      </c>
      <c r="X139" t="s">
        <v>359</v>
      </c>
      <c r="AP139">
        <v>1</v>
      </c>
      <c r="EF139">
        <v>1</v>
      </c>
      <c r="EH139">
        <v>1</v>
      </c>
    </row>
    <row r="140" spans="1:140" x14ac:dyDescent="0.25">
      <c r="A140" t="s">
        <v>480</v>
      </c>
      <c r="B140" t="s">
        <v>542</v>
      </c>
      <c r="C140" t="s">
        <v>193</v>
      </c>
      <c r="D140">
        <v>2</v>
      </c>
      <c r="E140" s="57">
        <v>43211</v>
      </c>
      <c r="F140" s="60">
        <v>0.53263888888888899</v>
      </c>
      <c r="G140" s="60">
        <v>0.63541666666666696</v>
      </c>
      <c r="J140">
        <v>12.5</v>
      </c>
      <c r="K140" t="s">
        <v>481</v>
      </c>
      <c r="L140">
        <v>17</v>
      </c>
      <c r="M140" t="s">
        <v>358</v>
      </c>
      <c r="N140">
        <v>2</v>
      </c>
      <c r="V140">
        <v>0</v>
      </c>
      <c r="W140">
        <v>17.3</v>
      </c>
    </row>
    <row r="141" spans="1:140" x14ac:dyDescent="0.25">
      <c r="A141" t="s">
        <v>480</v>
      </c>
      <c r="B141" t="s">
        <v>542</v>
      </c>
      <c r="C141" t="s">
        <v>193</v>
      </c>
      <c r="D141">
        <v>2</v>
      </c>
      <c r="E141" s="57">
        <v>43211</v>
      </c>
      <c r="F141" s="60">
        <v>0.53263888888888899</v>
      </c>
      <c r="G141" s="60">
        <v>0.63541666666666696</v>
      </c>
      <c r="J141">
        <v>12.5</v>
      </c>
      <c r="K141" t="s">
        <v>481</v>
      </c>
      <c r="L141">
        <v>18</v>
      </c>
      <c r="M141" t="s">
        <v>358</v>
      </c>
      <c r="N141">
        <v>7.52515</v>
      </c>
      <c r="V141">
        <v>1</v>
      </c>
      <c r="W141">
        <v>18.100000000000001</v>
      </c>
      <c r="X141" t="s">
        <v>359</v>
      </c>
      <c r="BY141">
        <v>2</v>
      </c>
      <c r="DL141">
        <v>1</v>
      </c>
      <c r="EB141" s="56"/>
      <c r="EJ141">
        <v>1</v>
      </c>
    </row>
    <row r="142" spans="1:140" x14ac:dyDescent="0.25">
      <c r="A142" t="s">
        <v>480</v>
      </c>
      <c r="B142" t="s">
        <v>542</v>
      </c>
      <c r="C142" t="s">
        <v>193</v>
      </c>
      <c r="D142">
        <v>2</v>
      </c>
      <c r="E142" s="57">
        <v>43211</v>
      </c>
      <c r="F142" s="60">
        <v>0.53263888888888899</v>
      </c>
      <c r="G142" s="60">
        <v>0.63541666666666696</v>
      </c>
      <c r="J142">
        <v>12.5</v>
      </c>
      <c r="K142" t="s">
        <v>481</v>
      </c>
      <c r="L142" s="56">
        <v>18</v>
      </c>
      <c r="M142" t="s">
        <v>358</v>
      </c>
      <c r="N142">
        <v>7.52515</v>
      </c>
      <c r="V142">
        <v>1</v>
      </c>
      <c r="W142" s="56">
        <v>18.2</v>
      </c>
      <c r="X142" t="s">
        <v>359</v>
      </c>
      <c r="AH142" t="s">
        <v>390</v>
      </c>
      <c r="DK142">
        <v>1</v>
      </c>
      <c r="DL142">
        <v>2</v>
      </c>
      <c r="DM142">
        <v>1</v>
      </c>
      <c r="DR142">
        <v>1</v>
      </c>
    </row>
    <row r="143" spans="1:140" x14ac:dyDescent="0.25">
      <c r="A143" t="s">
        <v>480</v>
      </c>
      <c r="B143" t="s">
        <v>542</v>
      </c>
      <c r="C143" t="s">
        <v>193</v>
      </c>
      <c r="D143">
        <v>2</v>
      </c>
      <c r="E143" s="57">
        <v>43211</v>
      </c>
      <c r="F143" s="60">
        <v>0.53263888888888899</v>
      </c>
      <c r="G143" s="60">
        <v>0.63541666666666696</v>
      </c>
      <c r="J143">
        <v>12.5</v>
      </c>
      <c r="K143" t="s">
        <v>481</v>
      </c>
      <c r="L143">
        <v>18</v>
      </c>
      <c r="M143" t="s">
        <v>358</v>
      </c>
      <c r="N143">
        <v>7.52515</v>
      </c>
      <c r="V143">
        <v>0</v>
      </c>
      <c r="W143">
        <v>18.3</v>
      </c>
    </row>
    <row r="144" spans="1:140" x14ac:dyDescent="0.25">
      <c r="A144" t="s">
        <v>480</v>
      </c>
      <c r="B144" t="s">
        <v>542</v>
      </c>
      <c r="C144" t="s">
        <v>193</v>
      </c>
      <c r="D144">
        <v>2</v>
      </c>
      <c r="E144" s="57">
        <v>43211</v>
      </c>
      <c r="F144" s="60">
        <v>0.53263888888888899</v>
      </c>
      <c r="G144" s="60">
        <v>0.63541666666666696</v>
      </c>
      <c r="J144">
        <v>12.5</v>
      </c>
      <c r="K144" t="s">
        <v>481</v>
      </c>
      <c r="L144">
        <v>19</v>
      </c>
      <c r="M144" t="s">
        <v>358</v>
      </c>
      <c r="N144">
        <v>2</v>
      </c>
      <c r="V144">
        <v>1</v>
      </c>
      <c r="W144">
        <v>19.100000000000001</v>
      </c>
      <c r="X144" t="s">
        <v>359</v>
      </c>
      <c r="AH144" t="s">
        <v>491</v>
      </c>
      <c r="CR144">
        <v>1</v>
      </c>
      <c r="DJ144">
        <v>2</v>
      </c>
      <c r="DL144">
        <v>6</v>
      </c>
      <c r="DM144">
        <v>1</v>
      </c>
      <c r="DU144">
        <v>1</v>
      </c>
    </row>
    <row r="145" spans="1:138" x14ac:dyDescent="0.25">
      <c r="A145" t="s">
        <v>480</v>
      </c>
      <c r="B145" t="s">
        <v>542</v>
      </c>
      <c r="C145" t="s">
        <v>193</v>
      </c>
      <c r="D145">
        <v>2</v>
      </c>
      <c r="E145" s="57">
        <v>43211</v>
      </c>
      <c r="F145" s="60">
        <v>0.53263888888888899</v>
      </c>
      <c r="G145" s="60">
        <v>0.63541666666666696</v>
      </c>
      <c r="J145">
        <v>12.5</v>
      </c>
      <c r="K145" t="s">
        <v>481</v>
      </c>
      <c r="L145">
        <v>19</v>
      </c>
      <c r="M145" t="s">
        <v>358</v>
      </c>
      <c r="N145">
        <v>2</v>
      </c>
      <c r="V145">
        <v>0</v>
      </c>
      <c r="W145">
        <v>19.2</v>
      </c>
      <c r="BY145">
        <v>1</v>
      </c>
      <c r="CR145" s="56"/>
      <c r="CU145" s="56"/>
      <c r="DI145" s="56"/>
      <c r="DJ145" s="56">
        <v>1</v>
      </c>
      <c r="DK145" s="56">
        <v>1</v>
      </c>
      <c r="DM145">
        <v>2</v>
      </c>
    </row>
    <row r="146" spans="1:138" x14ac:dyDescent="0.25">
      <c r="A146" t="s">
        <v>480</v>
      </c>
      <c r="B146" t="s">
        <v>542</v>
      </c>
      <c r="C146" t="s">
        <v>193</v>
      </c>
      <c r="D146">
        <v>2</v>
      </c>
      <c r="E146" s="57">
        <v>43211</v>
      </c>
      <c r="F146" s="60">
        <v>0.53263888888888899</v>
      </c>
      <c r="G146" s="60">
        <v>0.63541666666666696</v>
      </c>
      <c r="J146">
        <v>12.5</v>
      </c>
      <c r="K146" t="s">
        <v>481</v>
      </c>
      <c r="L146">
        <v>19</v>
      </c>
      <c r="M146" t="s">
        <v>358</v>
      </c>
      <c r="N146">
        <v>2</v>
      </c>
      <c r="V146">
        <v>0</v>
      </c>
      <c r="W146">
        <v>19.3</v>
      </c>
    </row>
    <row r="147" spans="1:138" x14ac:dyDescent="0.25">
      <c r="A147" t="s">
        <v>480</v>
      </c>
      <c r="B147" t="s">
        <v>542</v>
      </c>
      <c r="C147" t="s">
        <v>193</v>
      </c>
      <c r="D147">
        <v>2</v>
      </c>
      <c r="E147" s="57">
        <v>43211</v>
      </c>
      <c r="F147" s="60">
        <v>0.53263888888888899</v>
      </c>
      <c r="G147" s="60">
        <v>0.63541666666666696</v>
      </c>
      <c r="J147">
        <v>12.5</v>
      </c>
      <c r="K147" t="s">
        <v>481</v>
      </c>
      <c r="L147">
        <v>20</v>
      </c>
      <c r="M147" t="s">
        <v>358</v>
      </c>
      <c r="N147">
        <v>1.67225</v>
      </c>
      <c r="V147">
        <v>0</v>
      </c>
      <c r="AG147" t="s">
        <v>492</v>
      </c>
    </row>
    <row r="148" spans="1:138" x14ac:dyDescent="0.25">
      <c r="A148" t="s">
        <v>480</v>
      </c>
      <c r="B148" t="s">
        <v>542</v>
      </c>
      <c r="C148" t="s">
        <v>193</v>
      </c>
      <c r="D148">
        <v>2</v>
      </c>
      <c r="E148" s="57">
        <v>43211</v>
      </c>
      <c r="F148" s="60">
        <v>0.53263888888888899</v>
      </c>
      <c r="G148" s="60">
        <v>0.63541666666666696</v>
      </c>
      <c r="J148">
        <v>12.5</v>
      </c>
      <c r="K148" t="s">
        <v>481</v>
      </c>
      <c r="L148">
        <v>21</v>
      </c>
      <c r="M148" t="s">
        <v>358</v>
      </c>
      <c r="N148">
        <v>2</v>
      </c>
      <c r="V148">
        <v>0</v>
      </c>
      <c r="W148">
        <v>21.1</v>
      </c>
      <c r="AH148" t="s">
        <v>493</v>
      </c>
      <c r="CR148">
        <v>3</v>
      </c>
      <c r="DU148">
        <v>1</v>
      </c>
    </row>
    <row r="149" spans="1:138" x14ac:dyDescent="0.25">
      <c r="A149" t="s">
        <v>480</v>
      </c>
      <c r="B149" t="s">
        <v>542</v>
      </c>
      <c r="C149" t="s">
        <v>193</v>
      </c>
      <c r="D149">
        <v>2</v>
      </c>
      <c r="E149" s="57">
        <v>43211</v>
      </c>
      <c r="F149" s="60">
        <v>0.53263888888888899</v>
      </c>
      <c r="G149" s="60">
        <v>0.63541666666666696</v>
      </c>
      <c r="J149">
        <v>12.5</v>
      </c>
      <c r="K149" t="s">
        <v>481</v>
      </c>
      <c r="L149">
        <v>21</v>
      </c>
      <c r="M149" t="s">
        <v>358</v>
      </c>
      <c r="N149">
        <v>2</v>
      </c>
      <c r="V149">
        <v>0</v>
      </c>
      <c r="W149">
        <v>21.2</v>
      </c>
    </row>
    <row r="150" spans="1:138" x14ac:dyDescent="0.25">
      <c r="A150" t="s">
        <v>480</v>
      </c>
      <c r="B150" t="s">
        <v>542</v>
      </c>
      <c r="C150" t="s">
        <v>193</v>
      </c>
      <c r="D150">
        <v>2</v>
      </c>
      <c r="E150" s="57">
        <v>43211</v>
      </c>
      <c r="F150" s="60">
        <v>0.53263888888888899</v>
      </c>
      <c r="G150" s="60">
        <v>0.63541666666666696</v>
      </c>
      <c r="J150">
        <v>12.5</v>
      </c>
      <c r="K150" t="s">
        <v>481</v>
      </c>
      <c r="L150">
        <v>21</v>
      </c>
      <c r="M150" t="s">
        <v>358</v>
      </c>
      <c r="N150">
        <v>2</v>
      </c>
      <c r="V150">
        <v>0</v>
      </c>
      <c r="W150">
        <v>21.3</v>
      </c>
      <c r="AH150" t="s">
        <v>473</v>
      </c>
      <c r="CR150">
        <v>1</v>
      </c>
    </row>
    <row r="151" spans="1:138" x14ac:dyDescent="0.25">
      <c r="A151" t="s">
        <v>480</v>
      </c>
      <c r="B151" t="s">
        <v>542</v>
      </c>
      <c r="C151" t="s">
        <v>193</v>
      </c>
      <c r="D151">
        <v>2</v>
      </c>
      <c r="E151" s="57">
        <v>43211</v>
      </c>
      <c r="F151" s="60">
        <v>0.70833333333333337</v>
      </c>
      <c r="G151" s="60"/>
      <c r="J151">
        <v>12.5</v>
      </c>
      <c r="K151" t="s">
        <v>481</v>
      </c>
      <c r="L151">
        <v>27</v>
      </c>
      <c r="M151" t="s">
        <v>358</v>
      </c>
      <c r="N151">
        <v>1</v>
      </c>
      <c r="V151">
        <v>1</v>
      </c>
      <c r="W151">
        <v>27</v>
      </c>
      <c r="X151" t="s">
        <v>359</v>
      </c>
      <c r="AG151" t="s">
        <v>494</v>
      </c>
      <c r="BE151">
        <v>1</v>
      </c>
      <c r="BY151">
        <v>3</v>
      </c>
      <c r="DO151">
        <v>1</v>
      </c>
    </row>
    <row r="152" spans="1:138" x14ac:dyDescent="0.25">
      <c r="A152" t="s">
        <v>495</v>
      </c>
      <c r="B152" t="s">
        <v>547</v>
      </c>
      <c r="C152" t="s">
        <v>496</v>
      </c>
      <c r="D152">
        <v>5</v>
      </c>
      <c r="E152" s="57">
        <v>43212</v>
      </c>
      <c r="F152" s="60">
        <v>0.50694444444444442</v>
      </c>
      <c r="G152" s="60">
        <v>0.57638888888888895</v>
      </c>
      <c r="J152">
        <v>18.3</v>
      </c>
      <c r="K152" t="s">
        <v>449</v>
      </c>
      <c r="L152">
        <v>28</v>
      </c>
      <c r="M152" t="s">
        <v>371</v>
      </c>
      <c r="N152">
        <v>1</v>
      </c>
      <c r="O152">
        <v>2</v>
      </c>
      <c r="P152">
        <v>0</v>
      </c>
      <c r="Q152">
        <v>0</v>
      </c>
      <c r="V152">
        <v>1</v>
      </c>
      <c r="W152">
        <v>28</v>
      </c>
      <c r="X152" t="s">
        <v>359</v>
      </c>
      <c r="AX152">
        <v>1</v>
      </c>
      <c r="BE152">
        <v>1</v>
      </c>
      <c r="DL152">
        <v>6</v>
      </c>
      <c r="DU152">
        <v>1</v>
      </c>
      <c r="DX152">
        <v>1</v>
      </c>
      <c r="DZ152">
        <v>3</v>
      </c>
      <c r="EE152">
        <v>1</v>
      </c>
    </row>
    <row r="153" spans="1:138" x14ac:dyDescent="0.25">
      <c r="A153" t="s">
        <v>495</v>
      </c>
      <c r="B153" t="s">
        <v>547</v>
      </c>
      <c r="C153" t="s">
        <v>496</v>
      </c>
      <c r="D153">
        <v>5</v>
      </c>
      <c r="E153" s="57">
        <v>43212</v>
      </c>
      <c r="F153" s="60">
        <v>0.50694444444444442</v>
      </c>
      <c r="G153" s="60">
        <v>0.57638888888888895</v>
      </c>
      <c r="J153">
        <v>18.3</v>
      </c>
      <c r="K153" t="s">
        <v>449</v>
      </c>
      <c r="L153">
        <v>29</v>
      </c>
      <c r="M153" t="s">
        <v>358</v>
      </c>
      <c r="N153">
        <v>1</v>
      </c>
      <c r="O153">
        <v>1</v>
      </c>
      <c r="P153">
        <v>2</v>
      </c>
      <c r="Q153">
        <v>1</v>
      </c>
      <c r="V153">
        <v>1</v>
      </c>
      <c r="W153">
        <v>29</v>
      </c>
      <c r="X153" t="s">
        <v>359</v>
      </c>
      <c r="AX153">
        <v>2</v>
      </c>
      <c r="BE153">
        <v>2</v>
      </c>
      <c r="DL153">
        <v>1</v>
      </c>
    </row>
    <row r="154" spans="1:138" x14ac:dyDescent="0.25">
      <c r="A154" t="s">
        <v>495</v>
      </c>
      <c r="B154" t="s">
        <v>547</v>
      </c>
      <c r="C154" t="s">
        <v>496</v>
      </c>
      <c r="D154">
        <v>5</v>
      </c>
      <c r="E154" s="57">
        <v>43212</v>
      </c>
      <c r="F154" s="60">
        <v>0.50694444444444398</v>
      </c>
      <c r="G154" s="60">
        <v>0.57638888888888895</v>
      </c>
      <c r="J154">
        <v>18.3</v>
      </c>
      <c r="K154" t="s">
        <v>449</v>
      </c>
      <c r="L154">
        <v>30</v>
      </c>
      <c r="M154" t="s">
        <v>358</v>
      </c>
      <c r="N154">
        <v>1</v>
      </c>
      <c r="O154">
        <v>1</v>
      </c>
      <c r="P154">
        <v>1</v>
      </c>
      <c r="Q154">
        <v>1</v>
      </c>
      <c r="V154">
        <v>1</v>
      </c>
      <c r="W154">
        <v>30</v>
      </c>
      <c r="X154" t="s">
        <v>359</v>
      </c>
      <c r="BE154">
        <v>2</v>
      </c>
      <c r="CQ154">
        <v>1</v>
      </c>
      <c r="DL154">
        <v>13</v>
      </c>
      <c r="DZ154">
        <v>1</v>
      </c>
      <c r="EA154">
        <v>3</v>
      </c>
      <c r="EE154">
        <v>1</v>
      </c>
    </row>
    <row r="155" spans="1:138" x14ac:dyDescent="0.25">
      <c r="A155" t="s">
        <v>495</v>
      </c>
      <c r="B155" t="s">
        <v>547</v>
      </c>
      <c r="C155" t="s">
        <v>496</v>
      </c>
      <c r="D155">
        <v>5</v>
      </c>
      <c r="E155" s="57">
        <v>43212</v>
      </c>
      <c r="F155" s="60">
        <v>0.50694444444444398</v>
      </c>
      <c r="G155" s="60">
        <v>0.57638888888888895</v>
      </c>
      <c r="J155">
        <v>18.3</v>
      </c>
      <c r="K155" t="s">
        <v>449</v>
      </c>
      <c r="L155">
        <v>31</v>
      </c>
      <c r="M155" t="s">
        <v>358</v>
      </c>
      <c r="N155">
        <v>1</v>
      </c>
      <c r="O155">
        <v>1</v>
      </c>
      <c r="P155">
        <v>1</v>
      </c>
      <c r="Q155">
        <v>1</v>
      </c>
      <c r="V155">
        <v>1</v>
      </c>
      <c r="W155">
        <v>31</v>
      </c>
      <c r="X155" t="s">
        <v>359</v>
      </c>
      <c r="AX155">
        <v>2</v>
      </c>
      <c r="CO155">
        <v>1</v>
      </c>
      <c r="CZ155">
        <v>1</v>
      </c>
      <c r="DL155">
        <v>5</v>
      </c>
      <c r="DS155">
        <v>1</v>
      </c>
      <c r="DT155">
        <v>2</v>
      </c>
      <c r="DX155">
        <v>1</v>
      </c>
      <c r="EA155">
        <v>1</v>
      </c>
      <c r="EE155">
        <v>1</v>
      </c>
    </row>
    <row r="156" spans="1:138" x14ac:dyDescent="0.25">
      <c r="A156" t="s">
        <v>495</v>
      </c>
      <c r="B156" t="s">
        <v>547</v>
      </c>
      <c r="C156" t="s">
        <v>496</v>
      </c>
      <c r="D156">
        <v>5</v>
      </c>
      <c r="E156" s="57">
        <v>43212</v>
      </c>
      <c r="F156" s="60">
        <v>0.50694444444444398</v>
      </c>
      <c r="G156" s="60">
        <v>0.57638888888888895</v>
      </c>
      <c r="J156">
        <v>18.3</v>
      </c>
      <c r="K156" t="s">
        <v>449</v>
      </c>
      <c r="L156">
        <v>32</v>
      </c>
      <c r="M156" t="s">
        <v>358</v>
      </c>
      <c r="N156">
        <v>1</v>
      </c>
      <c r="O156">
        <v>0</v>
      </c>
      <c r="P156">
        <v>0</v>
      </c>
      <c r="Q156">
        <v>1</v>
      </c>
      <c r="V156">
        <v>1</v>
      </c>
      <c r="W156">
        <v>32</v>
      </c>
      <c r="X156" t="s">
        <v>359</v>
      </c>
      <c r="AK156">
        <v>1</v>
      </c>
      <c r="CO156">
        <v>1</v>
      </c>
      <c r="DL156">
        <v>2</v>
      </c>
    </row>
    <row r="157" spans="1:138" x14ac:dyDescent="0.25">
      <c r="A157" t="s">
        <v>495</v>
      </c>
      <c r="B157" t="s">
        <v>547</v>
      </c>
      <c r="C157" t="s">
        <v>496</v>
      </c>
      <c r="D157">
        <v>5</v>
      </c>
      <c r="E157" s="57">
        <v>43212</v>
      </c>
      <c r="F157" s="60">
        <v>0.50694444444444398</v>
      </c>
      <c r="G157" s="60">
        <v>0.57638888888888895</v>
      </c>
      <c r="J157">
        <v>18.3</v>
      </c>
      <c r="K157" t="s">
        <v>449</v>
      </c>
      <c r="L157">
        <v>33</v>
      </c>
      <c r="M157" t="s">
        <v>371</v>
      </c>
      <c r="N157">
        <v>1</v>
      </c>
      <c r="O157">
        <v>1</v>
      </c>
      <c r="P157">
        <v>0</v>
      </c>
      <c r="Q157">
        <v>1</v>
      </c>
      <c r="V157">
        <v>1</v>
      </c>
      <c r="W157">
        <v>33.1</v>
      </c>
      <c r="X157" t="s">
        <v>359</v>
      </c>
      <c r="DL157">
        <v>3</v>
      </c>
      <c r="EA157">
        <v>1</v>
      </c>
    </row>
    <row r="158" spans="1:138" x14ac:dyDescent="0.25">
      <c r="A158" t="s">
        <v>495</v>
      </c>
      <c r="B158" t="s">
        <v>547</v>
      </c>
      <c r="C158" t="s">
        <v>496</v>
      </c>
      <c r="D158">
        <v>5</v>
      </c>
      <c r="E158" s="57">
        <v>43212</v>
      </c>
      <c r="F158" s="60">
        <v>0.50694444444444398</v>
      </c>
      <c r="G158" s="60">
        <v>0.57638888888888895</v>
      </c>
      <c r="J158">
        <v>18.3</v>
      </c>
      <c r="K158" t="s">
        <v>449</v>
      </c>
      <c r="L158">
        <v>33</v>
      </c>
      <c r="M158" t="s">
        <v>371</v>
      </c>
      <c r="N158">
        <v>1</v>
      </c>
      <c r="W158">
        <v>33.200000000000003</v>
      </c>
      <c r="AX158">
        <v>1</v>
      </c>
      <c r="CO158">
        <v>1</v>
      </c>
      <c r="DL158">
        <v>3</v>
      </c>
      <c r="DU158">
        <v>2</v>
      </c>
      <c r="EA158">
        <v>1</v>
      </c>
      <c r="EF158">
        <v>2</v>
      </c>
      <c r="EH158">
        <v>2</v>
      </c>
    </row>
    <row r="159" spans="1:138" x14ac:dyDescent="0.25">
      <c r="A159" t="s">
        <v>495</v>
      </c>
      <c r="B159" t="s">
        <v>547</v>
      </c>
      <c r="C159" t="s">
        <v>496</v>
      </c>
      <c r="D159">
        <v>5</v>
      </c>
      <c r="E159" s="57">
        <v>43212</v>
      </c>
      <c r="F159" s="60">
        <v>0.50694444444444398</v>
      </c>
      <c r="G159" s="60">
        <v>0.57638888888888895</v>
      </c>
      <c r="J159">
        <v>18.3</v>
      </c>
      <c r="K159" t="s">
        <v>449</v>
      </c>
      <c r="L159">
        <v>34</v>
      </c>
      <c r="M159" t="s">
        <v>358</v>
      </c>
      <c r="N159">
        <v>1</v>
      </c>
      <c r="O159">
        <v>1</v>
      </c>
      <c r="P159">
        <v>0</v>
      </c>
      <c r="Q159">
        <v>1</v>
      </c>
      <c r="V159">
        <v>1</v>
      </c>
      <c r="W159">
        <v>34</v>
      </c>
      <c r="X159" t="s">
        <v>359</v>
      </c>
      <c r="AG159" t="s">
        <v>497</v>
      </c>
      <c r="AP159">
        <v>1</v>
      </c>
      <c r="BE159">
        <v>1</v>
      </c>
      <c r="DL159">
        <v>8</v>
      </c>
      <c r="DU159">
        <v>1</v>
      </c>
      <c r="DZ159">
        <v>1</v>
      </c>
      <c r="ED159">
        <v>1</v>
      </c>
      <c r="EE159">
        <v>1</v>
      </c>
    </row>
    <row r="160" spans="1:138" x14ac:dyDescent="0.25">
      <c r="A160" t="s">
        <v>495</v>
      </c>
      <c r="B160" t="s">
        <v>547</v>
      </c>
      <c r="C160" t="s">
        <v>496</v>
      </c>
      <c r="D160">
        <v>5</v>
      </c>
      <c r="E160" s="57">
        <v>43212</v>
      </c>
      <c r="F160" s="60">
        <v>0.50694444444444398</v>
      </c>
      <c r="G160" s="60">
        <v>0.57638888888888895</v>
      </c>
      <c r="J160">
        <v>18.3</v>
      </c>
      <c r="K160" t="s">
        <v>449</v>
      </c>
      <c r="L160">
        <v>35</v>
      </c>
      <c r="M160" t="s">
        <v>358</v>
      </c>
      <c r="N160">
        <v>1</v>
      </c>
      <c r="O160">
        <v>0</v>
      </c>
      <c r="P160">
        <v>0</v>
      </c>
      <c r="Q160">
        <v>0</v>
      </c>
      <c r="V160">
        <v>1</v>
      </c>
      <c r="W160">
        <v>35</v>
      </c>
      <c r="AG160" t="s">
        <v>498</v>
      </c>
      <c r="DA160">
        <v>1</v>
      </c>
      <c r="DL160">
        <v>3</v>
      </c>
      <c r="DX160">
        <v>1</v>
      </c>
      <c r="DZ160">
        <v>2</v>
      </c>
      <c r="EH160">
        <v>2</v>
      </c>
    </row>
    <row r="161" spans="1:138" x14ac:dyDescent="0.25">
      <c r="A161" t="s">
        <v>495</v>
      </c>
      <c r="B161" t="s">
        <v>547</v>
      </c>
      <c r="C161" t="s">
        <v>496</v>
      </c>
      <c r="D161">
        <v>5</v>
      </c>
      <c r="E161" s="57">
        <v>43212</v>
      </c>
      <c r="F161" s="60">
        <v>0.50694444444444398</v>
      </c>
      <c r="G161" s="60">
        <v>0.57638888888888895</v>
      </c>
      <c r="J161">
        <v>18.3</v>
      </c>
      <c r="K161" t="s">
        <v>449</v>
      </c>
      <c r="L161">
        <v>36</v>
      </c>
      <c r="M161" t="s">
        <v>358</v>
      </c>
      <c r="N161">
        <v>1</v>
      </c>
      <c r="O161">
        <v>0</v>
      </c>
      <c r="P161">
        <v>1</v>
      </c>
      <c r="Q161">
        <v>0</v>
      </c>
      <c r="V161">
        <v>1</v>
      </c>
      <c r="W161">
        <v>36</v>
      </c>
      <c r="X161" t="s">
        <v>359</v>
      </c>
      <c r="AG161" t="s">
        <v>498</v>
      </c>
      <c r="BE161">
        <v>1</v>
      </c>
      <c r="DA161">
        <v>1</v>
      </c>
    </row>
    <row r="162" spans="1:138" x14ac:dyDescent="0.25">
      <c r="A162" t="s">
        <v>495</v>
      </c>
      <c r="B162" t="s">
        <v>547</v>
      </c>
      <c r="C162" t="s">
        <v>496</v>
      </c>
      <c r="D162">
        <v>5</v>
      </c>
      <c r="E162" s="57">
        <v>43212</v>
      </c>
      <c r="F162" s="60">
        <v>0.50694444444444398</v>
      </c>
      <c r="G162" s="60">
        <v>0.57638888888888895</v>
      </c>
      <c r="J162">
        <v>18.3</v>
      </c>
      <c r="K162" t="s">
        <v>449</v>
      </c>
      <c r="L162">
        <v>37</v>
      </c>
      <c r="M162" t="s">
        <v>358</v>
      </c>
      <c r="N162">
        <v>1</v>
      </c>
      <c r="O162">
        <v>1</v>
      </c>
      <c r="P162">
        <v>1</v>
      </c>
      <c r="Q162">
        <v>0</v>
      </c>
      <c r="V162">
        <v>1</v>
      </c>
      <c r="W162">
        <v>37</v>
      </c>
      <c r="X162" t="s">
        <v>359</v>
      </c>
      <c r="AX162">
        <v>1</v>
      </c>
      <c r="BE162">
        <v>1</v>
      </c>
      <c r="DU162">
        <v>6</v>
      </c>
      <c r="DX162">
        <v>2</v>
      </c>
      <c r="ED162">
        <v>1</v>
      </c>
    </row>
    <row r="163" spans="1:138" x14ac:dyDescent="0.25">
      <c r="A163" t="s">
        <v>495</v>
      </c>
      <c r="B163" t="s">
        <v>547</v>
      </c>
      <c r="C163" t="s">
        <v>496</v>
      </c>
      <c r="D163">
        <v>5</v>
      </c>
      <c r="E163" s="57">
        <v>43212</v>
      </c>
      <c r="F163" s="60">
        <v>0.50694444444444398</v>
      </c>
      <c r="G163" s="60">
        <v>0.57638888888888895</v>
      </c>
      <c r="J163">
        <v>18.3</v>
      </c>
      <c r="K163" t="s">
        <v>449</v>
      </c>
      <c r="L163">
        <v>38</v>
      </c>
      <c r="M163" t="s">
        <v>358</v>
      </c>
      <c r="N163">
        <v>1</v>
      </c>
      <c r="O163">
        <v>1</v>
      </c>
      <c r="P163">
        <v>0</v>
      </c>
      <c r="Q163">
        <v>0</v>
      </c>
      <c r="V163">
        <v>1</v>
      </c>
      <c r="W163">
        <v>38</v>
      </c>
      <c r="X163" t="s">
        <v>359</v>
      </c>
      <c r="AX163">
        <v>1</v>
      </c>
      <c r="BQ163">
        <v>1</v>
      </c>
      <c r="DL163">
        <v>1</v>
      </c>
      <c r="DU163">
        <v>1</v>
      </c>
      <c r="EA163">
        <v>1</v>
      </c>
      <c r="ED163">
        <v>1</v>
      </c>
      <c r="EH163">
        <v>1</v>
      </c>
    </row>
    <row r="164" spans="1:138" x14ac:dyDescent="0.25">
      <c r="A164" t="s">
        <v>495</v>
      </c>
      <c r="B164" t="s">
        <v>547</v>
      </c>
      <c r="C164" t="s">
        <v>496</v>
      </c>
      <c r="D164">
        <v>5</v>
      </c>
      <c r="E164" s="57">
        <v>43212</v>
      </c>
      <c r="F164" s="60">
        <v>0.50694444444444398</v>
      </c>
      <c r="G164" s="60">
        <v>0.57638888888888895</v>
      </c>
      <c r="J164">
        <v>18.3</v>
      </c>
      <c r="K164" t="s">
        <v>449</v>
      </c>
      <c r="L164">
        <v>39</v>
      </c>
      <c r="M164" t="s">
        <v>358</v>
      </c>
      <c r="N164">
        <v>1</v>
      </c>
      <c r="O164">
        <v>1</v>
      </c>
      <c r="P164">
        <v>0</v>
      </c>
      <c r="Q164">
        <v>0</v>
      </c>
      <c r="V164">
        <v>1</v>
      </c>
      <c r="W164">
        <v>39</v>
      </c>
      <c r="X164" t="s">
        <v>359</v>
      </c>
      <c r="BE164">
        <v>1</v>
      </c>
      <c r="DA164">
        <v>2</v>
      </c>
      <c r="DL164">
        <v>3</v>
      </c>
      <c r="DT164">
        <v>1</v>
      </c>
      <c r="DU164">
        <v>3</v>
      </c>
      <c r="EE164">
        <v>1</v>
      </c>
      <c r="EH164">
        <v>1</v>
      </c>
    </row>
    <row r="165" spans="1:138" x14ac:dyDescent="0.25">
      <c r="A165" t="s">
        <v>495</v>
      </c>
      <c r="B165" t="s">
        <v>547</v>
      </c>
      <c r="C165" t="s">
        <v>496</v>
      </c>
      <c r="D165">
        <v>5</v>
      </c>
      <c r="E165" s="57">
        <v>43212</v>
      </c>
      <c r="F165" s="60">
        <v>0.50694444444444398</v>
      </c>
      <c r="G165" s="60">
        <v>0.57638888888888895</v>
      </c>
      <c r="J165">
        <v>18.3</v>
      </c>
      <c r="K165" t="s">
        <v>449</v>
      </c>
      <c r="L165">
        <v>40</v>
      </c>
      <c r="M165" t="s">
        <v>358</v>
      </c>
      <c r="N165">
        <v>1</v>
      </c>
      <c r="O165">
        <v>1</v>
      </c>
      <c r="P165">
        <v>1</v>
      </c>
      <c r="Q165">
        <v>0</v>
      </c>
      <c r="V165">
        <v>1</v>
      </c>
      <c r="W165">
        <v>40</v>
      </c>
      <c r="X165" t="s">
        <v>359</v>
      </c>
      <c r="AX165">
        <v>1</v>
      </c>
      <c r="BE165">
        <v>1</v>
      </c>
      <c r="DT165">
        <v>1</v>
      </c>
      <c r="DU165">
        <v>1</v>
      </c>
    </row>
    <row r="166" spans="1:138" x14ac:dyDescent="0.25">
      <c r="A166" t="s">
        <v>495</v>
      </c>
      <c r="B166" t="s">
        <v>547</v>
      </c>
      <c r="C166" t="s">
        <v>496</v>
      </c>
      <c r="D166">
        <v>5</v>
      </c>
      <c r="E166" s="57">
        <v>43212</v>
      </c>
      <c r="F166" s="60">
        <v>0.50694444444444398</v>
      </c>
      <c r="G166" s="60">
        <v>0.57638888888888895</v>
      </c>
      <c r="J166">
        <v>18.3</v>
      </c>
      <c r="K166" t="s">
        <v>449</v>
      </c>
      <c r="L166">
        <v>41</v>
      </c>
      <c r="M166" t="s">
        <v>358</v>
      </c>
      <c r="N166">
        <v>1</v>
      </c>
      <c r="O166">
        <v>0</v>
      </c>
      <c r="P166">
        <v>0</v>
      </c>
      <c r="Q166">
        <v>0</v>
      </c>
      <c r="V166">
        <v>1</v>
      </c>
      <c r="W166">
        <v>41</v>
      </c>
      <c r="AG166" t="s">
        <v>499</v>
      </c>
      <c r="AH166" t="s">
        <v>500</v>
      </c>
      <c r="DK166">
        <v>1</v>
      </c>
      <c r="DL166">
        <v>11</v>
      </c>
      <c r="DU166">
        <v>5</v>
      </c>
      <c r="ED166">
        <v>1</v>
      </c>
    </row>
    <row r="167" spans="1:138" x14ac:dyDescent="0.25">
      <c r="A167" t="s">
        <v>495</v>
      </c>
      <c r="B167" t="s">
        <v>547</v>
      </c>
      <c r="C167" t="s">
        <v>496</v>
      </c>
      <c r="D167">
        <v>5</v>
      </c>
      <c r="E167" s="57">
        <v>43212</v>
      </c>
      <c r="F167" s="60">
        <v>0.50694444444444398</v>
      </c>
      <c r="G167" s="60">
        <v>0.57638888888888895</v>
      </c>
      <c r="J167">
        <v>18.3</v>
      </c>
      <c r="K167" t="s">
        <v>449</v>
      </c>
      <c r="L167">
        <v>42</v>
      </c>
      <c r="M167" t="s">
        <v>501</v>
      </c>
      <c r="N167">
        <v>1</v>
      </c>
      <c r="O167">
        <v>1</v>
      </c>
      <c r="P167">
        <v>0</v>
      </c>
      <c r="Q167">
        <v>1</v>
      </c>
      <c r="V167">
        <v>1</v>
      </c>
      <c r="W167">
        <v>42</v>
      </c>
      <c r="X167" t="s">
        <v>359</v>
      </c>
      <c r="AG167" t="s">
        <v>503</v>
      </c>
      <c r="AH167" t="s">
        <v>502</v>
      </c>
      <c r="CO167">
        <v>2</v>
      </c>
      <c r="DA167">
        <v>1</v>
      </c>
      <c r="DU167">
        <v>8</v>
      </c>
      <c r="DX167">
        <v>2</v>
      </c>
      <c r="DZ167">
        <v>1</v>
      </c>
      <c r="EE167">
        <v>2</v>
      </c>
      <c r="EF167">
        <v>2</v>
      </c>
      <c r="EH167">
        <v>2</v>
      </c>
    </row>
    <row r="168" spans="1:138" x14ac:dyDescent="0.25">
      <c r="A168" t="s">
        <v>495</v>
      </c>
      <c r="B168" t="s">
        <v>547</v>
      </c>
      <c r="C168" t="s">
        <v>496</v>
      </c>
      <c r="D168">
        <v>5</v>
      </c>
      <c r="E168" s="57">
        <v>43212</v>
      </c>
      <c r="F168" s="60">
        <v>0.50694444444444398</v>
      </c>
      <c r="G168" s="60">
        <v>0.57638888888888895</v>
      </c>
      <c r="J168">
        <v>18.3</v>
      </c>
      <c r="K168" t="s">
        <v>449</v>
      </c>
      <c r="L168">
        <v>43</v>
      </c>
      <c r="M168" t="s">
        <v>358</v>
      </c>
      <c r="N168">
        <v>1</v>
      </c>
      <c r="O168">
        <v>0</v>
      </c>
      <c r="P168">
        <v>0</v>
      </c>
      <c r="Q168">
        <v>0</v>
      </c>
      <c r="V168">
        <v>1</v>
      </c>
      <c r="W168">
        <v>43</v>
      </c>
      <c r="AG168" t="s">
        <v>503</v>
      </c>
      <c r="DX168">
        <v>8</v>
      </c>
      <c r="EF168">
        <v>1</v>
      </c>
      <c r="EH168">
        <v>1</v>
      </c>
    </row>
    <row r="169" spans="1:138" x14ac:dyDescent="0.25">
      <c r="A169" t="s">
        <v>495</v>
      </c>
      <c r="B169" t="s">
        <v>547</v>
      </c>
      <c r="C169" t="s">
        <v>496</v>
      </c>
      <c r="D169">
        <v>5</v>
      </c>
      <c r="E169" s="57">
        <v>43212</v>
      </c>
      <c r="F169" s="60">
        <v>0.50694444444444398</v>
      </c>
      <c r="G169" s="60">
        <v>0.57638888888888895</v>
      </c>
      <c r="J169">
        <v>18.3</v>
      </c>
      <c r="K169" t="s">
        <v>449</v>
      </c>
      <c r="L169">
        <v>44</v>
      </c>
      <c r="M169" t="s">
        <v>358</v>
      </c>
      <c r="N169">
        <v>1</v>
      </c>
      <c r="O169">
        <v>1</v>
      </c>
      <c r="P169">
        <v>0</v>
      </c>
      <c r="Q169">
        <v>0</v>
      </c>
      <c r="V169">
        <v>1</v>
      </c>
      <c r="W169">
        <v>44</v>
      </c>
      <c r="X169" t="s">
        <v>359</v>
      </c>
      <c r="AX169">
        <v>1</v>
      </c>
      <c r="DL169">
        <v>1</v>
      </c>
      <c r="DU169">
        <v>2</v>
      </c>
      <c r="DZ169">
        <v>1</v>
      </c>
      <c r="EF169">
        <v>1</v>
      </c>
    </row>
    <row r="170" spans="1:138" x14ac:dyDescent="0.25">
      <c r="A170" t="s">
        <v>495</v>
      </c>
      <c r="B170" t="s">
        <v>547</v>
      </c>
      <c r="C170" t="s">
        <v>496</v>
      </c>
      <c r="D170">
        <v>5</v>
      </c>
      <c r="E170" s="57">
        <v>43212</v>
      </c>
      <c r="F170" s="60">
        <v>0.50694444444444398</v>
      </c>
      <c r="G170" s="60">
        <v>0.57638888888888895</v>
      </c>
      <c r="J170">
        <v>18.3</v>
      </c>
      <c r="K170" t="s">
        <v>449</v>
      </c>
      <c r="L170">
        <v>45</v>
      </c>
      <c r="M170" t="s">
        <v>504</v>
      </c>
      <c r="N170">
        <v>1</v>
      </c>
      <c r="O170">
        <v>0</v>
      </c>
      <c r="P170">
        <v>0</v>
      </c>
      <c r="Q170">
        <v>0</v>
      </c>
      <c r="V170">
        <v>1</v>
      </c>
      <c r="W170">
        <v>45</v>
      </c>
      <c r="X170">
        <v>0</v>
      </c>
      <c r="AH170" t="s">
        <v>505</v>
      </c>
      <c r="DX170">
        <v>3</v>
      </c>
      <c r="EF170">
        <v>2</v>
      </c>
    </row>
    <row r="171" spans="1:138" x14ac:dyDescent="0.25">
      <c r="A171" t="s">
        <v>495</v>
      </c>
      <c r="B171" t="s">
        <v>547</v>
      </c>
      <c r="C171" t="s">
        <v>496</v>
      </c>
      <c r="D171">
        <v>5</v>
      </c>
      <c r="E171" s="57">
        <v>43212</v>
      </c>
      <c r="F171" s="60">
        <v>0.50694444444444398</v>
      </c>
      <c r="G171" s="60">
        <v>0.57638888888888895</v>
      </c>
      <c r="J171">
        <v>18.3</v>
      </c>
      <c r="K171" t="s">
        <v>449</v>
      </c>
      <c r="L171">
        <v>46</v>
      </c>
      <c r="M171" t="s">
        <v>504</v>
      </c>
      <c r="N171">
        <v>1</v>
      </c>
      <c r="O171">
        <v>3</v>
      </c>
      <c r="P171">
        <v>1</v>
      </c>
      <c r="Q171">
        <v>0</v>
      </c>
      <c r="V171">
        <v>1</v>
      </c>
      <c r="W171">
        <v>46</v>
      </c>
      <c r="X171" t="s">
        <v>359</v>
      </c>
      <c r="BE171">
        <v>1</v>
      </c>
      <c r="CO171">
        <v>3</v>
      </c>
      <c r="DO171">
        <v>1</v>
      </c>
      <c r="DU171">
        <v>1</v>
      </c>
      <c r="EF171">
        <v>2</v>
      </c>
    </row>
    <row r="172" spans="1:138" x14ac:dyDescent="0.25">
      <c r="A172" t="s">
        <v>495</v>
      </c>
      <c r="B172" t="s">
        <v>547</v>
      </c>
      <c r="C172" t="s">
        <v>496</v>
      </c>
      <c r="D172">
        <v>5</v>
      </c>
      <c r="E172" s="57">
        <v>43212</v>
      </c>
      <c r="F172" s="60">
        <v>0.50694444444444398</v>
      </c>
      <c r="G172" s="60">
        <v>0.57638888888888895</v>
      </c>
      <c r="J172">
        <v>18.3</v>
      </c>
      <c r="K172" t="s">
        <v>449</v>
      </c>
      <c r="L172">
        <v>47</v>
      </c>
      <c r="M172" t="s">
        <v>501</v>
      </c>
      <c r="N172">
        <v>1</v>
      </c>
      <c r="O172">
        <v>0</v>
      </c>
      <c r="P172">
        <v>0</v>
      </c>
      <c r="Q172">
        <v>0</v>
      </c>
      <c r="V172">
        <v>1</v>
      </c>
      <c r="W172">
        <v>47</v>
      </c>
      <c r="X172">
        <v>0</v>
      </c>
      <c r="DU172">
        <v>5</v>
      </c>
      <c r="DV172">
        <v>1</v>
      </c>
      <c r="DZ172">
        <v>1</v>
      </c>
      <c r="EA172">
        <v>1</v>
      </c>
      <c r="EF172">
        <v>5</v>
      </c>
    </row>
    <row r="173" spans="1:138" x14ac:dyDescent="0.25">
      <c r="A173" t="s">
        <v>495</v>
      </c>
      <c r="B173" t="s">
        <v>547</v>
      </c>
      <c r="C173" t="s">
        <v>496</v>
      </c>
      <c r="D173">
        <v>5</v>
      </c>
      <c r="E173" s="57">
        <v>43212</v>
      </c>
      <c r="F173" s="60">
        <v>0.50694444444444398</v>
      </c>
      <c r="G173" s="60">
        <v>0.57638888888888895</v>
      </c>
      <c r="J173">
        <v>18.3</v>
      </c>
      <c r="K173" t="s">
        <v>449</v>
      </c>
      <c r="L173">
        <v>48</v>
      </c>
      <c r="M173" t="s">
        <v>506</v>
      </c>
      <c r="N173">
        <v>3</v>
      </c>
      <c r="O173">
        <v>0</v>
      </c>
      <c r="P173">
        <v>0</v>
      </c>
      <c r="Q173">
        <v>1</v>
      </c>
      <c r="V173">
        <v>1</v>
      </c>
      <c r="W173">
        <v>48</v>
      </c>
      <c r="X173" t="s">
        <v>359</v>
      </c>
      <c r="AG173" t="s">
        <v>507</v>
      </c>
      <c r="AK173">
        <v>1</v>
      </c>
      <c r="CO173">
        <v>1</v>
      </c>
      <c r="CX173">
        <v>1</v>
      </c>
      <c r="DH173">
        <v>1</v>
      </c>
      <c r="DL173">
        <v>3</v>
      </c>
      <c r="DU173">
        <v>1</v>
      </c>
      <c r="DX173">
        <v>1</v>
      </c>
      <c r="EF173">
        <v>4</v>
      </c>
    </row>
    <row r="174" spans="1:138" x14ac:dyDescent="0.25">
      <c r="A174" t="s">
        <v>495</v>
      </c>
      <c r="B174" t="s">
        <v>547</v>
      </c>
      <c r="C174" t="s">
        <v>496</v>
      </c>
      <c r="D174">
        <v>5</v>
      </c>
      <c r="E174" s="57">
        <v>43212</v>
      </c>
      <c r="F174" s="60">
        <v>0.50694444444444398</v>
      </c>
      <c r="G174" s="60">
        <v>0.57638888888888895</v>
      </c>
      <c r="J174">
        <v>18.3</v>
      </c>
      <c r="K174" t="s">
        <v>449</v>
      </c>
      <c r="L174">
        <v>49</v>
      </c>
      <c r="M174" t="s">
        <v>358</v>
      </c>
      <c r="N174">
        <v>1</v>
      </c>
      <c r="O174">
        <v>1</v>
      </c>
      <c r="P174">
        <v>2</v>
      </c>
      <c r="Q174">
        <v>0</v>
      </c>
      <c r="V174">
        <v>1</v>
      </c>
      <c r="W174">
        <v>49</v>
      </c>
      <c r="X174" t="s">
        <v>359</v>
      </c>
      <c r="AH174" t="s">
        <v>433</v>
      </c>
      <c r="BE174">
        <v>2</v>
      </c>
      <c r="CO174">
        <v>1</v>
      </c>
      <c r="DL174">
        <v>7</v>
      </c>
    </row>
    <row r="175" spans="1:138" x14ac:dyDescent="0.25">
      <c r="A175" t="s">
        <v>495</v>
      </c>
      <c r="B175" t="s">
        <v>547</v>
      </c>
      <c r="C175" t="s">
        <v>496</v>
      </c>
      <c r="D175">
        <v>5</v>
      </c>
      <c r="E175" s="57">
        <v>43212</v>
      </c>
      <c r="F175" s="60">
        <v>0.50694444444444398</v>
      </c>
      <c r="G175" s="60">
        <v>0.57638888888888895</v>
      </c>
      <c r="J175">
        <v>18.3</v>
      </c>
      <c r="K175" t="s">
        <v>449</v>
      </c>
      <c r="L175">
        <v>50</v>
      </c>
      <c r="M175" t="s">
        <v>358</v>
      </c>
      <c r="N175">
        <v>1</v>
      </c>
      <c r="O175">
        <v>0</v>
      </c>
      <c r="P175">
        <v>0</v>
      </c>
      <c r="V175">
        <v>1</v>
      </c>
      <c r="W175">
        <v>50</v>
      </c>
      <c r="X175" t="s">
        <v>359</v>
      </c>
      <c r="AX175">
        <v>1</v>
      </c>
      <c r="DL175">
        <v>5</v>
      </c>
      <c r="EG175">
        <v>1</v>
      </c>
      <c r="EH175">
        <v>1</v>
      </c>
    </row>
    <row r="176" spans="1:138" x14ac:dyDescent="0.25">
      <c r="A176" t="s">
        <v>495</v>
      </c>
      <c r="B176" t="s">
        <v>547</v>
      </c>
      <c r="C176" t="s">
        <v>496</v>
      </c>
      <c r="D176">
        <v>5</v>
      </c>
      <c r="E176" s="57">
        <v>43212</v>
      </c>
      <c r="F176" s="60">
        <v>0.50694444444444398</v>
      </c>
      <c r="G176" s="60">
        <v>0.57638888888888895</v>
      </c>
      <c r="J176">
        <v>18.3</v>
      </c>
      <c r="K176" t="s">
        <v>449</v>
      </c>
      <c r="L176">
        <v>51</v>
      </c>
      <c r="M176" t="s">
        <v>358</v>
      </c>
      <c r="N176">
        <v>1</v>
      </c>
      <c r="O176">
        <v>0</v>
      </c>
      <c r="P176">
        <v>0</v>
      </c>
      <c r="Q176">
        <v>1</v>
      </c>
      <c r="V176">
        <v>1</v>
      </c>
      <c r="W176">
        <v>51</v>
      </c>
      <c r="X176" t="s">
        <v>359</v>
      </c>
      <c r="CO176">
        <v>1</v>
      </c>
      <c r="DU176">
        <v>2</v>
      </c>
      <c r="DX176">
        <v>2</v>
      </c>
      <c r="EA176">
        <v>3</v>
      </c>
      <c r="EF176">
        <v>2</v>
      </c>
      <c r="EG176">
        <v>2</v>
      </c>
    </row>
    <row r="177" spans="1:139" x14ac:dyDescent="0.25">
      <c r="A177" t="s">
        <v>508</v>
      </c>
      <c r="B177" t="s">
        <v>547</v>
      </c>
      <c r="C177" t="s">
        <v>496</v>
      </c>
      <c r="D177">
        <v>5</v>
      </c>
      <c r="E177" s="57">
        <v>43212</v>
      </c>
      <c r="F177" s="60">
        <v>0.58333333333333337</v>
      </c>
      <c r="J177">
        <v>21</v>
      </c>
      <c r="K177" t="s">
        <v>449</v>
      </c>
      <c r="L177">
        <v>52</v>
      </c>
      <c r="M177" t="s">
        <v>504</v>
      </c>
      <c r="N177">
        <v>1</v>
      </c>
      <c r="O177">
        <v>0</v>
      </c>
      <c r="P177">
        <v>2</v>
      </c>
      <c r="Q177">
        <v>2</v>
      </c>
      <c r="V177">
        <v>1</v>
      </c>
      <c r="W177">
        <v>52</v>
      </c>
      <c r="X177" t="s">
        <v>359</v>
      </c>
      <c r="AH177" t="s">
        <v>509</v>
      </c>
      <c r="CO177">
        <v>2</v>
      </c>
      <c r="CP177">
        <v>2</v>
      </c>
      <c r="CX177">
        <v>1</v>
      </c>
      <c r="DA177">
        <v>1</v>
      </c>
      <c r="DU177">
        <v>2</v>
      </c>
      <c r="DW177">
        <v>1</v>
      </c>
      <c r="DX177">
        <v>1</v>
      </c>
      <c r="EF177">
        <v>2</v>
      </c>
      <c r="EH177">
        <v>1</v>
      </c>
    </row>
    <row r="178" spans="1:139" x14ac:dyDescent="0.25">
      <c r="A178" t="s">
        <v>508</v>
      </c>
      <c r="B178" t="s">
        <v>547</v>
      </c>
      <c r="C178" t="s">
        <v>496</v>
      </c>
      <c r="D178">
        <v>5</v>
      </c>
      <c r="E178" s="57">
        <v>43212</v>
      </c>
      <c r="F178" s="60">
        <v>0.58333333333333337</v>
      </c>
      <c r="J178">
        <v>21</v>
      </c>
      <c r="K178" t="s">
        <v>449</v>
      </c>
      <c r="L178">
        <v>53</v>
      </c>
      <c r="M178" t="s">
        <v>371</v>
      </c>
      <c r="N178">
        <v>1</v>
      </c>
      <c r="O178">
        <v>2</v>
      </c>
      <c r="P178">
        <v>2</v>
      </c>
      <c r="Q178">
        <v>1</v>
      </c>
      <c r="V178">
        <v>1</v>
      </c>
      <c r="W178">
        <v>53</v>
      </c>
      <c r="X178" t="s">
        <v>359</v>
      </c>
      <c r="AG178" t="s">
        <v>510</v>
      </c>
      <c r="AH178" t="s">
        <v>511</v>
      </c>
      <c r="AX178">
        <v>2</v>
      </c>
      <c r="BE178">
        <v>2</v>
      </c>
      <c r="DH178">
        <v>1</v>
      </c>
      <c r="DL178">
        <v>16</v>
      </c>
      <c r="DO178">
        <v>2</v>
      </c>
      <c r="DU178">
        <v>1</v>
      </c>
      <c r="DX178">
        <v>1</v>
      </c>
      <c r="DZ178">
        <v>2</v>
      </c>
      <c r="EF178">
        <v>1</v>
      </c>
      <c r="EH178">
        <v>1</v>
      </c>
    </row>
    <row r="179" spans="1:139" x14ac:dyDescent="0.25">
      <c r="A179" t="s">
        <v>508</v>
      </c>
      <c r="B179" t="s">
        <v>547</v>
      </c>
      <c r="C179" t="s">
        <v>496</v>
      </c>
      <c r="D179">
        <v>5</v>
      </c>
      <c r="E179" s="57">
        <v>43212</v>
      </c>
      <c r="F179" s="60">
        <v>0.58333333333333304</v>
      </c>
      <c r="J179">
        <v>21</v>
      </c>
      <c r="K179" t="s">
        <v>449</v>
      </c>
      <c r="L179">
        <v>54</v>
      </c>
      <c r="M179" t="s">
        <v>504</v>
      </c>
      <c r="N179">
        <v>1</v>
      </c>
      <c r="O179">
        <v>0</v>
      </c>
      <c r="P179">
        <v>1</v>
      </c>
      <c r="Q179">
        <v>4</v>
      </c>
      <c r="V179">
        <v>1</v>
      </c>
      <c r="W179">
        <v>54</v>
      </c>
      <c r="X179" t="s">
        <v>359</v>
      </c>
      <c r="AX179">
        <v>2</v>
      </c>
      <c r="BE179">
        <v>2</v>
      </c>
      <c r="CO179">
        <v>1</v>
      </c>
    </row>
    <row r="180" spans="1:139" x14ac:dyDescent="0.25">
      <c r="A180" t="s">
        <v>508</v>
      </c>
      <c r="B180" t="s">
        <v>547</v>
      </c>
      <c r="C180" t="s">
        <v>496</v>
      </c>
      <c r="D180">
        <v>5</v>
      </c>
      <c r="E180" s="57">
        <v>43212</v>
      </c>
      <c r="F180" s="60">
        <v>0.58333333333333304</v>
      </c>
      <c r="J180">
        <v>21</v>
      </c>
      <c r="K180" t="s">
        <v>449</v>
      </c>
      <c r="L180">
        <v>55</v>
      </c>
      <c r="M180" t="s">
        <v>512</v>
      </c>
      <c r="N180">
        <v>1</v>
      </c>
      <c r="O180">
        <v>1</v>
      </c>
      <c r="P180">
        <v>0</v>
      </c>
      <c r="Q180">
        <v>0</v>
      </c>
      <c r="V180">
        <v>1</v>
      </c>
      <c r="W180">
        <v>55</v>
      </c>
      <c r="X180" t="s">
        <v>359</v>
      </c>
      <c r="AX180">
        <v>1</v>
      </c>
      <c r="DZ180">
        <v>1</v>
      </c>
      <c r="EH180">
        <v>2</v>
      </c>
      <c r="EI180">
        <v>5</v>
      </c>
    </row>
    <row r="181" spans="1:139" x14ac:dyDescent="0.25">
      <c r="A181" t="s">
        <v>508</v>
      </c>
      <c r="B181" t="s">
        <v>547</v>
      </c>
      <c r="C181" t="s">
        <v>496</v>
      </c>
      <c r="D181">
        <v>5</v>
      </c>
      <c r="E181" s="57">
        <v>43212</v>
      </c>
      <c r="F181" s="60">
        <v>0.58333333333333304</v>
      </c>
      <c r="J181">
        <v>21</v>
      </c>
      <c r="K181" t="s">
        <v>449</v>
      </c>
      <c r="L181">
        <v>56</v>
      </c>
      <c r="M181" t="s">
        <v>504</v>
      </c>
      <c r="N181">
        <v>1</v>
      </c>
      <c r="O181">
        <v>1</v>
      </c>
      <c r="P181">
        <v>1</v>
      </c>
      <c r="Q181">
        <v>3</v>
      </c>
      <c r="V181">
        <v>1</v>
      </c>
      <c r="W181">
        <v>56</v>
      </c>
      <c r="X181" t="s">
        <v>359</v>
      </c>
    </row>
    <row r="182" spans="1:139" x14ac:dyDescent="0.25">
      <c r="A182" t="s">
        <v>508</v>
      </c>
      <c r="B182" t="s">
        <v>547</v>
      </c>
      <c r="C182" t="s">
        <v>496</v>
      </c>
      <c r="D182">
        <v>5</v>
      </c>
      <c r="E182" s="57">
        <v>43212</v>
      </c>
      <c r="F182" s="60">
        <v>0.58333333333333304</v>
      </c>
      <c r="J182">
        <v>21</v>
      </c>
      <c r="K182" t="s">
        <v>449</v>
      </c>
      <c r="L182">
        <v>57</v>
      </c>
      <c r="M182" t="s">
        <v>504</v>
      </c>
      <c r="N182">
        <v>1</v>
      </c>
      <c r="O182">
        <v>1</v>
      </c>
      <c r="P182">
        <v>1</v>
      </c>
      <c r="Q182">
        <v>1</v>
      </c>
      <c r="V182">
        <v>1</v>
      </c>
      <c r="W182">
        <v>57</v>
      </c>
      <c r="X182" t="s">
        <v>359</v>
      </c>
      <c r="AH182" t="s">
        <v>513</v>
      </c>
      <c r="AX182">
        <v>1</v>
      </c>
      <c r="BE182">
        <v>1</v>
      </c>
      <c r="CP182">
        <v>1</v>
      </c>
      <c r="EF182">
        <v>1</v>
      </c>
      <c r="EH182">
        <v>1</v>
      </c>
    </row>
    <row r="183" spans="1:139" x14ac:dyDescent="0.25">
      <c r="A183" t="s">
        <v>508</v>
      </c>
      <c r="B183" t="s">
        <v>547</v>
      </c>
      <c r="C183" t="s">
        <v>496</v>
      </c>
      <c r="D183">
        <v>5</v>
      </c>
      <c r="E183" s="57">
        <v>43212</v>
      </c>
      <c r="F183" s="60">
        <v>0.58333333333333304</v>
      </c>
      <c r="J183">
        <v>21</v>
      </c>
      <c r="K183" t="s">
        <v>449</v>
      </c>
      <c r="L183">
        <v>58</v>
      </c>
      <c r="M183" t="s">
        <v>358</v>
      </c>
      <c r="N183">
        <v>1</v>
      </c>
      <c r="O183">
        <v>1</v>
      </c>
      <c r="P183">
        <v>1</v>
      </c>
      <c r="Q183">
        <v>1</v>
      </c>
      <c r="V183">
        <v>1</v>
      </c>
      <c r="W183">
        <v>58</v>
      </c>
      <c r="X183" t="s">
        <v>359</v>
      </c>
      <c r="AX183">
        <v>1</v>
      </c>
      <c r="BE183">
        <v>2</v>
      </c>
      <c r="DL183">
        <v>8</v>
      </c>
      <c r="DZ183">
        <v>2</v>
      </c>
    </row>
    <row r="184" spans="1:139" x14ac:dyDescent="0.25">
      <c r="A184" t="s">
        <v>508</v>
      </c>
      <c r="B184" t="s">
        <v>547</v>
      </c>
      <c r="C184" t="s">
        <v>496</v>
      </c>
      <c r="D184">
        <v>5</v>
      </c>
      <c r="E184" s="57">
        <v>43212</v>
      </c>
      <c r="F184" s="60">
        <v>0.58333333333333304</v>
      </c>
      <c r="J184">
        <v>21</v>
      </c>
      <c r="K184" t="s">
        <v>449</v>
      </c>
      <c r="L184">
        <v>59</v>
      </c>
      <c r="M184" t="s">
        <v>358</v>
      </c>
      <c r="N184">
        <v>1</v>
      </c>
      <c r="O184">
        <v>0</v>
      </c>
      <c r="P184">
        <v>0</v>
      </c>
      <c r="Q184">
        <v>0</v>
      </c>
      <c r="V184">
        <v>0</v>
      </c>
      <c r="W184">
        <v>0</v>
      </c>
      <c r="X184">
        <v>0</v>
      </c>
      <c r="AG184" t="s">
        <v>514</v>
      </c>
      <c r="AH184" t="s">
        <v>515</v>
      </c>
    </row>
    <row r="185" spans="1:139" x14ac:dyDescent="0.25">
      <c r="A185" t="s">
        <v>508</v>
      </c>
      <c r="B185" t="s">
        <v>547</v>
      </c>
      <c r="C185" t="s">
        <v>496</v>
      </c>
      <c r="D185">
        <v>5</v>
      </c>
      <c r="E185" s="57">
        <v>43212</v>
      </c>
      <c r="F185" s="60">
        <v>0.58333333333333304</v>
      </c>
      <c r="J185">
        <v>21</v>
      </c>
      <c r="K185" t="s">
        <v>449</v>
      </c>
      <c r="L185">
        <v>60</v>
      </c>
      <c r="M185" t="s">
        <v>358</v>
      </c>
      <c r="N185">
        <v>1</v>
      </c>
      <c r="O185">
        <v>0</v>
      </c>
      <c r="P185">
        <v>2</v>
      </c>
      <c r="Q185">
        <v>0</v>
      </c>
      <c r="V185">
        <v>1</v>
      </c>
      <c r="W185">
        <v>60</v>
      </c>
      <c r="X185" t="s">
        <v>359</v>
      </c>
      <c r="AX185">
        <v>1</v>
      </c>
      <c r="CO185">
        <v>1</v>
      </c>
      <c r="DL185">
        <v>7</v>
      </c>
      <c r="DT185">
        <v>1</v>
      </c>
      <c r="DU185">
        <v>3</v>
      </c>
      <c r="DZ185">
        <v>2</v>
      </c>
      <c r="EF185">
        <v>1</v>
      </c>
      <c r="EH185">
        <v>1</v>
      </c>
    </row>
    <row r="186" spans="1:139" x14ac:dyDescent="0.25">
      <c r="A186" t="s">
        <v>508</v>
      </c>
      <c r="B186" t="s">
        <v>547</v>
      </c>
      <c r="C186" t="s">
        <v>496</v>
      </c>
      <c r="D186">
        <v>5</v>
      </c>
      <c r="E186" s="57">
        <v>43212</v>
      </c>
      <c r="F186" s="60">
        <v>0.58333333333333304</v>
      </c>
      <c r="J186">
        <v>21</v>
      </c>
      <c r="K186" t="s">
        <v>449</v>
      </c>
      <c r="L186">
        <v>61</v>
      </c>
      <c r="M186" t="s">
        <v>358</v>
      </c>
      <c r="N186">
        <v>1</v>
      </c>
      <c r="O186">
        <v>0</v>
      </c>
      <c r="P186">
        <v>0</v>
      </c>
      <c r="Q186">
        <v>0</v>
      </c>
      <c r="V186">
        <v>1</v>
      </c>
      <c r="W186">
        <v>61</v>
      </c>
      <c r="AH186" t="s">
        <v>516</v>
      </c>
      <c r="DL186">
        <v>7</v>
      </c>
      <c r="DU186">
        <v>2</v>
      </c>
      <c r="DZ186">
        <v>1</v>
      </c>
    </row>
  </sheetData>
  <sortState columnSort="1" ref="CR1:EJ186">
    <sortCondition ref="CR1:EJ1"/>
    <sortCondition ref="CR2:EJ2"/>
    <sortCondition ref="CR3:EJ3"/>
  </sortState>
  <mergeCells count="1">
    <mergeCell ref="O2:O3"/>
  </mergeCells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763B-F9DB-444A-8D9C-BAFFF14ED4EC}">
  <dimension ref="A1:DY167"/>
  <sheetViews>
    <sheetView topLeftCell="H1" workbookViewId="0">
      <selection activeCell="T92" sqref="T92"/>
    </sheetView>
  </sheetViews>
  <sheetFormatPr defaultRowHeight="15" x14ac:dyDescent="0.25"/>
  <sheetData>
    <row r="1" spans="1:129" x14ac:dyDescent="0.25">
      <c r="A1" s="146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46"/>
      <c r="CC1" s="146"/>
      <c r="CD1" s="146"/>
      <c r="CE1" s="146"/>
      <c r="CF1" s="146"/>
      <c r="CG1" s="146" t="s">
        <v>690</v>
      </c>
      <c r="CH1" s="146" t="s">
        <v>690</v>
      </c>
      <c r="CI1" s="146" t="s">
        <v>713</v>
      </c>
      <c r="CJ1" s="146" t="s">
        <v>713</v>
      </c>
      <c r="CK1" s="146" t="s">
        <v>713</v>
      </c>
      <c r="CL1" s="146" t="s">
        <v>713</v>
      </c>
      <c r="CM1" s="146" t="s">
        <v>713</v>
      </c>
      <c r="CN1" s="146" t="s">
        <v>713</v>
      </c>
      <c r="CO1" s="146" t="s">
        <v>713</v>
      </c>
      <c r="CP1" s="146" t="s">
        <v>713</v>
      </c>
      <c r="CQ1" s="146" t="s">
        <v>713</v>
      </c>
      <c r="CR1" s="146" t="s">
        <v>713</v>
      </c>
      <c r="CS1" s="146" t="s">
        <v>713</v>
      </c>
      <c r="CT1" s="146" t="s">
        <v>713</v>
      </c>
      <c r="CU1" s="146" t="s">
        <v>713</v>
      </c>
      <c r="CV1" s="146" t="s">
        <v>713</v>
      </c>
      <c r="CW1" s="146" t="s">
        <v>701</v>
      </c>
      <c r="CX1" s="146" t="s">
        <v>703</v>
      </c>
      <c r="CY1" s="146" t="s">
        <v>703</v>
      </c>
      <c r="CZ1" s="146" t="s">
        <v>703</v>
      </c>
      <c r="DA1" s="146" t="s">
        <v>703</v>
      </c>
      <c r="DB1" s="146" t="s">
        <v>703</v>
      </c>
      <c r="DC1" s="146" t="s">
        <v>703</v>
      </c>
      <c r="DD1" s="146" t="s">
        <v>703</v>
      </c>
      <c r="DE1" s="146" t="s">
        <v>727</v>
      </c>
      <c r="DF1" s="146" t="s">
        <v>698</v>
      </c>
      <c r="DG1" s="146" t="s">
        <v>698</v>
      </c>
      <c r="DH1" s="146" t="s">
        <v>694</v>
      </c>
      <c r="DI1" s="146" t="s">
        <v>694</v>
      </c>
      <c r="DJ1" s="146" t="s">
        <v>694</v>
      </c>
      <c r="DK1" s="146" t="s">
        <v>694</v>
      </c>
      <c r="DL1" s="146" t="s">
        <v>694</v>
      </c>
      <c r="DM1" s="146" t="s">
        <v>694</v>
      </c>
      <c r="DN1" s="146" t="s">
        <v>716</v>
      </c>
      <c r="DO1" s="146" t="s">
        <v>716</v>
      </c>
      <c r="DP1" s="146" t="s">
        <v>712</v>
      </c>
      <c r="DQ1" s="146" t="s">
        <v>712</v>
      </c>
      <c r="DR1" s="146" t="s">
        <v>712</v>
      </c>
      <c r="DS1" s="146" t="s">
        <v>735</v>
      </c>
      <c r="DT1" s="146" t="s">
        <v>728</v>
      </c>
      <c r="DU1" s="146" t="s">
        <v>729</v>
      </c>
      <c r="DV1" s="146" t="s">
        <v>729</v>
      </c>
      <c r="DW1" s="146" t="s">
        <v>729</v>
      </c>
      <c r="DX1" s="146" t="s">
        <v>729</v>
      </c>
      <c r="DY1" s="146"/>
    </row>
    <row r="2" spans="1:129" ht="75" x14ac:dyDescent="0.25">
      <c r="A2" s="147" t="s">
        <v>0</v>
      </c>
      <c r="B2" s="147"/>
      <c r="C2" s="148"/>
      <c r="D2" s="148"/>
      <c r="E2" s="148"/>
      <c r="F2" s="149" t="s">
        <v>1</v>
      </c>
      <c r="G2" s="148"/>
      <c r="H2" s="148"/>
      <c r="I2" s="148"/>
      <c r="J2" s="146"/>
      <c r="K2" s="149" t="s">
        <v>3</v>
      </c>
      <c r="L2" s="149"/>
      <c r="M2" s="148"/>
      <c r="N2" s="148"/>
      <c r="O2" s="227" t="s">
        <v>366</v>
      </c>
      <c r="P2" s="148"/>
      <c r="Q2" s="148"/>
      <c r="R2" s="148"/>
      <c r="S2" s="150"/>
      <c r="T2" s="150"/>
      <c r="U2" s="146"/>
      <c r="V2" s="146"/>
      <c r="W2" s="146"/>
      <c r="X2" s="151"/>
      <c r="Y2" s="151"/>
      <c r="Z2" s="151" t="s">
        <v>6</v>
      </c>
      <c r="AA2" s="152" t="s">
        <v>7</v>
      </c>
      <c r="AB2" s="187" t="s">
        <v>8</v>
      </c>
      <c r="AC2" s="152" t="s">
        <v>9</v>
      </c>
      <c r="AD2" s="188" t="s">
        <v>10</v>
      </c>
      <c r="AE2" s="153" t="s">
        <v>11</v>
      </c>
      <c r="AF2" s="152" t="s">
        <v>12</v>
      </c>
      <c r="AG2" s="152" t="s">
        <v>214</v>
      </c>
      <c r="AH2" s="152" t="s">
        <v>13</v>
      </c>
      <c r="AI2" s="152" t="s">
        <v>14</v>
      </c>
      <c r="AJ2" s="152" t="s">
        <v>15</v>
      </c>
      <c r="AK2" s="152" t="s">
        <v>16</v>
      </c>
      <c r="AL2" s="152" t="s">
        <v>17</v>
      </c>
      <c r="AM2" s="152" t="s">
        <v>18</v>
      </c>
      <c r="AN2" s="152" t="s">
        <v>19</v>
      </c>
      <c r="AO2" s="152" t="s">
        <v>20</v>
      </c>
      <c r="AP2" s="152" t="s">
        <v>21</v>
      </c>
      <c r="AQ2" s="153" t="s">
        <v>22</v>
      </c>
      <c r="AR2" s="171" t="s">
        <v>567</v>
      </c>
      <c r="AS2" s="152" t="s">
        <v>23</v>
      </c>
      <c r="AT2" s="152" t="s">
        <v>24</v>
      </c>
      <c r="AU2" s="152" t="s">
        <v>25</v>
      </c>
      <c r="AV2" s="152" t="s">
        <v>26</v>
      </c>
      <c r="AW2" s="152" t="s">
        <v>27</v>
      </c>
      <c r="AX2" s="152" t="s">
        <v>28</v>
      </c>
      <c r="AY2" s="152" t="s">
        <v>29</v>
      </c>
      <c r="AZ2" s="152" t="s">
        <v>30</v>
      </c>
      <c r="BA2" s="152" t="s">
        <v>31</v>
      </c>
      <c r="BB2" s="152" t="s">
        <v>32</v>
      </c>
      <c r="BC2" s="152" t="s">
        <v>33</v>
      </c>
      <c r="BD2" s="152" t="s">
        <v>261</v>
      </c>
      <c r="BE2" s="152" t="s">
        <v>34</v>
      </c>
      <c r="BF2" s="152" t="s">
        <v>35</v>
      </c>
      <c r="BG2" s="152" t="s">
        <v>36</v>
      </c>
      <c r="BH2" s="152" t="s">
        <v>37</v>
      </c>
      <c r="BI2" s="152" t="s">
        <v>38</v>
      </c>
      <c r="BJ2" s="152" t="s">
        <v>39</v>
      </c>
      <c r="BK2" s="152" t="s">
        <v>40</v>
      </c>
      <c r="BL2" s="152"/>
      <c r="BM2" s="152" t="s">
        <v>41</v>
      </c>
      <c r="BN2" s="152" t="s">
        <v>259</v>
      </c>
      <c r="BO2" s="152" t="s">
        <v>42</v>
      </c>
      <c r="BP2" s="152" t="s">
        <v>43</v>
      </c>
      <c r="BQ2" s="152" t="s">
        <v>44</v>
      </c>
      <c r="BR2" s="152" t="s">
        <v>45</v>
      </c>
      <c r="BS2" s="152" t="s">
        <v>46</v>
      </c>
      <c r="BT2" s="152" t="s">
        <v>47</v>
      </c>
      <c r="BU2" s="152" t="s">
        <v>48</v>
      </c>
      <c r="BV2" s="152" t="s">
        <v>49</v>
      </c>
      <c r="BW2" s="152" t="s">
        <v>50</v>
      </c>
      <c r="BX2" s="152" t="s">
        <v>51</v>
      </c>
      <c r="BY2" s="152" t="s">
        <v>52</v>
      </c>
      <c r="BZ2" s="152" t="s">
        <v>53</v>
      </c>
      <c r="CA2" s="153" t="s">
        <v>54</v>
      </c>
      <c r="CB2" s="152" t="s">
        <v>55</v>
      </c>
      <c r="CC2" s="152" t="s">
        <v>56</v>
      </c>
      <c r="CD2" s="152" t="s">
        <v>57</v>
      </c>
      <c r="CE2" s="152" t="s">
        <v>58</v>
      </c>
      <c r="CF2" s="153" t="s">
        <v>59</v>
      </c>
      <c r="CG2" s="146" t="s">
        <v>684</v>
      </c>
      <c r="CH2" s="152" t="s">
        <v>691</v>
      </c>
      <c r="CI2" s="146" t="s">
        <v>654</v>
      </c>
      <c r="CJ2" s="146" t="s">
        <v>654</v>
      </c>
      <c r="CK2" s="146" t="s">
        <v>654</v>
      </c>
      <c r="CL2" s="146" t="s">
        <v>654</v>
      </c>
      <c r="CM2" s="146" t="s">
        <v>654</v>
      </c>
      <c r="CN2" s="146" t="s">
        <v>654</v>
      </c>
      <c r="CO2" s="146" t="s">
        <v>654</v>
      </c>
      <c r="CP2" s="146" t="s">
        <v>678</v>
      </c>
      <c r="CQ2" s="146" t="s">
        <v>677</v>
      </c>
      <c r="CR2" s="146" t="s">
        <v>676</v>
      </c>
      <c r="CS2" s="146" t="s">
        <v>676</v>
      </c>
      <c r="CT2" s="146" t="s">
        <v>733</v>
      </c>
      <c r="CU2" s="146" t="s">
        <v>689</v>
      </c>
      <c r="CV2" s="146" t="s">
        <v>689</v>
      </c>
      <c r="CW2" s="146" t="s">
        <v>700</v>
      </c>
      <c r="CX2" s="146" t="s">
        <v>702</v>
      </c>
      <c r="CY2" s="146" t="s">
        <v>702</v>
      </c>
      <c r="CZ2" s="146" t="s">
        <v>702</v>
      </c>
      <c r="DA2" s="146" t="s">
        <v>705</v>
      </c>
      <c r="DB2" s="146" t="s">
        <v>705</v>
      </c>
      <c r="DC2" s="146" t="s">
        <v>685</v>
      </c>
      <c r="DD2" s="146" t="s">
        <v>747</v>
      </c>
      <c r="DE2" s="146" t="s">
        <v>682</v>
      </c>
      <c r="DF2" s="146" t="s">
        <v>699</v>
      </c>
      <c r="DG2" s="146" t="s">
        <v>696</v>
      </c>
      <c r="DH2" s="146" t="s">
        <v>693</v>
      </c>
      <c r="DI2" s="146" t="s">
        <v>653</v>
      </c>
      <c r="DJ2" s="146" t="s">
        <v>653</v>
      </c>
      <c r="DK2" s="146" t="s">
        <v>683</v>
      </c>
      <c r="DL2" s="146" t="s">
        <v>730</v>
      </c>
      <c r="DM2" s="146" t="s">
        <v>732</v>
      </c>
      <c r="DN2" s="146" t="s">
        <v>687</v>
      </c>
      <c r="DO2" s="146" t="s">
        <v>745</v>
      </c>
      <c r="DP2" s="146" t="s">
        <v>561</v>
      </c>
      <c r="DQ2" s="146" t="s">
        <v>561</v>
      </c>
      <c r="DR2" s="146" t="s">
        <v>680</v>
      </c>
      <c r="DS2" s="146" t="s">
        <v>735</v>
      </c>
      <c r="DT2" s="146" t="s">
        <v>681</v>
      </c>
      <c r="DU2" s="146" t="s">
        <v>679</v>
      </c>
      <c r="DV2" s="146" t="s">
        <v>736</v>
      </c>
      <c r="DW2" s="146" t="s">
        <v>736</v>
      </c>
      <c r="DX2" s="146" t="s">
        <v>742</v>
      </c>
      <c r="DY2" s="146" t="s">
        <v>569</v>
      </c>
    </row>
    <row r="3" spans="1:129" ht="60" x14ac:dyDescent="0.25">
      <c r="A3" s="154" t="s">
        <v>802</v>
      </c>
      <c r="B3" s="154"/>
      <c r="C3" s="155"/>
      <c r="D3" s="155"/>
      <c r="E3" s="155"/>
      <c r="F3" s="156"/>
      <c r="G3" s="155"/>
      <c r="H3" s="155"/>
      <c r="I3" s="155"/>
      <c r="J3" s="156"/>
      <c r="K3" s="156"/>
      <c r="L3" s="156"/>
      <c r="M3" s="155"/>
      <c r="N3" s="155"/>
      <c r="O3" s="227"/>
      <c r="P3" s="155"/>
      <c r="Q3" s="155"/>
      <c r="R3" s="155"/>
      <c r="S3" s="157"/>
      <c r="T3" s="157"/>
      <c r="U3" s="146"/>
      <c r="V3" s="146"/>
      <c r="W3" s="146"/>
      <c r="X3" s="158"/>
      <c r="Y3" s="158"/>
      <c r="Z3" s="158" t="s">
        <v>60</v>
      </c>
      <c r="AA3" s="159" t="s">
        <v>61</v>
      </c>
      <c r="AB3" s="189" t="s">
        <v>62</v>
      </c>
      <c r="AC3" s="159" t="s">
        <v>63</v>
      </c>
      <c r="AD3" s="190" t="s">
        <v>64</v>
      </c>
      <c r="AE3" s="160" t="s">
        <v>65</v>
      </c>
      <c r="AF3" s="159" t="s">
        <v>66</v>
      </c>
      <c r="AG3" s="159" t="s">
        <v>215</v>
      </c>
      <c r="AH3" s="159" t="s">
        <v>67</v>
      </c>
      <c r="AI3" s="159" t="s">
        <v>68</v>
      </c>
      <c r="AJ3" s="159" t="s">
        <v>69</v>
      </c>
      <c r="AK3" s="159" t="s">
        <v>70</v>
      </c>
      <c r="AL3" s="159" t="s">
        <v>71</v>
      </c>
      <c r="AM3" s="159" t="s">
        <v>72</v>
      </c>
      <c r="AN3" s="159" t="s">
        <v>73</v>
      </c>
      <c r="AO3" s="159" t="s">
        <v>74</v>
      </c>
      <c r="AP3" s="159" t="s">
        <v>75</v>
      </c>
      <c r="AQ3" s="160" t="s">
        <v>76</v>
      </c>
      <c r="AR3" s="172" t="s">
        <v>566</v>
      </c>
      <c r="AS3" s="159" t="s">
        <v>77</v>
      </c>
      <c r="AT3" s="159" t="s">
        <v>78</v>
      </c>
      <c r="AU3" s="159" t="s">
        <v>79</v>
      </c>
      <c r="AV3" s="159" t="s">
        <v>80</v>
      </c>
      <c r="AW3" s="159" t="s">
        <v>81</v>
      </c>
      <c r="AX3" s="159" t="s">
        <v>82</v>
      </c>
      <c r="AY3" s="159" t="s">
        <v>83</v>
      </c>
      <c r="AZ3" s="159" t="s">
        <v>84</v>
      </c>
      <c r="BA3" s="159" t="s">
        <v>85</v>
      </c>
      <c r="BB3" s="159" t="s">
        <v>86</v>
      </c>
      <c r="BC3" s="159" t="s">
        <v>87</v>
      </c>
      <c r="BD3" s="159" t="s">
        <v>260</v>
      </c>
      <c r="BE3" s="159" t="s">
        <v>88</v>
      </c>
      <c r="BF3" s="159" t="s">
        <v>89</v>
      </c>
      <c r="BG3" s="159" t="s">
        <v>90</v>
      </c>
      <c r="BH3" s="159" t="s">
        <v>91</v>
      </c>
      <c r="BI3" s="159" t="s">
        <v>92</v>
      </c>
      <c r="BJ3" s="159" t="s">
        <v>93</v>
      </c>
      <c r="BK3" s="159" t="s">
        <v>94</v>
      </c>
      <c r="BL3" s="159" t="s">
        <v>565</v>
      </c>
      <c r="BM3" s="159" t="s">
        <v>95</v>
      </c>
      <c r="BN3" s="159" t="s">
        <v>258</v>
      </c>
      <c r="BO3" s="159" t="s">
        <v>96</v>
      </c>
      <c r="BP3" s="159" t="s">
        <v>97</v>
      </c>
      <c r="BQ3" s="159" t="s">
        <v>98</v>
      </c>
      <c r="BR3" s="159" t="s">
        <v>99</v>
      </c>
      <c r="BS3" s="159" t="s">
        <v>100</v>
      </c>
      <c r="BT3" s="159" t="s">
        <v>101</v>
      </c>
      <c r="BU3" s="159" t="s">
        <v>102</v>
      </c>
      <c r="BV3" s="159" t="s">
        <v>103</v>
      </c>
      <c r="BW3" s="159" t="s">
        <v>104</v>
      </c>
      <c r="BX3" s="159" t="s">
        <v>105</v>
      </c>
      <c r="BY3" s="159" t="s">
        <v>106</v>
      </c>
      <c r="BZ3" s="159" t="s">
        <v>107</v>
      </c>
      <c r="CA3" s="160" t="s">
        <v>108</v>
      </c>
      <c r="CB3" s="159" t="s">
        <v>109</v>
      </c>
      <c r="CC3" s="159" t="s">
        <v>110</v>
      </c>
      <c r="CD3" s="159" t="s">
        <v>111</v>
      </c>
      <c r="CE3" s="159" t="s">
        <v>112</v>
      </c>
      <c r="CF3" s="160" t="s">
        <v>113</v>
      </c>
      <c r="CG3" s="159" t="s">
        <v>571</v>
      </c>
      <c r="CH3" s="159" t="s">
        <v>692</v>
      </c>
      <c r="CI3" s="159" t="s">
        <v>721</v>
      </c>
      <c r="CJ3" s="152" t="s">
        <v>759</v>
      </c>
      <c r="CK3" s="159" t="s">
        <v>722</v>
      </c>
      <c r="CL3" s="159" t="s">
        <v>723</v>
      </c>
      <c r="CM3" s="159" t="s">
        <v>718</v>
      </c>
      <c r="CN3" s="159" t="s">
        <v>719</v>
      </c>
      <c r="CO3" s="159" t="s">
        <v>720</v>
      </c>
      <c r="CP3" s="159" t="s">
        <v>725</v>
      </c>
      <c r="CQ3" s="159" t="s">
        <v>726</v>
      </c>
      <c r="CR3" s="159" t="s">
        <v>739</v>
      </c>
      <c r="CS3" s="159" t="s">
        <v>752</v>
      </c>
      <c r="CT3" s="159" t="s">
        <v>734</v>
      </c>
      <c r="CU3" s="159" t="s">
        <v>744</v>
      </c>
      <c r="CV3" s="159" t="s">
        <v>714</v>
      </c>
      <c r="CW3" s="159" t="s">
        <v>563</v>
      </c>
      <c r="CX3" s="159" t="s">
        <v>704</v>
      </c>
      <c r="CY3" s="159" t="s">
        <v>707</v>
      </c>
      <c r="CZ3" s="159" t="s">
        <v>708</v>
      </c>
      <c r="DA3" s="152" t="s">
        <v>709</v>
      </c>
      <c r="DB3" s="152" t="s">
        <v>706</v>
      </c>
      <c r="DC3" s="159" t="s">
        <v>686</v>
      </c>
      <c r="DD3" s="159" t="s">
        <v>748</v>
      </c>
      <c r="DE3" s="159" t="s">
        <v>570</v>
      </c>
      <c r="DF3" s="159" t="s">
        <v>639</v>
      </c>
      <c r="DG3" s="159" t="s">
        <v>697</v>
      </c>
      <c r="DH3" s="159" t="s">
        <v>695</v>
      </c>
      <c r="DI3" s="159" t="s">
        <v>715</v>
      </c>
      <c r="DJ3" s="159" t="s">
        <v>688</v>
      </c>
      <c r="DK3" s="159" t="s">
        <v>724</v>
      </c>
      <c r="DL3" s="159" t="s">
        <v>731</v>
      </c>
      <c r="DM3" s="159" t="s">
        <v>558</v>
      </c>
      <c r="DN3" s="159" t="s">
        <v>717</v>
      </c>
      <c r="DO3" s="159" t="s">
        <v>746</v>
      </c>
      <c r="DP3" s="159" t="s">
        <v>710</v>
      </c>
      <c r="DQ3" s="159" t="s">
        <v>711</v>
      </c>
      <c r="DR3" s="159" t="s">
        <v>741</v>
      </c>
      <c r="DS3" s="146" t="s">
        <v>735</v>
      </c>
      <c r="DT3" s="159" t="s">
        <v>740</v>
      </c>
      <c r="DU3" s="159" t="s">
        <v>738</v>
      </c>
      <c r="DV3" s="159" t="s">
        <v>737</v>
      </c>
      <c r="DW3" s="159" t="s">
        <v>562</v>
      </c>
      <c r="DX3" s="159" t="s">
        <v>743</v>
      </c>
      <c r="DY3" s="152" t="s">
        <v>569</v>
      </c>
    </row>
    <row r="4" spans="1:129" ht="45" x14ac:dyDescent="0.25">
      <c r="A4" s="161"/>
      <c r="B4" s="161"/>
      <c r="C4" s="148"/>
      <c r="D4" s="148"/>
      <c r="E4" s="148"/>
      <c r="F4" s="149"/>
      <c r="G4" s="148"/>
      <c r="H4" s="148"/>
      <c r="I4" s="148"/>
      <c r="J4" s="149"/>
      <c r="K4" s="149"/>
      <c r="L4" s="149"/>
      <c r="M4" s="148"/>
      <c r="N4" s="148"/>
      <c r="O4" s="148"/>
      <c r="P4" s="148"/>
      <c r="Q4" s="148"/>
      <c r="R4" s="148"/>
      <c r="S4" s="150"/>
      <c r="T4" s="150"/>
      <c r="U4" s="146"/>
      <c r="V4" s="146"/>
      <c r="W4" s="146"/>
      <c r="X4" s="151" t="s">
        <v>803</v>
      </c>
      <c r="Y4" s="151" t="s">
        <v>804</v>
      </c>
      <c r="Z4" s="151" t="s">
        <v>114</v>
      </c>
      <c r="AA4" s="152">
        <v>2</v>
      </c>
      <c r="AB4" s="187">
        <v>2</v>
      </c>
      <c r="AC4" s="152" t="s">
        <v>115</v>
      </c>
      <c r="AD4" s="188">
        <v>2</v>
      </c>
      <c r="AE4" s="152" t="s">
        <v>115</v>
      </c>
      <c r="AF4" s="152" t="s">
        <v>115</v>
      </c>
      <c r="AG4" s="152">
        <v>3</v>
      </c>
      <c r="AH4" s="152" t="s">
        <v>115</v>
      </c>
      <c r="AI4" s="152" t="s">
        <v>115</v>
      </c>
      <c r="AJ4" s="152" t="s">
        <v>115</v>
      </c>
      <c r="AK4" s="152" t="s">
        <v>115</v>
      </c>
      <c r="AL4" s="152">
        <v>3.5</v>
      </c>
      <c r="AM4" s="152">
        <v>3</v>
      </c>
      <c r="AN4" s="152" t="s">
        <v>115</v>
      </c>
      <c r="AO4" s="152">
        <v>2</v>
      </c>
      <c r="AP4" s="152">
        <v>3</v>
      </c>
      <c r="AQ4" s="152" t="s">
        <v>115</v>
      </c>
      <c r="AR4" s="152" t="s">
        <v>115</v>
      </c>
      <c r="AS4" s="152">
        <v>3</v>
      </c>
      <c r="AT4" s="152" t="s">
        <v>115</v>
      </c>
      <c r="AU4" s="152" t="s">
        <v>115</v>
      </c>
      <c r="AV4" s="152" t="s">
        <v>115</v>
      </c>
      <c r="AW4" s="152">
        <v>3</v>
      </c>
      <c r="AX4" s="152">
        <v>2</v>
      </c>
      <c r="AY4" s="152">
        <v>2</v>
      </c>
      <c r="AZ4" s="152">
        <v>1</v>
      </c>
      <c r="BA4" s="152">
        <v>1</v>
      </c>
      <c r="BB4" s="152">
        <v>3</v>
      </c>
      <c r="BC4" s="152" t="s">
        <v>115</v>
      </c>
      <c r="BD4" s="152">
        <v>3</v>
      </c>
      <c r="BE4" s="152">
        <v>3</v>
      </c>
      <c r="BF4" s="152" t="s">
        <v>115</v>
      </c>
      <c r="BG4" s="162" t="s">
        <v>115</v>
      </c>
      <c r="BH4" s="162" t="s">
        <v>115</v>
      </c>
      <c r="BI4" s="162" t="s">
        <v>115</v>
      </c>
      <c r="BJ4" s="152" t="s">
        <v>115</v>
      </c>
      <c r="BK4" s="152" t="s">
        <v>115</v>
      </c>
      <c r="BL4" s="152"/>
      <c r="BM4" s="152" t="s">
        <v>115</v>
      </c>
      <c r="BN4" s="152" t="s">
        <v>115</v>
      </c>
      <c r="BO4" s="152" t="s">
        <v>115</v>
      </c>
      <c r="BP4" s="152" t="s">
        <v>115</v>
      </c>
      <c r="BQ4" s="152" t="s">
        <v>115</v>
      </c>
      <c r="BR4" s="152">
        <v>1</v>
      </c>
      <c r="BS4" s="152">
        <v>2</v>
      </c>
      <c r="BT4" s="152">
        <v>3.5</v>
      </c>
      <c r="BU4" s="152" t="s">
        <v>115</v>
      </c>
      <c r="BV4" s="152">
        <v>2</v>
      </c>
      <c r="BW4" s="152" t="s">
        <v>115</v>
      </c>
      <c r="BX4" s="152" t="s">
        <v>115</v>
      </c>
      <c r="BY4" s="152" t="s">
        <v>115</v>
      </c>
      <c r="BZ4" s="152">
        <v>3</v>
      </c>
      <c r="CA4" s="152" t="s">
        <v>115</v>
      </c>
      <c r="CB4" s="152" t="s">
        <v>115</v>
      </c>
      <c r="CC4" s="152" t="s">
        <v>115</v>
      </c>
      <c r="CD4" s="152" t="s">
        <v>115</v>
      </c>
      <c r="CE4" s="152" t="s">
        <v>115</v>
      </c>
      <c r="CF4" s="152" t="s">
        <v>115</v>
      </c>
      <c r="CG4" s="146"/>
      <c r="CH4" s="152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</row>
    <row r="5" spans="1:129" x14ac:dyDescent="0.25">
      <c r="A5" s="163" t="s">
        <v>116</v>
      </c>
      <c r="B5" s="163" t="s">
        <v>541</v>
      </c>
      <c r="C5" s="163" t="s">
        <v>117</v>
      </c>
      <c r="D5" s="163" t="s">
        <v>118</v>
      </c>
      <c r="E5" s="163" t="s">
        <v>119</v>
      </c>
      <c r="F5" s="164" t="s">
        <v>245</v>
      </c>
      <c r="G5" s="163" t="s">
        <v>246</v>
      </c>
      <c r="H5" s="163" t="s">
        <v>122</v>
      </c>
      <c r="I5" s="163" t="s">
        <v>123</v>
      </c>
      <c r="J5" s="149" t="s">
        <v>374</v>
      </c>
      <c r="K5" s="164" t="s">
        <v>120</v>
      </c>
      <c r="L5" s="166" t="s">
        <v>124</v>
      </c>
      <c r="M5" s="165" t="s">
        <v>357</v>
      </c>
      <c r="N5" s="165" t="s">
        <v>360</v>
      </c>
      <c r="O5" s="165" t="s">
        <v>363</v>
      </c>
      <c r="P5" s="165" t="s">
        <v>364</v>
      </c>
      <c r="Q5" s="165" t="s">
        <v>365</v>
      </c>
      <c r="R5" s="163"/>
      <c r="S5" s="167" t="s">
        <v>367</v>
      </c>
      <c r="T5" s="167" t="s">
        <v>368</v>
      </c>
      <c r="U5" s="163" t="s">
        <v>137</v>
      </c>
      <c r="V5" s="146" t="s">
        <v>805</v>
      </c>
      <c r="W5" s="163" t="s">
        <v>806</v>
      </c>
      <c r="X5" s="163"/>
      <c r="Y5" s="163"/>
      <c r="Z5" s="163"/>
      <c r="AA5" s="163" t="s">
        <v>138</v>
      </c>
      <c r="AB5" s="191" t="s">
        <v>139</v>
      </c>
      <c r="AC5" s="163" t="s">
        <v>140</v>
      </c>
      <c r="AD5" s="192" t="s">
        <v>141</v>
      </c>
      <c r="AE5" s="163" t="s">
        <v>142</v>
      </c>
      <c r="AF5" s="163" t="s">
        <v>143</v>
      </c>
      <c r="AG5" s="163" t="s">
        <v>557</v>
      </c>
      <c r="AH5" s="163" t="s">
        <v>144</v>
      </c>
      <c r="AI5" s="163" t="s">
        <v>145</v>
      </c>
      <c r="AJ5" s="163" t="s">
        <v>146</v>
      </c>
      <c r="AK5" s="163" t="s">
        <v>147</v>
      </c>
      <c r="AL5" s="163" t="s">
        <v>148</v>
      </c>
      <c r="AM5" s="163" t="s">
        <v>149</v>
      </c>
      <c r="AN5" s="163" t="s">
        <v>150</v>
      </c>
      <c r="AO5" s="163" t="s">
        <v>151</v>
      </c>
      <c r="AP5" s="163" t="s">
        <v>152</v>
      </c>
      <c r="AQ5" s="163" t="s">
        <v>153</v>
      </c>
      <c r="AR5" s="163" t="s">
        <v>568</v>
      </c>
      <c r="AS5" s="163" t="s">
        <v>154</v>
      </c>
      <c r="AT5" s="163" t="s">
        <v>155</v>
      </c>
      <c r="AU5" s="163" t="s">
        <v>156</v>
      </c>
      <c r="AV5" s="163" t="s">
        <v>157</v>
      </c>
      <c r="AW5" s="163" t="s">
        <v>158</v>
      </c>
      <c r="AX5" s="163" t="s">
        <v>159</v>
      </c>
      <c r="AY5" s="163" t="s">
        <v>160</v>
      </c>
      <c r="AZ5" s="163" t="s">
        <v>161</v>
      </c>
      <c r="BA5" s="163" t="s">
        <v>162</v>
      </c>
      <c r="BB5" s="163" t="s">
        <v>163</v>
      </c>
      <c r="BC5" s="163" t="s">
        <v>164</v>
      </c>
      <c r="BD5" s="163" t="s">
        <v>555</v>
      </c>
      <c r="BE5" s="163" t="s">
        <v>165</v>
      </c>
      <c r="BF5" s="163" t="s">
        <v>166</v>
      </c>
      <c r="BG5" s="163" t="s">
        <v>167</v>
      </c>
      <c r="BH5" s="163" t="s">
        <v>168</v>
      </c>
      <c r="BI5" s="163" t="s">
        <v>169</v>
      </c>
      <c r="BJ5" s="163" t="s">
        <v>170</v>
      </c>
      <c r="BK5" s="163" t="s">
        <v>171</v>
      </c>
      <c r="BL5" s="163" t="s">
        <v>669</v>
      </c>
      <c r="BM5" s="163" t="s">
        <v>172</v>
      </c>
      <c r="BN5" s="163" t="s">
        <v>556</v>
      </c>
      <c r="BO5" s="163" t="s">
        <v>173</v>
      </c>
      <c r="BP5" s="163" t="s">
        <v>174</v>
      </c>
      <c r="BQ5" s="163" t="s">
        <v>175</v>
      </c>
      <c r="BR5" s="163" t="s">
        <v>176</v>
      </c>
      <c r="BS5" s="163" t="s">
        <v>177</v>
      </c>
      <c r="BT5" s="163" t="s">
        <v>178</v>
      </c>
      <c r="BU5" s="163" t="s">
        <v>179</v>
      </c>
      <c r="BV5" s="163" t="s">
        <v>180</v>
      </c>
      <c r="BW5" s="163" t="s">
        <v>181</v>
      </c>
      <c r="BX5" s="163" t="s">
        <v>182</v>
      </c>
      <c r="BY5" s="163" t="s">
        <v>183</v>
      </c>
      <c r="BZ5" s="163" t="s">
        <v>184</v>
      </c>
      <c r="CA5" s="163" t="s">
        <v>185</v>
      </c>
      <c r="CB5" s="163" t="s">
        <v>186</v>
      </c>
      <c r="CC5" s="163" t="s">
        <v>187</v>
      </c>
      <c r="CD5" s="163" t="s">
        <v>188</v>
      </c>
      <c r="CE5" s="163" t="s">
        <v>189</v>
      </c>
      <c r="CF5" s="163" t="s">
        <v>190</v>
      </c>
      <c r="CG5" s="148" t="s">
        <v>597</v>
      </c>
      <c r="CH5" s="148" t="s">
        <v>758</v>
      </c>
      <c r="CI5" s="148" t="s">
        <v>608</v>
      </c>
      <c r="CJ5" s="148" t="s">
        <v>760</v>
      </c>
      <c r="CK5" s="148" t="s">
        <v>609</v>
      </c>
      <c r="CL5" s="148" t="s">
        <v>610</v>
      </c>
      <c r="CM5" s="148" t="s">
        <v>605</v>
      </c>
      <c r="CN5" s="148" t="s">
        <v>606</v>
      </c>
      <c r="CO5" s="148" t="s">
        <v>607</v>
      </c>
      <c r="CP5" s="148" t="s">
        <v>598</v>
      </c>
      <c r="CQ5" s="148" t="s">
        <v>754</v>
      </c>
      <c r="CR5" s="148" t="s">
        <v>618</v>
      </c>
      <c r="CS5" s="148" t="s">
        <v>753</v>
      </c>
      <c r="CT5" s="148" t="s">
        <v>620</v>
      </c>
      <c r="CU5" s="148" t="s">
        <v>619</v>
      </c>
      <c r="CV5" s="148" t="s">
        <v>755</v>
      </c>
      <c r="CW5" s="148" t="s">
        <v>601</v>
      </c>
      <c r="CX5" s="148" t="s">
        <v>594</v>
      </c>
      <c r="CY5" s="148" t="s">
        <v>595</v>
      </c>
      <c r="CZ5" s="148" t="s">
        <v>596</v>
      </c>
      <c r="DA5" s="148" t="s">
        <v>756</v>
      </c>
      <c r="DB5" s="148" t="s">
        <v>616</v>
      </c>
      <c r="DC5" s="148" t="s">
        <v>614</v>
      </c>
      <c r="DD5" s="148" t="s">
        <v>593</v>
      </c>
      <c r="DE5" s="148" t="s">
        <v>751</v>
      </c>
      <c r="DF5" s="148" t="s">
        <v>757</v>
      </c>
      <c r="DG5" s="148" t="s">
        <v>599</v>
      </c>
      <c r="DH5" s="148" t="s">
        <v>600</v>
      </c>
      <c r="DI5" s="148" t="s">
        <v>602</v>
      </c>
      <c r="DJ5" s="148" t="s">
        <v>603</v>
      </c>
      <c r="DK5" s="148" t="s">
        <v>621</v>
      </c>
      <c r="DL5" s="148" t="s">
        <v>623</v>
      </c>
      <c r="DM5" s="148" t="s">
        <v>750</v>
      </c>
      <c r="DN5" s="148" t="s">
        <v>617</v>
      </c>
      <c r="DO5" s="148" t="s">
        <v>604</v>
      </c>
      <c r="DP5" s="148" t="s">
        <v>590</v>
      </c>
      <c r="DQ5" s="148" t="s">
        <v>591</v>
      </c>
      <c r="DR5" s="148" t="s">
        <v>613</v>
      </c>
      <c r="DS5" s="148" t="s">
        <v>615</v>
      </c>
      <c r="DT5" s="148" t="s">
        <v>612</v>
      </c>
      <c r="DU5" s="148" t="s">
        <v>592</v>
      </c>
      <c r="DV5" s="148" t="s">
        <v>611</v>
      </c>
      <c r="DW5" s="148" t="s">
        <v>749</v>
      </c>
      <c r="DX5" s="148" t="s">
        <v>622</v>
      </c>
      <c r="DY5" s="148" t="s">
        <v>569</v>
      </c>
    </row>
    <row r="6" spans="1:129" x14ac:dyDescent="0.25">
      <c r="A6" s="146" t="s">
        <v>197</v>
      </c>
      <c r="B6" s="146" t="s">
        <v>543</v>
      </c>
      <c r="C6" s="146" t="s">
        <v>383</v>
      </c>
      <c r="D6" s="146">
        <v>7</v>
      </c>
      <c r="E6" s="168">
        <v>43232</v>
      </c>
      <c r="F6" s="170">
        <v>0.45833333333333331</v>
      </c>
      <c r="G6" s="146"/>
      <c r="H6" s="146"/>
      <c r="I6" s="146"/>
      <c r="J6" s="146">
        <v>24.9</v>
      </c>
      <c r="K6" s="146" t="s">
        <v>384</v>
      </c>
      <c r="L6" s="146">
        <v>99</v>
      </c>
      <c r="M6" s="146" t="s">
        <v>358</v>
      </c>
      <c r="N6" s="193">
        <v>1</v>
      </c>
      <c r="O6" s="146">
        <v>3</v>
      </c>
      <c r="P6" s="146">
        <v>3</v>
      </c>
      <c r="Q6" s="146">
        <v>1</v>
      </c>
      <c r="R6" s="146"/>
      <c r="S6" s="146">
        <v>1</v>
      </c>
      <c r="T6" s="146">
        <v>99.1</v>
      </c>
      <c r="U6" s="146"/>
      <c r="V6" s="146"/>
      <c r="W6" s="146"/>
      <c r="X6" s="146">
        <v>7</v>
      </c>
      <c r="Y6" s="146">
        <v>11</v>
      </c>
      <c r="Z6" s="146"/>
      <c r="AA6" s="146"/>
      <c r="AB6" s="185">
        <v>0</v>
      </c>
      <c r="AC6" s="146"/>
      <c r="AD6" s="186">
        <v>7</v>
      </c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146"/>
      <c r="DB6" s="146"/>
      <c r="DC6" s="146"/>
      <c r="DD6" s="146"/>
      <c r="DE6" s="146"/>
      <c r="DF6" s="146"/>
      <c r="DG6" s="146"/>
      <c r="DH6" s="146"/>
      <c r="DI6" s="146"/>
      <c r="DJ6" s="146"/>
      <c r="DK6" s="146"/>
      <c r="DL6" s="146"/>
      <c r="DM6" s="146">
        <v>1</v>
      </c>
      <c r="DN6" s="146"/>
      <c r="DO6" s="146">
        <v>5</v>
      </c>
      <c r="DP6" s="146">
        <v>4</v>
      </c>
      <c r="DQ6" s="146"/>
      <c r="DR6" s="146"/>
      <c r="DS6" s="146"/>
      <c r="DT6" s="146"/>
      <c r="DU6" s="146"/>
      <c r="DV6" s="146">
        <v>1</v>
      </c>
      <c r="DW6" s="146"/>
      <c r="DX6" s="146"/>
      <c r="DY6" s="146"/>
    </row>
    <row r="7" spans="1:129" x14ac:dyDescent="0.25">
      <c r="A7" s="146" t="s">
        <v>197</v>
      </c>
      <c r="B7" s="146" t="s">
        <v>543</v>
      </c>
      <c r="C7" s="146" t="s">
        <v>383</v>
      </c>
      <c r="D7" s="146">
        <v>7</v>
      </c>
      <c r="E7" s="168">
        <v>43232</v>
      </c>
      <c r="F7" s="170">
        <v>0.45833333333333331</v>
      </c>
      <c r="G7" s="146"/>
      <c r="H7" s="146"/>
      <c r="I7" s="146"/>
      <c r="J7" s="146">
        <v>24.9</v>
      </c>
      <c r="K7" s="146" t="s">
        <v>384</v>
      </c>
      <c r="L7" s="146">
        <v>99</v>
      </c>
      <c r="M7" s="146" t="s">
        <v>358</v>
      </c>
      <c r="N7" s="193">
        <v>1</v>
      </c>
      <c r="O7" s="194"/>
      <c r="P7" s="194"/>
      <c r="Q7" s="194"/>
      <c r="R7" s="194"/>
      <c r="S7" s="146">
        <v>1</v>
      </c>
      <c r="T7" s="146">
        <v>99.2</v>
      </c>
      <c r="U7" s="146"/>
      <c r="V7" s="146"/>
      <c r="W7" s="146"/>
      <c r="X7" s="146">
        <v>5</v>
      </c>
      <c r="Y7" s="146">
        <v>14</v>
      </c>
      <c r="Z7" s="146"/>
      <c r="AA7" s="146"/>
      <c r="AB7" s="185">
        <v>2</v>
      </c>
      <c r="AC7" s="146"/>
      <c r="AD7" s="186">
        <v>0</v>
      </c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>
        <v>3</v>
      </c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146"/>
      <c r="DB7" s="146"/>
      <c r="DC7" s="146"/>
      <c r="DD7" s="146"/>
      <c r="DE7" s="146"/>
      <c r="DF7" s="146"/>
      <c r="DG7" s="146"/>
      <c r="DH7" s="146"/>
      <c r="DI7" s="146"/>
      <c r="DJ7" s="146"/>
      <c r="DK7" s="146"/>
      <c r="DL7" s="146"/>
      <c r="DM7" s="146"/>
      <c r="DN7" s="146"/>
      <c r="DO7" s="146">
        <v>9</v>
      </c>
      <c r="DP7" s="146"/>
      <c r="DQ7" s="146"/>
      <c r="DR7" s="146"/>
      <c r="DS7" s="146"/>
      <c r="DT7" s="146"/>
      <c r="DU7" s="146"/>
      <c r="DV7" s="146"/>
      <c r="DW7" s="146">
        <v>3</v>
      </c>
      <c r="DX7" s="146">
        <v>2</v>
      </c>
      <c r="DY7" s="146"/>
    </row>
    <row r="8" spans="1:129" x14ac:dyDescent="0.25">
      <c r="A8" s="146" t="s">
        <v>197</v>
      </c>
      <c r="B8" s="146" t="s">
        <v>543</v>
      </c>
      <c r="C8" s="146" t="s">
        <v>383</v>
      </c>
      <c r="D8" s="146">
        <v>7</v>
      </c>
      <c r="E8" s="168">
        <v>43232</v>
      </c>
      <c r="F8" s="170">
        <v>0.45833333333333331</v>
      </c>
      <c r="G8" s="146"/>
      <c r="H8" s="146"/>
      <c r="I8" s="146"/>
      <c r="J8" s="146">
        <v>24.9</v>
      </c>
      <c r="K8" s="146" t="s">
        <v>384</v>
      </c>
      <c r="L8" s="146">
        <v>100</v>
      </c>
      <c r="M8" s="146" t="s">
        <v>358</v>
      </c>
      <c r="N8" s="193">
        <v>1</v>
      </c>
      <c r="O8" s="146">
        <v>2</v>
      </c>
      <c r="P8" s="146">
        <v>1</v>
      </c>
      <c r="Q8" s="146">
        <v>0</v>
      </c>
      <c r="R8" s="146"/>
      <c r="S8" s="146">
        <v>1</v>
      </c>
      <c r="T8" s="146">
        <v>100</v>
      </c>
      <c r="U8" s="146"/>
      <c r="V8" s="146"/>
      <c r="W8" s="146"/>
      <c r="X8" s="146">
        <v>6</v>
      </c>
      <c r="Y8" s="146">
        <v>9</v>
      </c>
      <c r="Z8" s="146"/>
      <c r="AA8" s="146"/>
      <c r="AB8" s="185">
        <v>1</v>
      </c>
      <c r="AC8" s="146"/>
      <c r="AD8" s="186">
        <v>5</v>
      </c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>
        <v>1</v>
      </c>
      <c r="CY8" s="146"/>
      <c r="CZ8" s="146"/>
      <c r="DA8" s="146">
        <v>1</v>
      </c>
      <c r="DB8" s="146"/>
      <c r="DC8" s="146"/>
      <c r="DD8" s="146"/>
      <c r="DE8" s="146"/>
      <c r="DF8" s="146"/>
      <c r="DG8" s="146"/>
      <c r="DH8" s="146"/>
      <c r="DI8" s="146"/>
      <c r="DJ8" s="146"/>
      <c r="DK8" s="146"/>
      <c r="DL8" s="146"/>
      <c r="DM8" s="146">
        <v>3</v>
      </c>
      <c r="DN8" s="146"/>
      <c r="DO8" s="146"/>
      <c r="DP8" s="146">
        <v>1</v>
      </c>
      <c r="DQ8" s="146"/>
      <c r="DR8" s="146"/>
      <c r="DS8" s="146"/>
      <c r="DT8" s="146">
        <v>1</v>
      </c>
      <c r="DU8" s="146"/>
      <c r="DV8" s="146">
        <v>2</v>
      </c>
      <c r="DW8" s="146"/>
      <c r="DX8" s="146"/>
      <c r="DY8" s="146"/>
    </row>
    <row r="9" spans="1:129" x14ac:dyDescent="0.25">
      <c r="A9" s="146" t="s">
        <v>197</v>
      </c>
      <c r="B9" s="146" t="s">
        <v>543</v>
      </c>
      <c r="C9" s="146" t="s">
        <v>383</v>
      </c>
      <c r="D9" s="146">
        <v>7</v>
      </c>
      <c r="E9" s="168">
        <v>43232</v>
      </c>
      <c r="F9" s="170">
        <v>0.45833333333333298</v>
      </c>
      <c r="G9" s="146"/>
      <c r="H9" s="146"/>
      <c r="I9" s="146"/>
      <c r="J9" s="146">
        <v>24.9</v>
      </c>
      <c r="K9" s="146" t="s">
        <v>384</v>
      </c>
      <c r="L9" s="146">
        <v>101</v>
      </c>
      <c r="M9" s="146" t="s">
        <v>358</v>
      </c>
      <c r="N9" s="193">
        <v>1</v>
      </c>
      <c r="O9" s="146">
        <v>1</v>
      </c>
      <c r="P9" s="146">
        <v>5</v>
      </c>
      <c r="Q9" s="146">
        <v>0</v>
      </c>
      <c r="R9" s="146"/>
      <c r="S9" s="146">
        <v>1</v>
      </c>
      <c r="T9" s="146">
        <v>101</v>
      </c>
      <c r="U9" s="146"/>
      <c r="V9" s="146"/>
      <c r="W9" s="146"/>
      <c r="X9" s="146">
        <v>4</v>
      </c>
      <c r="Y9" s="146">
        <v>11</v>
      </c>
      <c r="Z9" s="146"/>
      <c r="AA9" s="146"/>
      <c r="AB9" s="185">
        <v>0</v>
      </c>
      <c r="AC9" s="146">
        <v>3</v>
      </c>
      <c r="AD9" s="186">
        <v>1</v>
      </c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146">
        <v>3</v>
      </c>
      <c r="DB9" s="146">
        <v>1</v>
      </c>
      <c r="DC9" s="146"/>
      <c r="DD9" s="146"/>
      <c r="DE9" s="146"/>
      <c r="DF9" s="146"/>
      <c r="DG9" s="146"/>
      <c r="DH9" s="146"/>
      <c r="DI9" s="146"/>
      <c r="DJ9" s="146"/>
      <c r="DK9" s="146"/>
      <c r="DL9" s="146"/>
      <c r="DM9" s="146"/>
      <c r="DN9" s="146">
        <v>1</v>
      </c>
      <c r="DO9" s="146">
        <v>6</v>
      </c>
      <c r="DP9" s="146"/>
      <c r="DQ9" s="146"/>
      <c r="DR9" s="146"/>
      <c r="DS9" s="146"/>
      <c r="DT9" s="146"/>
      <c r="DU9" s="146"/>
      <c r="DV9" s="146"/>
      <c r="DW9" s="146"/>
      <c r="DX9" s="146"/>
      <c r="DY9" s="146"/>
    </row>
    <row r="10" spans="1:129" x14ac:dyDescent="0.25">
      <c r="A10" s="146" t="s">
        <v>197</v>
      </c>
      <c r="B10" s="146" t="s">
        <v>543</v>
      </c>
      <c r="C10" s="146" t="s">
        <v>383</v>
      </c>
      <c r="D10" s="146">
        <v>7</v>
      </c>
      <c r="E10" s="168">
        <v>43232</v>
      </c>
      <c r="F10" s="170">
        <v>0.45833333333333298</v>
      </c>
      <c r="G10" s="146"/>
      <c r="H10" s="146"/>
      <c r="I10" s="146"/>
      <c r="J10" s="146">
        <v>24.9</v>
      </c>
      <c r="K10" s="146" t="s">
        <v>384</v>
      </c>
      <c r="L10" s="146">
        <v>102</v>
      </c>
      <c r="M10" s="146" t="s">
        <v>358</v>
      </c>
      <c r="N10" s="193">
        <v>1</v>
      </c>
      <c r="O10" s="146">
        <v>13</v>
      </c>
      <c r="P10" s="146">
        <v>10</v>
      </c>
      <c r="Q10" s="146">
        <v>5</v>
      </c>
      <c r="R10" s="146"/>
      <c r="S10" s="146">
        <v>2</v>
      </c>
      <c r="T10" s="146">
        <v>102</v>
      </c>
      <c r="U10" s="146" t="s">
        <v>387</v>
      </c>
      <c r="V10" s="146"/>
      <c r="W10" s="146" t="s">
        <v>386</v>
      </c>
      <c r="X10" s="146">
        <v>28</v>
      </c>
      <c r="Y10" s="146">
        <v>7</v>
      </c>
      <c r="Z10" s="146"/>
      <c r="AA10" s="146">
        <v>0</v>
      </c>
      <c r="AB10" s="185">
        <v>0</v>
      </c>
      <c r="AC10" s="146">
        <v>0</v>
      </c>
      <c r="AD10" s="186">
        <v>0</v>
      </c>
      <c r="AE10" s="146">
        <v>0</v>
      </c>
      <c r="AF10" s="146">
        <v>0</v>
      </c>
      <c r="AG10" s="146">
        <v>0</v>
      </c>
      <c r="AH10" s="146">
        <v>0</v>
      </c>
      <c r="AI10" s="146">
        <v>0</v>
      </c>
      <c r="AJ10" s="146">
        <v>0</v>
      </c>
      <c r="AK10" s="146">
        <v>0</v>
      </c>
      <c r="AL10" s="146">
        <v>0</v>
      </c>
      <c r="AM10" s="146">
        <v>0</v>
      </c>
      <c r="AN10" s="146">
        <v>0</v>
      </c>
      <c r="AO10" s="146">
        <v>0</v>
      </c>
      <c r="AP10" s="146">
        <v>6</v>
      </c>
      <c r="AQ10" s="146">
        <v>0</v>
      </c>
      <c r="AR10" s="146">
        <v>0</v>
      </c>
      <c r="AS10" s="146">
        <v>0</v>
      </c>
      <c r="AT10" s="146">
        <v>0</v>
      </c>
      <c r="AU10" s="146">
        <v>0</v>
      </c>
      <c r="AV10" s="146">
        <v>0</v>
      </c>
      <c r="AW10" s="146">
        <v>0</v>
      </c>
      <c r="AX10" s="146">
        <v>0</v>
      </c>
      <c r="AY10" s="146">
        <v>0</v>
      </c>
      <c r="AZ10" s="146">
        <v>22</v>
      </c>
      <c r="BA10" s="146">
        <v>0</v>
      </c>
      <c r="BB10" s="146">
        <v>0</v>
      </c>
      <c r="BC10" s="146">
        <v>0</v>
      </c>
      <c r="BD10" s="146">
        <v>0</v>
      </c>
      <c r="BE10" s="146">
        <v>0</v>
      </c>
      <c r="BF10" s="146">
        <v>0</v>
      </c>
      <c r="BG10" s="146">
        <v>0</v>
      </c>
      <c r="BH10" s="146">
        <v>0</v>
      </c>
      <c r="BI10" s="146">
        <v>0</v>
      </c>
      <c r="BJ10" s="146">
        <v>0</v>
      </c>
      <c r="BK10" s="146">
        <v>0</v>
      </c>
      <c r="BL10" s="146">
        <v>0</v>
      </c>
      <c r="BM10" s="146">
        <v>0</v>
      </c>
      <c r="BN10" s="146">
        <v>0</v>
      </c>
      <c r="BO10" s="146">
        <v>0</v>
      </c>
      <c r="BP10" s="146">
        <v>0</v>
      </c>
      <c r="BQ10" s="146">
        <v>0</v>
      </c>
      <c r="BR10" s="146">
        <v>0</v>
      </c>
      <c r="BS10" s="146">
        <v>0</v>
      </c>
      <c r="BT10" s="146">
        <v>0</v>
      </c>
      <c r="BU10" s="146">
        <v>0</v>
      </c>
      <c r="BV10" s="146">
        <v>0</v>
      </c>
      <c r="BW10" s="146">
        <v>0</v>
      </c>
      <c r="BX10" s="146">
        <v>0</v>
      </c>
      <c r="BY10" s="146">
        <v>0</v>
      </c>
      <c r="BZ10" s="146">
        <v>0</v>
      </c>
      <c r="CA10" s="146">
        <v>0</v>
      </c>
      <c r="CB10" s="146">
        <v>0</v>
      </c>
      <c r="CC10" s="146">
        <v>0</v>
      </c>
      <c r="CD10" s="146">
        <v>0</v>
      </c>
      <c r="CE10" s="146">
        <v>0</v>
      </c>
      <c r="CF10" s="146">
        <v>0</v>
      </c>
      <c r="CG10" s="146">
        <v>0</v>
      </c>
      <c r="CH10" s="146">
        <v>0</v>
      </c>
      <c r="CI10" s="146">
        <v>0</v>
      </c>
      <c r="CJ10" s="146">
        <v>0</v>
      </c>
      <c r="CK10" s="146">
        <v>0</v>
      </c>
      <c r="CL10" s="146">
        <v>0</v>
      </c>
      <c r="CM10" s="146">
        <v>0</v>
      </c>
      <c r="CN10" s="146">
        <v>0</v>
      </c>
      <c r="CO10" s="146">
        <v>0</v>
      </c>
      <c r="CP10" s="146">
        <v>0</v>
      </c>
      <c r="CQ10" s="146">
        <v>0</v>
      </c>
      <c r="CR10" s="146">
        <v>0</v>
      </c>
      <c r="CS10" s="146">
        <v>0</v>
      </c>
      <c r="CT10" s="146">
        <v>1</v>
      </c>
      <c r="CU10" s="146">
        <v>1</v>
      </c>
      <c r="CV10" s="146">
        <v>0</v>
      </c>
      <c r="CW10" s="146">
        <v>0</v>
      </c>
      <c r="CX10" s="146">
        <v>0</v>
      </c>
      <c r="CY10" s="146">
        <v>0</v>
      </c>
      <c r="CZ10" s="146">
        <v>0</v>
      </c>
      <c r="DA10" s="146">
        <v>1</v>
      </c>
      <c r="DB10" s="146">
        <v>0</v>
      </c>
      <c r="DC10" s="146">
        <v>0</v>
      </c>
      <c r="DD10" s="146">
        <v>0</v>
      </c>
      <c r="DE10" s="146">
        <v>0</v>
      </c>
      <c r="DF10" s="146">
        <v>0</v>
      </c>
      <c r="DG10" s="146">
        <v>0</v>
      </c>
      <c r="DH10" s="146">
        <v>0</v>
      </c>
      <c r="DI10" s="146">
        <v>0</v>
      </c>
      <c r="DJ10" s="146">
        <v>0</v>
      </c>
      <c r="DK10" s="146">
        <v>0</v>
      </c>
      <c r="DL10" s="146">
        <v>1</v>
      </c>
      <c r="DM10" s="146">
        <v>1</v>
      </c>
      <c r="DN10" s="146">
        <v>0</v>
      </c>
      <c r="DO10" s="146">
        <v>0</v>
      </c>
      <c r="DP10" s="146">
        <v>1</v>
      </c>
      <c r="DQ10" s="146">
        <v>1</v>
      </c>
      <c r="DR10" s="146">
        <v>0</v>
      </c>
      <c r="DS10" s="146">
        <v>0</v>
      </c>
      <c r="DT10" s="146">
        <v>0</v>
      </c>
      <c r="DU10" s="146">
        <v>0</v>
      </c>
      <c r="DV10" s="146">
        <v>0</v>
      </c>
      <c r="DW10" s="146">
        <v>0</v>
      </c>
      <c r="DX10" s="146">
        <v>0</v>
      </c>
      <c r="DY10" s="146">
        <v>0</v>
      </c>
    </row>
    <row r="11" spans="1:129" x14ac:dyDescent="0.25">
      <c r="A11" s="146" t="s">
        <v>197</v>
      </c>
      <c r="B11" s="146" t="s">
        <v>543</v>
      </c>
      <c r="C11" s="146" t="s">
        <v>383</v>
      </c>
      <c r="D11" s="146">
        <v>7</v>
      </c>
      <c r="E11" s="168">
        <v>43232</v>
      </c>
      <c r="F11" s="170">
        <v>0.48888888888888887</v>
      </c>
      <c r="G11" s="146"/>
      <c r="H11" s="146"/>
      <c r="I11" s="146"/>
      <c r="J11" s="146">
        <v>25.9</v>
      </c>
      <c r="K11" s="146" t="s">
        <v>384</v>
      </c>
      <c r="L11" s="146">
        <v>103</v>
      </c>
      <c r="M11" s="146" t="s">
        <v>358</v>
      </c>
      <c r="N11" s="193">
        <v>1</v>
      </c>
      <c r="O11" s="146">
        <v>3</v>
      </c>
      <c r="P11" s="146">
        <v>1</v>
      </c>
      <c r="Q11" s="146">
        <v>1</v>
      </c>
      <c r="R11" s="146"/>
      <c r="S11" s="146">
        <v>1</v>
      </c>
      <c r="T11" s="146">
        <v>103</v>
      </c>
      <c r="U11" s="146" t="s">
        <v>385</v>
      </c>
      <c r="V11" s="146"/>
      <c r="W11" s="146"/>
      <c r="X11" s="146">
        <v>5</v>
      </c>
      <c r="Y11" s="146">
        <v>6</v>
      </c>
      <c r="Z11" s="146"/>
      <c r="AA11" s="146"/>
      <c r="AB11" s="185">
        <v>0</v>
      </c>
      <c r="AC11" s="146"/>
      <c r="AD11" s="186">
        <v>0</v>
      </c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>
        <v>5</v>
      </c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146">
        <v>2</v>
      </c>
      <c r="DB11" s="146">
        <v>2</v>
      </c>
      <c r="DC11" s="146"/>
      <c r="DD11" s="146"/>
      <c r="DE11" s="146"/>
      <c r="DF11" s="146"/>
      <c r="DG11" s="146"/>
      <c r="DH11" s="146"/>
      <c r="DI11" s="146"/>
      <c r="DJ11" s="146"/>
      <c r="DK11" s="146"/>
      <c r="DL11" s="146"/>
      <c r="DM11" s="146"/>
      <c r="DN11" s="146"/>
      <c r="DO11" s="146"/>
      <c r="DP11" s="146">
        <v>2</v>
      </c>
      <c r="DQ11" s="146"/>
      <c r="DR11" s="146"/>
      <c r="DS11" s="146"/>
      <c r="DT11" s="146"/>
      <c r="DU11" s="146"/>
      <c r="DV11" s="146"/>
      <c r="DW11" s="146"/>
      <c r="DX11" s="146"/>
      <c r="DY11" s="146"/>
    </row>
    <row r="12" spans="1:129" x14ac:dyDescent="0.25">
      <c r="A12" s="146" t="s">
        <v>197</v>
      </c>
      <c r="B12" s="146" t="s">
        <v>543</v>
      </c>
      <c r="C12" s="146" t="s">
        <v>383</v>
      </c>
      <c r="D12" s="146">
        <v>7</v>
      </c>
      <c r="E12" s="168">
        <v>43232</v>
      </c>
      <c r="F12" s="170">
        <v>0.48888888888888887</v>
      </c>
      <c r="G12" s="146"/>
      <c r="H12" s="146"/>
      <c r="I12" s="146"/>
      <c r="J12" s="146">
        <v>25.9</v>
      </c>
      <c r="K12" s="146" t="s">
        <v>384</v>
      </c>
      <c r="L12" s="146">
        <v>104</v>
      </c>
      <c r="M12" s="146" t="s">
        <v>358</v>
      </c>
      <c r="N12" s="193">
        <v>1</v>
      </c>
      <c r="O12" s="146">
        <v>16</v>
      </c>
      <c r="P12" s="146">
        <v>11</v>
      </c>
      <c r="Q12" s="146">
        <v>7</v>
      </c>
      <c r="R12" s="146"/>
      <c r="S12" s="146">
        <v>4</v>
      </c>
      <c r="T12" s="146">
        <v>104</v>
      </c>
      <c r="U12" s="146"/>
      <c r="V12" s="146"/>
      <c r="W12" s="146" t="s">
        <v>388</v>
      </c>
      <c r="X12" s="146">
        <v>33</v>
      </c>
      <c r="Y12" s="146">
        <v>122</v>
      </c>
      <c r="Z12" s="146"/>
      <c r="AA12" s="146">
        <v>0</v>
      </c>
      <c r="AB12" s="185">
        <v>2</v>
      </c>
      <c r="AC12" s="146">
        <v>0</v>
      </c>
      <c r="AD12" s="186">
        <v>0</v>
      </c>
      <c r="AE12" s="146">
        <v>0</v>
      </c>
      <c r="AF12" s="146">
        <v>0</v>
      </c>
      <c r="AG12" s="146">
        <v>1</v>
      </c>
      <c r="AH12" s="146">
        <v>0</v>
      </c>
      <c r="AI12" s="146">
        <v>0</v>
      </c>
      <c r="AJ12" s="146">
        <v>0</v>
      </c>
      <c r="AK12" s="146">
        <v>0</v>
      </c>
      <c r="AL12" s="146">
        <v>0</v>
      </c>
      <c r="AM12" s="146">
        <v>0</v>
      </c>
      <c r="AN12" s="146">
        <v>0</v>
      </c>
      <c r="AO12" s="146">
        <v>0</v>
      </c>
      <c r="AP12" s="146">
        <v>18</v>
      </c>
      <c r="AQ12" s="146">
        <v>0</v>
      </c>
      <c r="AR12" s="146">
        <v>0</v>
      </c>
      <c r="AS12" s="146">
        <v>0</v>
      </c>
      <c r="AT12" s="146">
        <v>0</v>
      </c>
      <c r="AU12" s="146">
        <v>0</v>
      </c>
      <c r="AV12" s="146">
        <v>0</v>
      </c>
      <c r="AW12" s="146">
        <v>0</v>
      </c>
      <c r="AX12" s="146">
        <v>0</v>
      </c>
      <c r="AY12" s="146">
        <v>0</v>
      </c>
      <c r="AZ12" s="146">
        <v>12</v>
      </c>
      <c r="BA12" s="146">
        <v>0</v>
      </c>
      <c r="BB12" s="146">
        <v>0</v>
      </c>
      <c r="BC12" s="146">
        <v>0</v>
      </c>
      <c r="BD12" s="146">
        <v>0</v>
      </c>
      <c r="BE12" s="146">
        <v>0</v>
      </c>
      <c r="BF12" s="146">
        <v>0</v>
      </c>
      <c r="BG12" s="146">
        <v>0</v>
      </c>
      <c r="BH12" s="146">
        <v>0</v>
      </c>
      <c r="BI12" s="146">
        <v>0</v>
      </c>
      <c r="BJ12" s="146">
        <v>0</v>
      </c>
      <c r="BK12" s="146">
        <v>0</v>
      </c>
      <c r="BL12" s="146">
        <v>0</v>
      </c>
      <c r="BM12" s="146">
        <v>0</v>
      </c>
      <c r="BN12" s="146">
        <v>0</v>
      </c>
      <c r="BO12" s="146">
        <v>0</v>
      </c>
      <c r="BP12" s="146">
        <v>0</v>
      </c>
      <c r="BQ12" s="146">
        <v>0</v>
      </c>
      <c r="BR12" s="146">
        <v>0</v>
      </c>
      <c r="BS12" s="146">
        <v>0</v>
      </c>
      <c r="BT12" s="146">
        <v>0</v>
      </c>
      <c r="BU12" s="146">
        <v>0</v>
      </c>
      <c r="BV12" s="146">
        <v>0</v>
      </c>
      <c r="BW12" s="146">
        <v>0</v>
      </c>
      <c r="BX12" s="146">
        <v>0</v>
      </c>
      <c r="BY12" s="146">
        <v>0</v>
      </c>
      <c r="BZ12" s="146">
        <v>0</v>
      </c>
      <c r="CA12" s="146">
        <v>0</v>
      </c>
      <c r="CB12" s="146">
        <v>0</v>
      </c>
      <c r="CC12" s="146">
        <v>0</v>
      </c>
      <c r="CD12" s="146">
        <v>0</v>
      </c>
      <c r="CE12" s="146">
        <v>0</v>
      </c>
      <c r="CF12" s="146">
        <v>0</v>
      </c>
      <c r="CG12" s="146">
        <v>0</v>
      </c>
      <c r="CH12" s="146">
        <v>0</v>
      </c>
      <c r="CI12" s="146">
        <v>0</v>
      </c>
      <c r="CJ12" s="146">
        <v>0</v>
      </c>
      <c r="CK12" s="146">
        <v>0</v>
      </c>
      <c r="CL12" s="146">
        <v>0</v>
      </c>
      <c r="CM12" s="146">
        <v>0</v>
      </c>
      <c r="CN12" s="146">
        <v>0</v>
      </c>
      <c r="CO12" s="146">
        <v>0</v>
      </c>
      <c r="CP12" s="146">
        <v>0</v>
      </c>
      <c r="CQ12" s="146">
        <v>0</v>
      </c>
      <c r="CR12" s="146">
        <v>0</v>
      </c>
      <c r="CS12" s="146">
        <v>0</v>
      </c>
      <c r="CT12" s="146">
        <v>0</v>
      </c>
      <c r="CU12" s="146">
        <v>0</v>
      </c>
      <c r="CV12" s="146">
        <v>0</v>
      </c>
      <c r="CW12" s="146">
        <v>0</v>
      </c>
      <c r="CX12" s="146">
        <v>0</v>
      </c>
      <c r="CY12" s="146">
        <v>0</v>
      </c>
      <c r="CZ12" s="146">
        <v>0</v>
      </c>
      <c r="DA12" s="146">
        <v>64</v>
      </c>
      <c r="DB12" s="146">
        <v>0</v>
      </c>
      <c r="DC12" s="146">
        <v>0</v>
      </c>
      <c r="DD12" s="146">
        <v>0</v>
      </c>
      <c r="DE12" s="146">
        <v>0</v>
      </c>
      <c r="DF12" s="146">
        <v>0</v>
      </c>
      <c r="DG12" s="146">
        <v>0</v>
      </c>
      <c r="DH12" s="146">
        <v>0</v>
      </c>
      <c r="DI12" s="146">
        <v>0</v>
      </c>
      <c r="DJ12" s="146">
        <v>0</v>
      </c>
      <c r="DK12" s="146">
        <v>0</v>
      </c>
      <c r="DL12" s="146">
        <v>0</v>
      </c>
      <c r="DM12" s="146">
        <v>0</v>
      </c>
      <c r="DN12" s="146">
        <v>0</v>
      </c>
      <c r="DO12" s="146">
        <v>0</v>
      </c>
      <c r="DP12" s="146">
        <v>53</v>
      </c>
      <c r="DQ12" s="146">
        <v>0</v>
      </c>
      <c r="DR12" s="146">
        <v>0</v>
      </c>
      <c r="DS12" s="146">
        <v>0</v>
      </c>
      <c r="DT12" s="146">
        <v>1</v>
      </c>
      <c r="DU12" s="146">
        <v>0</v>
      </c>
      <c r="DV12" s="146">
        <v>4</v>
      </c>
      <c r="DW12" s="146">
        <v>0</v>
      </c>
      <c r="DX12" s="146">
        <v>0</v>
      </c>
      <c r="DY12" s="146">
        <v>0</v>
      </c>
    </row>
    <row r="13" spans="1:129" x14ac:dyDescent="0.25">
      <c r="A13" s="146" t="s">
        <v>197</v>
      </c>
      <c r="B13" s="146" t="s">
        <v>543</v>
      </c>
      <c r="C13" s="146" t="s">
        <v>383</v>
      </c>
      <c r="D13" s="146">
        <v>7</v>
      </c>
      <c r="E13" s="168">
        <v>43232</v>
      </c>
      <c r="F13" s="170">
        <v>0.48888888888888898</v>
      </c>
      <c r="G13" s="146"/>
      <c r="H13" s="146"/>
      <c r="I13" s="146"/>
      <c r="J13" s="146">
        <v>25.9</v>
      </c>
      <c r="K13" s="146" t="s">
        <v>384</v>
      </c>
      <c r="L13" s="146">
        <v>105</v>
      </c>
      <c r="M13" s="146" t="s">
        <v>358</v>
      </c>
      <c r="N13" s="193">
        <v>1</v>
      </c>
      <c r="O13" s="146">
        <v>5</v>
      </c>
      <c r="P13" s="146">
        <v>1</v>
      </c>
      <c r="Q13" s="146">
        <v>1</v>
      </c>
      <c r="R13" s="146"/>
      <c r="S13" s="146">
        <v>1</v>
      </c>
      <c r="T13" s="146">
        <v>105</v>
      </c>
      <c r="U13" s="146"/>
      <c r="V13" s="146"/>
      <c r="W13" s="146"/>
      <c r="X13" s="146">
        <v>7</v>
      </c>
      <c r="Y13" s="146">
        <v>9</v>
      </c>
      <c r="Z13" s="146"/>
      <c r="AA13" s="146"/>
      <c r="AB13" s="185">
        <v>0</v>
      </c>
      <c r="AC13" s="146"/>
      <c r="AD13" s="186">
        <v>0</v>
      </c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>
        <v>2</v>
      </c>
      <c r="AQ13" s="146"/>
      <c r="AR13" s="146"/>
      <c r="AS13" s="146"/>
      <c r="AT13" s="146"/>
      <c r="AU13" s="146"/>
      <c r="AV13" s="146"/>
      <c r="AW13" s="146"/>
      <c r="AX13" s="146"/>
      <c r="AY13" s="146"/>
      <c r="AZ13" s="146">
        <v>5</v>
      </c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146">
        <v>8</v>
      </c>
      <c r="DB13" s="146"/>
      <c r="DC13" s="146">
        <v>1</v>
      </c>
      <c r="DD13" s="146"/>
      <c r="DE13" s="146"/>
      <c r="DF13" s="146"/>
      <c r="DG13" s="146"/>
      <c r="DH13" s="146"/>
      <c r="DI13" s="146"/>
      <c r="DJ13" s="146"/>
      <c r="DK13" s="146"/>
      <c r="DL13" s="146"/>
      <c r="DM13" s="146"/>
      <c r="DN13" s="146"/>
      <c r="DO13" s="146"/>
      <c r="DP13" s="146"/>
      <c r="DQ13" s="146"/>
      <c r="DR13" s="146"/>
      <c r="DS13" s="146"/>
      <c r="DT13" s="146"/>
      <c r="DU13" s="146"/>
      <c r="DV13" s="146"/>
      <c r="DW13" s="146"/>
      <c r="DX13" s="146"/>
      <c r="DY13" s="146"/>
    </row>
    <row r="14" spans="1:129" x14ac:dyDescent="0.25">
      <c r="A14" s="146" t="s">
        <v>197</v>
      </c>
      <c r="B14" s="146" t="s">
        <v>543</v>
      </c>
      <c r="C14" s="146" t="s">
        <v>383</v>
      </c>
      <c r="D14" s="146">
        <v>7</v>
      </c>
      <c r="E14" s="168">
        <v>43232</v>
      </c>
      <c r="F14" s="170">
        <v>0.48888888888888898</v>
      </c>
      <c r="G14" s="146"/>
      <c r="H14" s="146"/>
      <c r="I14" s="146"/>
      <c r="J14" s="146">
        <v>25.9</v>
      </c>
      <c r="K14" s="146" t="s">
        <v>384</v>
      </c>
      <c r="L14" s="146">
        <v>106</v>
      </c>
      <c r="M14" s="146" t="s">
        <v>358</v>
      </c>
      <c r="N14" s="193">
        <v>1</v>
      </c>
      <c r="O14" s="146">
        <v>4</v>
      </c>
      <c r="P14" s="146">
        <v>1</v>
      </c>
      <c r="Q14" s="146">
        <v>3</v>
      </c>
      <c r="R14" s="146"/>
      <c r="S14" s="146">
        <v>1</v>
      </c>
      <c r="T14" s="146">
        <v>106</v>
      </c>
      <c r="U14" s="146"/>
      <c r="V14" s="146"/>
      <c r="W14" s="146" t="s">
        <v>389</v>
      </c>
      <c r="X14" s="146">
        <v>8</v>
      </c>
      <c r="Y14" s="146">
        <v>9</v>
      </c>
      <c r="Z14" s="146"/>
      <c r="AA14" s="146"/>
      <c r="AB14" s="185">
        <v>1</v>
      </c>
      <c r="AC14" s="146"/>
      <c r="AD14" s="186">
        <v>1</v>
      </c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>
        <v>1</v>
      </c>
      <c r="AQ14" s="146"/>
      <c r="AR14" s="146"/>
      <c r="AS14" s="146"/>
      <c r="AT14" s="146"/>
      <c r="AU14" s="146"/>
      <c r="AV14" s="146"/>
      <c r="AW14" s="146"/>
      <c r="AX14" s="146"/>
      <c r="AY14" s="146"/>
      <c r="AZ14" s="146">
        <v>5</v>
      </c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146">
        <v>8</v>
      </c>
      <c r="DB14" s="146"/>
      <c r="DC14" s="146"/>
      <c r="DD14" s="146"/>
      <c r="DE14" s="146"/>
      <c r="DF14" s="146"/>
      <c r="DG14" s="146"/>
      <c r="DH14" s="146"/>
      <c r="DI14" s="146"/>
      <c r="DJ14" s="146"/>
      <c r="DK14" s="146"/>
      <c r="DL14" s="146"/>
      <c r="DM14" s="146">
        <v>1</v>
      </c>
      <c r="DN14" s="146"/>
      <c r="DO14" s="146"/>
      <c r="DP14" s="146"/>
      <c r="DQ14" s="146"/>
      <c r="DR14" s="146"/>
      <c r="DS14" s="146"/>
      <c r="DT14" s="146"/>
      <c r="DU14" s="146"/>
      <c r="DV14" s="146"/>
      <c r="DW14" s="146"/>
      <c r="DX14" s="146"/>
      <c r="DY14" s="146"/>
    </row>
    <row r="15" spans="1:129" x14ac:dyDescent="0.25">
      <c r="A15" s="146" t="s">
        <v>197</v>
      </c>
      <c r="B15" s="146" t="s">
        <v>543</v>
      </c>
      <c r="C15" s="146" t="s">
        <v>383</v>
      </c>
      <c r="D15" s="146">
        <v>7</v>
      </c>
      <c r="E15" s="168">
        <v>43232</v>
      </c>
      <c r="F15" s="170">
        <v>0.48888888888888898</v>
      </c>
      <c r="G15" s="146"/>
      <c r="H15" s="146"/>
      <c r="I15" s="146"/>
      <c r="J15" s="146">
        <v>25.9</v>
      </c>
      <c r="K15" s="146" t="s">
        <v>384</v>
      </c>
      <c r="L15" s="146">
        <v>107</v>
      </c>
      <c r="M15" s="146" t="s">
        <v>358</v>
      </c>
      <c r="N15" s="193">
        <v>1</v>
      </c>
      <c r="O15" s="146">
        <v>8</v>
      </c>
      <c r="P15" s="146">
        <v>0</v>
      </c>
      <c r="Q15" s="146">
        <v>0</v>
      </c>
      <c r="R15" s="146"/>
      <c r="S15" s="146">
        <v>1</v>
      </c>
      <c r="T15" s="146">
        <v>107</v>
      </c>
      <c r="U15" s="146"/>
      <c r="V15" s="146"/>
      <c r="W15" s="146" t="s">
        <v>390</v>
      </c>
      <c r="X15" s="146">
        <v>8</v>
      </c>
      <c r="Y15" s="146">
        <v>9</v>
      </c>
      <c r="Z15" s="146"/>
      <c r="AA15" s="146"/>
      <c r="AB15" s="185">
        <v>0</v>
      </c>
      <c r="AC15" s="146"/>
      <c r="AD15" s="186">
        <v>0</v>
      </c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>
        <v>3</v>
      </c>
      <c r="AQ15" s="146"/>
      <c r="AR15" s="146"/>
      <c r="AS15" s="146"/>
      <c r="AT15" s="146"/>
      <c r="AU15" s="146"/>
      <c r="AV15" s="146"/>
      <c r="AW15" s="146"/>
      <c r="AX15" s="146"/>
      <c r="AY15" s="146"/>
      <c r="AZ15" s="146">
        <v>5</v>
      </c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>
        <v>4</v>
      </c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>
        <v>2</v>
      </c>
      <c r="DN15" s="146"/>
      <c r="DO15" s="146"/>
      <c r="DP15" s="146">
        <v>3</v>
      </c>
      <c r="DQ15" s="146"/>
      <c r="DR15" s="146"/>
      <c r="DS15" s="146"/>
      <c r="DT15" s="146"/>
      <c r="DU15" s="146"/>
      <c r="DV15" s="146"/>
      <c r="DW15" s="146"/>
      <c r="DX15" s="146"/>
      <c r="DY15" s="146"/>
    </row>
    <row r="16" spans="1:129" x14ac:dyDescent="0.25">
      <c r="A16" s="146" t="s">
        <v>197</v>
      </c>
      <c r="B16" s="146" t="s">
        <v>543</v>
      </c>
      <c r="C16" s="146" t="s">
        <v>383</v>
      </c>
      <c r="D16" s="146">
        <v>7</v>
      </c>
      <c r="E16" s="168">
        <v>43232</v>
      </c>
      <c r="F16" s="170">
        <v>0.48888888888888898</v>
      </c>
      <c r="G16" s="146"/>
      <c r="H16" s="146"/>
      <c r="I16" s="146"/>
      <c r="J16" s="146">
        <v>25.9</v>
      </c>
      <c r="K16" s="146" t="s">
        <v>384</v>
      </c>
      <c r="L16" s="146">
        <v>108</v>
      </c>
      <c r="M16" s="146" t="s">
        <v>358</v>
      </c>
      <c r="N16" s="193">
        <v>1</v>
      </c>
      <c r="O16" s="146">
        <v>0</v>
      </c>
      <c r="P16" s="146">
        <v>3</v>
      </c>
      <c r="Q16" s="146">
        <v>1</v>
      </c>
      <c r="R16" s="146"/>
      <c r="S16" s="146">
        <v>1</v>
      </c>
      <c r="T16" s="146">
        <v>108</v>
      </c>
      <c r="U16" s="146"/>
      <c r="V16" s="146"/>
      <c r="W16" s="146"/>
      <c r="X16" s="146">
        <v>4</v>
      </c>
      <c r="Y16" s="146">
        <v>1</v>
      </c>
      <c r="Z16" s="146"/>
      <c r="AA16" s="146"/>
      <c r="AB16" s="185">
        <v>0</v>
      </c>
      <c r="AC16" s="146"/>
      <c r="AD16" s="186">
        <v>0</v>
      </c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>
        <v>4</v>
      </c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/>
      <c r="DM16" s="146"/>
      <c r="DN16" s="146"/>
      <c r="DO16" s="146"/>
      <c r="DP16" s="146">
        <v>1</v>
      </c>
      <c r="DQ16" s="146"/>
      <c r="DR16" s="146"/>
      <c r="DS16" s="146"/>
      <c r="DT16" s="146"/>
      <c r="DU16" s="146"/>
      <c r="DV16" s="146"/>
      <c r="DW16" s="146"/>
      <c r="DX16" s="146"/>
      <c r="DY16" s="146"/>
    </row>
    <row r="17" spans="1:129" x14ac:dyDescent="0.25">
      <c r="A17" s="146" t="s">
        <v>197</v>
      </c>
      <c r="B17" s="146" t="s">
        <v>543</v>
      </c>
      <c r="C17" s="146" t="s">
        <v>383</v>
      </c>
      <c r="D17" s="146">
        <v>7</v>
      </c>
      <c r="E17" s="168">
        <v>43232</v>
      </c>
      <c r="F17" s="170">
        <v>0.48888888888888898</v>
      </c>
      <c r="G17" s="146"/>
      <c r="H17" s="146"/>
      <c r="I17" s="146"/>
      <c r="J17" s="146">
        <v>25.9</v>
      </c>
      <c r="K17" s="146" t="s">
        <v>384</v>
      </c>
      <c r="L17" s="146">
        <v>109</v>
      </c>
      <c r="M17" s="146" t="s">
        <v>358</v>
      </c>
      <c r="N17" s="193">
        <v>1</v>
      </c>
      <c r="O17" s="146">
        <v>1</v>
      </c>
      <c r="P17" s="146">
        <v>0</v>
      </c>
      <c r="Q17" s="146">
        <v>0</v>
      </c>
      <c r="R17" s="146"/>
      <c r="S17" s="146">
        <v>1</v>
      </c>
      <c r="T17" s="146">
        <v>109</v>
      </c>
      <c r="U17" s="146"/>
      <c r="V17" s="146"/>
      <c r="W17" s="146"/>
      <c r="X17" s="146">
        <v>1</v>
      </c>
      <c r="Y17" s="146">
        <v>0</v>
      </c>
      <c r="Z17" s="146"/>
      <c r="AA17" s="146"/>
      <c r="AB17" s="185">
        <v>0</v>
      </c>
      <c r="AC17" s="146"/>
      <c r="AD17" s="186">
        <v>0</v>
      </c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>
        <v>1</v>
      </c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146"/>
      <c r="DB17" s="146"/>
      <c r="DC17" s="146"/>
      <c r="DD17" s="146"/>
      <c r="DE17" s="146"/>
      <c r="DF17" s="146"/>
      <c r="DG17" s="146"/>
      <c r="DH17" s="146"/>
      <c r="DI17" s="146"/>
      <c r="DJ17" s="146"/>
      <c r="DK17" s="146"/>
      <c r="DL17" s="146"/>
      <c r="DM17" s="146"/>
      <c r="DN17" s="146"/>
      <c r="DO17" s="146"/>
      <c r="DP17" s="146"/>
      <c r="DQ17" s="146"/>
      <c r="DR17" s="146"/>
      <c r="DS17" s="146"/>
      <c r="DT17" s="146"/>
      <c r="DU17" s="146"/>
      <c r="DV17" s="146"/>
      <c r="DW17" s="146"/>
      <c r="DX17" s="146"/>
      <c r="DY17" s="146"/>
    </row>
    <row r="18" spans="1:129" x14ac:dyDescent="0.25">
      <c r="A18" s="146" t="s">
        <v>197</v>
      </c>
      <c r="B18" s="146" t="s">
        <v>543</v>
      </c>
      <c r="C18" s="146" t="s">
        <v>383</v>
      </c>
      <c r="D18" s="146">
        <v>7</v>
      </c>
      <c r="E18" s="168">
        <v>43232</v>
      </c>
      <c r="F18" s="170">
        <v>0.48888888888888898</v>
      </c>
      <c r="G18" s="146"/>
      <c r="H18" s="146"/>
      <c r="I18" s="146"/>
      <c r="J18" s="146">
        <v>25.9</v>
      </c>
      <c r="K18" s="146" t="s">
        <v>384</v>
      </c>
      <c r="L18" s="146">
        <v>110</v>
      </c>
      <c r="M18" s="146" t="s">
        <v>358</v>
      </c>
      <c r="N18" s="193">
        <v>1</v>
      </c>
      <c r="O18" s="146">
        <v>8</v>
      </c>
      <c r="P18" s="146">
        <v>1</v>
      </c>
      <c r="Q18" s="146">
        <v>0</v>
      </c>
      <c r="R18" s="146"/>
      <c r="S18" s="146">
        <v>1</v>
      </c>
      <c r="T18" s="146">
        <v>110</v>
      </c>
      <c r="U18" s="146" t="s">
        <v>385</v>
      </c>
      <c r="V18" s="146"/>
      <c r="W18" s="146" t="s">
        <v>391</v>
      </c>
      <c r="X18" s="146">
        <v>8</v>
      </c>
      <c r="Y18" s="146">
        <v>24</v>
      </c>
      <c r="Z18" s="146"/>
      <c r="AA18" s="146"/>
      <c r="AB18" s="185">
        <v>1</v>
      </c>
      <c r="AC18" s="146"/>
      <c r="AD18" s="186">
        <v>0</v>
      </c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>
        <v>1</v>
      </c>
      <c r="AQ18" s="146"/>
      <c r="AR18" s="146"/>
      <c r="AS18" s="146"/>
      <c r="AT18" s="146"/>
      <c r="AU18" s="146"/>
      <c r="AV18" s="146"/>
      <c r="AW18" s="146"/>
      <c r="AX18" s="146"/>
      <c r="AY18" s="146"/>
      <c r="AZ18" s="146">
        <v>5</v>
      </c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>
        <v>1</v>
      </c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>
        <v>1</v>
      </c>
      <c r="CY18" s="146"/>
      <c r="CZ18" s="146"/>
      <c r="DA18" s="146">
        <v>4</v>
      </c>
      <c r="DB18" s="146"/>
      <c r="DC18" s="146"/>
      <c r="DD18" s="146"/>
      <c r="DE18" s="146"/>
      <c r="DF18" s="146"/>
      <c r="DG18" s="146"/>
      <c r="DH18" s="146"/>
      <c r="DI18" s="146"/>
      <c r="DJ18" s="146">
        <v>1</v>
      </c>
      <c r="DK18" s="146"/>
      <c r="DL18" s="146"/>
      <c r="DM18" s="146"/>
      <c r="DN18" s="146"/>
      <c r="DO18" s="146"/>
      <c r="DP18" s="146">
        <v>17</v>
      </c>
      <c r="DQ18" s="146"/>
      <c r="DR18" s="146">
        <v>1</v>
      </c>
      <c r="DS18" s="146"/>
      <c r="DT18" s="146"/>
      <c r="DU18" s="146"/>
      <c r="DV18" s="146"/>
      <c r="DW18" s="146"/>
      <c r="DX18" s="146"/>
      <c r="DY18" s="146"/>
    </row>
    <row r="19" spans="1:129" x14ac:dyDescent="0.25">
      <c r="A19" s="146" t="s">
        <v>197</v>
      </c>
      <c r="B19" s="146" t="s">
        <v>543</v>
      </c>
      <c r="C19" s="146" t="s">
        <v>383</v>
      </c>
      <c r="D19" s="146">
        <v>7</v>
      </c>
      <c r="E19" s="168">
        <v>43232</v>
      </c>
      <c r="F19" s="170">
        <v>0.48888888888888898</v>
      </c>
      <c r="G19" s="146"/>
      <c r="H19" s="146"/>
      <c r="I19" s="146"/>
      <c r="J19" s="146">
        <v>25.9</v>
      </c>
      <c r="K19" s="146" t="s">
        <v>384</v>
      </c>
      <c r="L19" s="146">
        <v>111</v>
      </c>
      <c r="M19" s="146" t="s">
        <v>358</v>
      </c>
      <c r="N19" s="193">
        <v>1</v>
      </c>
      <c r="O19" s="146">
        <v>0</v>
      </c>
      <c r="P19" s="146">
        <v>0</v>
      </c>
      <c r="Q19" s="146">
        <v>0</v>
      </c>
      <c r="R19" s="146"/>
      <c r="S19" s="146">
        <v>1</v>
      </c>
      <c r="T19" s="146">
        <v>111</v>
      </c>
      <c r="U19" s="146"/>
      <c r="V19" s="146"/>
      <c r="W19" s="146"/>
      <c r="X19" s="146">
        <v>0</v>
      </c>
      <c r="Y19" s="146">
        <v>59</v>
      </c>
      <c r="Z19" s="146"/>
      <c r="AA19" s="146"/>
      <c r="AB19" s="185">
        <v>0</v>
      </c>
      <c r="AC19" s="146"/>
      <c r="AD19" s="186">
        <v>0</v>
      </c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>
        <v>2</v>
      </c>
      <c r="CJ19" s="146"/>
      <c r="CK19" s="146"/>
      <c r="CL19" s="146"/>
      <c r="CM19" s="146"/>
      <c r="CN19" s="146"/>
      <c r="CO19" s="146"/>
      <c r="CP19" s="146"/>
      <c r="CQ19" s="146"/>
      <c r="CR19" s="146">
        <v>6</v>
      </c>
      <c r="CS19" s="146">
        <v>2</v>
      </c>
      <c r="CT19" s="146"/>
      <c r="CU19" s="146"/>
      <c r="CV19" s="146">
        <v>26</v>
      </c>
      <c r="CW19" s="146"/>
      <c r="CX19" s="146">
        <v>3</v>
      </c>
      <c r="CY19" s="146"/>
      <c r="CZ19" s="146"/>
      <c r="DA19" s="146">
        <v>3</v>
      </c>
      <c r="DB19" s="146"/>
      <c r="DC19" s="146"/>
      <c r="DD19" s="146"/>
      <c r="DE19" s="146"/>
      <c r="DF19" s="146"/>
      <c r="DG19" s="146"/>
      <c r="DH19" s="146"/>
      <c r="DI19" s="146"/>
      <c r="DJ19" s="146">
        <v>2</v>
      </c>
      <c r="DK19" s="146"/>
      <c r="DL19" s="146"/>
      <c r="DM19" s="146"/>
      <c r="DN19" s="146">
        <v>2</v>
      </c>
      <c r="DO19" s="146"/>
      <c r="DP19" s="146">
        <v>9</v>
      </c>
      <c r="DQ19" s="146"/>
      <c r="DR19" s="146"/>
      <c r="DS19" s="146">
        <v>2</v>
      </c>
      <c r="DT19" s="146">
        <v>2</v>
      </c>
      <c r="DU19" s="146"/>
      <c r="DV19" s="146"/>
      <c r="DW19" s="146"/>
      <c r="DX19" s="146"/>
      <c r="DY19" s="146"/>
    </row>
    <row r="20" spans="1:129" x14ac:dyDescent="0.25">
      <c r="A20" s="146" t="s">
        <v>197</v>
      </c>
      <c r="B20" s="146" t="s">
        <v>543</v>
      </c>
      <c r="C20" s="146" t="s">
        <v>383</v>
      </c>
      <c r="D20" s="146">
        <v>7</v>
      </c>
      <c r="E20" s="168">
        <v>43232</v>
      </c>
      <c r="F20" s="170">
        <v>0.48888888888888898</v>
      </c>
      <c r="G20" s="146"/>
      <c r="H20" s="146"/>
      <c r="I20" s="146"/>
      <c r="J20" s="146">
        <v>25.9</v>
      </c>
      <c r="K20" s="146" t="s">
        <v>384</v>
      </c>
      <c r="L20" s="146">
        <v>112</v>
      </c>
      <c r="M20" s="146" t="s">
        <v>358</v>
      </c>
      <c r="N20" s="193">
        <v>1</v>
      </c>
      <c r="O20" s="146">
        <v>5</v>
      </c>
      <c r="P20" s="146">
        <v>8</v>
      </c>
      <c r="Q20" s="146">
        <v>2</v>
      </c>
      <c r="R20" s="146"/>
      <c r="S20" s="146">
        <v>1</v>
      </c>
      <c r="T20" s="146">
        <v>112</v>
      </c>
      <c r="U20" s="146"/>
      <c r="V20" s="146"/>
      <c r="W20" s="146"/>
      <c r="X20" s="146">
        <v>15</v>
      </c>
      <c r="Y20" s="146">
        <v>7</v>
      </c>
      <c r="Z20" s="146"/>
      <c r="AA20" s="146"/>
      <c r="AB20" s="185">
        <v>0</v>
      </c>
      <c r="AC20" s="146"/>
      <c r="AD20" s="186">
        <v>0</v>
      </c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>
        <v>1</v>
      </c>
      <c r="AX20" s="146"/>
      <c r="AY20" s="146"/>
      <c r="AZ20" s="146">
        <v>11</v>
      </c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>
        <v>2</v>
      </c>
      <c r="BR20" s="146"/>
      <c r="BS20" s="146"/>
      <c r="BT20" s="146"/>
      <c r="BU20" s="146"/>
      <c r="BV20" s="146"/>
      <c r="BW20" s="146"/>
      <c r="BX20" s="146"/>
      <c r="BY20" s="146">
        <v>1</v>
      </c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>
        <v>2</v>
      </c>
      <c r="CS20" s="146">
        <v>3</v>
      </c>
      <c r="CT20" s="146"/>
      <c r="CU20" s="146"/>
      <c r="CV20" s="146"/>
      <c r="CW20" s="146"/>
      <c r="CX20" s="146"/>
      <c r="CY20" s="146"/>
      <c r="CZ20" s="146"/>
      <c r="DA20" s="146"/>
      <c r="DB20" s="146"/>
      <c r="DC20" s="146"/>
      <c r="DD20" s="146"/>
      <c r="DE20" s="146"/>
      <c r="DF20" s="146"/>
      <c r="DG20" s="146"/>
      <c r="DH20" s="146"/>
      <c r="DI20" s="146"/>
      <c r="DJ20" s="146"/>
      <c r="DK20" s="146"/>
      <c r="DL20" s="146"/>
      <c r="DM20" s="146">
        <v>1</v>
      </c>
      <c r="DN20" s="146"/>
      <c r="DO20" s="146"/>
      <c r="DP20" s="146"/>
      <c r="DQ20" s="146"/>
      <c r="DR20" s="146"/>
      <c r="DS20" s="146"/>
      <c r="DT20" s="146"/>
      <c r="DU20" s="146"/>
      <c r="DV20" s="146">
        <v>1</v>
      </c>
      <c r="DW20" s="146"/>
      <c r="DX20" s="146"/>
      <c r="DY20" s="146"/>
    </row>
    <row r="21" spans="1:129" x14ac:dyDescent="0.25">
      <c r="A21" s="146" t="s">
        <v>197</v>
      </c>
      <c r="B21" s="146" t="s">
        <v>543</v>
      </c>
      <c r="C21" s="146" t="s">
        <v>383</v>
      </c>
      <c r="D21" s="146">
        <v>7</v>
      </c>
      <c r="E21" s="168">
        <v>43232</v>
      </c>
      <c r="F21" s="170">
        <v>0.48888888888888898</v>
      </c>
      <c r="G21" s="146"/>
      <c r="H21" s="146"/>
      <c r="I21" s="146"/>
      <c r="J21" s="146">
        <v>25.9</v>
      </c>
      <c r="K21" s="146" t="s">
        <v>384</v>
      </c>
      <c r="L21" s="146">
        <v>113</v>
      </c>
      <c r="M21" s="146" t="s">
        <v>358</v>
      </c>
      <c r="N21" s="193">
        <v>1</v>
      </c>
      <c r="O21" s="146">
        <v>9</v>
      </c>
      <c r="P21" s="146">
        <v>3</v>
      </c>
      <c r="Q21" s="146">
        <v>4</v>
      </c>
      <c r="R21" s="146"/>
      <c r="S21" s="146">
        <v>1</v>
      </c>
      <c r="T21" s="146">
        <v>113</v>
      </c>
      <c r="U21" s="146"/>
      <c r="V21" s="146"/>
      <c r="W21" s="146" t="s">
        <v>392</v>
      </c>
      <c r="X21" s="146">
        <v>15</v>
      </c>
      <c r="Y21" s="146">
        <v>27</v>
      </c>
      <c r="Z21" s="146"/>
      <c r="AA21" s="146"/>
      <c r="AB21" s="185">
        <v>0</v>
      </c>
      <c r="AC21" s="146"/>
      <c r="AD21" s="186">
        <v>0</v>
      </c>
      <c r="AE21" s="146"/>
      <c r="AF21" s="146"/>
      <c r="AG21" s="146">
        <v>1</v>
      </c>
      <c r="AH21" s="146"/>
      <c r="AI21" s="146"/>
      <c r="AJ21" s="146"/>
      <c r="AK21" s="146"/>
      <c r="AL21" s="146"/>
      <c r="AM21" s="146"/>
      <c r="AN21" s="146"/>
      <c r="AO21" s="146"/>
      <c r="AP21" s="146">
        <v>13</v>
      </c>
      <c r="AQ21" s="146"/>
      <c r="AR21" s="146"/>
      <c r="AS21" s="146"/>
      <c r="AT21" s="146"/>
      <c r="AU21" s="146"/>
      <c r="AV21" s="146"/>
      <c r="AW21" s="146"/>
      <c r="AX21" s="146"/>
      <c r="AY21" s="146"/>
      <c r="AZ21" s="146">
        <v>1</v>
      </c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146">
        <v>17</v>
      </c>
      <c r="DB21" s="146"/>
      <c r="DC21" s="146"/>
      <c r="DD21" s="146"/>
      <c r="DE21" s="146"/>
      <c r="DF21" s="146"/>
      <c r="DG21" s="146"/>
      <c r="DH21" s="146"/>
      <c r="DI21" s="146"/>
      <c r="DJ21" s="146">
        <v>1</v>
      </c>
      <c r="DK21" s="146"/>
      <c r="DL21" s="146"/>
      <c r="DM21" s="146"/>
      <c r="DN21" s="146"/>
      <c r="DO21" s="146"/>
      <c r="DP21" s="146">
        <v>6</v>
      </c>
      <c r="DQ21" s="146"/>
      <c r="DR21" s="146"/>
      <c r="DS21" s="146"/>
      <c r="DT21" s="146"/>
      <c r="DU21" s="146"/>
      <c r="DV21" s="146">
        <v>2</v>
      </c>
      <c r="DW21" s="146">
        <v>1</v>
      </c>
      <c r="DX21" s="146"/>
      <c r="DY21" s="146"/>
    </row>
    <row r="22" spans="1:129" x14ac:dyDescent="0.25">
      <c r="A22" s="146" t="s">
        <v>197</v>
      </c>
      <c r="B22" s="146" t="s">
        <v>543</v>
      </c>
      <c r="C22" s="146" t="s">
        <v>383</v>
      </c>
      <c r="D22" s="146">
        <v>7</v>
      </c>
      <c r="E22" s="168">
        <v>43232</v>
      </c>
      <c r="F22" s="170">
        <v>0.48888888888888898</v>
      </c>
      <c r="G22" s="146"/>
      <c r="H22" s="146"/>
      <c r="I22" s="146"/>
      <c r="J22" s="146">
        <v>25.9</v>
      </c>
      <c r="K22" s="146" t="s">
        <v>384</v>
      </c>
      <c r="L22" s="146">
        <v>114</v>
      </c>
      <c r="M22" s="146" t="s">
        <v>358</v>
      </c>
      <c r="N22" s="193">
        <v>1</v>
      </c>
      <c r="O22" s="146">
        <v>8</v>
      </c>
      <c r="P22" s="146">
        <v>3</v>
      </c>
      <c r="Q22" s="146">
        <v>2</v>
      </c>
      <c r="R22" s="146"/>
      <c r="S22" s="146">
        <v>1</v>
      </c>
      <c r="T22" s="146">
        <v>114</v>
      </c>
      <c r="U22" s="146"/>
      <c r="V22" s="146"/>
      <c r="W22" s="146"/>
      <c r="X22" s="146">
        <v>13</v>
      </c>
      <c r="Y22" s="146">
        <v>0</v>
      </c>
      <c r="Z22" s="146"/>
      <c r="AA22" s="146"/>
      <c r="AB22" s="185">
        <v>0</v>
      </c>
      <c r="AC22" s="146"/>
      <c r="AD22" s="186">
        <v>0</v>
      </c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>
        <v>12</v>
      </c>
      <c r="BA22" s="146"/>
      <c r="BB22" s="146">
        <v>1</v>
      </c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146"/>
      <c r="DB22" s="146"/>
      <c r="DC22" s="146"/>
      <c r="DD22" s="146"/>
      <c r="DE22" s="146"/>
      <c r="DF22" s="146"/>
      <c r="DG22" s="146"/>
      <c r="DH22" s="146"/>
      <c r="DI22" s="146"/>
      <c r="DJ22" s="146"/>
      <c r="DK22" s="146"/>
      <c r="DL22" s="146"/>
      <c r="DM22" s="146"/>
      <c r="DN22" s="146"/>
      <c r="DO22" s="146"/>
      <c r="DP22" s="146"/>
      <c r="DQ22" s="146"/>
      <c r="DR22" s="146"/>
      <c r="DS22" s="146"/>
      <c r="DT22" s="146"/>
      <c r="DU22" s="146"/>
      <c r="DV22" s="146"/>
      <c r="DW22" s="146"/>
      <c r="DX22" s="146"/>
      <c r="DY22" s="146"/>
    </row>
    <row r="23" spans="1:129" x14ac:dyDescent="0.25">
      <c r="A23" s="146" t="s">
        <v>197</v>
      </c>
      <c r="B23" s="146" t="s">
        <v>543</v>
      </c>
      <c r="C23" s="146" t="s">
        <v>383</v>
      </c>
      <c r="D23" s="146">
        <v>7</v>
      </c>
      <c r="E23" s="168">
        <v>43232</v>
      </c>
      <c r="F23" s="170">
        <v>0.48888888888888898</v>
      </c>
      <c r="G23" s="146"/>
      <c r="H23" s="146"/>
      <c r="I23" s="146"/>
      <c r="J23" s="146">
        <v>25.9</v>
      </c>
      <c r="K23" s="146" t="s">
        <v>384</v>
      </c>
      <c r="L23" s="146">
        <v>115</v>
      </c>
      <c r="M23" s="146" t="s">
        <v>358</v>
      </c>
      <c r="N23" s="193">
        <v>1</v>
      </c>
      <c r="O23" s="146">
        <v>26</v>
      </c>
      <c r="P23" s="146">
        <v>12</v>
      </c>
      <c r="Q23" s="146">
        <v>9</v>
      </c>
      <c r="R23" s="146"/>
      <c r="S23" s="146">
        <v>4</v>
      </c>
      <c r="T23" s="146">
        <v>115</v>
      </c>
      <c r="U23" s="146"/>
      <c r="V23" s="146"/>
      <c r="W23" s="146" t="s">
        <v>393</v>
      </c>
      <c r="X23" s="146">
        <v>51</v>
      </c>
      <c r="Y23" s="146">
        <v>50</v>
      </c>
      <c r="Z23" s="146"/>
      <c r="AA23" s="146">
        <v>0</v>
      </c>
      <c r="AB23" s="185">
        <v>6</v>
      </c>
      <c r="AC23" s="146">
        <v>0</v>
      </c>
      <c r="AD23" s="186">
        <v>3</v>
      </c>
      <c r="AE23" s="146">
        <v>0</v>
      </c>
      <c r="AF23" s="146">
        <v>0</v>
      </c>
      <c r="AG23" s="146">
        <v>0</v>
      </c>
      <c r="AH23" s="146">
        <v>0</v>
      </c>
      <c r="AI23" s="146">
        <v>0</v>
      </c>
      <c r="AJ23" s="146">
        <v>0</v>
      </c>
      <c r="AK23" s="146">
        <v>0</v>
      </c>
      <c r="AL23" s="146">
        <v>0</v>
      </c>
      <c r="AM23" s="146">
        <v>0</v>
      </c>
      <c r="AN23" s="146">
        <v>0</v>
      </c>
      <c r="AO23" s="146">
        <v>0</v>
      </c>
      <c r="AP23" s="146">
        <v>15</v>
      </c>
      <c r="AQ23" s="146">
        <v>0</v>
      </c>
      <c r="AR23" s="146">
        <v>0</v>
      </c>
      <c r="AS23" s="146">
        <v>0</v>
      </c>
      <c r="AT23" s="146">
        <v>0</v>
      </c>
      <c r="AU23" s="146">
        <v>0</v>
      </c>
      <c r="AV23" s="146">
        <v>0</v>
      </c>
      <c r="AW23" s="146">
        <v>0</v>
      </c>
      <c r="AX23" s="146">
        <v>0</v>
      </c>
      <c r="AY23" s="146">
        <v>0</v>
      </c>
      <c r="AZ23" s="146">
        <v>27</v>
      </c>
      <c r="BA23" s="146">
        <v>0</v>
      </c>
      <c r="BB23" s="146">
        <v>0</v>
      </c>
      <c r="BC23" s="146">
        <v>0</v>
      </c>
      <c r="BD23" s="146">
        <v>0</v>
      </c>
      <c r="BE23" s="146">
        <v>0</v>
      </c>
      <c r="BF23" s="146">
        <v>0</v>
      </c>
      <c r="BG23" s="146">
        <v>0</v>
      </c>
      <c r="BH23" s="146">
        <v>0</v>
      </c>
      <c r="BI23" s="146">
        <v>0</v>
      </c>
      <c r="BJ23" s="146">
        <v>0</v>
      </c>
      <c r="BK23" s="146">
        <v>0</v>
      </c>
      <c r="BL23" s="146">
        <v>0</v>
      </c>
      <c r="BM23" s="146">
        <v>0</v>
      </c>
      <c r="BN23" s="146">
        <v>0</v>
      </c>
      <c r="BO23" s="146">
        <v>0</v>
      </c>
      <c r="BP23" s="146">
        <v>0</v>
      </c>
      <c r="BQ23" s="146">
        <v>0</v>
      </c>
      <c r="BR23" s="146">
        <v>0</v>
      </c>
      <c r="BS23" s="146">
        <v>0</v>
      </c>
      <c r="BT23" s="146">
        <v>0</v>
      </c>
      <c r="BU23" s="146">
        <v>0</v>
      </c>
      <c r="BV23" s="146">
        <v>0</v>
      </c>
      <c r="BW23" s="146">
        <v>0</v>
      </c>
      <c r="BX23" s="146">
        <v>0</v>
      </c>
      <c r="BY23" s="146">
        <v>0</v>
      </c>
      <c r="BZ23" s="146">
        <v>0</v>
      </c>
      <c r="CA23" s="146">
        <v>0</v>
      </c>
      <c r="CB23" s="146">
        <v>0</v>
      </c>
      <c r="CC23" s="146">
        <v>0</v>
      </c>
      <c r="CD23" s="146">
        <v>0</v>
      </c>
      <c r="CE23" s="146">
        <v>0</v>
      </c>
      <c r="CF23" s="146">
        <v>0</v>
      </c>
      <c r="CG23" s="146">
        <v>0</v>
      </c>
      <c r="CH23" s="146">
        <v>0</v>
      </c>
      <c r="CI23" s="146">
        <v>0</v>
      </c>
      <c r="CJ23" s="146">
        <v>0</v>
      </c>
      <c r="CK23" s="146">
        <v>0</v>
      </c>
      <c r="CL23" s="146">
        <v>0</v>
      </c>
      <c r="CM23" s="146">
        <v>0</v>
      </c>
      <c r="CN23" s="146">
        <v>0</v>
      </c>
      <c r="CO23" s="146">
        <v>0</v>
      </c>
      <c r="CP23" s="146">
        <v>0</v>
      </c>
      <c r="CQ23" s="146">
        <v>0</v>
      </c>
      <c r="CR23" s="146">
        <v>0</v>
      </c>
      <c r="CS23" s="146">
        <v>2</v>
      </c>
      <c r="CT23" s="146">
        <v>0</v>
      </c>
      <c r="CU23" s="146">
        <v>0</v>
      </c>
      <c r="CV23" s="146">
        <v>0</v>
      </c>
      <c r="CW23" s="146">
        <v>0</v>
      </c>
      <c r="CX23" s="146">
        <v>0</v>
      </c>
      <c r="CY23" s="146">
        <v>0</v>
      </c>
      <c r="CZ23" s="146">
        <v>0</v>
      </c>
      <c r="DA23" s="146">
        <v>5</v>
      </c>
      <c r="DB23" s="146">
        <v>2</v>
      </c>
      <c r="DC23" s="146">
        <v>0</v>
      </c>
      <c r="DD23" s="146">
        <v>0</v>
      </c>
      <c r="DE23" s="146">
        <v>0</v>
      </c>
      <c r="DF23" s="146">
        <v>0</v>
      </c>
      <c r="DG23" s="146">
        <v>0</v>
      </c>
      <c r="DH23" s="146">
        <v>0</v>
      </c>
      <c r="DI23" s="146">
        <v>0</v>
      </c>
      <c r="DJ23" s="146">
        <v>0</v>
      </c>
      <c r="DK23" s="146">
        <v>0</v>
      </c>
      <c r="DL23" s="146">
        <v>0</v>
      </c>
      <c r="DM23" s="146">
        <v>10</v>
      </c>
      <c r="DN23" s="146">
        <v>1</v>
      </c>
      <c r="DO23" s="146">
        <v>0</v>
      </c>
      <c r="DP23" s="146">
        <v>28</v>
      </c>
      <c r="DQ23" s="146">
        <v>0</v>
      </c>
      <c r="DR23" s="146">
        <v>0</v>
      </c>
      <c r="DS23" s="146">
        <v>0</v>
      </c>
      <c r="DT23" s="146">
        <v>0</v>
      </c>
      <c r="DU23" s="146">
        <v>1</v>
      </c>
      <c r="DV23" s="146">
        <v>1</v>
      </c>
      <c r="DW23" s="146">
        <v>0</v>
      </c>
      <c r="DX23" s="146">
        <v>0</v>
      </c>
      <c r="DY23" s="146">
        <v>0</v>
      </c>
    </row>
    <row r="24" spans="1:129" x14ac:dyDescent="0.25">
      <c r="A24" s="146" t="s">
        <v>197</v>
      </c>
      <c r="B24" s="146" t="s">
        <v>543</v>
      </c>
      <c r="C24" s="146" t="s">
        <v>383</v>
      </c>
      <c r="D24" s="146">
        <v>7</v>
      </c>
      <c r="E24" s="168">
        <v>43232</v>
      </c>
      <c r="F24" s="170">
        <v>0.48888888888888898</v>
      </c>
      <c r="G24" s="146"/>
      <c r="H24" s="146"/>
      <c r="I24" s="146"/>
      <c r="J24" s="146">
        <v>25.9</v>
      </c>
      <c r="K24" s="146" t="s">
        <v>384</v>
      </c>
      <c r="L24" s="146">
        <v>116</v>
      </c>
      <c r="M24" s="146" t="s">
        <v>358</v>
      </c>
      <c r="N24" s="193">
        <v>1</v>
      </c>
      <c r="O24" s="146">
        <v>8</v>
      </c>
      <c r="P24" s="146">
        <v>13</v>
      </c>
      <c r="Q24" s="146">
        <v>7</v>
      </c>
      <c r="R24" s="146"/>
      <c r="S24" s="146">
        <v>2</v>
      </c>
      <c r="T24" s="146">
        <v>116</v>
      </c>
      <c r="U24" s="146"/>
      <c r="V24" s="146"/>
      <c r="W24" s="146" t="s">
        <v>807</v>
      </c>
      <c r="X24" s="146">
        <v>37</v>
      </c>
      <c r="Y24" s="146">
        <v>26</v>
      </c>
      <c r="Z24" s="146"/>
      <c r="AA24" s="146">
        <v>0</v>
      </c>
      <c r="AB24" s="185">
        <v>3</v>
      </c>
      <c r="AC24" s="146">
        <v>0</v>
      </c>
      <c r="AD24" s="186">
        <v>2</v>
      </c>
      <c r="AE24" s="146">
        <v>0</v>
      </c>
      <c r="AF24" s="146">
        <v>0</v>
      </c>
      <c r="AG24" s="146">
        <v>0</v>
      </c>
      <c r="AH24" s="146">
        <v>0</v>
      </c>
      <c r="AI24" s="146">
        <v>0</v>
      </c>
      <c r="AJ24" s="146">
        <v>0</v>
      </c>
      <c r="AK24" s="146">
        <v>0</v>
      </c>
      <c r="AL24" s="146">
        <v>0</v>
      </c>
      <c r="AM24" s="146">
        <v>0</v>
      </c>
      <c r="AN24" s="146">
        <v>0</v>
      </c>
      <c r="AO24" s="146">
        <v>0</v>
      </c>
      <c r="AP24" s="146">
        <v>24</v>
      </c>
      <c r="AQ24" s="146">
        <v>0</v>
      </c>
      <c r="AR24" s="146">
        <v>0</v>
      </c>
      <c r="AS24" s="146">
        <v>0</v>
      </c>
      <c r="AT24" s="146">
        <v>0</v>
      </c>
      <c r="AU24" s="146">
        <v>0</v>
      </c>
      <c r="AV24" s="146">
        <v>0</v>
      </c>
      <c r="AW24" s="146">
        <v>0</v>
      </c>
      <c r="AX24" s="146">
        <v>0</v>
      </c>
      <c r="AY24" s="146">
        <v>0</v>
      </c>
      <c r="AZ24" s="146">
        <v>8</v>
      </c>
      <c r="BA24" s="146">
        <v>0</v>
      </c>
      <c r="BB24" s="146">
        <v>0</v>
      </c>
      <c r="BC24" s="146">
        <v>0</v>
      </c>
      <c r="BD24" s="146">
        <v>0</v>
      </c>
      <c r="BE24" s="146">
        <v>0</v>
      </c>
      <c r="BF24" s="146">
        <v>0</v>
      </c>
      <c r="BG24" s="146">
        <v>0</v>
      </c>
      <c r="BH24" s="146">
        <v>0</v>
      </c>
      <c r="BI24" s="146">
        <v>0</v>
      </c>
      <c r="BJ24" s="146">
        <v>0</v>
      </c>
      <c r="BK24" s="146">
        <v>0</v>
      </c>
      <c r="BL24" s="146">
        <v>0</v>
      </c>
      <c r="BM24" s="146">
        <v>0</v>
      </c>
      <c r="BN24" s="146">
        <v>0</v>
      </c>
      <c r="BO24" s="146">
        <v>0</v>
      </c>
      <c r="BP24" s="146">
        <v>0</v>
      </c>
      <c r="BQ24" s="146">
        <v>0</v>
      </c>
      <c r="BR24" s="146">
        <v>0</v>
      </c>
      <c r="BS24" s="146">
        <v>0</v>
      </c>
      <c r="BT24" s="146">
        <v>0</v>
      </c>
      <c r="BU24" s="146">
        <v>0</v>
      </c>
      <c r="BV24" s="146">
        <v>0</v>
      </c>
      <c r="BW24" s="146">
        <v>0</v>
      </c>
      <c r="BX24" s="146">
        <v>0</v>
      </c>
      <c r="BY24" s="146">
        <v>0</v>
      </c>
      <c r="BZ24" s="146">
        <v>0</v>
      </c>
      <c r="CA24" s="146">
        <v>0</v>
      </c>
      <c r="CB24" s="146">
        <v>0</v>
      </c>
      <c r="CC24" s="146">
        <v>0</v>
      </c>
      <c r="CD24" s="146">
        <v>0</v>
      </c>
      <c r="CE24" s="146">
        <v>0</v>
      </c>
      <c r="CF24" s="146">
        <v>0</v>
      </c>
      <c r="CG24" s="146">
        <v>0</v>
      </c>
      <c r="CH24" s="146">
        <v>0</v>
      </c>
      <c r="CI24" s="146">
        <v>0</v>
      </c>
      <c r="CJ24" s="146">
        <v>1</v>
      </c>
      <c r="CK24" s="146">
        <v>0</v>
      </c>
      <c r="CL24" s="146">
        <v>0</v>
      </c>
      <c r="CM24" s="146">
        <v>0</v>
      </c>
      <c r="CN24" s="146">
        <v>0</v>
      </c>
      <c r="CO24" s="146">
        <v>0</v>
      </c>
      <c r="CP24" s="146">
        <v>0</v>
      </c>
      <c r="CQ24" s="146">
        <v>0</v>
      </c>
      <c r="CR24" s="146">
        <v>0</v>
      </c>
      <c r="CS24" s="146">
        <v>0</v>
      </c>
      <c r="CT24" s="146">
        <v>0</v>
      </c>
      <c r="CU24" s="146">
        <v>0</v>
      </c>
      <c r="CV24" s="146">
        <v>0</v>
      </c>
      <c r="CW24" s="146">
        <v>0</v>
      </c>
      <c r="CX24" s="146">
        <v>0</v>
      </c>
      <c r="CY24" s="146">
        <v>0</v>
      </c>
      <c r="CZ24" s="146">
        <v>0</v>
      </c>
      <c r="DA24" s="146">
        <v>17</v>
      </c>
      <c r="DB24" s="146">
        <v>1</v>
      </c>
      <c r="DC24" s="146">
        <v>0</v>
      </c>
      <c r="DD24" s="146">
        <v>0</v>
      </c>
      <c r="DE24" s="146">
        <v>0</v>
      </c>
      <c r="DF24" s="146">
        <v>0</v>
      </c>
      <c r="DG24" s="146">
        <v>0</v>
      </c>
      <c r="DH24" s="146">
        <v>0</v>
      </c>
      <c r="DI24" s="146">
        <v>0</v>
      </c>
      <c r="DJ24" s="146">
        <v>0</v>
      </c>
      <c r="DK24" s="146">
        <v>0</v>
      </c>
      <c r="DL24" s="146">
        <v>0</v>
      </c>
      <c r="DM24" s="146">
        <v>0</v>
      </c>
      <c r="DN24" s="146">
        <v>0</v>
      </c>
      <c r="DO24" s="146">
        <v>0</v>
      </c>
      <c r="DP24" s="146">
        <v>5</v>
      </c>
      <c r="DQ24" s="146">
        <v>0</v>
      </c>
      <c r="DR24" s="146">
        <v>0</v>
      </c>
      <c r="DS24" s="146">
        <v>0</v>
      </c>
      <c r="DT24" s="146">
        <v>0</v>
      </c>
      <c r="DU24" s="146">
        <v>1</v>
      </c>
      <c r="DV24" s="146">
        <v>1</v>
      </c>
      <c r="DW24" s="146">
        <v>0</v>
      </c>
      <c r="DX24" s="146">
        <v>0</v>
      </c>
      <c r="DY24" s="146">
        <v>0</v>
      </c>
    </row>
    <row r="25" spans="1:129" x14ac:dyDescent="0.25">
      <c r="A25" s="146" t="s">
        <v>197</v>
      </c>
      <c r="B25" s="146" t="s">
        <v>543</v>
      </c>
      <c r="C25" s="146" t="s">
        <v>383</v>
      </c>
      <c r="D25" s="146">
        <v>7</v>
      </c>
      <c r="E25" s="168">
        <v>43232</v>
      </c>
      <c r="F25" s="170">
        <v>0.48888888888888898</v>
      </c>
      <c r="G25" s="146"/>
      <c r="H25" s="146"/>
      <c r="I25" s="146"/>
      <c r="J25" s="146">
        <v>25.9</v>
      </c>
      <c r="K25" s="146" t="s">
        <v>384</v>
      </c>
      <c r="L25" s="146">
        <v>117</v>
      </c>
      <c r="M25" s="146" t="s">
        <v>358</v>
      </c>
      <c r="N25" s="193">
        <v>1</v>
      </c>
      <c r="O25" s="146">
        <v>19</v>
      </c>
      <c r="P25" s="146">
        <v>15</v>
      </c>
      <c r="Q25" s="146">
        <v>10</v>
      </c>
      <c r="R25" s="146"/>
      <c r="S25" s="146">
        <v>3</v>
      </c>
      <c r="T25" s="146">
        <v>117</v>
      </c>
      <c r="U25" s="146"/>
      <c r="V25" s="146"/>
      <c r="W25" s="146" t="s">
        <v>395</v>
      </c>
      <c r="X25" s="146">
        <v>47</v>
      </c>
      <c r="Y25" s="146">
        <v>62</v>
      </c>
      <c r="Z25" s="146"/>
      <c r="AA25" s="146">
        <v>0</v>
      </c>
      <c r="AB25" s="185">
        <v>1</v>
      </c>
      <c r="AC25" s="146">
        <v>0</v>
      </c>
      <c r="AD25" s="186">
        <v>0</v>
      </c>
      <c r="AE25" s="146">
        <v>0</v>
      </c>
      <c r="AF25" s="146">
        <v>0</v>
      </c>
      <c r="AG25" s="146">
        <v>0</v>
      </c>
      <c r="AH25" s="146">
        <v>0</v>
      </c>
      <c r="AI25" s="146">
        <v>0</v>
      </c>
      <c r="AJ25" s="146">
        <v>0</v>
      </c>
      <c r="AK25" s="146">
        <v>0</v>
      </c>
      <c r="AL25" s="146">
        <v>0</v>
      </c>
      <c r="AM25" s="146">
        <v>0</v>
      </c>
      <c r="AN25" s="146">
        <v>0</v>
      </c>
      <c r="AO25" s="146">
        <v>0</v>
      </c>
      <c r="AP25" s="146">
        <v>30</v>
      </c>
      <c r="AQ25" s="146">
        <v>0</v>
      </c>
      <c r="AR25" s="146">
        <v>0</v>
      </c>
      <c r="AS25" s="146">
        <v>0</v>
      </c>
      <c r="AT25" s="146">
        <v>0</v>
      </c>
      <c r="AU25" s="146">
        <v>0</v>
      </c>
      <c r="AV25" s="146">
        <v>0</v>
      </c>
      <c r="AW25" s="146">
        <v>0</v>
      </c>
      <c r="AX25" s="146">
        <v>0</v>
      </c>
      <c r="AY25" s="146">
        <v>0</v>
      </c>
      <c r="AZ25" s="146">
        <v>15</v>
      </c>
      <c r="BA25" s="146">
        <v>0</v>
      </c>
      <c r="BB25" s="146">
        <v>0</v>
      </c>
      <c r="BC25" s="146">
        <v>0</v>
      </c>
      <c r="BD25" s="146">
        <v>0</v>
      </c>
      <c r="BE25" s="146">
        <v>0</v>
      </c>
      <c r="BF25" s="146">
        <v>0</v>
      </c>
      <c r="BG25" s="146">
        <v>0</v>
      </c>
      <c r="BH25" s="146">
        <v>0</v>
      </c>
      <c r="BI25" s="146">
        <v>0</v>
      </c>
      <c r="BJ25" s="146">
        <v>0</v>
      </c>
      <c r="BK25" s="146">
        <v>0</v>
      </c>
      <c r="BL25" s="146">
        <v>1</v>
      </c>
      <c r="BM25" s="146">
        <v>0</v>
      </c>
      <c r="BN25" s="146">
        <v>0</v>
      </c>
      <c r="BO25" s="146">
        <v>0</v>
      </c>
      <c r="BP25" s="146">
        <v>0</v>
      </c>
      <c r="BQ25" s="146">
        <v>0</v>
      </c>
      <c r="BR25" s="146">
        <v>0</v>
      </c>
      <c r="BS25" s="146">
        <v>0</v>
      </c>
      <c r="BT25" s="146">
        <v>0</v>
      </c>
      <c r="BU25" s="146">
        <v>0</v>
      </c>
      <c r="BV25" s="146">
        <v>0</v>
      </c>
      <c r="BW25" s="146">
        <v>0</v>
      </c>
      <c r="BX25" s="146">
        <v>0</v>
      </c>
      <c r="BY25" s="146">
        <v>0</v>
      </c>
      <c r="BZ25" s="146">
        <v>0</v>
      </c>
      <c r="CA25" s="146">
        <v>0</v>
      </c>
      <c r="CB25" s="146">
        <v>0</v>
      </c>
      <c r="CC25" s="146">
        <v>0</v>
      </c>
      <c r="CD25" s="146">
        <v>0</v>
      </c>
      <c r="CE25" s="146">
        <v>0</v>
      </c>
      <c r="CF25" s="146">
        <v>0</v>
      </c>
      <c r="CG25" s="146">
        <v>0</v>
      </c>
      <c r="CH25" s="146">
        <v>0</v>
      </c>
      <c r="CI25" s="146">
        <v>0</v>
      </c>
      <c r="CJ25" s="146">
        <v>0</v>
      </c>
      <c r="CK25" s="146">
        <v>0</v>
      </c>
      <c r="CL25" s="146">
        <v>0</v>
      </c>
      <c r="CM25" s="146">
        <v>0</v>
      </c>
      <c r="CN25" s="146">
        <v>0</v>
      </c>
      <c r="CO25" s="146">
        <v>0</v>
      </c>
      <c r="CP25" s="146">
        <v>0</v>
      </c>
      <c r="CQ25" s="146">
        <v>0</v>
      </c>
      <c r="CR25" s="146">
        <v>0</v>
      </c>
      <c r="CS25" s="146">
        <v>0</v>
      </c>
      <c r="CT25" s="146">
        <v>0</v>
      </c>
      <c r="CU25" s="146">
        <v>0</v>
      </c>
      <c r="CV25" s="146">
        <v>0</v>
      </c>
      <c r="CW25" s="146">
        <v>0</v>
      </c>
      <c r="CX25" s="146">
        <v>0</v>
      </c>
      <c r="CY25" s="146">
        <v>0</v>
      </c>
      <c r="CZ25" s="146">
        <v>0</v>
      </c>
      <c r="DA25" s="146">
        <v>55</v>
      </c>
      <c r="DB25" s="146">
        <v>0</v>
      </c>
      <c r="DC25" s="146">
        <v>0</v>
      </c>
      <c r="DD25" s="146">
        <v>0</v>
      </c>
      <c r="DE25" s="146">
        <v>0</v>
      </c>
      <c r="DF25" s="146">
        <v>0</v>
      </c>
      <c r="DG25" s="146">
        <v>0</v>
      </c>
      <c r="DH25" s="146">
        <v>0</v>
      </c>
      <c r="DI25" s="146">
        <v>0</v>
      </c>
      <c r="DJ25" s="146">
        <v>0</v>
      </c>
      <c r="DK25" s="146">
        <v>0</v>
      </c>
      <c r="DL25" s="146">
        <v>0</v>
      </c>
      <c r="DM25" s="146">
        <v>3</v>
      </c>
      <c r="DN25" s="146">
        <v>0</v>
      </c>
      <c r="DO25" s="146">
        <v>0</v>
      </c>
      <c r="DP25" s="146">
        <v>2</v>
      </c>
      <c r="DQ25" s="146">
        <v>0</v>
      </c>
      <c r="DR25" s="146">
        <v>0</v>
      </c>
      <c r="DS25" s="146">
        <v>0</v>
      </c>
      <c r="DT25" s="146">
        <v>0</v>
      </c>
      <c r="DU25" s="146">
        <v>0</v>
      </c>
      <c r="DV25" s="146">
        <v>2</v>
      </c>
      <c r="DW25" s="146">
        <v>0</v>
      </c>
      <c r="DX25" s="146">
        <v>0</v>
      </c>
      <c r="DY25" s="146">
        <v>0</v>
      </c>
    </row>
    <row r="26" spans="1:129" x14ac:dyDescent="0.25">
      <c r="A26" s="146" t="s">
        <v>197</v>
      </c>
      <c r="B26" s="146" t="s">
        <v>543</v>
      </c>
      <c r="C26" s="146" t="s">
        <v>383</v>
      </c>
      <c r="D26" s="146">
        <v>7</v>
      </c>
      <c r="E26" s="168">
        <v>43232</v>
      </c>
      <c r="F26" s="170">
        <v>0.48888888888888898</v>
      </c>
      <c r="G26" s="146"/>
      <c r="H26" s="146"/>
      <c r="I26" s="146"/>
      <c r="J26" s="146">
        <v>25.9</v>
      </c>
      <c r="K26" s="146" t="s">
        <v>384</v>
      </c>
      <c r="L26" s="146">
        <v>118</v>
      </c>
      <c r="M26" s="146" t="s">
        <v>358</v>
      </c>
      <c r="N26" s="193">
        <v>1</v>
      </c>
      <c r="O26" s="146">
        <v>16</v>
      </c>
      <c r="P26" s="146">
        <v>11</v>
      </c>
      <c r="Q26" s="146">
        <v>14</v>
      </c>
      <c r="R26" s="146"/>
      <c r="S26" s="146">
        <v>3</v>
      </c>
      <c r="T26" s="146">
        <v>118</v>
      </c>
      <c r="U26" s="146"/>
      <c r="V26" s="146"/>
      <c r="W26" s="146" t="s">
        <v>396</v>
      </c>
      <c r="X26" s="146">
        <v>59</v>
      </c>
      <c r="Y26" s="146">
        <v>79</v>
      </c>
      <c r="Z26" s="146"/>
      <c r="AA26" s="146">
        <v>0</v>
      </c>
      <c r="AB26" s="185">
        <v>1</v>
      </c>
      <c r="AC26" s="146">
        <v>0</v>
      </c>
      <c r="AD26" s="186">
        <v>0</v>
      </c>
      <c r="AE26" s="146">
        <v>0</v>
      </c>
      <c r="AF26" s="146">
        <v>0</v>
      </c>
      <c r="AG26" s="146">
        <v>0</v>
      </c>
      <c r="AH26" s="146">
        <v>0</v>
      </c>
      <c r="AI26" s="146">
        <v>0</v>
      </c>
      <c r="AJ26" s="146">
        <v>0</v>
      </c>
      <c r="AK26" s="146">
        <v>0</v>
      </c>
      <c r="AL26" s="146">
        <v>0</v>
      </c>
      <c r="AM26" s="146">
        <v>0</v>
      </c>
      <c r="AN26" s="146">
        <v>0</v>
      </c>
      <c r="AO26" s="146">
        <v>0</v>
      </c>
      <c r="AP26" s="146">
        <v>30</v>
      </c>
      <c r="AQ26" s="146">
        <v>0</v>
      </c>
      <c r="AR26" s="146">
        <v>0</v>
      </c>
      <c r="AS26" s="146">
        <v>0</v>
      </c>
      <c r="AT26" s="146">
        <v>0</v>
      </c>
      <c r="AU26" s="146">
        <v>0</v>
      </c>
      <c r="AV26" s="146">
        <v>0</v>
      </c>
      <c r="AW26" s="146">
        <v>0</v>
      </c>
      <c r="AX26" s="146">
        <v>0</v>
      </c>
      <c r="AY26" s="146">
        <v>0</v>
      </c>
      <c r="AZ26" s="146">
        <v>28</v>
      </c>
      <c r="BA26" s="146">
        <v>0</v>
      </c>
      <c r="BB26" s="146">
        <v>0</v>
      </c>
      <c r="BC26" s="146">
        <v>0</v>
      </c>
      <c r="BD26" s="146">
        <v>0</v>
      </c>
      <c r="BE26" s="146">
        <v>0</v>
      </c>
      <c r="BF26" s="146">
        <v>0</v>
      </c>
      <c r="BG26" s="146">
        <v>0</v>
      </c>
      <c r="BH26" s="146">
        <v>0</v>
      </c>
      <c r="BI26" s="146">
        <v>0</v>
      </c>
      <c r="BJ26" s="146">
        <v>0</v>
      </c>
      <c r="BK26" s="146">
        <v>0</v>
      </c>
      <c r="BL26" s="146">
        <v>0</v>
      </c>
      <c r="BM26" s="146">
        <v>0</v>
      </c>
      <c r="BN26" s="146">
        <v>0</v>
      </c>
      <c r="BO26" s="146">
        <v>0</v>
      </c>
      <c r="BP26" s="146">
        <v>0</v>
      </c>
      <c r="BQ26" s="146">
        <v>0</v>
      </c>
      <c r="BR26" s="146">
        <v>0</v>
      </c>
      <c r="BS26" s="146">
        <v>0</v>
      </c>
      <c r="BT26" s="146">
        <v>0</v>
      </c>
      <c r="BU26" s="146">
        <v>0</v>
      </c>
      <c r="BV26" s="146">
        <v>0</v>
      </c>
      <c r="BW26" s="146">
        <v>0</v>
      </c>
      <c r="BX26" s="146">
        <v>0</v>
      </c>
      <c r="BY26" s="146">
        <v>0</v>
      </c>
      <c r="BZ26" s="146">
        <v>0</v>
      </c>
      <c r="CA26" s="146">
        <v>0</v>
      </c>
      <c r="CB26" s="146">
        <v>0</v>
      </c>
      <c r="CC26" s="146">
        <v>0</v>
      </c>
      <c r="CD26" s="146">
        <v>0</v>
      </c>
      <c r="CE26" s="146">
        <v>0</v>
      </c>
      <c r="CF26" s="146">
        <v>0</v>
      </c>
      <c r="CG26" s="146">
        <v>0</v>
      </c>
      <c r="CH26" s="146">
        <v>0</v>
      </c>
      <c r="CI26" s="146">
        <v>0</v>
      </c>
      <c r="CJ26" s="146">
        <v>0</v>
      </c>
      <c r="CK26" s="146">
        <v>0</v>
      </c>
      <c r="CL26" s="146">
        <v>0</v>
      </c>
      <c r="CM26" s="146">
        <v>0</v>
      </c>
      <c r="CN26" s="146">
        <v>0</v>
      </c>
      <c r="CO26" s="146">
        <v>0</v>
      </c>
      <c r="CP26" s="146">
        <v>0</v>
      </c>
      <c r="CQ26" s="146">
        <v>0</v>
      </c>
      <c r="CR26" s="146">
        <v>0</v>
      </c>
      <c r="CS26" s="146">
        <v>0</v>
      </c>
      <c r="CT26" s="146">
        <v>0</v>
      </c>
      <c r="CU26" s="146">
        <v>0</v>
      </c>
      <c r="CV26" s="146">
        <v>0</v>
      </c>
      <c r="CW26" s="146">
        <v>0</v>
      </c>
      <c r="CX26" s="146">
        <v>0</v>
      </c>
      <c r="CY26" s="146">
        <v>0</v>
      </c>
      <c r="CZ26" s="146">
        <v>0</v>
      </c>
      <c r="DA26" s="146">
        <v>65</v>
      </c>
      <c r="DB26" s="146">
        <v>1</v>
      </c>
      <c r="DC26" s="146">
        <v>0</v>
      </c>
      <c r="DD26" s="146">
        <v>1</v>
      </c>
      <c r="DE26" s="146">
        <v>0</v>
      </c>
      <c r="DF26" s="146">
        <v>0</v>
      </c>
      <c r="DG26" s="146">
        <v>0</v>
      </c>
      <c r="DH26" s="146">
        <v>0</v>
      </c>
      <c r="DI26" s="146">
        <v>0</v>
      </c>
      <c r="DJ26" s="146">
        <v>0</v>
      </c>
      <c r="DK26" s="146">
        <v>0</v>
      </c>
      <c r="DL26" s="146">
        <v>0</v>
      </c>
      <c r="DM26" s="146">
        <v>2</v>
      </c>
      <c r="DN26" s="146">
        <v>0</v>
      </c>
      <c r="DO26" s="146">
        <v>0</v>
      </c>
      <c r="DP26" s="146">
        <v>4</v>
      </c>
      <c r="DQ26" s="146">
        <v>0</v>
      </c>
      <c r="DR26" s="146">
        <v>0</v>
      </c>
      <c r="DS26" s="146">
        <v>1</v>
      </c>
      <c r="DT26" s="146">
        <v>0</v>
      </c>
      <c r="DU26" s="146">
        <v>0</v>
      </c>
      <c r="DV26" s="146">
        <v>5</v>
      </c>
      <c r="DW26" s="146">
        <v>0</v>
      </c>
      <c r="DX26" s="146">
        <v>0</v>
      </c>
      <c r="DY26" s="146">
        <v>0</v>
      </c>
    </row>
    <row r="27" spans="1:129" x14ac:dyDescent="0.25">
      <c r="A27" s="146" t="s">
        <v>197</v>
      </c>
      <c r="B27" s="146" t="s">
        <v>543</v>
      </c>
      <c r="C27" s="146" t="s">
        <v>383</v>
      </c>
      <c r="D27" s="146">
        <v>7</v>
      </c>
      <c r="E27" s="168">
        <v>43232</v>
      </c>
      <c r="F27" s="170">
        <v>0.48888888888888898</v>
      </c>
      <c r="G27" s="146"/>
      <c r="H27" s="146"/>
      <c r="I27" s="146"/>
      <c r="J27" s="146">
        <v>25.9</v>
      </c>
      <c r="K27" s="146" t="s">
        <v>384</v>
      </c>
      <c r="L27" s="146">
        <v>119</v>
      </c>
      <c r="M27" s="146" t="s">
        <v>358</v>
      </c>
      <c r="N27" s="193">
        <v>1</v>
      </c>
      <c r="O27" s="146">
        <v>19</v>
      </c>
      <c r="P27" s="146">
        <v>12</v>
      </c>
      <c r="Q27" s="146">
        <v>7</v>
      </c>
      <c r="R27" s="146"/>
      <c r="S27" s="146">
        <v>2</v>
      </c>
      <c r="T27" s="146">
        <v>119</v>
      </c>
      <c r="U27" s="146"/>
      <c r="V27" s="146"/>
      <c r="W27" s="146"/>
      <c r="X27" s="146">
        <v>35</v>
      </c>
      <c r="Y27" s="146">
        <v>8</v>
      </c>
      <c r="Z27" s="146"/>
      <c r="AA27" s="146">
        <v>0</v>
      </c>
      <c r="AB27" s="185">
        <v>0</v>
      </c>
      <c r="AC27" s="146">
        <v>0</v>
      </c>
      <c r="AD27" s="186">
        <v>0</v>
      </c>
      <c r="AE27" s="146">
        <v>0</v>
      </c>
      <c r="AF27" s="146">
        <v>0</v>
      </c>
      <c r="AG27" s="146">
        <v>0</v>
      </c>
      <c r="AH27" s="146">
        <v>0</v>
      </c>
      <c r="AI27" s="146">
        <v>0</v>
      </c>
      <c r="AJ27" s="146">
        <v>0</v>
      </c>
      <c r="AK27" s="146">
        <v>0</v>
      </c>
      <c r="AL27" s="146">
        <v>0</v>
      </c>
      <c r="AM27" s="146">
        <v>0</v>
      </c>
      <c r="AN27" s="146">
        <v>0</v>
      </c>
      <c r="AO27" s="146">
        <v>0</v>
      </c>
      <c r="AP27" s="146">
        <v>14</v>
      </c>
      <c r="AQ27" s="146">
        <v>0</v>
      </c>
      <c r="AR27" s="146">
        <v>0</v>
      </c>
      <c r="AS27" s="146">
        <v>0</v>
      </c>
      <c r="AT27" s="146">
        <v>0</v>
      </c>
      <c r="AU27" s="146">
        <v>0</v>
      </c>
      <c r="AV27" s="146">
        <v>0</v>
      </c>
      <c r="AW27" s="146">
        <v>0</v>
      </c>
      <c r="AX27" s="146">
        <v>0</v>
      </c>
      <c r="AY27" s="146">
        <v>0</v>
      </c>
      <c r="AZ27" s="146">
        <v>21</v>
      </c>
      <c r="BA27" s="146">
        <v>0</v>
      </c>
      <c r="BB27" s="146">
        <v>0</v>
      </c>
      <c r="BC27" s="146">
        <v>0</v>
      </c>
      <c r="BD27" s="146">
        <v>0</v>
      </c>
      <c r="BE27" s="146">
        <v>0</v>
      </c>
      <c r="BF27" s="146">
        <v>0</v>
      </c>
      <c r="BG27" s="146">
        <v>0</v>
      </c>
      <c r="BH27" s="146">
        <v>0</v>
      </c>
      <c r="BI27" s="146">
        <v>0</v>
      </c>
      <c r="BJ27" s="146">
        <v>0</v>
      </c>
      <c r="BK27" s="146">
        <v>0</v>
      </c>
      <c r="BL27" s="146">
        <v>0</v>
      </c>
      <c r="BM27" s="146">
        <v>0</v>
      </c>
      <c r="BN27" s="146">
        <v>0</v>
      </c>
      <c r="BO27" s="146">
        <v>0</v>
      </c>
      <c r="BP27" s="146">
        <v>0</v>
      </c>
      <c r="BQ27" s="146">
        <v>0</v>
      </c>
      <c r="BR27" s="146">
        <v>0</v>
      </c>
      <c r="BS27" s="146">
        <v>0</v>
      </c>
      <c r="BT27" s="146">
        <v>0</v>
      </c>
      <c r="BU27" s="146">
        <v>0</v>
      </c>
      <c r="BV27" s="146">
        <v>0</v>
      </c>
      <c r="BW27" s="146">
        <v>0</v>
      </c>
      <c r="BX27" s="146">
        <v>0</v>
      </c>
      <c r="BY27" s="146">
        <v>0</v>
      </c>
      <c r="BZ27" s="146">
        <v>0</v>
      </c>
      <c r="CA27" s="146">
        <v>0</v>
      </c>
      <c r="CB27" s="146">
        <v>0</v>
      </c>
      <c r="CC27" s="146">
        <v>0</v>
      </c>
      <c r="CD27" s="146">
        <v>0</v>
      </c>
      <c r="CE27" s="146">
        <v>0</v>
      </c>
      <c r="CF27" s="146">
        <v>0</v>
      </c>
      <c r="CG27" s="146">
        <v>0</v>
      </c>
      <c r="CH27" s="146">
        <v>0</v>
      </c>
      <c r="CI27" s="146">
        <v>0</v>
      </c>
      <c r="CJ27" s="146">
        <v>0</v>
      </c>
      <c r="CK27" s="146">
        <v>0</v>
      </c>
      <c r="CL27" s="146">
        <v>0</v>
      </c>
      <c r="CM27" s="146">
        <v>0</v>
      </c>
      <c r="CN27" s="146">
        <v>0</v>
      </c>
      <c r="CO27" s="146">
        <v>0</v>
      </c>
      <c r="CP27" s="146">
        <v>0</v>
      </c>
      <c r="CQ27" s="146">
        <v>0</v>
      </c>
      <c r="CR27" s="146">
        <v>0</v>
      </c>
      <c r="CS27" s="146">
        <v>0</v>
      </c>
      <c r="CT27" s="146">
        <v>0</v>
      </c>
      <c r="CU27" s="146">
        <v>0</v>
      </c>
      <c r="CV27" s="146">
        <v>0</v>
      </c>
      <c r="CW27" s="146">
        <v>0</v>
      </c>
      <c r="CX27" s="146">
        <v>0</v>
      </c>
      <c r="CY27" s="146">
        <v>0</v>
      </c>
      <c r="CZ27" s="146">
        <v>0</v>
      </c>
      <c r="DA27" s="146">
        <v>4</v>
      </c>
      <c r="DB27" s="146">
        <v>0</v>
      </c>
      <c r="DC27" s="146">
        <v>0</v>
      </c>
      <c r="DD27" s="146">
        <v>0</v>
      </c>
      <c r="DE27" s="146">
        <v>0</v>
      </c>
      <c r="DF27" s="146">
        <v>0</v>
      </c>
      <c r="DG27" s="146">
        <v>0</v>
      </c>
      <c r="DH27" s="146">
        <v>0</v>
      </c>
      <c r="DI27" s="146">
        <v>0</v>
      </c>
      <c r="DJ27" s="146">
        <v>0</v>
      </c>
      <c r="DK27" s="146">
        <v>0</v>
      </c>
      <c r="DL27" s="146">
        <v>0</v>
      </c>
      <c r="DM27" s="146">
        <v>0</v>
      </c>
      <c r="DN27" s="146">
        <v>0</v>
      </c>
      <c r="DO27" s="146">
        <v>0</v>
      </c>
      <c r="DP27" s="146">
        <v>0</v>
      </c>
      <c r="DQ27" s="146">
        <v>0</v>
      </c>
      <c r="DR27" s="146">
        <v>0</v>
      </c>
      <c r="DS27" s="146">
        <v>0</v>
      </c>
      <c r="DT27" s="146">
        <v>0</v>
      </c>
      <c r="DU27" s="146">
        <v>0</v>
      </c>
      <c r="DV27" s="146">
        <v>4</v>
      </c>
      <c r="DW27" s="146">
        <v>0</v>
      </c>
      <c r="DX27" s="146">
        <v>0</v>
      </c>
      <c r="DY27" s="146">
        <v>0</v>
      </c>
    </row>
    <row r="28" spans="1:129" x14ac:dyDescent="0.25">
      <c r="A28" s="174" t="s">
        <v>197</v>
      </c>
      <c r="B28" s="174" t="s">
        <v>543</v>
      </c>
      <c r="C28" s="174" t="s">
        <v>383</v>
      </c>
      <c r="D28" s="174">
        <v>7</v>
      </c>
      <c r="E28" s="175">
        <v>43232</v>
      </c>
      <c r="F28" s="195">
        <v>0.48888888888888898</v>
      </c>
      <c r="G28" s="174"/>
      <c r="H28" s="174"/>
      <c r="I28" s="174"/>
      <c r="J28" s="174">
        <v>25.9</v>
      </c>
      <c r="K28" s="174" t="s">
        <v>384</v>
      </c>
      <c r="L28" s="174">
        <v>120</v>
      </c>
      <c r="M28" s="174" t="s">
        <v>358</v>
      </c>
      <c r="N28" s="196">
        <v>1</v>
      </c>
      <c r="O28" s="174">
        <v>21</v>
      </c>
      <c r="P28" s="174">
        <v>5</v>
      </c>
      <c r="Q28" s="174">
        <v>5</v>
      </c>
      <c r="R28" s="174"/>
      <c r="S28" s="174">
        <v>2</v>
      </c>
      <c r="T28" s="174">
        <v>120</v>
      </c>
      <c r="U28" s="174"/>
      <c r="V28" s="174"/>
      <c r="W28" s="174" t="s">
        <v>397</v>
      </c>
      <c r="X28" s="174">
        <v>41</v>
      </c>
      <c r="Y28" s="146">
        <v>8</v>
      </c>
      <c r="Z28" s="146"/>
      <c r="AA28" s="174">
        <v>0</v>
      </c>
      <c r="AB28" s="185">
        <v>2</v>
      </c>
      <c r="AC28" s="174">
        <v>1</v>
      </c>
      <c r="AD28" s="186">
        <v>4</v>
      </c>
      <c r="AE28" s="174">
        <v>0</v>
      </c>
      <c r="AF28" s="174">
        <v>0</v>
      </c>
      <c r="AG28" s="174">
        <v>0</v>
      </c>
      <c r="AH28" s="174">
        <v>0</v>
      </c>
      <c r="AI28" s="174">
        <v>0</v>
      </c>
      <c r="AJ28" s="174">
        <v>0</v>
      </c>
      <c r="AK28" s="174">
        <v>0</v>
      </c>
      <c r="AL28" s="174">
        <v>0</v>
      </c>
      <c r="AM28" s="174">
        <v>0</v>
      </c>
      <c r="AN28" s="174">
        <v>0</v>
      </c>
      <c r="AO28" s="174">
        <v>0</v>
      </c>
      <c r="AP28" s="174">
        <v>13</v>
      </c>
      <c r="AQ28" s="174">
        <v>0</v>
      </c>
      <c r="AR28" s="174">
        <v>0</v>
      </c>
      <c r="AS28" s="174">
        <v>0</v>
      </c>
      <c r="AT28" s="174">
        <v>0</v>
      </c>
      <c r="AU28" s="174">
        <v>0</v>
      </c>
      <c r="AV28" s="174">
        <v>0</v>
      </c>
      <c r="AW28" s="174">
        <v>0</v>
      </c>
      <c r="AX28" s="174">
        <v>0</v>
      </c>
      <c r="AY28" s="174">
        <v>0</v>
      </c>
      <c r="AZ28" s="174">
        <v>12</v>
      </c>
      <c r="BA28" s="174">
        <v>0</v>
      </c>
      <c r="BB28" s="174">
        <v>0</v>
      </c>
      <c r="BC28" s="174">
        <v>0</v>
      </c>
      <c r="BD28" s="174">
        <v>0</v>
      </c>
      <c r="BE28" s="174">
        <v>0</v>
      </c>
      <c r="BF28" s="174">
        <v>0</v>
      </c>
      <c r="BG28" s="174">
        <v>0</v>
      </c>
      <c r="BH28" s="174">
        <v>0</v>
      </c>
      <c r="BI28" s="174">
        <v>8</v>
      </c>
      <c r="BJ28" s="174">
        <v>0</v>
      </c>
      <c r="BK28" s="174">
        <v>0</v>
      </c>
      <c r="BL28" s="174">
        <v>1</v>
      </c>
      <c r="BM28" s="174">
        <v>0</v>
      </c>
      <c r="BN28" s="174">
        <v>0</v>
      </c>
      <c r="BO28" s="174">
        <v>0</v>
      </c>
      <c r="BP28" s="174">
        <v>0</v>
      </c>
      <c r="BQ28" s="174">
        <v>0</v>
      </c>
      <c r="BR28" s="174">
        <v>0</v>
      </c>
      <c r="BS28" s="174">
        <v>0</v>
      </c>
      <c r="BT28" s="174">
        <v>0</v>
      </c>
      <c r="BU28" s="174">
        <v>0</v>
      </c>
      <c r="BV28" s="174">
        <v>0</v>
      </c>
      <c r="BW28" s="174">
        <v>0</v>
      </c>
      <c r="BX28" s="174">
        <v>0</v>
      </c>
      <c r="BY28" s="174">
        <v>0</v>
      </c>
      <c r="BZ28" s="174">
        <v>0</v>
      </c>
      <c r="CA28" s="174">
        <v>0</v>
      </c>
      <c r="CB28" s="174">
        <v>0</v>
      </c>
      <c r="CC28" s="174">
        <v>0</v>
      </c>
      <c r="CD28" s="174">
        <v>0</v>
      </c>
      <c r="CE28" s="174">
        <v>0</v>
      </c>
      <c r="CF28" s="174">
        <v>0</v>
      </c>
      <c r="CG28" s="174">
        <v>0</v>
      </c>
      <c r="CH28" s="174">
        <v>0</v>
      </c>
      <c r="CI28" s="174">
        <v>0</v>
      </c>
      <c r="CJ28" s="174">
        <v>0</v>
      </c>
      <c r="CK28" s="174">
        <v>0</v>
      </c>
      <c r="CL28" s="174">
        <v>0</v>
      </c>
      <c r="CM28" s="174">
        <v>0</v>
      </c>
      <c r="CN28" s="174">
        <v>0</v>
      </c>
      <c r="CO28" s="174">
        <v>0</v>
      </c>
      <c r="CP28" s="174">
        <v>0</v>
      </c>
      <c r="CQ28" s="174">
        <v>0</v>
      </c>
      <c r="CR28" s="174">
        <v>0</v>
      </c>
      <c r="CS28" s="174">
        <v>0</v>
      </c>
      <c r="CT28" s="174">
        <v>0</v>
      </c>
      <c r="CU28" s="174">
        <v>0</v>
      </c>
      <c r="CV28" s="174">
        <v>0</v>
      </c>
      <c r="CW28" s="174">
        <v>0</v>
      </c>
      <c r="CX28" s="174">
        <v>0</v>
      </c>
      <c r="CY28" s="174">
        <v>0</v>
      </c>
      <c r="CZ28" s="174">
        <v>0</v>
      </c>
      <c r="DA28" s="174">
        <v>1</v>
      </c>
      <c r="DB28" s="174">
        <v>0</v>
      </c>
      <c r="DC28" s="174">
        <v>0</v>
      </c>
      <c r="DD28" s="174">
        <v>0</v>
      </c>
      <c r="DE28" s="174">
        <v>0</v>
      </c>
      <c r="DF28" s="174">
        <v>0</v>
      </c>
      <c r="DG28" s="174">
        <v>0</v>
      </c>
      <c r="DH28" s="174">
        <v>0</v>
      </c>
      <c r="DI28" s="174">
        <v>0</v>
      </c>
      <c r="DJ28" s="174">
        <v>0</v>
      </c>
      <c r="DK28" s="174">
        <v>0</v>
      </c>
      <c r="DL28" s="174">
        <v>0</v>
      </c>
      <c r="DM28" s="174">
        <v>5</v>
      </c>
      <c r="DN28" s="174">
        <v>0</v>
      </c>
      <c r="DO28" s="174">
        <v>0</v>
      </c>
      <c r="DP28" s="174">
        <v>1</v>
      </c>
      <c r="DQ28" s="174">
        <v>0</v>
      </c>
      <c r="DR28" s="174">
        <v>0</v>
      </c>
      <c r="DS28" s="174">
        <v>0</v>
      </c>
      <c r="DT28" s="174">
        <v>0</v>
      </c>
      <c r="DU28" s="174">
        <v>0</v>
      </c>
      <c r="DV28" s="174">
        <v>1</v>
      </c>
      <c r="DW28" s="174">
        <v>0</v>
      </c>
      <c r="DX28" s="174">
        <v>0</v>
      </c>
      <c r="DY28" s="174">
        <v>0</v>
      </c>
    </row>
    <row r="29" spans="1:129" x14ac:dyDescent="0.25">
      <c r="A29" s="174" t="s">
        <v>197</v>
      </c>
      <c r="B29" s="174" t="s">
        <v>543</v>
      </c>
      <c r="C29" s="146" t="s">
        <v>383</v>
      </c>
      <c r="D29" s="146">
        <v>7</v>
      </c>
      <c r="E29" s="168">
        <v>43232</v>
      </c>
      <c r="F29" s="170">
        <v>0.48888888888888898</v>
      </c>
      <c r="G29" s="146"/>
      <c r="H29" s="146"/>
      <c r="I29" s="146"/>
      <c r="J29" s="146">
        <v>25.9</v>
      </c>
      <c r="K29" s="146" t="s">
        <v>384</v>
      </c>
      <c r="L29" s="146">
        <v>121</v>
      </c>
      <c r="M29" s="146" t="s">
        <v>358</v>
      </c>
      <c r="N29" s="193">
        <v>1</v>
      </c>
      <c r="O29" s="146">
        <v>10</v>
      </c>
      <c r="P29" s="146">
        <v>13</v>
      </c>
      <c r="Q29" s="146">
        <v>10</v>
      </c>
      <c r="R29" s="146"/>
      <c r="S29" s="146">
        <v>2</v>
      </c>
      <c r="T29" s="146">
        <v>121</v>
      </c>
      <c r="U29" s="146"/>
      <c r="V29" s="146"/>
      <c r="W29" s="146" t="s">
        <v>398</v>
      </c>
      <c r="X29" s="146">
        <v>34</v>
      </c>
      <c r="Y29" s="146">
        <v>57</v>
      </c>
      <c r="Z29" s="146"/>
      <c r="AA29" s="174">
        <v>0</v>
      </c>
      <c r="AB29" s="185">
        <v>2</v>
      </c>
      <c r="AC29" s="174">
        <v>0</v>
      </c>
      <c r="AD29" s="186">
        <v>0</v>
      </c>
      <c r="AE29" s="174">
        <v>0</v>
      </c>
      <c r="AF29" s="174">
        <v>0</v>
      </c>
      <c r="AG29" s="174">
        <v>0</v>
      </c>
      <c r="AH29" s="174">
        <v>0</v>
      </c>
      <c r="AI29" s="174">
        <v>0</v>
      </c>
      <c r="AJ29" s="174">
        <v>0</v>
      </c>
      <c r="AK29" s="174">
        <v>0</v>
      </c>
      <c r="AL29" s="174">
        <v>0</v>
      </c>
      <c r="AM29" s="174">
        <v>0</v>
      </c>
      <c r="AN29" s="174">
        <v>0</v>
      </c>
      <c r="AO29" s="174">
        <v>0</v>
      </c>
      <c r="AP29" s="174">
        <v>22</v>
      </c>
      <c r="AQ29" s="174">
        <v>0</v>
      </c>
      <c r="AR29" s="174">
        <v>0</v>
      </c>
      <c r="AS29" s="174">
        <v>0</v>
      </c>
      <c r="AT29" s="174">
        <v>0</v>
      </c>
      <c r="AU29" s="174">
        <v>0</v>
      </c>
      <c r="AV29" s="174">
        <v>0</v>
      </c>
      <c r="AW29" s="174">
        <v>0</v>
      </c>
      <c r="AX29" s="174">
        <v>0</v>
      </c>
      <c r="AY29" s="174">
        <v>0</v>
      </c>
      <c r="AZ29" s="174">
        <v>10</v>
      </c>
      <c r="BA29" s="174">
        <v>0</v>
      </c>
      <c r="BB29" s="174">
        <v>0</v>
      </c>
      <c r="BC29" s="174">
        <v>0</v>
      </c>
      <c r="BD29" s="174">
        <v>0</v>
      </c>
      <c r="BE29" s="174">
        <v>0</v>
      </c>
      <c r="BF29" s="174">
        <v>0</v>
      </c>
      <c r="BG29" s="174">
        <v>0</v>
      </c>
      <c r="BH29" s="174">
        <v>0</v>
      </c>
      <c r="BI29" s="174">
        <v>0</v>
      </c>
      <c r="BJ29" s="174">
        <v>0</v>
      </c>
      <c r="BK29" s="174">
        <v>0</v>
      </c>
      <c r="BL29" s="174">
        <v>0</v>
      </c>
      <c r="BM29" s="174">
        <v>0</v>
      </c>
      <c r="BN29" s="174">
        <v>0</v>
      </c>
      <c r="BO29" s="174">
        <v>0</v>
      </c>
      <c r="BP29" s="174">
        <v>0</v>
      </c>
      <c r="BQ29" s="174">
        <v>0</v>
      </c>
      <c r="BR29" s="174">
        <v>0</v>
      </c>
      <c r="BS29" s="174">
        <v>0</v>
      </c>
      <c r="BT29" s="174">
        <v>0</v>
      </c>
      <c r="BU29" s="174">
        <v>0</v>
      </c>
      <c r="BV29" s="174">
        <v>0</v>
      </c>
      <c r="BW29" s="174">
        <v>0</v>
      </c>
      <c r="BX29" s="174">
        <v>0</v>
      </c>
      <c r="BY29" s="174">
        <v>0</v>
      </c>
      <c r="BZ29" s="174">
        <v>0</v>
      </c>
      <c r="CA29" s="174">
        <v>0</v>
      </c>
      <c r="CB29" s="174">
        <v>0</v>
      </c>
      <c r="CC29" s="174">
        <v>0</v>
      </c>
      <c r="CD29" s="174">
        <v>0</v>
      </c>
      <c r="CE29" s="174">
        <v>0</v>
      </c>
      <c r="CF29" s="174">
        <v>0</v>
      </c>
      <c r="CG29" s="174">
        <v>0</v>
      </c>
      <c r="CH29" s="174">
        <v>0</v>
      </c>
      <c r="CI29" s="174">
        <v>0</v>
      </c>
      <c r="CJ29" s="174">
        <v>0</v>
      </c>
      <c r="CK29" s="174">
        <v>0</v>
      </c>
      <c r="CL29" s="174">
        <v>0</v>
      </c>
      <c r="CM29" s="174">
        <v>0</v>
      </c>
      <c r="CN29" s="174">
        <v>0</v>
      </c>
      <c r="CO29" s="174">
        <v>0</v>
      </c>
      <c r="CP29" s="174">
        <v>0</v>
      </c>
      <c r="CQ29" s="174">
        <v>0</v>
      </c>
      <c r="CR29" s="174">
        <v>0</v>
      </c>
      <c r="CS29" s="174">
        <v>0</v>
      </c>
      <c r="CT29" s="174">
        <v>0</v>
      </c>
      <c r="CU29" s="174">
        <v>0</v>
      </c>
      <c r="CV29" s="174">
        <v>0</v>
      </c>
      <c r="CW29" s="174">
        <v>0</v>
      </c>
      <c r="CX29" s="174">
        <v>1</v>
      </c>
      <c r="CY29" s="174">
        <v>0</v>
      </c>
      <c r="CZ29" s="174">
        <v>0</v>
      </c>
      <c r="DA29" s="174">
        <v>50</v>
      </c>
      <c r="DB29" s="174">
        <v>0</v>
      </c>
      <c r="DC29" s="174">
        <v>0</v>
      </c>
      <c r="DD29" s="174">
        <v>2</v>
      </c>
      <c r="DE29" s="174">
        <v>0</v>
      </c>
      <c r="DF29" s="174">
        <v>0</v>
      </c>
      <c r="DG29" s="174">
        <v>0</v>
      </c>
      <c r="DH29" s="174">
        <v>0</v>
      </c>
      <c r="DI29" s="174">
        <v>0</v>
      </c>
      <c r="DJ29" s="174">
        <v>0</v>
      </c>
      <c r="DK29" s="174">
        <v>0</v>
      </c>
      <c r="DL29" s="174">
        <v>0</v>
      </c>
      <c r="DM29" s="174">
        <v>0</v>
      </c>
      <c r="DN29" s="174">
        <v>0</v>
      </c>
      <c r="DO29" s="174">
        <v>0</v>
      </c>
      <c r="DP29" s="174">
        <v>2</v>
      </c>
      <c r="DQ29" s="174">
        <v>0</v>
      </c>
      <c r="DR29" s="174">
        <v>0</v>
      </c>
      <c r="DS29" s="174">
        <v>0</v>
      </c>
      <c r="DT29" s="174">
        <v>0</v>
      </c>
      <c r="DU29" s="174">
        <v>0</v>
      </c>
      <c r="DV29" s="174">
        <v>2</v>
      </c>
      <c r="DW29" s="174">
        <v>0</v>
      </c>
      <c r="DX29" s="174">
        <v>0</v>
      </c>
      <c r="DY29" s="174">
        <v>0</v>
      </c>
    </row>
    <row r="30" spans="1:129" x14ac:dyDescent="0.25">
      <c r="A30" s="174" t="s">
        <v>197</v>
      </c>
      <c r="B30" s="174" t="s">
        <v>543</v>
      </c>
      <c r="C30" s="174" t="s">
        <v>383</v>
      </c>
      <c r="D30" s="174">
        <v>7</v>
      </c>
      <c r="E30" s="175">
        <v>43232</v>
      </c>
      <c r="F30" s="195">
        <v>0.48888888888888898</v>
      </c>
      <c r="G30" s="174"/>
      <c r="H30" s="174"/>
      <c r="I30" s="174"/>
      <c r="J30" s="174">
        <v>25.9</v>
      </c>
      <c r="K30" s="174" t="s">
        <v>384</v>
      </c>
      <c r="L30" s="174">
        <v>122</v>
      </c>
      <c r="M30" s="174" t="s">
        <v>358</v>
      </c>
      <c r="N30" s="196">
        <v>1</v>
      </c>
      <c r="O30" s="174">
        <v>2</v>
      </c>
      <c r="P30" s="174">
        <v>2</v>
      </c>
      <c r="Q30" s="174">
        <v>3</v>
      </c>
      <c r="R30" s="174"/>
      <c r="S30" s="174">
        <v>2</v>
      </c>
      <c r="T30" s="174">
        <v>122</v>
      </c>
      <c r="U30" s="174"/>
      <c r="V30" s="174"/>
      <c r="W30" s="174"/>
      <c r="X30" s="174">
        <v>6</v>
      </c>
      <c r="Y30" s="146">
        <v>5</v>
      </c>
      <c r="Z30" s="146"/>
      <c r="AA30" s="174">
        <v>0</v>
      </c>
      <c r="AB30" s="185">
        <v>1</v>
      </c>
      <c r="AC30" s="174">
        <v>0</v>
      </c>
      <c r="AD30" s="186">
        <v>4</v>
      </c>
      <c r="AE30" s="174">
        <v>0</v>
      </c>
      <c r="AF30" s="174">
        <v>0</v>
      </c>
      <c r="AG30" s="174">
        <v>0</v>
      </c>
      <c r="AH30" s="174">
        <v>0</v>
      </c>
      <c r="AI30" s="174">
        <v>0</v>
      </c>
      <c r="AJ30" s="174">
        <v>0</v>
      </c>
      <c r="AK30" s="174">
        <v>0</v>
      </c>
      <c r="AL30" s="174">
        <v>0</v>
      </c>
      <c r="AM30" s="174">
        <v>0</v>
      </c>
      <c r="AN30" s="174">
        <v>0</v>
      </c>
      <c r="AO30" s="174">
        <v>0</v>
      </c>
      <c r="AP30" s="174">
        <v>1</v>
      </c>
      <c r="AQ30" s="174">
        <v>0</v>
      </c>
      <c r="AR30" s="174">
        <v>0</v>
      </c>
      <c r="AS30" s="174">
        <v>0</v>
      </c>
      <c r="AT30" s="174">
        <v>0</v>
      </c>
      <c r="AU30" s="174">
        <v>0</v>
      </c>
      <c r="AV30" s="174">
        <v>0</v>
      </c>
      <c r="AW30" s="174">
        <v>0</v>
      </c>
      <c r="AX30" s="174">
        <v>0</v>
      </c>
      <c r="AY30" s="174">
        <v>0</v>
      </c>
      <c r="AZ30" s="174">
        <v>0</v>
      </c>
      <c r="BA30" s="174">
        <v>0</v>
      </c>
      <c r="BB30" s="174">
        <v>0</v>
      </c>
      <c r="BC30" s="174">
        <v>0</v>
      </c>
      <c r="BD30" s="174">
        <v>0</v>
      </c>
      <c r="BE30" s="174">
        <v>0</v>
      </c>
      <c r="BF30" s="174">
        <v>0</v>
      </c>
      <c r="BG30" s="174">
        <v>0</v>
      </c>
      <c r="BH30" s="174">
        <v>0</v>
      </c>
      <c r="BI30" s="174">
        <v>0</v>
      </c>
      <c r="BJ30" s="174">
        <v>0</v>
      </c>
      <c r="BK30" s="174">
        <v>0</v>
      </c>
      <c r="BL30" s="174">
        <v>0</v>
      </c>
      <c r="BM30" s="174">
        <v>0</v>
      </c>
      <c r="BN30" s="174">
        <v>0</v>
      </c>
      <c r="BO30" s="174">
        <v>0</v>
      </c>
      <c r="BP30" s="174">
        <v>0</v>
      </c>
      <c r="BQ30" s="174">
        <v>0</v>
      </c>
      <c r="BR30" s="174">
        <v>0</v>
      </c>
      <c r="BS30" s="174">
        <v>0</v>
      </c>
      <c r="BT30" s="174">
        <v>0</v>
      </c>
      <c r="BU30" s="174">
        <v>0</v>
      </c>
      <c r="BV30" s="174">
        <v>0</v>
      </c>
      <c r="BW30" s="174">
        <v>0</v>
      </c>
      <c r="BX30" s="174">
        <v>0</v>
      </c>
      <c r="BY30" s="174">
        <v>0</v>
      </c>
      <c r="BZ30" s="174">
        <v>0</v>
      </c>
      <c r="CA30" s="174">
        <v>0</v>
      </c>
      <c r="CB30" s="174">
        <v>0</v>
      </c>
      <c r="CC30" s="174">
        <v>0</v>
      </c>
      <c r="CD30" s="174">
        <v>0</v>
      </c>
      <c r="CE30" s="174">
        <v>0</v>
      </c>
      <c r="CF30" s="174">
        <v>0</v>
      </c>
      <c r="CG30" s="174">
        <v>0</v>
      </c>
      <c r="CH30" s="174">
        <v>0</v>
      </c>
      <c r="CI30" s="174">
        <v>0</v>
      </c>
      <c r="CJ30" s="174">
        <v>0</v>
      </c>
      <c r="CK30" s="174">
        <v>0</v>
      </c>
      <c r="CL30" s="174">
        <v>0</v>
      </c>
      <c r="CM30" s="174">
        <v>0</v>
      </c>
      <c r="CN30" s="174">
        <v>0</v>
      </c>
      <c r="CO30" s="174">
        <v>0</v>
      </c>
      <c r="CP30" s="174">
        <v>0</v>
      </c>
      <c r="CQ30" s="174">
        <v>0</v>
      </c>
      <c r="CR30" s="174">
        <v>0</v>
      </c>
      <c r="CS30" s="174">
        <v>2</v>
      </c>
      <c r="CT30" s="174">
        <v>0</v>
      </c>
      <c r="CU30" s="174">
        <v>0</v>
      </c>
      <c r="CV30" s="174">
        <v>0</v>
      </c>
      <c r="CW30" s="174">
        <v>0</v>
      </c>
      <c r="CX30" s="174">
        <v>0</v>
      </c>
      <c r="CY30" s="174">
        <v>0</v>
      </c>
      <c r="CZ30" s="174">
        <v>0</v>
      </c>
      <c r="DA30" s="174">
        <v>0</v>
      </c>
      <c r="DB30" s="174">
        <v>0</v>
      </c>
      <c r="DC30" s="174">
        <v>0</v>
      </c>
      <c r="DD30" s="174">
        <v>0</v>
      </c>
      <c r="DE30" s="174">
        <v>0</v>
      </c>
      <c r="DF30" s="174">
        <v>0</v>
      </c>
      <c r="DG30" s="174">
        <v>0</v>
      </c>
      <c r="DH30" s="174">
        <v>0</v>
      </c>
      <c r="DI30" s="174">
        <v>0</v>
      </c>
      <c r="DJ30" s="174">
        <v>0</v>
      </c>
      <c r="DK30" s="174">
        <v>0</v>
      </c>
      <c r="DL30" s="174">
        <v>0</v>
      </c>
      <c r="DM30" s="174">
        <v>0</v>
      </c>
      <c r="DN30" s="174">
        <v>0</v>
      </c>
      <c r="DO30" s="174">
        <v>0</v>
      </c>
      <c r="DP30" s="174">
        <v>2</v>
      </c>
      <c r="DQ30" s="174">
        <v>0</v>
      </c>
      <c r="DR30" s="174">
        <v>0</v>
      </c>
      <c r="DS30" s="174">
        <v>0</v>
      </c>
      <c r="DT30" s="174">
        <v>1</v>
      </c>
      <c r="DU30" s="174">
        <v>0</v>
      </c>
      <c r="DV30" s="174">
        <v>0</v>
      </c>
      <c r="DW30" s="174">
        <v>0</v>
      </c>
      <c r="DX30" s="174">
        <v>0</v>
      </c>
      <c r="DY30" s="174">
        <v>0</v>
      </c>
    </row>
    <row r="31" spans="1:129" x14ac:dyDescent="0.25">
      <c r="A31" s="146" t="s">
        <v>197</v>
      </c>
      <c r="B31" s="146" t="s">
        <v>543</v>
      </c>
      <c r="C31" s="146" t="s">
        <v>383</v>
      </c>
      <c r="D31" s="146">
        <v>7</v>
      </c>
      <c r="E31" s="168">
        <v>43232</v>
      </c>
      <c r="F31" s="170">
        <v>0.48888888888888898</v>
      </c>
      <c r="G31" s="146"/>
      <c r="H31" s="146"/>
      <c r="I31" s="146"/>
      <c r="J31" s="146">
        <v>25.9</v>
      </c>
      <c r="K31" s="146" t="s">
        <v>384</v>
      </c>
      <c r="L31" s="146">
        <v>123</v>
      </c>
      <c r="M31" s="146" t="s">
        <v>358</v>
      </c>
      <c r="N31" s="193">
        <v>1</v>
      </c>
      <c r="O31" s="146">
        <v>1</v>
      </c>
      <c r="P31" s="146">
        <v>3</v>
      </c>
      <c r="Q31" s="146">
        <v>1</v>
      </c>
      <c r="R31" s="146"/>
      <c r="S31" s="146">
        <v>1</v>
      </c>
      <c r="T31" s="146">
        <v>123</v>
      </c>
      <c r="U31" s="146"/>
      <c r="V31" s="146"/>
      <c r="W31" s="146"/>
      <c r="X31" s="146">
        <v>5</v>
      </c>
      <c r="Y31" s="146">
        <v>7</v>
      </c>
      <c r="Z31" s="146"/>
      <c r="AA31" s="146"/>
      <c r="AB31" s="185">
        <v>0</v>
      </c>
      <c r="AC31" s="146"/>
      <c r="AD31" s="186">
        <v>0</v>
      </c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>
        <v>3</v>
      </c>
      <c r="AQ31" s="146"/>
      <c r="AR31" s="146"/>
      <c r="AS31" s="146"/>
      <c r="AT31" s="146"/>
      <c r="AU31" s="146"/>
      <c r="AV31" s="146"/>
      <c r="AW31" s="146"/>
      <c r="AX31" s="146"/>
      <c r="AY31" s="146"/>
      <c r="AZ31" s="146">
        <v>1</v>
      </c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>
        <v>1</v>
      </c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146">
        <v>4</v>
      </c>
      <c r="DB31" s="146"/>
      <c r="DC31" s="146"/>
      <c r="DD31" s="146"/>
      <c r="DE31" s="146"/>
      <c r="DF31" s="146"/>
      <c r="DG31" s="146"/>
      <c r="DH31" s="146"/>
      <c r="DI31" s="146"/>
      <c r="DJ31" s="146"/>
      <c r="DK31" s="146"/>
      <c r="DL31" s="146"/>
      <c r="DM31" s="146"/>
      <c r="DN31" s="146"/>
      <c r="DO31" s="146"/>
      <c r="DP31" s="146"/>
      <c r="DQ31" s="146"/>
      <c r="DR31" s="146"/>
      <c r="DS31" s="146"/>
      <c r="DT31" s="146"/>
      <c r="DU31" s="146"/>
      <c r="DV31" s="146">
        <v>3</v>
      </c>
      <c r="DW31" s="146"/>
      <c r="DX31" s="146"/>
      <c r="DY31" s="146"/>
    </row>
    <row r="32" spans="1:129" x14ac:dyDescent="0.25">
      <c r="A32" s="146" t="s">
        <v>197</v>
      </c>
      <c r="B32" s="146" t="s">
        <v>543</v>
      </c>
      <c r="C32" s="146" t="s">
        <v>383</v>
      </c>
      <c r="D32" s="146">
        <v>7</v>
      </c>
      <c r="E32" s="168">
        <v>43232</v>
      </c>
      <c r="F32" s="170">
        <v>0.48888888888888898</v>
      </c>
      <c r="G32" s="146"/>
      <c r="H32" s="146"/>
      <c r="I32" s="146"/>
      <c r="J32" s="146">
        <v>25.9</v>
      </c>
      <c r="K32" s="146" t="s">
        <v>384</v>
      </c>
      <c r="L32" s="146">
        <v>124</v>
      </c>
      <c r="M32" s="146" t="s">
        <v>358</v>
      </c>
      <c r="N32" s="193">
        <v>1</v>
      </c>
      <c r="O32" s="146">
        <v>1</v>
      </c>
      <c r="P32" s="146">
        <v>5</v>
      </c>
      <c r="Q32" s="146">
        <v>6</v>
      </c>
      <c r="R32" s="146"/>
      <c r="S32" s="146">
        <v>1</v>
      </c>
      <c r="T32" s="146">
        <v>124</v>
      </c>
      <c r="U32" s="146"/>
      <c r="V32" s="146"/>
      <c r="W32" s="146"/>
      <c r="X32" s="146">
        <v>10</v>
      </c>
      <c r="Y32" s="146">
        <v>11</v>
      </c>
      <c r="Z32" s="146"/>
      <c r="AA32" s="146"/>
      <c r="AB32" s="185">
        <v>3</v>
      </c>
      <c r="AC32" s="146"/>
      <c r="AD32" s="186">
        <v>1</v>
      </c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>
        <v>6</v>
      </c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146">
        <v>11</v>
      </c>
      <c r="DB32" s="146"/>
      <c r="DC32" s="146"/>
      <c r="DD32" s="146"/>
      <c r="DE32" s="146"/>
      <c r="DF32" s="146"/>
      <c r="DG32" s="146"/>
      <c r="DH32" s="146"/>
      <c r="DI32" s="146"/>
      <c r="DJ32" s="146"/>
      <c r="DK32" s="146"/>
      <c r="DL32" s="146"/>
      <c r="DM32" s="146"/>
      <c r="DN32" s="146"/>
      <c r="DO32" s="146"/>
      <c r="DP32" s="146"/>
      <c r="DQ32" s="146"/>
      <c r="DR32" s="146"/>
      <c r="DS32" s="146"/>
      <c r="DT32" s="146"/>
      <c r="DU32" s="146"/>
      <c r="DV32" s="146"/>
      <c r="DW32" s="146"/>
      <c r="DX32" s="146"/>
      <c r="DY32" s="146"/>
    </row>
    <row r="33" spans="1:129" x14ac:dyDescent="0.25">
      <c r="A33" s="146" t="s">
        <v>197</v>
      </c>
      <c r="B33" s="146" t="s">
        <v>543</v>
      </c>
      <c r="C33" s="146" t="s">
        <v>193</v>
      </c>
      <c r="D33" s="146">
        <v>2</v>
      </c>
      <c r="E33" s="168">
        <v>43239</v>
      </c>
      <c r="F33" s="170">
        <v>0.56805555555555554</v>
      </c>
      <c r="G33" s="146"/>
      <c r="H33" s="146"/>
      <c r="I33" s="146"/>
      <c r="J33" s="146">
        <v>18.899999999999999</v>
      </c>
      <c r="K33" s="146" t="s">
        <v>375</v>
      </c>
      <c r="L33" s="146">
        <v>131</v>
      </c>
      <c r="M33" s="146" t="s">
        <v>358</v>
      </c>
      <c r="N33" s="193">
        <v>1</v>
      </c>
      <c r="O33" s="146">
        <v>0</v>
      </c>
      <c r="P33" s="146">
        <v>0</v>
      </c>
      <c r="Q33" s="146">
        <v>2</v>
      </c>
      <c r="R33" s="146"/>
      <c r="S33" s="146">
        <v>1</v>
      </c>
      <c r="T33" s="146">
        <v>131</v>
      </c>
      <c r="U33" s="146"/>
      <c r="V33" s="146"/>
      <c r="W33" s="146"/>
      <c r="X33" s="146">
        <v>2</v>
      </c>
      <c r="Y33" s="146">
        <v>2</v>
      </c>
      <c r="Z33" s="146"/>
      <c r="AA33" s="146"/>
      <c r="AB33" s="185">
        <v>1</v>
      </c>
      <c r="AC33" s="146"/>
      <c r="AD33" s="186">
        <v>1</v>
      </c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146"/>
      <c r="DB33" s="146"/>
      <c r="DC33" s="146"/>
      <c r="DD33" s="146"/>
      <c r="DE33" s="146"/>
      <c r="DF33" s="146"/>
      <c r="DG33" s="146"/>
      <c r="DH33" s="146"/>
      <c r="DI33" s="146"/>
      <c r="DJ33" s="146"/>
      <c r="DK33" s="146"/>
      <c r="DL33" s="146"/>
      <c r="DM33" s="146"/>
      <c r="DN33" s="146"/>
      <c r="DO33" s="146"/>
      <c r="DP33" s="146">
        <v>2</v>
      </c>
      <c r="DQ33" s="146"/>
      <c r="DR33" s="146"/>
      <c r="DS33" s="146"/>
      <c r="DT33" s="146"/>
      <c r="DU33" s="146"/>
      <c r="DV33" s="146"/>
      <c r="DW33" s="146"/>
      <c r="DX33" s="146"/>
      <c r="DY33" s="146"/>
    </row>
    <row r="34" spans="1:129" x14ac:dyDescent="0.25">
      <c r="A34" s="146" t="s">
        <v>197</v>
      </c>
      <c r="B34" s="146" t="s">
        <v>543</v>
      </c>
      <c r="C34" s="146" t="s">
        <v>193</v>
      </c>
      <c r="D34" s="146">
        <v>2</v>
      </c>
      <c r="E34" s="168">
        <v>43239</v>
      </c>
      <c r="F34" s="170">
        <v>0.56805555555555554</v>
      </c>
      <c r="G34" s="146"/>
      <c r="H34" s="146"/>
      <c r="I34" s="146"/>
      <c r="J34" s="146">
        <v>18.899999999999999</v>
      </c>
      <c r="K34" s="146" t="s">
        <v>375</v>
      </c>
      <c r="L34" s="146">
        <v>132</v>
      </c>
      <c r="M34" s="146" t="s">
        <v>358</v>
      </c>
      <c r="N34" s="193">
        <v>1</v>
      </c>
      <c r="O34" s="146">
        <v>9</v>
      </c>
      <c r="P34" s="146">
        <v>7</v>
      </c>
      <c r="Q34" s="146">
        <v>3</v>
      </c>
      <c r="R34" s="146"/>
      <c r="S34" s="146">
        <v>1</v>
      </c>
      <c r="T34" s="146">
        <v>132</v>
      </c>
      <c r="U34" s="146"/>
      <c r="V34" s="146"/>
      <c r="W34" s="146" t="s">
        <v>376</v>
      </c>
      <c r="X34" s="146">
        <v>19</v>
      </c>
      <c r="Y34" s="146">
        <v>30</v>
      </c>
      <c r="Z34" s="146"/>
      <c r="AA34" s="146"/>
      <c r="AB34" s="185">
        <v>2</v>
      </c>
      <c r="AC34" s="146"/>
      <c r="AD34" s="186">
        <v>0</v>
      </c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>
        <v>14</v>
      </c>
      <c r="AQ34" s="146"/>
      <c r="AR34" s="146"/>
      <c r="AS34" s="146"/>
      <c r="AT34" s="146"/>
      <c r="AU34" s="146"/>
      <c r="AV34" s="146"/>
      <c r="AW34" s="146"/>
      <c r="AX34" s="146"/>
      <c r="AY34" s="146"/>
      <c r="AZ34" s="146">
        <v>3</v>
      </c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146">
        <v>17</v>
      </c>
      <c r="DB34" s="146"/>
      <c r="DC34" s="146"/>
      <c r="DD34" s="146"/>
      <c r="DE34" s="146"/>
      <c r="DF34" s="146"/>
      <c r="DG34" s="146"/>
      <c r="DH34" s="146"/>
      <c r="DI34" s="146"/>
      <c r="DJ34" s="146"/>
      <c r="DK34" s="146"/>
      <c r="DL34" s="146"/>
      <c r="DM34" s="146"/>
      <c r="DN34" s="146"/>
      <c r="DO34" s="146"/>
      <c r="DP34" s="146">
        <v>11</v>
      </c>
      <c r="DQ34" s="146"/>
      <c r="DR34" s="146"/>
      <c r="DS34" s="146"/>
      <c r="DT34" s="146"/>
      <c r="DU34" s="146"/>
      <c r="DV34" s="146">
        <v>2</v>
      </c>
      <c r="DW34" s="146"/>
      <c r="DX34" s="146"/>
      <c r="DY34" s="146"/>
    </row>
    <row r="35" spans="1:129" x14ac:dyDescent="0.25">
      <c r="A35" s="146" t="s">
        <v>197</v>
      </c>
      <c r="B35" s="146" t="s">
        <v>543</v>
      </c>
      <c r="C35" s="146" t="s">
        <v>193</v>
      </c>
      <c r="D35" s="146">
        <v>2</v>
      </c>
      <c r="E35" s="168">
        <v>43239</v>
      </c>
      <c r="F35" s="170">
        <v>0.56805555555555598</v>
      </c>
      <c r="G35" s="146"/>
      <c r="H35" s="146"/>
      <c r="I35" s="146"/>
      <c r="J35" s="146">
        <v>18.899999999999999</v>
      </c>
      <c r="K35" s="146" t="s">
        <v>375</v>
      </c>
      <c r="L35" s="146">
        <v>133</v>
      </c>
      <c r="M35" s="146" t="s">
        <v>377</v>
      </c>
      <c r="N35" s="193">
        <v>1</v>
      </c>
      <c r="O35" s="146">
        <v>9</v>
      </c>
      <c r="P35" s="146">
        <v>3</v>
      </c>
      <c r="Q35" s="146">
        <v>0</v>
      </c>
      <c r="R35" s="146"/>
      <c r="S35" s="146">
        <v>1</v>
      </c>
      <c r="T35" s="146">
        <v>133</v>
      </c>
      <c r="U35" s="146"/>
      <c r="V35" s="146"/>
      <c r="W35" s="146" t="s">
        <v>378</v>
      </c>
      <c r="X35" s="146">
        <v>12</v>
      </c>
      <c r="Y35" s="146">
        <v>22</v>
      </c>
      <c r="Z35" s="146"/>
      <c r="AA35" s="146"/>
      <c r="AB35" s="185">
        <v>0</v>
      </c>
      <c r="AC35" s="146"/>
      <c r="AD35" s="186">
        <v>0</v>
      </c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>
        <v>5</v>
      </c>
      <c r="AQ35" s="146"/>
      <c r="AR35" s="146"/>
      <c r="AS35" s="146"/>
      <c r="AT35" s="146"/>
      <c r="AU35" s="146"/>
      <c r="AV35" s="146"/>
      <c r="AW35" s="146"/>
      <c r="AX35" s="146"/>
      <c r="AY35" s="146"/>
      <c r="AZ35" s="146">
        <v>7</v>
      </c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146">
        <v>21</v>
      </c>
      <c r="DB35" s="146"/>
      <c r="DC35" s="146"/>
      <c r="DD35" s="146"/>
      <c r="DE35" s="146"/>
      <c r="DF35" s="146"/>
      <c r="DG35" s="146"/>
      <c r="DH35" s="146"/>
      <c r="DI35" s="146"/>
      <c r="DJ35" s="146"/>
      <c r="DK35" s="146"/>
      <c r="DL35" s="146"/>
      <c r="DM35" s="146">
        <v>1</v>
      </c>
      <c r="DN35" s="146"/>
      <c r="DO35" s="146"/>
      <c r="DP35" s="146"/>
      <c r="DQ35" s="146"/>
      <c r="DR35" s="146"/>
      <c r="DS35" s="146"/>
      <c r="DT35" s="146"/>
      <c r="DU35" s="146"/>
      <c r="DV35" s="146"/>
      <c r="DW35" s="146"/>
      <c r="DX35" s="146"/>
      <c r="DY35" s="146"/>
    </row>
    <row r="36" spans="1:129" x14ac:dyDescent="0.25">
      <c r="A36" s="146" t="s">
        <v>197</v>
      </c>
      <c r="B36" s="146" t="s">
        <v>543</v>
      </c>
      <c r="C36" s="146" t="s">
        <v>193</v>
      </c>
      <c r="D36" s="146">
        <v>2</v>
      </c>
      <c r="E36" s="168">
        <v>43239</v>
      </c>
      <c r="F36" s="170">
        <v>0.56805555555555598</v>
      </c>
      <c r="G36" s="146"/>
      <c r="H36" s="146"/>
      <c r="I36" s="146"/>
      <c r="J36" s="146">
        <v>18.899999999999999</v>
      </c>
      <c r="K36" s="146" t="s">
        <v>375</v>
      </c>
      <c r="L36" s="146">
        <v>134</v>
      </c>
      <c r="M36" s="146" t="s">
        <v>377</v>
      </c>
      <c r="N36" s="193">
        <v>1</v>
      </c>
      <c r="O36" s="146">
        <v>20</v>
      </c>
      <c r="P36" s="146">
        <v>8</v>
      </c>
      <c r="Q36" s="146">
        <v>4</v>
      </c>
      <c r="R36" s="146"/>
      <c r="S36" s="146">
        <v>2</v>
      </c>
      <c r="T36" s="146">
        <v>134</v>
      </c>
      <c r="U36" s="146" t="s">
        <v>379</v>
      </c>
      <c r="V36" s="146"/>
      <c r="W36" s="146" t="s">
        <v>380</v>
      </c>
      <c r="X36" s="146">
        <v>30</v>
      </c>
      <c r="Y36" s="146">
        <v>29</v>
      </c>
      <c r="Z36" s="146"/>
      <c r="AA36" s="146">
        <v>0</v>
      </c>
      <c r="AB36" s="185">
        <v>0</v>
      </c>
      <c r="AC36" s="146">
        <v>0</v>
      </c>
      <c r="AD36" s="186">
        <v>1</v>
      </c>
      <c r="AE36" s="146">
        <v>0</v>
      </c>
      <c r="AF36" s="146">
        <v>0</v>
      </c>
      <c r="AG36" s="146">
        <v>0</v>
      </c>
      <c r="AH36" s="146">
        <v>0</v>
      </c>
      <c r="AI36" s="146">
        <v>0</v>
      </c>
      <c r="AJ36" s="146">
        <v>0</v>
      </c>
      <c r="AK36" s="146">
        <v>0</v>
      </c>
      <c r="AL36" s="146">
        <v>0</v>
      </c>
      <c r="AM36" s="146">
        <v>0</v>
      </c>
      <c r="AN36" s="146">
        <v>0</v>
      </c>
      <c r="AO36" s="146">
        <v>0</v>
      </c>
      <c r="AP36" s="146">
        <v>24</v>
      </c>
      <c r="AQ36" s="146">
        <v>0</v>
      </c>
      <c r="AR36" s="146">
        <v>0</v>
      </c>
      <c r="AS36" s="146">
        <v>0</v>
      </c>
      <c r="AT36" s="146">
        <v>0</v>
      </c>
      <c r="AU36" s="146">
        <v>0</v>
      </c>
      <c r="AV36" s="146">
        <v>0</v>
      </c>
      <c r="AW36" s="146">
        <v>0</v>
      </c>
      <c r="AX36" s="146">
        <v>0</v>
      </c>
      <c r="AY36" s="146">
        <v>0</v>
      </c>
      <c r="AZ36" s="146">
        <v>5</v>
      </c>
      <c r="BA36" s="146">
        <v>0</v>
      </c>
      <c r="BB36" s="146">
        <v>0</v>
      </c>
      <c r="BC36" s="146">
        <v>0</v>
      </c>
      <c r="BD36" s="146">
        <v>0</v>
      </c>
      <c r="BE36" s="146">
        <v>0</v>
      </c>
      <c r="BF36" s="146">
        <v>0</v>
      </c>
      <c r="BG36" s="146">
        <v>0</v>
      </c>
      <c r="BH36" s="146">
        <v>0</v>
      </c>
      <c r="BI36" s="146">
        <v>0</v>
      </c>
      <c r="BJ36" s="146">
        <v>0</v>
      </c>
      <c r="BK36" s="146">
        <v>0</v>
      </c>
      <c r="BL36" s="146">
        <v>0</v>
      </c>
      <c r="BM36" s="146">
        <v>0</v>
      </c>
      <c r="BN36" s="146">
        <v>0</v>
      </c>
      <c r="BO36" s="146">
        <v>0</v>
      </c>
      <c r="BP36" s="146">
        <v>0</v>
      </c>
      <c r="BQ36" s="146">
        <v>0</v>
      </c>
      <c r="BR36" s="146">
        <v>0</v>
      </c>
      <c r="BS36" s="146">
        <v>0</v>
      </c>
      <c r="BT36" s="146">
        <v>0</v>
      </c>
      <c r="BU36" s="146">
        <v>0</v>
      </c>
      <c r="BV36" s="146">
        <v>0</v>
      </c>
      <c r="BW36" s="146">
        <v>0</v>
      </c>
      <c r="BX36" s="146">
        <v>0</v>
      </c>
      <c r="BY36" s="146">
        <v>0</v>
      </c>
      <c r="BZ36" s="146">
        <v>0</v>
      </c>
      <c r="CA36" s="146">
        <v>0</v>
      </c>
      <c r="CB36" s="146">
        <v>0</v>
      </c>
      <c r="CC36" s="146">
        <v>0</v>
      </c>
      <c r="CD36" s="146">
        <v>0</v>
      </c>
      <c r="CE36" s="146">
        <v>0</v>
      </c>
      <c r="CF36" s="146">
        <v>0</v>
      </c>
      <c r="CG36" s="146">
        <v>0</v>
      </c>
      <c r="CH36" s="146">
        <v>0</v>
      </c>
      <c r="CI36" s="146">
        <v>0</v>
      </c>
      <c r="CJ36" s="146">
        <v>0</v>
      </c>
      <c r="CK36" s="146">
        <v>0</v>
      </c>
      <c r="CL36" s="146">
        <v>0</v>
      </c>
      <c r="CM36" s="146">
        <v>0</v>
      </c>
      <c r="CN36" s="146">
        <v>0</v>
      </c>
      <c r="CO36" s="146">
        <v>0</v>
      </c>
      <c r="CP36" s="146">
        <v>0</v>
      </c>
      <c r="CQ36" s="146">
        <v>0</v>
      </c>
      <c r="CR36" s="146">
        <v>0</v>
      </c>
      <c r="CS36" s="146">
        <v>0</v>
      </c>
      <c r="CT36" s="146">
        <v>0</v>
      </c>
      <c r="CU36" s="146">
        <v>0</v>
      </c>
      <c r="CV36" s="146">
        <v>0</v>
      </c>
      <c r="CW36" s="146">
        <v>0</v>
      </c>
      <c r="CX36" s="146">
        <v>0</v>
      </c>
      <c r="CY36" s="146">
        <v>0</v>
      </c>
      <c r="CZ36" s="146">
        <v>0</v>
      </c>
      <c r="DA36" s="146">
        <v>26</v>
      </c>
      <c r="DB36" s="146">
        <v>1</v>
      </c>
      <c r="DC36" s="146">
        <v>0</v>
      </c>
      <c r="DD36" s="146">
        <v>0</v>
      </c>
      <c r="DE36" s="146">
        <v>0</v>
      </c>
      <c r="DF36" s="146">
        <v>0</v>
      </c>
      <c r="DG36" s="146">
        <v>0</v>
      </c>
      <c r="DH36" s="146">
        <v>0</v>
      </c>
      <c r="DI36" s="146">
        <v>0</v>
      </c>
      <c r="DJ36" s="146">
        <v>0</v>
      </c>
      <c r="DK36" s="146">
        <v>0</v>
      </c>
      <c r="DL36" s="146">
        <v>0</v>
      </c>
      <c r="DM36" s="146">
        <v>0</v>
      </c>
      <c r="DN36" s="146">
        <v>0</v>
      </c>
      <c r="DO36" s="146">
        <v>0</v>
      </c>
      <c r="DP36" s="146">
        <v>2</v>
      </c>
      <c r="DQ36" s="146">
        <v>0</v>
      </c>
      <c r="DR36" s="146">
        <v>0</v>
      </c>
      <c r="DS36" s="146">
        <v>0</v>
      </c>
      <c r="DT36" s="146">
        <v>0</v>
      </c>
      <c r="DU36" s="146">
        <v>0</v>
      </c>
      <c r="DV36" s="146">
        <v>0</v>
      </c>
      <c r="DW36" s="146">
        <v>0</v>
      </c>
      <c r="DX36" s="146">
        <v>0</v>
      </c>
      <c r="DY36" s="146">
        <v>0</v>
      </c>
    </row>
    <row r="37" spans="1:129" x14ac:dyDescent="0.25">
      <c r="A37" s="174" t="s">
        <v>197</v>
      </c>
      <c r="B37" s="174" t="s">
        <v>543</v>
      </c>
      <c r="C37" s="174" t="s">
        <v>193</v>
      </c>
      <c r="D37" s="174">
        <v>2</v>
      </c>
      <c r="E37" s="175">
        <v>43239</v>
      </c>
      <c r="F37" s="195">
        <v>0.56805555555555598</v>
      </c>
      <c r="G37" s="174"/>
      <c r="H37" s="174"/>
      <c r="I37" s="174"/>
      <c r="J37" s="174">
        <v>18.899999999999999</v>
      </c>
      <c r="K37" s="174" t="s">
        <v>375</v>
      </c>
      <c r="L37" s="174">
        <v>135</v>
      </c>
      <c r="M37" s="174" t="s">
        <v>371</v>
      </c>
      <c r="N37" s="196">
        <v>1</v>
      </c>
      <c r="O37" s="174">
        <v>26</v>
      </c>
      <c r="P37" s="174">
        <v>7</v>
      </c>
      <c r="Q37" s="174">
        <v>0</v>
      </c>
      <c r="R37" s="174"/>
      <c r="S37" s="174">
        <v>2</v>
      </c>
      <c r="T37" s="174">
        <v>135</v>
      </c>
      <c r="U37" s="174"/>
      <c r="V37" s="174"/>
      <c r="W37" s="174" t="s">
        <v>381</v>
      </c>
      <c r="X37" s="174">
        <v>34</v>
      </c>
      <c r="Y37" s="146">
        <v>36</v>
      </c>
      <c r="Z37" s="146"/>
      <c r="AA37" s="146">
        <v>0</v>
      </c>
      <c r="AB37" s="185">
        <v>0</v>
      </c>
      <c r="AC37" s="146">
        <v>0</v>
      </c>
      <c r="AD37" s="186">
        <v>0</v>
      </c>
      <c r="AE37" s="146">
        <v>0</v>
      </c>
      <c r="AF37" s="146">
        <v>0</v>
      </c>
      <c r="AG37" s="146">
        <v>0</v>
      </c>
      <c r="AH37" s="146">
        <v>0</v>
      </c>
      <c r="AI37" s="146">
        <v>0</v>
      </c>
      <c r="AJ37" s="146">
        <v>0</v>
      </c>
      <c r="AK37" s="146">
        <v>0</v>
      </c>
      <c r="AL37" s="146">
        <v>0</v>
      </c>
      <c r="AM37" s="146">
        <v>0</v>
      </c>
      <c r="AN37" s="146">
        <v>0</v>
      </c>
      <c r="AO37" s="146">
        <v>0</v>
      </c>
      <c r="AP37" s="146">
        <v>18</v>
      </c>
      <c r="AQ37" s="146">
        <v>0</v>
      </c>
      <c r="AR37" s="146">
        <v>0</v>
      </c>
      <c r="AS37" s="146">
        <v>0</v>
      </c>
      <c r="AT37" s="146">
        <v>0</v>
      </c>
      <c r="AU37" s="146">
        <v>0</v>
      </c>
      <c r="AV37" s="146">
        <v>0</v>
      </c>
      <c r="AW37" s="146">
        <v>0</v>
      </c>
      <c r="AX37" s="146">
        <v>0</v>
      </c>
      <c r="AY37" s="146">
        <v>0</v>
      </c>
      <c r="AZ37" s="146">
        <v>16</v>
      </c>
      <c r="BA37" s="146">
        <v>0</v>
      </c>
      <c r="BB37" s="146">
        <v>0</v>
      </c>
      <c r="BC37" s="146">
        <v>0</v>
      </c>
      <c r="BD37" s="146">
        <v>0</v>
      </c>
      <c r="BE37" s="146">
        <v>0</v>
      </c>
      <c r="BF37" s="146">
        <v>0</v>
      </c>
      <c r="BG37" s="146">
        <v>0</v>
      </c>
      <c r="BH37" s="146">
        <v>0</v>
      </c>
      <c r="BI37" s="146">
        <v>0</v>
      </c>
      <c r="BJ37" s="146">
        <v>0</v>
      </c>
      <c r="BK37" s="146">
        <v>0</v>
      </c>
      <c r="BL37" s="146">
        <v>0</v>
      </c>
      <c r="BM37" s="146">
        <v>0</v>
      </c>
      <c r="BN37" s="146">
        <v>0</v>
      </c>
      <c r="BO37" s="146">
        <v>0</v>
      </c>
      <c r="BP37" s="146">
        <v>0</v>
      </c>
      <c r="BQ37" s="146">
        <v>0</v>
      </c>
      <c r="BR37" s="146">
        <v>0</v>
      </c>
      <c r="BS37" s="146">
        <v>0</v>
      </c>
      <c r="BT37" s="146">
        <v>0</v>
      </c>
      <c r="BU37" s="146">
        <v>0</v>
      </c>
      <c r="BV37" s="146">
        <v>0</v>
      </c>
      <c r="BW37" s="146">
        <v>0</v>
      </c>
      <c r="BX37" s="146">
        <v>0</v>
      </c>
      <c r="BY37" s="146">
        <v>0</v>
      </c>
      <c r="BZ37" s="146">
        <v>0</v>
      </c>
      <c r="CA37" s="146">
        <v>0</v>
      </c>
      <c r="CB37" s="146">
        <v>0</v>
      </c>
      <c r="CC37" s="146">
        <v>0</v>
      </c>
      <c r="CD37" s="146">
        <v>0</v>
      </c>
      <c r="CE37" s="146">
        <v>0</v>
      </c>
      <c r="CF37" s="146">
        <v>0</v>
      </c>
      <c r="CG37" s="146">
        <v>0</v>
      </c>
      <c r="CH37" s="146">
        <v>0</v>
      </c>
      <c r="CI37" s="146">
        <v>0</v>
      </c>
      <c r="CJ37" s="146">
        <v>0</v>
      </c>
      <c r="CK37" s="146">
        <v>0</v>
      </c>
      <c r="CL37" s="146">
        <v>0</v>
      </c>
      <c r="CM37" s="146">
        <v>0</v>
      </c>
      <c r="CN37" s="146">
        <v>0</v>
      </c>
      <c r="CO37" s="146">
        <v>0</v>
      </c>
      <c r="CP37" s="146">
        <v>0</v>
      </c>
      <c r="CQ37" s="146">
        <v>0</v>
      </c>
      <c r="CR37" s="146">
        <v>0</v>
      </c>
      <c r="CS37" s="146">
        <v>0</v>
      </c>
      <c r="CT37" s="146">
        <v>0</v>
      </c>
      <c r="CU37" s="146">
        <v>0</v>
      </c>
      <c r="CV37" s="146">
        <v>0</v>
      </c>
      <c r="CW37" s="146">
        <v>0</v>
      </c>
      <c r="CX37" s="146">
        <v>0</v>
      </c>
      <c r="CY37" s="146">
        <v>0</v>
      </c>
      <c r="CZ37" s="146">
        <v>0</v>
      </c>
      <c r="DA37" s="146">
        <v>32</v>
      </c>
      <c r="DB37" s="146">
        <v>0</v>
      </c>
      <c r="DC37" s="146">
        <v>0</v>
      </c>
      <c r="DD37" s="146">
        <v>0</v>
      </c>
      <c r="DE37" s="146">
        <v>0</v>
      </c>
      <c r="DF37" s="146">
        <v>0</v>
      </c>
      <c r="DG37" s="146">
        <v>0</v>
      </c>
      <c r="DH37" s="146">
        <v>0</v>
      </c>
      <c r="DI37" s="146">
        <v>0</v>
      </c>
      <c r="DJ37" s="146">
        <v>0</v>
      </c>
      <c r="DK37" s="146">
        <v>0</v>
      </c>
      <c r="DL37" s="146">
        <v>0</v>
      </c>
      <c r="DM37" s="146">
        <v>0</v>
      </c>
      <c r="DN37" s="146">
        <v>0</v>
      </c>
      <c r="DO37" s="146">
        <v>0</v>
      </c>
      <c r="DP37" s="146">
        <v>2</v>
      </c>
      <c r="DQ37" s="146">
        <v>0</v>
      </c>
      <c r="DR37" s="146">
        <v>0</v>
      </c>
      <c r="DS37" s="146">
        <v>0</v>
      </c>
      <c r="DT37" s="146">
        <v>0</v>
      </c>
      <c r="DU37" s="146">
        <v>0</v>
      </c>
      <c r="DV37" s="146">
        <v>2</v>
      </c>
      <c r="DW37" s="146">
        <v>0</v>
      </c>
      <c r="DX37" s="146">
        <v>0</v>
      </c>
      <c r="DY37" s="146">
        <v>0</v>
      </c>
    </row>
    <row r="38" spans="1:129" x14ac:dyDescent="0.25">
      <c r="A38" s="146" t="s">
        <v>197</v>
      </c>
      <c r="B38" s="146" t="s">
        <v>543</v>
      </c>
      <c r="C38" s="146" t="s">
        <v>193</v>
      </c>
      <c r="D38" s="146">
        <v>2</v>
      </c>
      <c r="E38" s="168">
        <v>43239</v>
      </c>
      <c r="F38" s="170">
        <v>0.56805555555555598</v>
      </c>
      <c r="G38" s="146"/>
      <c r="H38" s="146"/>
      <c r="I38" s="146"/>
      <c r="J38" s="146">
        <v>18.899999999999999</v>
      </c>
      <c r="K38" s="146" t="s">
        <v>375</v>
      </c>
      <c r="L38" s="146">
        <v>136</v>
      </c>
      <c r="M38" s="146" t="s">
        <v>358</v>
      </c>
      <c r="N38" s="193">
        <v>1</v>
      </c>
      <c r="O38" s="146">
        <v>8</v>
      </c>
      <c r="P38" s="146">
        <v>5</v>
      </c>
      <c r="Q38" s="146">
        <v>4</v>
      </c>
      <c r="R38" s="146"/>
      <c r="S38" s="146">
        <v>1</v>
      </c>
      <c r="T38" s="146">
        <v>136</v>
      </c>
      <c r="U38" s="146"/>
      <c r="V38" s="146"/>
      <c r="W38" s="146" t="s">
        <v>382</v>
      </c>
      <c r="X38" s="146">
        <v>17</v>
      </c>
      <c r="Y38" s="146">
        <v>29</v>
      </c>
      <c r="Z38" s="146"/>
      <c r="AA38" s="146"/>
      <c r="AB38" s="185">
        <v>0</v>
      </c>
      <c r="AC38" s="146"/>
      <c r="AD38" s="186">
        <v>0</v>
      </c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>
        <v>9</v>
      </c>
      <c r="AQ38" s="146"/>
      <c r="AR38" s="146"/>
      <c r="AS38" s="146"/>
      <c r="AT38" s="146"/>
      <c r="AU38" s="146"/>
      <c r="AV38" s="146"/>
      <c r="AW38" s="146"/>
      <c r="AX38" s="146"/>
      <c r="AY38" s="146"/>
      <c r="AZ38" s="146">
        <v>8</v>
      </c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146">
        <v>26</v>
      </c>
      <c r="DB38" s="146"/>
      <c r="DC38" s="146"/>
      <c r="DD38" s="146"/>
      <c r="DE38" s="146"/>
      <c r="DF38" s="146"/>
      <c r="DG38" s="146"/>
      <c r="DH38" s="146"/>
      <c r="DI38" s="146"/>
      <c r="DJ38" s="146"/>
      <c r="DK38" s="146"/>
      <c r="DL38" s="146"/>
      <c r="DM38" s="146"/>
      <c r="DN38" s="146"/>
      <c r="DO38" s="146"/>
      <c r="DP38" s="146">
        <v>1</v>
      </c>
      <c r="DQ38" s="146"/>
      <c r="DR38" s="146"/>
      <c r="DS38" s="146"/>
      <c r="DT38" s="146"/>
      <c r="DU38" s="146"/>
      <c r="DV38" s="146">
        <v>2</v>
      </c>
      <c r="DW38" s="146"/>
      <c r="DX38" s="146"/>
      <c r="DY38" s="146"/>
    </row>
    <row r="39" spans="1:129" x14ac:dyDescent="0.25">
      <c r="A39" s="146" t="s">
        <v>808</v>
      </c>
      <c r="B39" s="146" t="s">
        <v>809</v>
      </c>
      <c r="C39" s="146" t="s">
        <v>193</v>
      </c>
      <c r="D39" s="146">
        <v>2</v>
      </c>
      <c r="E39" s="168">
        <v>43211</v>
      </c>
      <c r="F39" s="170">
        <v>0.53263888888888888</v>
      </c>
      <c r="G39" s="170">
        <v>0.63541666666666663</v>
      </c>
      <c r="H39" s="146"/>
      <c r="I39" s="146"/>
      <c r="J39" s="146">
        <v>12.5</v>
      </c>
      <c r="K39" s="146" t="s">
        <v>481</v>
      </c>
      <c r="L39" s="146">
        <v>14</v>
      </c>
      <c r="M39" s="146" t="s">
        <v>358</v>
      </c>
      <c r="N39" s="193">
        <v>1</v>
      </c>
      <c r="O39" s="146"/>
      <c r="P39" s="146"/>
      <c r="Q39" s="146"/>
      <c r="R39" s="146"/>
      <c r="S39" s="146">
        <v>1</v>
      </c>
      <c r="T39" s="146">
        <v>14.1</v>
      </c>
      <c r="U39" s="146"/>
      <c r="V39" s="146"/>
      <c r="W39" s="146" t="s">
        <v>483</v>
      </c>
      <c r="X39" s="146">
        <v>1</v>
      </c>
      <c r="Y39" s="146">
        <v>8</v>
      </c>
      <c r="Z39" s="146"/>
      <c r="AA39" s="146"/>
      <c r="AB39" s="185">
        <v>0</v>
      </c>
      <c r="AC39" s="146"/>
      <c r="AD39" s="186">
        <v>0</v>
      </c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>
        <v>1</v>
      </c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>
        <v>1</v>
      </c>
      <c r="CH39" s="146">
        <v>6</v>
      </c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146">
        <v>1</v>
      </c>
      <c r="DB39" s="146"/>
      <c r="DC39" s="146"/>
      <c r="DD39" s="146"/>
      <c r="DE39" s="146"/>
      <c r="DF39" s="146"/>
      <c r="DG39" s="146"/>
      <c r="DH39" s="146"/>
      <c r="DI39" s="146"/>
      <c r="DJ39" s="146"/>
      <c r="DK39" s="146"/>
      <c r="DL39" s="146"/>
      <c r="DM39" s="146"/>
      <c r="DN39" s="146"/>
      <c r="DO39" s="146"/>
      <c r="DP39" s="146"/>
      <c r="DQ39" s="146"/>
      <c r="DR39" s="146"/>
      <c r="DS39" s="146"/>
      <c r="DT39" s="146"/>
      <c r="DU39" s="146"/>
      <c r="DV39" s="146"/>
      <c r="DW39" s="146"/>
      <c r="DX39" s="146"/>
      <c r="DY39" s="146"/>
    </row>
    <row r="40" spans="1:129" x14ac:dyDescent="0.25">
      <c r="A40" s="146" t="s">
        <v>808</v>
      </c>
      <c r="B40" s="146" t="s">
        <v>809</v>
      </c>
      <c r="C40" s="146" t="s">
        <v>193</v>
      </c>
      <c r="D40" s="146">
        <v>2</v>
      </c>
      <c r="E40" s="168">
        <v>43211</v>
      </c>
      <c r="F40" s="170">
        <v>0.53263888888888888</v>
      </c>
      <c r="G40" s="170">
        <v>0.63541666666666663</v>
      </c>
      <c r="H40" s="146"/>
      <c r="I40" s="146"/>
      <c r="J40" s="146">
        <v>12.5</v>
      </c>
      <c r="K40" s="146" t="s">
        <v>481</v>
      </c>
      <c r="L40" s="146">
        <v>14</v>
      </c>
      <c r="M40" s="146" t="s">
        <v>358</v>
      </c>
      <c r="N40" s="193">
        <v>1</v>
      </c>
      <c r="O40" s="146"/>
      <c r="P40" s="146"/>
      <c r="Q40" s="146"/>
      <c r="R40" s="146"/>
      <c r="S40" s="146">
        <v>1</v>
      </c>
      <c r="T40" s="146">
        <v>14.2</v>
      </c>
      <c r="U40" s="146" t="s">
        <v>485</v>
      </c>
      <c r="V40" s="146"/>
      <c r="W40" s="146" t="s">
        <v>482</v>
      </c>
      <c r="X40" s="146">
        <v>0</v>
      </c>
      <c r="Y40" s="146">
        <v>19</v>
      </c>
      <c r="Z40" s="146"/>
      <c r="AA40" s="146"/>
      <c r="AB40" s="185">
        <v>0</v>
      </c>
      <c r="AC40" s="146"/>
      <c r="AD40" s="186">
        <v>0</v>
      </c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>
        <v>14</v>
      </c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>
        <v>1</v>
      </c>
      <c r="DA40" s="146">
        <v>2</v>
      </c>
      <c r="DB40" s="146"/>
      <c r="DC40" s="146"/>
      <c r="DD40" s="146"/>
      <c r="DE40" s="146"/>
      <c r="DF40" s="146"/>
      <c r="DG40" s="146"/>
      <c r="DH40" s="146"/>
      <c r="DI40" s="146"/>
      <c r="DJ40" s="146"/>
      <c r="DK40" s="146"/>
      <c r="DL40" s="146"/>
      <c r="DM40" s="146"/>
      <c r="DN40" s="146"/>
      <c r="DO40" s="146"/>
      <c r="DP40" s="146"/>
      <c r="DQ40" s="146"/>
      <c r="DR40" s="146"/>
      <c r="DS40" s="146">
        <v>1</v>
      </c>
      <c r="DT40" s="146"/>
      <c r="DU40" s="146"/>
      <c r="DV40" s="146"/>
      <c r="DW40" s="146">
        <v>1</v>
      </c>
      <c r="DX40" s="146"/>
      <c r="DY40" s="146"/>
    </row>
    <row r="41" spans="1:129" x14ac:dyDescent="0.25">
      <c r="A41" s="146" t="s">
        <v>808</v>
      </c>
      <c r="B41" s="146" t="s">
        <v>809</v>
      </c>
      <c r="C41" s="146" t="s">
        <v>193</v>
      </c>
      <c r="D41" s="146">
        <v>2</v>
      </c>
      <c r="E41" s="168">
        <v>43211</v>
      </c>
      <c r="F41" s="170">
        <v>0.53263888888888899</v>
      </c>
      <c r="G41" s="170">
        <v>0.63541666666666696</v>
      </c>
      <c r="H41" s="146"/>
      <c r="I41" s="146"/>
      <c r="J41" s="146">
        <v>12.5</v>
      </c>
      <c r="K41" s="146" t="s">
        <v>481</v>
      </c>
      <c r="L41" s="146">
        <v>14</v>
      </c>
      <c r="M41" s="146" t="s">
        <v>358</v>
      </c>
      <c r="N41" s="193">
        <v>1</v>
      </c>
      <c r="O41" s="146"/>
      <c r="P41" s="146"/>
      <c r="Q41" s="146"/>
      <c r="R41" s="146"/>
      <c r="S41" s="146">
        <v>0</v>
      </c>
      <c r="T41" s="146">
        <v>14.3</v>
      </c>
      <c r="U41" s="146"/>
      <c r="V41" s="146"/>
      <c r="W41" s="146" t="s">
        <v>484</v>
      </c>
      <c r="X41" s="146">
        <v>0</v>
      </c>
      <c r="Y41" s="146">
        <v>2</v>
      </c>
      <c r="Z41" s="146"/>
      <c r="AA41" s="146"/>
      <c r="AB41" s="185">
        <v>0</v>
      </c>
      <c r="AC41" s="146"/>
      <c r="AD41" s="186">
        <v>0</v>
      </c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>
        <v>2</v>
      </c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146"/>
      <c r="DB41" s="146"/>
      <c r="DC41" s="146"/>
      <c r="DD41" s="146"/>
      <c r="DE41" s="146"/>
      <c r="DF41" s="146"/>
      <c r="DG41" s="146"/>
      <c r="DH41" s="146"/>
      <c r="DI41" s="146"/>
      <c r="DJ41" s="146"/>
      <c r="DK41" s="146"/>
      <c r="DL41" s="146"/>
      <c r="DM41" s="146"/>
      <c r="DN41" s="146"/>
      <c r="DO41" s="146"/>
      <c r="DP41" s="146"/>
      <c r="DQ41" s="146"/>
      <c r="DR41" s="146"/>
      <c r="DS41" s="146"/>
      <c r="DT41" s="146"/>
      <c r="DU41" s="146"/>
      <c r="DV41" s="146"/>
      <c r="DW41" s="146"/>
      <c r="DX41" s="146"/>
      <c r="DY41" s="146"/>
    </row>
    <row r="42" spans="1:129" x14ac:dyDescent="0.25">
      <c r="A42" s="146" t="s">
        <v>808</v>
      </c>
      <c r="B42" s="146" t="s">
        <v>809</v>
      </c>
      <c r="C42" s="146" t="s">
        <v>193</v>
      </c>
      <c r="D42" s="146">
        <v>2</v>
      </c>
      <c r="E42" s="168">
        <v>43211</v>
      </c>
      <c r="F42" s="170">
        <v>0.53263888888888899</v>
      </c>
      <c r="G42" s="170">
        <v>0.63541666666666696</v>
      </c>
      <c r="H42" s="146"/>
      <c r="I42" s="146"/>
      <c r="J42" s="146">
        <v>12.5</v>
      </c>
      <c r="K42" s="146" t="s">
        <v>481</v>
      </c>
      <c r="L42" s="146">
        <v>15</v>
      </c>
      <c r="M42" s="146" t="s">
        <v>358</v>
      </c>
      <c r="N42" s="193">
        <v>10.8697</v>
      </c>
      <c r="O42" s="146"/>
      <c r="P42" s="146"/>
      <c r="Q42" s="146"/>
      <c r="R42" s="146"/>
      <c r="S42" s="146">
        <v>1</v>
      </c>
      <c r="T42" s="146">
        <v>15.1</v>
      </c>
      <c r="U42" s="146"/>
      <c r="V42" s="146"/>
      <c r="W42" s="146" t="s">
        <v>486</v>
      </c>
      <c r="X42" s="146">
        <v>2</v>
      </c>
      <c r="Y42" s="146">
        <v>6</v>
      </c>
      <c r="Z42" s="146"/>
      <c r="AA42" s="146"/>
      <c r="AB42" s="185">
        <v>0</v>
      </c>
      <c r="AC42" s="146"/>
      <c r="AD42" s="186">
        <v>0</v>
      </c>
      <c r="AE42" s="146"/>
      <c r="AF42" s="146"/>
      <c r="AG42" s="146"/>
      <c r="AH42" s="146">
        <v>1</v>
      </c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>
        <v>1</v>
      </c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>
        <v>4</v>
      </c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>
        <v>1</v>
      </c>
      <c r="DA42" s="146"/>
      <c r="DB42" s="146"/>
      <c r="DC42" s="146"/>
      <c r="DD42" s="146"/>
      <c r="DE42" s="146"/>
      <c r="DF42" s="146"/>
      <c r="DG42" s="146"/>
      <c r="DH42" s="146"/>
      <c r="DI42" s="146"/>
      <c r="DJ42" s="146"/>
      <c r="DK42" s="146"/>
      <c r="DL42" s="146"/>
      <c r="DM42" s="146"/>
      <c r="DN42" s="146"/>
      <c r="DO42" s="146"/>
      <c r="DP42" s="146"/>
      <c r="DQ42" s="146"/>
      <c r="DR42" s="146"/>
      <c r="DS42" s="146"/>
      <c r="DT42" s="146"/>
      <c r="DU42" s="146">
        <v>1</v>
      </c>
      <c r="DV42" s="146"/>
      <c r="DW42" s="146"/>
      <c r="DX42" s="146"/>
      <c r="DY42" s="146"/>
    </row>
    <row r="43" spans="1:129" x14ac:dyDescent="0.25">
      <c r="A43" s="146" t="s">
        <v>808</v>
      </c>
      <c r="B43" s="146" t="s">
        <v>809</v>
      </c>
      <c r="C43" s="146" t="s">
        <v>193</v>
      </c>
      <c r="D43" s="146">
        <v>2</v>
      </c>
      <c r="E43" s="168">
        <v>43211</v>
      </c>
      <c r="F43" s="170">
        <v>0.53263888888888899</v>
      </c>
      <c r="G43" s="170">
        <v>0.63541666666666696</v>
      </c>
      <c r="H43" s="146"/>
      <c r="I43" s="146"/>
      <c r="J43" s="146">
        <v>12.5</v>
      </c>
      <c r="K43" s="146" t="s">
        <v>481</v>
      </c>
      <c r="L43" s="146">
        <v>15</v>
      </c>
      <c r="M43" s="146" t="s">
        <v>358</v>
      </c>
      <c r="N43" s="193">
        <v>10.8697</v>
      </c>
      <c r="O43" s="146"/>
      <c r="P43" s="146"/>
      <c r="Q43" s="146"/>
      <c r="R43" s="146"/>
      <c r="S43" s="146">
        <v>0</v>
      </c>
      <c r="T43" s="146">
        <v>15.2</v>
      </c>
      <c r="U43" s="146"/>
      <c r="V43" s="146"/>
      <c r="W43" s="146" t="s">
        <v>484</v>
      </c>
      <c r="X43" s="146">
        <v>0</v>
      </c>
      <c r="Y43" s="146">
        <v>2</v>
      </c>
      <c r="Z43" s="146"/>
      <c r="AA43" s="146"/>
      <c r="AB43" s="185">
        <v>0</v>
      </c>
      <c r="AC43" s="146"/>
      <c r="AD43" s="186">
        <v>0</v>
      </c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>
        <v>2</v>
      </c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146"/>
      <c r="DB43" s="146"/>
      <c r="DC43" s="146"/>
      <c r="DD43" s="146"/>
      <c r="DE43" s="146"/>
      <c r="DF43" s="146"/>
      <c r="DG43" s="146"/>
      <c r="DH43" s="146"/>
      <c r="DI43" s="146"/>
      <c r="DJ43" s="146"/>
      <c r="DK43" s="146"/>
      <c r="DL43" s="146"/>
      <c r="DM43" s="146"/>
      <c r="DN43" s="146"/>
      <c r="DO43" s="146"/>
      <c r="DP43" s="146"/>
      <c r="DQ43" s="146"/>
      <c r="DR43" s="146"/>
      <c r="DS43" s="146"/>
      <c r="DT43" s="146"/>
      <c r="DU43" s="146"/>
      <c r="DV43" s="146"/>
      <c r="DW43" s="146"/>
      <c r="DX43" s="146"/>
      <c r="DY43" s="146"/>
    </row>
    <row r="44" spans="1:129" x14ac:dyDescent="0.25">
      <c r="A44" s="146" t="s">
        <v>808</v>
      </c>
      <c r="B44" s="146" t="s">
        <v>809</v>
      </c>
      <c r="C44" s="146" t="s">
        <v>193</v>
      </c>
      <c r="D44" s="146">
        <v>2</v>
      </c>
      <c r="E44" s="168">
        <v>43211</v>
      </c>
      <c r="F44" s="170">
        <v>0.53263888888888899</v>
      </c>
      <c r="G44" s="170">
        <v>0.63541666666666696</v>
      </c>
      <c r="H44" s="146"/>
      <c r="I44" s="146"/>
      <c r="J44" s="146">
        <v>12.5</v>
      </c>
      <c r="K44" s="146" t="s">
        <v>481</v>
      </c>
      <c r="L44" s="146">
        <v>15</v>
      </c>
      <c r="M44" s="146" t="s">
        <v>358</v>
      </c>
      <c r="N44" s="193">
        <v>10.8697</v>
      </c>
      <c r="O44" s="146"/>
      <c r="P44" s="146"/>
      <c r="Q44" s="146"/>
      <c r="R44" s="146"/>
      <c r="S44" s="146">
        <v>0</v>
      </c>
      <c r="T44" s="146">
        <v>15.3</v>
      </c>
      <c r="U44" s="146"/>
      <c r="V44" s="146"/>
      <c r="W44" s="146" t="s">
        <v>487</v>
      </c>
      <c r="X44" s="146">
        <v>0</v>
      </c>
      <c r="Y44" s="146">
        <v>3</v>
      </c>
      <c r="Z44" s="146"/>
      <c r="AA44" s="146"/>
      <c r="AB44" s="185">
        <v>0</v>
      </c>
      <c r="AC44" s="146"/>
      <c r="AD44" s="186">
        <v>0</v>
      </c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>
        <v>2</v>
      </c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146">
        <v>1</v>
      </c>
      <c r="DB44" s="146"/>
      <c r="DC44" s="146"/>
      <c r="DD44" s="146"/>
      <c r="DE44" s="146"/>
      <c r="DF44" s="146"/>
      <c r="DG44" s="146"/>
      <c r="DH44" s="146"/>
      <c r="DI44" s="146"/>
      <c r="DJ44" s="146"/>
      <c r="DK44" s="146"/>
      <c r="DL44" s="146"/>
      <c r="DM44" s="146"/>
      <c r="DN44" s="146"/>
      <c r="DO44" s="146"/>
      <c r="DP44" s="146"/>
      <c r="DQ44" s="146"/>
      <c r="DR44" s="146"/>
      <c r="DS44" s="146"/>
      <c r="DT44" s="146"/>
      <c r="DU44" s="146"/>
      <c r="DV44" s="146"/>
      <c r="DW44" s="146"/>
      <c r="DX44" s="146"/>
      <c r="DY44" s="146"/>
    </row>
    <row r="45" spans="1:129" x14ac:dyDescent="0.25">
      <c r="A45" s="146" t="s">
        <v>808</v>
      </c>
      <c r="B45" s="146" t="s">
        <v>809</v>
      </c>
      <c r="C45" s="146" t="s">
        <v>193</v>
      </c>
      <c r="D45" s="146">
        <v>2</v>
      </c>
      <c r="E45" s="168">
        <v>43211</v>
      </c>
      <c r="F45" s="170">
        <v>0.53263888888888899</v>
      </c>
      <c r="G45" s="170">
        <v>0.63541666666666696</v>
      </c>
      <c r="H45" s="146"/>
      <c r="I45" s="146"/>
      <c r="J45" s="146">
        <v>12.5</v>
      </c>
      <c r="K45" s="146" t="s">
        <v>481</v>
      </c>
      <c r="L45" s="146">
        <v>16</v>
      </c>
      <c r="M45" s="146" t="s">
        <v>358</v>
      </c>
      <c r="N45" s="193">
        <v>10.0335</v>
      </c>
      <c r="O45" s="146"/>
      <c r="P45" s="146"/>
      <c r="Q45" s="146"/>
      <c r="R45" s="146"/>
      <c r="S45" s="146">
        <v>1</v>
      </c>
      <c r="T45" s="146">
        <v>16.100000000000001</v>
      </c>
      <c r="U45" s="146" t="s">
        <v>488</v>
      </c>
      <c r="V45" s="146"/>
      <c r="W45" s="146" t="s">
        <v>489</v>
      </c>
      <c r="X45" s="146">
        <v>0</v>
      </c>
      <c r="Y45" s="146">
        <v>16</v>
      </c>
      <c r="Z45" s="146"/>
      <c r="AA45" s="146"/>
      <c r="AB45" s="185">
        <v>0</v>
      </c>
      <c r="AC45" s="146"/>
      <c r="AD45" s="186">
        <v>0</v>
      </c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>
        <v>11</v>
      </c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146">
        <v>5</v>
      </c>
      <c r="DB45" s="146"/>
      <c r="DC45" s="146"/>
      <c r="DD45" s="146"/>
      <c r="DE45" s="146"/>
      <c r="DF45" s="146"/>
      <c r="DG45" s="146"/>
      <c r="DH45" s="146"/>
      <c r="DI45" s="146"/>
      <c r="DJ45" s="146"/>
      <c r="DK45" s="146"/>
      <c r="DL45" s="146"/>
      <c r="DM45" s="146"/>
      <c r="DN45" s="146"/>
      <c r="DO45" s="146"/>
      <c r="DP45" s="146"/>
      <c r="DQ45" s="146"/>
      <c r="DR45" s="146"/>
      <c r="DS45" s="146"/>
      <c r="DT45" s="146"/>
      <c r="DU45" s="146"/>
      <c r="DV45" s="146"/>
      <c r="DW45" s="146"/>
      <c r="DX45" s="146"/>
      <c r="DY45" s="146"/>
    </row>
    <row r="46" spans="1:129" x14ac:dyDescent="0.25">
      <c r="A46" s="146" t="s">
        <v>808</v>
      </c>
      <c r="B46" s="146" t="s">
        <v>809</v>
      </c>
      <c r="C46" s="146" t="s">
        <v>193</v>
      </c>
      <c r="D46" s="146">
        <v>2</v>
      </c>
      <c r="E46" s="168">
        <v>43211</v>
      </c>
      <c r="F46" s="170">
        <v>0.53263888888888899</v>
      </c>
      <c r="G46" s="170">
        <v>0.63541666666666696</v>
      </c>
      <c r="H46" s="146"/>
      <c r="I46" s="146"/>
      <c r="J46" s="146">
        <v>12.5</v>
      </c>
      <c r="K46" s="146" t="s">
        <v>481</v>
      </c>
      <c r="L46" s="146">
        <v>16</v>
      </c>
      <c r="M46" s="146" t="s">
        <v>358</v>
      </c>
      <c r="N46" s="193">
        <v>10.0335</v>
      </c>
      <c r="O46" s="146"/>
      <c r="P46" s="146"/>
      <c r="Q46" s="146"/>
      <c r="R46" s="146"/>
      <c r="S46" s="146">
        <v>1</v>
      </c>
      <c r="T46" s="146">
        <v>16.2</v>
      </c>
      <c r="U46" s="146" t="s">
        <v>488</v>
      </c>
      <c r="V46" s="146"/>
      <c r="W46" s="146"/>
      <c r="X46" s="146">
        <v>0</v>
      </c>
      <c r="Y46" s="146">
        <v>8</v>
      </c>
      <c r="Z46" s="146"/>
      <c r="AA46" s="146"/>
      <c r="AB46" s="185">
        <v>0</v>
      </c>
      <c r="AC46" s="146"/>
      <c r="AD46" s="186">
        <v>0</v>
      </c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>
        <v>6</v>
      </c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146"/>
      <c r="DB46" s="146"/>
      <c r="DC46" s="146"/>
      <c r="DD46" s="146"/>
      <c r="DE46" s="146"/>
      <c r="DF46" s="146"/>
      <c r="DG46" s="146"/>
      <c r="DH46" s="146"/>
      <c r="DI46" s="146"/>
      <c r="DJ46" s="146"/>
      <c r="DK46" s="146"/>
      <c r="DL46" s="146"/>
      <c r="DM46" s="146"/>
      <c r="DN46" s="146"/>
      <c r="DO46" s="146"/>
      <c r="DP46" s="146"/>
      <c r="DQ46" s="146"/>
      <c r="DR46" s="146"/>
      <c r="DS46" s="146"/>
      <c r="DT46" s="146"/>
      <c r="DU46" s="146">
        <v>2</v>
      </c>
      <c r="DV46" s="146"/>
      <c r="DW46" s="146"/>
      <c r="DX46" s="146"/>
      <c r="DY46" s="146"/>
    </row>
    <row r="47" spans="1:129" x14ac:dyDescent="0.25">
      <c r="A47" s="146" t="s">
        <v>808</v>
      </c>
      <c r="B47" s="146" t="s">
        <v>809</v>
      </c>
      <c r="C47" s="146" t="s">
        <v>193</v>
      </c>
      <c r="D47" s="146">
        <v>2</v>
      </c>
      <c r="E47" s="168">
        <v>43211</v>
      </c>
      <c r="F47" s="170">
        <v>0.53263888888888899</v>
      </c>
      <c r="G47" s="170">
        <v>0.63541666666666696</v>
      </c>
      <c r="H47" s="146"/>
      <c r="I47" s="146"/>
      <c r="J47" s="146">
        <v>12.5</v>
      </c>
      <c r="K47" s="146" t="s">
        <v>481</v>
      </c>
      <c r="L47" s="146">
        <v>16</v>
      </c>
      <c r="M47" s="146" t="s">
        <v>358</v>
      </c>
      <c r="N47" s="193">
        <v>10.0335</v>
      </c>
      <c r="O47" s="146"/>
      <c r="P47" s="146"/>
      <c r="Q47" s="146"/>
      <c r="R47" s="146"/>
      <c r="S47" s="146">
        <v>1</v>
      </c>
      <c r="T47" s="146">
        <v>16.3</v>
      </c>
      <c r="U47" s="146" t="s">
        <v>488</v>
      </c>
      <c r="V47" s="146"/>
      <c r="W47" s="146" t="s">
        <v>483</v>
      </c>
      <c r="X47" s="146">
        <v>1</v>
      </c>
      <c r="Y47" s="146">
        <v>8</v>
      </c>
      <c r="Z47" s="146"/>
      <c r="AA47" s="146"/>
      <c r="AB47" s="185">
        <v>0</v>
      </c>
      <c r="AC47" s="146"/>
      <c r="AD47" s="186">
        <v>0</v>
      </c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>
        <v>1</v>
      </c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>
        <v>7</v>
      </c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146"/>
      <c r="DB47" s="146"/>
      <c r="DC47" s="146"/>
      <c r="DD47" s="146"/>
      <c r="DE47" s="146"/>
      <c r="DF47" s="146"/>
      <c r="DG47" s="146"/>
      <c r="DH47" s="146"/>
      <c r="DI47" s="146"/>
      <c r="DJ47" s="146"/>
      <c r="DK47" s="146"/>
      <c r="DL47" s="146"/>
      <c r="DM47" s="146"/>
      <c r="DN47" s="146"/>
      <c r="DO47" s="146"/>
      <c r="DP47" s="146"/>
      <c r="DQ47" s="146"/>
      <c r="DR47" s="146"/>
      <c r="DS47" s="146"/>
      <c r="DT47" s="146"/>
      <c r="DU47" s="146">
        <v>1</v>
      </c>
      <c r="DV47" s="146"/>
      <c r="DW47" s="146"/>
      <c r="DX47" s="146"/>
      <c r="DY47" s="146"/>
    </row>
    <row r="48" spans="1:129" x14ac:dyDescent="0.25">
      <c r="A48" s="146" t="s">
        <v>808</v>
      </c>
      <c r="B48" s="146" t="s">
        <v>809</v>
      </c>
      <c r="C48" s="146" t="s">
        <v>193</v>
      </c>
      <c r="D48" s="146">
        <v>2</v>
      </c>
      <c r="E48" s="168">
        <v>43211</v>
      </c>
      <c r="F48" s="170">
        <v>0.53263888888888899</v>
      </c>
      <c r="G48" s="170">
        <v>0.63541666666666696</v>
      </c>
      <c r="H48" s="146"/>
      <c r="I48" s="146"/>
      <c r="J48" s="146">
        <v>12.5</v>
      </c>
      <c r="K48" s="146" t="s">
        <v>481</v>
      </c>
      <c r="L48" s="146">
        <v>17</v>
      </c>
      <c r="M48" s="146" t="s">
        <v>358</v>
      </c>
      <c r="N48" s="193">
        <v>2</v>
      </c>
      <c r="O48" s="146"/>
      <c r="P48" s="146"/>
      <c r="Q48" s="146"/>
      <c r="R48" s="146"/>
      <c r="S48" s="146">
        <v>0</v>
      </c>
      <c r="T48" s="146">
        <v>17.100000000000001</v>
      </c>
      <c r="U48" s="146"/>
      <c r="V48" s="146"/>
      <c r="W48" s="146" t="s">
        <v>490</v>
      </c>
      <c r="X48" s="146">
        <v>0</v>
      </c>
      <c r="Y48" s="146">
        <v>4</v>
      </c>
      <c r="Z48" s="146"/>
      <c r="AA48" s="146"/>
      <c r="AB48" s="185">
        <v>0</v>
      </c>
      <c r="AC48" s="146"/>
      <c r="AD48" s="186">
        <v>0</v>
      </c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146">
        <v>3</v>
      </c>
      <c r="DB48" s="146"/>
      <c r="DC48" s="146"/>
      <c r="DD48" s="146"/>
      <c r="DE48" s="146"/>
      <c r="DF48" s="146"/>
      <c r="DG48" s="146"/>
      <c r="DH48" s="146"/>
      <c r="DI48" s="146"/>
      <c r="DJ48" s="146"/>
      <c r="DK48" s="146"/>
      <c r="DL48" s="146"/>
      <c r="DM48" s="146"/>
      <c r="DN48" s="146"/>
      <c r="DO48" s="146"/>
      <c r="DP48" s="146"/>
      <c r="DQ48" s="146"/>
      <c r="DR48" s="146"/>
      <c r="DS48" s="146">
        <v>1</v>
      </c>
      <c r="DT48" s="146"/>
      <c r="DU48" s="146"/>
      <c r="DV48" s="146"/>
      <c r="DW48" s="146"/>
      <c r="DX48" s="146"/>
      <c r="DY48" s="146"/>
    </row>
    <row r="49" spans="1:129" x14ac:dyDescent="0.25">
      <c r="A49" s="146" t="s">
        <v>808</v>
      </c>
      <c r="B49" s="146" t="s">
        <v>809</v>
      </c>
      <c r="C49" s="146" t="s">
        <v>193</v>
      </c>
      <c r="D49" s="146">
        <v>2</v>
      </c>
      <c r="E49" s="168">
        <v>43211</v>
      </c>
      <c r="F49" s="170">
        <v>0.53263888888888899</v>
      </c>
      <c r="G49" s="170">
        <v>0.63541666666666696</v>
      </c>
      <c r="H49" s="146"/>
      <c r="I49" s="146"/>
      <c r="J49" s="146">
        <v>12.5</v>
      </c>
      <c r="K49" s="146" t="s">
        <v>481</v>
      </c>
      <c r="L49" s="146">
        <v>17</v>
      </c>
      <c r="M49" s="146" t="s">
        <v>358</v>
      </c>
      <c r="N49" s="193">
        <v>2</v>
      </c>
      <c r="O49" s="146"/>
      <c r="P49" s="146"/>
      <c r="Q49" s="146"/>
      <c r="R49" s="146"/>
      <c r="S49" s="146">
        <v>1</v>
      </c>
      <c r="T49" s="146">
        <v>17.2</v>
      </c>
      <c r="U49" s="146"/>
      <c r="V49" s="146"/>
      <c r="W49" s="146"/>
      <c r="X49" s="146">
        <v>1</v>
      </c>
      <c r="Y49" s="146">
        <v>2</v>
      </c>
      <c r="Z49" s="146"/>
      <c r="AA49" s="146"/>
      <c r="AB49" s="185">
        <v>0</v>
      </c>
      <c r="AC49" s="146"/>
      <c r="AD49" s="186">
        <v>0</v>
      </c>
      <c r="AE49" s="146"/>
      <c r="AF49" s="146"/>
      <c r="AG49" s="146"/>
      <c r="AH49" s="146">
        <v>1</v>
      </c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146"/>
      <c r="DB49" s="146"/>
      <c r="DC49" s="146"/>
      <c r="DD49" s="146"/>
      <c r="DE49" s="146"/>
      <c r="DF49" s="146"/>
      <c r="DG49" s="146"/>
      <c r="DH49" s="146"/>
      <c r="DI49" s="146"/>
      <c r="DJ49" s="146"/>
      <c r="DK49" s="146"/>
      <c r="DL49" s="146"/>
      <c r="DM49" s="146"/>
      <c r="DN49" s="146"/>
      <c r="DO49" s="146"/>
      <c r="DP49" s="146"/>
      <c r="DQ49" s="146"/>
      <c r="DR49" s="146"/>
      <c r="DS49" s="146"/>
      <c r="DT49" s="146"/>
      <c r="DU49" s="146">
        <v>1</v>
      </c>
      <c r="DV49" s="146"/>
      <c r="DW49" s="146">
        <v>1</v>
      </c>
      <c r="DX49" s="146"/>
      <c r="DY49" s="146"/>
    </row>
    <row r="50" spans="1:129" x14ac:dyDescent="0.25">
      <c r="A50" s="146" t="s">
        <v>808</v>
      </c>
      <c r="B50" s="146" t="s">
        <v>809</v>
      </c>
      <c r="C50" s="146" t="s">
        <v>193</v>
      </c>
      <c r="D50" s="146">
        <v>2</v>
      </c>
      <c r="E50" s="168">
        <v>43211</v>
      </c>
      <c r="F50" s="170">
        <v>0.53263888888888899</v>
      </c>
      <c r="G50" s="170">
        <v>0.63541666666666696</v>
      </c>
      <c r="H50" s="146"/>
      <c r="I50" s="146"/>
      <c r="J50" s="146">
        <v>12.5</v>
      </c>
      <c r="K50" s="146" t="s">
        <v>481</v>
      </c>
      <c r="L50" s="146">
        <v>17</v>
      </c>
      <c r="M50" s="146" t="s">
        <v>358</v>
      </c>
      <c r="N50" s="193">
        <v>2</v>
      </c>
      <c r="O50" s="146"/>
      <c r="P50" s="146"/>
      <c r="Q50" s="146"/>
      <c r="R50" s="146"/>
      <c r="S50" s="146">
        <v>0</v>
      </c>
      <c r="T50" s="146">
        <v>17.3</v>
      </c>
      <c r="U50" s="146"/>
      <c r="V50" s="146"/>
      <c r="W50" s="146"/>
      <c r="X50" s="146">
        <v>0</v>
      </c>
      <c r="Y50" s="146">
        <v>0</v>
      </c>
      <c r="Z50" s="146"/>
      <c r="AA50" s="146"/>
      <c r="AB50" s="185">
        <v>0</v>
      </c>
      <c r="AC50" s="146"/>
      <c r="AD50" s="186">
        <v>0</v>
      </c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146"/>
      <c r="DB50" s="146"/>
      <c r="DC50" s="146"/>
      <c r="DD50" s="146"/>
      <c r="DE50" s="146"/>
      <c r="DF50" s="146"/>
      <c r="DG50" s="146"/>
      <c r="DH50" s="146"/>
      <c r="DI50" s="146"/>
      <c r="DJ50" s="146"/>
      <c r="DK50" s="146"/>
      <c r="DL50" s="146"/>
      <c r="DM50" s="146"/>
      <c r="DN50" s="146"/>
      <c r="DO50" s="146"/>
      <c r="DP50" s="146"/>
      <c r="DQ50" s="146"/>
      <c r="DR50" s="146"/>
      <c r="DS50" s="146"/>
      <c r="DT50" s="146"/>
      <c r="DU50" s="146"/>
      <c r="DV50" s="146"/>
      <c r="DW50" s="146"/>
      <c r="DX50" s="146"/>
      <c r="DY50" s="146"/>
    </row>
    <row r="51" spans="1:129" x14ac:dyDescent="0.25">
      <c r="A51" s="146" t="s">
        <v>808</v>
      </c>
      <c r="B51" s="146" t="s">
        <v>809</v>
      </c>
      <c r="C51" s="146" t="s">
        <v>193</v>
      </c>
      <c r="D51" s="146">
        <v>2</v>
      </c>
      <c r="E51" s="168">
        <v>43211</v>
      </c>
      <c r="F51" s="170">
        <v>0.53263888888888899</v>
      </c>
      <c r="G51" s="170">
        <v>0.63541666666666696</v>
      </c>
      <c r="H51" s="146"/>
      <c r="I51" s="146"/>
      <c r="J51" s="146">
        <v>12.5</v>
      </c>
      <c r="K51" s="146" t="s">
        <v>481</v>
      </c>
      <c r="L51" s="146">
        <v>18</v>
      </c>
      <c r="M51" s="146" t="s">
        <v>358</v>
      </c>
      <c r="N51" s="193">
        <v>7.52515</v>
      </c>
      <c r="O51" s="146"/>
      <c r="P51" s="146"/>
      <c r="Q51" s="146"/>
      <c r="R51" s="146"/>
      <c r="S51" s="146">
        <v>1</v>
      </c>
      <c r="T51" s="146">
        <v>18.100000000000001</v>
      </c>
      <c r="U51" s="146"/>
      <c r="V51" s="146"/>
      <c r="W51" s="146"/>
      <c r="X51" s="146">
        <v>2</v>
      </c>
      <c r="Y51" s="146">
        <v>2</v>
      </c>
      <c r="Z51" s="146"/>
      <c r="AA51" s="146"/>
      <c r="AB51" s="185">
        <v>0</v>
      </c>
      <c r="AC51" s="146"/>
      <c r="AD51" s="186">
        <v>0</v>
      </c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>
        <v>2</v>
      </c>
      <c r="BR51" s="146"/>
      <c r="BS51" s="146"/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146">
        <v>1</v>
      </c>
      <c r="DB51" s="146"/>
      <c r="DC51" s="146"/>
      <c r="DD51" s="146"/>
      <c r="DE51" s="146"/>
      <c r="DF51" s="146"/>
      <c r="DG51" s="146"/>
      <c r="DH51" s="146"/>
      <c r="DI51" s="146"/>
      <c r="DJ51" s="146"/>
      <c r="DK51" s="146"/>
      <c r="DL51" s="146"/>
      <c r="DM51" s="146"/>
      <c r="DN51" s="146"/>
      <c r="DO51" s="146"/>
      <c r="DP51" s="146"/>
      <c r="DQ51" s="146"/>
      <c r="DR51" s="146"/>
      <c r="DS51" s="146"/>
      <c r="DT51" s="146"/>
      <c r="DU51" s="146"/>
      <c r="DV51" s="146"/>
      <c r="DW51" s="146"/>
      <c r="DX51" s="146"/>
      <c r="DY51" s="146">
        <v>1</v>
      </c>
    </row>
    <row r="52" spans="1:129" x14ac:dyDescent="0.25">
      <c r="A52" s="146" t="s">
        <v>808</v>
      </c>
      <c r="B52" s="146" t="s">
        <v>809</v>
      </c>
      <c r="C52" s="146" t="s">
        <v>193</v>
      </c>
      <c r="D52" s="146">
        <v>2</v>
      </c>
      <c r="E52" s="168">
        <v>43211</v>
      </c>
      <c r="F52" s="170">
        <v>0.53263888888888899</v>
      </c>
      <c r="G52" s="170">
        <v>0.63541666666666696</v>
      </c>
      <c r="H52" s="146"/>
      <c r="I52" s="146"/>
      <c r="J52" s="146">
        <v>12.5</v>
      </c>
      <c r="K52" s="146" t="s">
        <v>481</v>
      </c>
      <c r="L52" s="146">
        <v>18</v>
      </c>
      <c r="M52" s="146" t="s">
        <v>358</v>
      </c>
      <c r="N52" s="193">
        <v>7.52515</v>
      </c>
      <c r="O52" s="146"/>
      <c r="P52" s="146"/>
      <c r="Q52" s="146"/>
      <c r="R52" s="146"/>
      <c r="S52" s="146">
        <v>1</v>
      </c>
      <c r="T52" s="146">
        <v>18.2</v>
      </c>
      <c r="U52" s="146"/>
      <c r="V52" s="146"/>
      <c r="W52" s="146" t="s">
        <v>390</v>
      </c>
      <c r="X52" s="146">
        <v>0</v>
      </c>
      <c r="Y52" s="146">
        <v>5</v>
      </c>
      <c r="Z52" s="146"/>
      <c r="AA52" s="146"/>
      <c r="AB52" s="185">
        <v>0</v>
      </c>
      <c r="AC52" s="146"/>
      <c r="AD52" s="186">
        <v>0</v>
      </c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>
        <v>1</v>
      </c>
      <c r="DA52" s="146">
        <v>2</v>
      </c>
      <c r="DB52" s="146">
        <v>1</v>
      </c>
      <c r="DC52" s="146"/>
      <c r="DD52" s="146"/>
      <c r="DE52" s="146"/>
      <c r="DF52" s="146"/>
      <c r="DG52" s="146">
        <v>1</v>
      </c>
      <c r="DH52" s="146"/>
      <c r="DI52" s="146"/>
      <c r="DJ52" s="146"/>
      <c r="DK52" s="146"/>
      <c r="DL52" s="146"/>
      <c r="DM52" s="146"/>
      <c r="DN52" s="146"/>
      <c r="DO52" s="146"/>
      <c r="DP52" s="146"/>
      <c r="DQ52" s="146"/>
      <c r="DR52" s="146"/>
      <c r="DS52" s="146"/>
      <c r="DT52" s="146"/>
      <c r="DU52" s="146"/>
      <c r="DV52" s="146"/>
      <c r="DW52" s="146"/>
      <c r="DX52" s="146"/>
      <c r="DY52" s="146"/>
    </row>
    <row r="53" spans="1:129" x14ac:dyDescent="0.25">
      <c r="A53" s="146" t="s">
        <v>808</v>
      </c>
      <c r="B53" s="146" t="s">
        <v>809</v>
      </c>
      <c r="C53" s="146" t="s">
        <v>193</v>
      </c>
      <c r="D53" s="146">
        <v>2</v>
      </c>
      <c r="E53" s="168">
        <v>43211</v>
      </c>
      <c r="F53" s="170">
        <v>0.53263888888888899</v>
      </c>
      <c r="G53" s="170">
        <v>0.63541666666666696</v>
      </c>
      <c r="H53" s="146"/>
      <c r="I53" s="146"/>
      <c r="J53" s="146">
        <v>12.5</v>
      </c>
      <c r="K53" s="146" t="s">
        <v>481</v>
      </c>
      <c r="L53" s="146">
        <v>18</v>
      </c>
      <c r="M53" s="146" t="s">
        <v>358</v>
      </c>
      <c r="N53" s="193">
        <v>7.52515</v>
      </c>
      <c r="O53" s="146"/>
      <c r="P53" s="146"/>
      <c r="Q53" s="146"/>
      <c r="R53" s="146"/>
      <c r="S53" s="146">
        <v>0</v>
      </c>
      <c r="T53" s="146">
        <v>18.3</v>
      </c>
      <c r="U53" s="146"/>
      <c r="V53" s="146"/>
      <c r="W53" s="146"/>
      <c r="X53" s="146">
        <v>0</v>
      </c>
      <c r="Y53" s="146">
        <v>0</v>
      </c>
      <c r="Z53" s="146"/>
      <c r="AA53" s="146"/>
      <c r="AB53" s="185">
        <v>0</v>
      </c>
      <c r="AC53" s="146"/>
      <c r="AD53" s="186">
        <v>0</v>
      </c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146"/>
      <c r="DB53" s="146"/>
      <c r="DC53" s="146"/>
      <c r="DD53" s="146"/>
      <c r="DE53" s="146"/>
      <c r="DF53" s="146"/>
      <c r="DG53" s="146"/>
      <c r="DH53" s="146"/>
      <c r="DI53" s="146"/>
      <c r="DJ53" s="146"/>
      <c r="DK53" s="146"/>
      <c r="DL53" s="146"/>
      <c r="DM53" s="146"/>
      <c r="DN53" s="146"/>
      <c r="DO53" s="146"/>
      <c r="DP53" s="146"/>
      <c r="DQ53" s="146"/>
      <c r="DR53" s="146"/>
      <c r="DS53" s="146"/>
      <c r="DT53" s="146"/>
      <c r="DU53" s="146"/>
      <c r="DV53" s="146"/>
      <c r="DW53" s="146"/>
      <c r="DX53" s="146"/>
      <c r="DY53" s="146"/>
    </row>
    <row r="54" spans="1:129" x14ac:dyDescent="0.25">
      <c r="A54" s="146" t="s">
        <v>808</v>
      </c>
      <c r="B54" s="146" t="s">
        <v>809</v>
      </c>
      <c r="C54" s="146" t="s">
        <v>193</v>
      </c>
      <c r="D54" s="146">
        <v>2</v>
      </c>
      <c r="E54" s="168">
        <v>43211</v>
      </c>
      <c r="F54" s="170">
        <v>0.53263888888888899</v>
      </c>
      <c r="G54" s="170">
        <v>0.63541666666666696</v>
      </c>
      <c r="H54" s="146"/>
      <c r="I54" s="146"/>
      <c r="J54" s="146">
        <v>12.5</v>
      </c>
      <c r="K54" s="146" t="s">
        <v>481</v>
      </c>
      <c r="L54" s="146">
        <v>19</v>
      </c>
      <c r="M54" s="146" t="s">
        <v>358</v>
      </c>
      <c r="N54" s="193">
        <v>2</v>
      </c>
      <c r="O54" s="146"/>
      <c r="P54" s="146"/>
      <c r="Q54" s="146"/>
      <c r="R54" s="146"/>
      <c r="S54" s="146">
        <v>1</v>
      </c>
      <c r="T54" s="146">
        <v>19.100000000000001</v>
      </c>
      <c r="U54" s="146"/>
      <c r="V54" s="146"/>
      <c r="W54" s="146" t="s">
        <v>491</v>
      </c>
      <c r="X54" s="146">
        <v>0</v>
      </c>
      <c r="Y54" s="146">
        <v>11</v>
      </c>
      <c r="Z54" s="146"/>
      <c r="AA54" s="146"/>
      <c r="AB54" s="185">
        <v>0</v>
      </c>
      <c r="AC54" s="146"/>
      <c r="AD54" s="186">
        <v>0</v>
      </c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>
        <v>1</v>
      </c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>
        <v>2</v>
      </c>
      <c r="CZ54" s="146"/>
      <c r="DA54" s="146">
        <v>6</v>
      </c>
      <c r="DB54" s="146">
        <v>1</v>
      </c>
      <c r="DC54" s="146"/>
      <c r="DD54" s="146"/>
      <c r="DE54" s="146"/>
      <c r="DF54" s="146"/>
      <c r="DG54" s="146"/>
      <c r="DH54" s="146"/>
      <c r="DI54" s="146"/>
      <c r="DJ54" s="146">
        <v>1</v>
      </c>
      <c r="DK54" s="146"/>
      <c r="DL54" s="146"/>
      <c r="DM54" s="146"/>
      <c r="DN54" s="146"/>
      <c r="DO54" s="146"/>
      <c r="DP54" s="146"/>
      <c r="DQ54" s="146"/>
      <c r="DR54" s="146"/>
      <c r="DS54" s="146"/>
      <c r="DT54" s="146"/>
      <c r="DU54" s="146"/>
      <c r="DV54" s="146"/>
      <c r="DW54" s="146"/>
      <c r="DX54" s="146"/>
      <c r="DY54" s="146"/>
    </row>
    <row r="55" spans="1:129" x14ac:dyDescent="0.25">
      <c r="A55" s="146" t="s">
        <v>808</v>
      </c>
      <c r="B55" s="146" t="s">
        <v>809</v>
      </c>
      <c r="C55" s="146" t="s">
        <v>193</v>
      </c>
      <c r="D55" s="146">
        <v>2</v>
      </c>
      <c r="E55" s="168">
        <v>43211</v>
      </c>
      <c r="F55" s="170">
        <v>0.53263888888888899</v>
      </c>
      <c r="G55" s="170">
        <v>0.63541666666666696</v>
      </c>
      <c r="H55" s="146"/>
      <c r="I55" s="146"/>
      <c r="J55" s="146">
        <v>12.5</v>
      </c>
      <c r="K55" s="146" t="s">
        <v>481</v>
      </c>
      <c r="L55" s="146">
        <v>19</v>
      </c>
      <c r="M55" s="146" t="s">
        <v>358</v>
      </c>
      <c r="N55" s="193">
        <v>2</v>
      </c>
      <c r="O55" s="146"/>
      <c r="P55" s="146"/>
      <c r="Q55" s="146"/>
      <c r="R55" s="146"/>
      <c r="S55" s="146">
        <v>1</v>
      </c>
      <c r="T55" s="146">
        <v>19.2</v>
      </c>
      <c r="U55" s="146"/>
      <c r="V55" s="146"/>
      <c r="W55" s="146"/>
      <c r="X55" s="146">
        <v>1</v>
      </c>
      <c r="Y55" s="146">
        <v>4</v>
      </c>
      <c r="Z55" s="146"/>
      <c r="AA55" s="146"/>
      <c r="AB55" s="185">
        <v>0</v>
      </c>
      <c r="AC55" s="146"/>
      <c r="AD55" s="186">
        <v>0</v>
      </c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>
        <v>1</v>
      </c>
      <c r="BR55" s="146"/>
      <c r="BS55" s="146"/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>
        <v>1</v>
      </c>
      <c r="CZ55" s="146">
        <v>1</v>
      </c>
      <c r="DA55" s="146"/>
      <c r="DB55" s="146">
        <v>2</v>
      </c>
      <c r="DC55" s="146"/>
      <c r="DD55" s="146"/>
      <c r="DE55" s="146"/>
      <c r="DF55" s="146"/>
      <c r="DG55" s="146"/>
      <c r="DH55" s="146"/>
      <c r="DI55" s="146"/>
      <c r="DJ55" s="146"/>
      <c r="DK55" s="146"/>
      <c r="DL55" s="146"/>
      <c r="DM55" s="146"/>
      <c r="DN55" s="146"/>
      <c r="DO55" s="146"/>
      <c r="DP55" s="146"/>
      <c r="DQ55" s="146"/>
      <c r="DR55" s="146"/>
      <c r="DS55" s="146"/>
      <c r="DT55" s="146"/>
      <c r="DU55" s="146"/>
      <c r="DV55" s="146"/>
      <c r="DW55" s="146"/>
      <c r="DX55" s="146"/>
      <c r="DY55" s="146"/>
    </row>
    <row r="56" spans="1:129" x14ac:dyDescent="0.25">
      <c r="A56" s="146" t="s">
        <v>808</v>
      </c>
      <c r="B56" s="146" t="s">
        <v>809</v>
      </c>
      <c r="C56" s="146" t="s">
        <v>193</v>
      </c>
      <c r="D56" s="146">
        <v>2</v>
      </c>
      <c r="E56" s="168">
        <v>43211</v>
      </c>
      <c r="F56" s="170">
        <v>0.53263888888888899</v>
      </c>
      <c r="G56" s="170">
        <v>0.63541666666666696</v>
      </c>
      <c r="H56" s="146"/>
      <c r="I56" s="146"/>
      <c r="J56" s="146">
        <v>12.5</v>
      </c>
      <c r="K56" s="146" t="s">
        <v>481</v>
      </c>
      <c r="L56" s="146">
        <v>19</v>
      </c>
      <c r="M56" s="146" t="s">
        <v>358</v>
      </c>
      <c r="N56" s="193">
        <v>2</v>
      </c>
      <c r="O56" s="146"/>
      <c r="P56" s="146"/>
      <c r="Q56" s="146"/>
      <c r="R56" s="146"/>
      <c r="S56" s="146">
        <v>0</v>
      </c>
      <c r="T56" s="146">
        <v>19.3</v>
      </c>
      <c r="U56" s="146"/>
      <c r="V56" s="146"/>
      <c r="W56" s="146"/>
      <c r="X56" s="146">
        <v>0</v>
      </c>
      <c r="Y56" s="146">
        <v>0</v>
      </c>
      <c r="Z56" s="146"/>
      <c r="AA56" s="146"/>
      <c r="AB56" s="185">
        <v>0</v>
      </c>
      <c r="AC56" s="146"/>
      <c r="AD56" s="186">
        <v>0</v>
      </c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146"/>
      <c r="DB56" s="146"/>
      <c r="DC56" s="146"/>
      <c r="DD56" s="146"/>
      <c r="DE56" s="146"/>
      <c r="DF56" s="146"/>
      <c r="DG56" s="146"/>
      <c r="DH56" s="146"/>
      <c r="DI56" s="146"/>
      <c r="DJ56" s="146"/>
      <c r="DK56" s="146"/>
      <c r="DL56" s="146"/>
      <c r="DM56" s="146"/>
      <c r="DN56" s="146"/>
      <c r="DO56" s="146"/>
      <c r="DP56" s="146"/>
      <c r="DQ56" s="146"/>
      <c r="DR56" s="146"/>
      <c r="DS56" s="146"/>
      <c r="DT56" s="146"/>
      <c r="DU56" s="146"/>
      <c r="DV56" s="146"/>
      <c r="DW56" s="146"/>
      <c r="DX56" s="146"/>
      <c r="DY56" s="146"/>
    </row>
    <row r="57" spans="1:129" x14ac:dyDescent="0.25">
      <c r="A57" s="146" t="s">
        <v>808</v>
      </c>
      <c r="B57" s="146" t="s">
        <v>809</v>
      </c>
      <c r="C57" s="146" t="s">
        <v>193</v>
      </c>
      <c r="D57" s="146">
        <v>2</v>
      </c>
      <c r="E57" s="168">
        <v>43211</v>
      </c>
      <c r="F57" s="170">
        <v>0.53263888888888899</v>
      </c>
      <c r="G57" s="170">
        <v>0.63541666666666696</v>
      </c>
      <c r="H57" s="146"/>
      <c r="I57" s="146"/>
      <c r="J57" s="146">
        <v>12.5</v>
      </c>
      <c r="K57" s="146" t="s">
        <v>481</v>
      </c>
      <c r="L57" s="146">
        <v>21</v>
      </c>
      <c r="M57" s="146" t="s">
        <v>358</v>
      </c>
      <c r="N57" s="193">
        <v>2</v>
      </c>
      <c r="O57" s="146"/>
      <c r="P57" s="146"/>
      <c r="Q57" s="146"/>
      <c r="R57" s="146"/>
      <c r="S57" s="146">
        <v>0</v>
      </c>
      <c r="T57" s="146">
        <v>21.1</v>
      </c>
      <c r="U57" s="146"/>
      <c r="V57" s="146"/>
      <c r="W57" s="146" t="s">
        <v>493</v>
      </c>
      <c r="X57" s="146">
        <v>0</v>
      </c>
      <c r="Y57" s="146">
        <v>4</v>
      </c>
      <c r="Z57" s="146"/>
      <c r="AA57" s="146"/>
      <c r="AB57" s="185">
        <v>0</v>
      </c>
      <c r="AC57" s="146"/>
      <c r="AD57" s="186">
        <v>0</v>
      </c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>
        <v>3</v>
      </c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146"/>
      <c r="DB57" s="146"/>
      <c r="DC57" s="146"/>
      <c r="DD57" s="146"/>
      <c r="DE57" s="146"/>
      <c r="DF57" s="146"/>
      <c r="DG57" s="146"/>
      <c r="DH57" s="146"/>
      <c r="DI57" s="146"/>
      <c r="DJ57" s="146">
        <v>1</v>
      </c>
      <c r="DK57" s="146"/>
      <c r="DL57" s="146"/>
      <c r="DM57" s="146"/>
      <c r="DN57" s="146"/>
      <c r="DO57" s="146"/>
      <c r="DP57" s="146"/>
      <c r="DQ57" s="146"/>
      <c r="DR57" s="146"/>
      <c r="DS57" s="146"/>
      <c r="DT57" s="146"/>
      <c r="DU57" s="146"/>
      <c r="DV57" s="146"/>
      <c r="DW57" s="146"/>
      <c r="DX57" s="146"/>
      <c r="DY57" s="146"/>
    </row>
    <row r="58" spans="1:129" x14ac:dyDescent="0.25">
      <c r="A58" s="146" t="s">
        <v>808</v>
      </c>
      <c r="B58" s="146" t="s">
        <v>809</v>
      </c>
      <c r="C58" s="146" t="s">
        <v>193</v>
      </c>
      <c r="D58" s="146">
        <v>2</v>
      </c>
      <c r="E58" s="168">
        <v>43211</v>
      </c>
      <c r="F58" s="170">
        <v>0.53263888888888899</v>
      </c>
      <c r="G58" s="170">
        <v>0.63541666666666696</v>
      </c>
      <c r="H58" s="146"/>
      <c r="I58" s="146"/>
      <c r="J58" s="146">
        <v>12.5</v>
      </c>
      <c r="K58" s="146" t="s">
        <v>481</v>
      </c>
      <c r="L58" s="146">
        <v>21</v>
      </c>
      <c r="M58" s="146" t="s">
        <v>358</v>
      </c>
      <c r="N58" s="193">
        <v>2</v>
      </c>
      <c r="O58" s="146"/>
      <c r="P58" s="146"/>
      <c r="Q58" s="146"/>
      <c r="R58" s="146"/>
      <c r="S58" s="146">
        <v>0</v>
      </c>
      <c r="T58" s="146">
        <v>21.2</v>
      </c>
      <c r="U58" s="146"/>
      <c r="V58" s="146"/>
      <c r="W58" s="146"/>
      <c r="X58" s="146">
        <v>0</v>
      </c>
      <c r="Y58" s="146">
        <v>0</v>
      </c>
      <c r="Z58" s="146"/>
      <c r="AA58" s="146"/>
      <c r="AB58" s="185">
        <v>0</v>
      </c>
      <c r="AC58" s="146"/>
      <c r="AD58" s="186">
        <v>0</v>
      </c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146"/>
      <c r="DB58" s="146"/>
      <c r="DC58" s="146"/>
      <c r="DD58" s="146"/>
      <c r="DE58" s="146"/>
      <c r="DF58" s="146"/>
      <c r="DG58" s="146"/>
      <c r="DH58" s="146"/>
      <c r="DI58" s="146"/>
      <c r="DJ58" s="146"/>
      <c r="DK58" s="146"/>
      <c r="DL58" s="146"/>
      <c r="DM58" s="146"/>
      <c r="DN58" s="146"/>
      <c r="DO58" s="146"/>
      <c r="DP58" s="146"/>
      <c r="DQ58" s="146"/>
      <c r="DR58" s="146"/>
      <c r="DS58" s="146"/>
      <c r="DT58" s="146"/>
      <c r="DU58" s="146"/>
      <c r="DV58" s="146"/>
      <c r="DW58" s="146"/>
      <c r="DX58" s="146"/>
      <c r="DY58" s="146"/>
    </row>
    <row r="59" spans="1:129" x14ac:dyDescent="0.25">
      <c r="A59" s="146" t="s">
        <v>808</v>
      </c>
      <c r="B59" s="146" t="s">
        <v>809</v>
      </c>
      <c r="C59" s="146" t="s">
        <v>193</v>
      </c>
      <c r="D59" s="146">
        <v>2</v>
      </c>
      <c r="E59" s="168">
        <v>43211</v>
      </c>
      <c r="F59" s="170">
        <v>0.53263888888888899</v>
      </c>
      <c r="G59" s="170">
        <v>0.63541666666666696</v>
      </c>
      <c r="H59" s="146"/>
      <c r="I59" s="146"/>
      <c r="J59" s="146">
        <v>12.5</v>
      </c>
      <c r="K59" s="146" t="s">
        <v>481</v>
      </c>
      <c r="L59" s="146">
        <v>21</v>
      </c>
      <c r="M59" s="146" t="s">
        <v>358</v>
      </c>
      <c r="N59" s="193">
        <v>2</v>
      </c>
      <c r="O59" s="146"/>
      <c r="P59" s="146"/>
      <c r="Q59" s="146"/>
      <c r="R59" s="146"/>
      <c r="S59" s="146">
        <v>0</v>
      </c>
      <c r="T59" s="146">
        <v>21.3</v>
      </c>
      <c r="U59" s="146"/>
      <c r="V59" s="146"/>
      <c r="W59" s="146" t="s">
        <v>473</v>
      </c>
      <c r="X59" s="146">
        <v>0</v>
      </c>
      <c r="Y59" s="146">
        <v>1</v>
      </c>
      <c r="Z59" s="146"/>
      <c r="AA59" s="146"/>
      <c r="AB59" s="185">
        <v>0</v>
      </c>
      <c r="AC59" s="146"/>
      <c r="AD59" s="186">
        <v>0</v>
      </c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>
        <v>1</v>
      </c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146"/>
      <c r="DB59" s="146"/>
      <c r="DC59" s="146"/>
      <c r="DD59" s="146"/>
      <c r="DE59" s="146"/>
      <c r="DF59" s="146"/>
      <c r="DG59" s="146"/>
      <c r="DH59" s="146"/>
      <c r="DI59" s="146"/>
      <c r="DJ59" s="146"/>
      <c r="DK59" s="146"/>
      <c r="DL59" s="146"/>
      <c r="DM59" s="146"/>
      <c r="DN59" s="146"/>
      <c r="DO59" s="146"/>
      <c r="DP59" s="146"/>
      <c r="DQ59" s="146"/>
      <c r="DR59" s="146"/>
      <c r="DS59" s="146"/>
      <c r="DT59" s="146"/>
      <c r="DU59" s="146"/>
      <c r="DV59" s="146"/>
      <c r="DW59" s="146"/>
      <c r="DX59" s="146"/>
      <c r="DY59" s="146"/>
    </row>
    <row r="60" spans="1:129" x14ac:dyDescent="0.25">
      <c r="A60" s="146" t="s">
        <v>808</v>
      </c>
      <c r="B60" s="146" t="s">
        <v>809</v>
      </c>
      <c r="C60" s="146" t="s">
        <v>193</v>
      </c>
      <c r="D60" s="146">
        <v>2</v>
      </c>
      <c r="E60" s="168">
        <v>43211</v>
      </c>
      <c r="F60" s="170">
        <v>0.70833333333333337</v>
      </c>
      <c r="G60" s="170"/>
      <c r="H60" s="146"/>
      <c r="I60" s="146"/>
      <c r="J60" s="146">
        <v>12.5</v>
      </c>
      <c r="K60" s="146" t="s">
        <v>481</v>
      </c>
      <c r="L60" s="146">
        <v>27</v>
      </c>
      <c r="M60" s="146" t="s">
        <v>358</v>
      </c>
      <c r="N60" s="193">
        <v>1</v>
      </c>
      <c r="O60" s="146"/>
      <c r="P60" s="146"/>
      <c r="Q60" s="146"/>
      <c r="R60" s="146"/>
      <c r="S60" s="146">
        <v>1</v>
      </c>
      <c r="T60" s="146">
        <v>27</v>
      </c>
      <c r="U60" s="146" t="s">
        <v>494</v>
      </c>
      <c r="V60" s="146"/>
      <c r="W60" s="146"/>
      <c r="X60" s="146">
        <v>4</v>
      </c>
      <c r="Y60" s="146">
        <v>1</v>
      </c>
      <c r="Z60" s="146"/>
      <c r="AA60" s="146"/>
      <c r="AB60" s="185">
        <v>0</v>
      </c>
      <c r="AC60" s="146"/>
      <c r="AD60" s="186">
        <v>0</v>
      </c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>
        <v>1</v>
      </c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>
        <v>3</v>
      </c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146"/>
      <c r="DB60" s="146"/>
      <c r="DC60" s="146"/>
      <c r="DD60" s="146">
        <v>1</v>
      </c>
      <c r="DE60" s="146"/>
      <c r="DF60" s="146"/>
      <c r="DG60" s="146"/>
      <c r="DH60" s="146"/>
      <c r="DI60" s="146"/>
      <c r="DJ60" s="146"/>
      <c r="DK60" s="146"/>
      <c r="DL60" s="146"/>
      <c r="DM60" s="146"/>
      <c r="DN60" s="146"/>
      <c r="DO60" s="146"/>
      <c r="DP60" s="146"/>
      <c r="DQ60" s="146"/>
      <c r="DR60" s="146"/>
      <c r="DS60" s="146"/>
      <c r="DT60" s="146"/>
      <c r="DU60" s="146"/>
      <c r="DV60" s="146"/>
      <c r="DW60" s="146"/>
      <c r="DX60" s="146"/>
      <c r="DY60" s="146"/>
    </row>
    <row r="61" spans="1:129" x14ac:dyDescent="0.25">
      <c r="A61" s="146" t="s">
        <v>808</v>
      </c>
      <c r="B61" s="146" t="s">
        <v>809</v>
      </c>
      <c r="C61" s="146" t="s">
        <v>193</v>
      </c>
      <c r="D61" s="146">
        <v>2</v>
      </c>
      <c r="E61" s="168">
        <v>43211</v>
      </c>
      <c r="F61" s="170">
        <v>0.53263888888888899</v>
      </c>
      <c r="G61" s="170">
        <v>0.63541666666666696</v>
      </c>
      <c r="H61" s="146"/>
      <c r="I61" s="146"/>
      <c r="J61" s="146">
        <v>12.5</v>
      </c>
      <c r="K61" s="146" t="s">
        <v>481</v>
      </c>
      <c r="L61" s="146">
        <v>20</v>
      </c>
      <c r="M61" s="146" t="s">
        <v>358</v>
      </c>
      <c r="N61" s="193">
        <v>1.67225</v>
      </c>
      <c r="O61" s="146"/>
      <c r="P61" s="146"/>
      <c r="Q61" s="146"/>
      <c r="R61" s="146"/>
      <c r="S61" s="146">
        <v>0</v>
      </c>
      <c r="T61" s="146">
        <v>27.1</v>
      </c>
      <c r="U61" s="146" t="s">
        <v>492</v>
      </c>
      <c r="V61" s="146"/>
      <c r="W61" s="146"/>
      <c r="X61" s="146">
        <v>0</v>
      </c>
      <c r="Y61" s="146">
        <v>0</v>
      </c>
      <c r="Z61" s="146"/>
      <c r="AA61" s="146"/>
      <c r="AB61" s="185">
        <v>0</v>
      </c>
      <c r="AC61" s="146"/>
      <c r="AD61" s="186">
        <v>0</v>
      </c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146"/>
      <c r="DB61" s="146"/>
      <c r="DC61" s="146"/>
      <c r="DD61" s="146"/>
      <c r="DE61" s="146"/>
      <c r="DF61" s="146"/>
      <c r="DG61" s="146"/>
      <c r="DH61" s="146"/>
      <c r="DI61" s="146"/>
      <c r="DJ61" s="146"/>
      <c r="DK61" s="146"/>
      <c r="DL61" s="146"/>
      <c r="DM61" s="146"/>
      <c r="DN61" s="146"/>
      <c r="DO61" s="146"/>
      <c r="DP61" s="146"/>
      <c r="DQ61" s="146"/>
      <c r="DR61" s="146"/>
      <c r="DS61" s="146"/>
      <c r="DT61" s="146"/>
      <c r="DU61" s="146"/>
      <c r="DV61" s="146"/>
      <c r="DW61" s="146"/>
      <c r="DX61" s="146"/>
      <c r="DY61" s="146"/>
    </row>
    <row r="62" spans="1:129" x14ac:dyDescent="0.25">
      <c r="A62" s="146" t="s">
        <v>808</v>
      </c>
      <c r="B62" s="146" t="s">
        <v>809</v>
      </c>
      <c r="C62" s="146" t="s">
        <v>193</v>
      </c>
      <c r="D62" s="146">
        <v>2</v>
      </c>
      <c r="E62" s="168">
        <v>43239</v>
      </c>
      <c r="F62" s="170">
        <v>0.44791666666666669</v>
      </c>
      <c r="G62" s="146"/>
      <c r="H62" s="146"/>
      <c r="I62" s="146"/>
      <c r="J62" s="146">
        <v>14.1</v>
      </c>
      <c r="K62" s="146" t="s">
        <v>356</v>
      </c>
      <c r="L62" s="146">
        <v>127</v>
      </c>
      <c r="M62" s="146" t="s">
        <v>358</v>
      </c>
      <c r="N62" s="193">
        <v>1</v>
      </c>
      <c r="O62" s="146">
        <v>0</v>
      </c>
      <c r="P62" s="146">
        <v>1</v>
      </c>
      <c r="Q62" s="146">
        <v>0</v>
      </c>
      <c r="R62" s="146"/>
      <c r="S62" s="146">
        <v>1</v>
      </c>
      <c r="T62" s="146">
        <v>127</v>
      </c>
      <c r="U62" s="146" t="s">
        <v>369</v>
      </c>
      <c r="V62" s="146"/>
      <c r="W62" s="146"/>
      <c r="X62" s="146">
        <v>1</v>
      </c>
      <c r="Y62" s="146">
        <v>1</v>
      </c>
      <c r="Z62" s="146"/>
      <c r="AA62" s="146"/>
      <c r="AB62" s="185">
        <v>0</v>
      </c>
      <c r="AC62" s="146"/>
      <c r="AD62" s="186">
        <v>0</v>
      </c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>
        <v>1</v>
      </c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146"/>
      <c r="DB62" s="146">
        <v>1</v>
      </c>
      <c r="DC62" s="146"/>
      <c r="DD62" s="146"/>
      <c r="DE62" s="146"/>
      <c r="DF62" s="146"/>
      <c r="DG62" s="146"/>
      <c r="DH62" s="146"/>
      <c r="DI62" s="146"/>
      <c r="DJ62" s="146"/>
      <c r="DK62" s="146"/>
      <c r="DL62" s="146"/>
      <c r="DM62" s="146"/>
      <c r="DN62" s="146"/>
      <c r="DO62" s="146"/>
      <c r="DP62" s="146"/>
      <c r="DQ62" s="146"/>
      <c r="DR62" s="146"/>
      <c r="DS62" s="146"/>
      <c r="DT62" s="146"/>
      <c r="DU62" s="146"/>
      <c r="DV62" s="146"/>
      <c r="DW62" s="146"/>
      <c r="DX62" s="146"/>
      <c r="DY62" s="146"/>
    </row>
    <row r="63" spans="1:129" x14ac:dyDescent="0.25">
      <c r="A63" s="146" t="s">
        <v>808</v>
      </c>
      <c r="B63" s="146" t="s">
        <v>809</v>
      </c>
      <c r="C63" s="146" t="s">
        <v>193</v>
      </c>
      <c r="D63" s="146">
        <v>2</v>
      </c>
      <c r="E63" s="168">
        <v>43239</v>
      </c>
      <c r="F63" s="170">
        <v>0.44791666666666702</v>
      </c>
      <c r="G63" s="146"/>
      <c r="H63" s="146"/>
      <c r="I63" s="146"/>
      <c r="J63" s="146">
        <v>14.1</v>
      </c>
      <c r="K63" s="146" t="s">
        <v>356</v>
      </c>
      <c r="L63" s="146">
        <v>129</v>
      </c>
      <c r="M63" s="146" t="s">
        <v>371</v>
      </c>
      <c r="N63" s="193">
        <v>1</v>
      </c>
      <c r="O63" s="146">
        <v>1</v>
      </c>
      <c r="P63" s="146">
        <v>2</v>
      </c>
      <c r="Q63" s="146">
        <v>3</v>
      </c>
      <c r="R63" s="146"/>
      <c r="S63" s="146">
        <v>1</v>
      </c>
      <c r="T63" s="146">
        <v>129</v>
      </c>
      <c r="U63" s="146" t="s">
        <v>372</v>
      </c>
      <c r="V63" s="146"/>
      <c r="W63" s="146" t="s">
        <v>370</v>
      </c>
      <c r="X63" s="146">
        <v>6</v>
      </c>
      <c r="Y63" s="146">
        <v>1</v>
      </c>
      <c r="Z63" s="146"/>
      <c r="AA63" s="146"/>
      <c r="AB63" s="185">
        <v>0</v>
      </c>
      <c r="AC63" s="146"/>
      <c r="AD63" s="186">
        <v>1</v>
      </c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>
        <v>2</v>
      </c>
      <c r="AV63" s="146"/>
      <c r="AW63" s="146">
        <v>1</v>
      </c>
      <c r="AX63" s="146"/>
      <c r="AY63" s="146"/>
      <c r="AZ63" s="146"/>
      <c r="BA63" s="146"/>
      <c r="BB63" s="146">
        <v>1</v>
      </c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>
        <v>1</v>
      </c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146">
        <v>1</v>
      </c>
      <c r="DB63" s="146"/>
      <c r="DC63" s="146"/>
      <c r="DD63" s="146"/>
      <c r="DE63" s="146"/>
      <c r="DF63" s="146"/>
      <c r="DG63" s="146"/>
      <c r="DH63" s="146"/>
      <c r="DI63" s="146"/>
      <c r="DJ63" s="146"/>
      <c r="DK63" s="146"/>
      <c r="DL63" s="146"/>
      <c r="DM63" s="146"/>
      <c r="DN63" s="146"/>
      <c r="DO63" s="146"/>
      <c r="DP63" s="146"/>
      <c r="DQ63" s="146"/>
      <c r="DR63" s="146"/>
      <c r="DS63" s="146"/>
      <c r="DT63" s="146"/>
      <c r="DU63" s="146"/>
      <c r="DV63" s="146"/>
      <c r="DW63" s="146"/>
      <c r="DX63" s="146"/>
      <c r="DY63" s="146"/>
    </row>
    <row r="64" spans="1:129" x14ac:dyDescent="0.25">
      <c r="A64" s="146" t="s">
        <v>808</v>
      </c>
      <c r="B64" s="146" t="s">
        <v>809</v>
      </c>
      <c r="C64" s="146" t="s">
        <v>193</v>
      </c>
      <c r="D64" s="146">
        <v>2</v>
      </c>
      <c r="E64" s="168">
        <v>43239</v>
      </c>
      <c r="F64" s="170">
        <v>0.44791666666666802</v>
      </c>
      <c r="G64" s="146"/>
      <c r="H64" s="146"/>
      <c r="I64" s="146"/>
      <c r="J64" s="146">
        <v>14.1</v>
      </c>
      <c r="K64" s="146" t="s">
        <v>356</v>
      </c>
      <c r="L64" s="146">
        <v>130</v>
      </c>
      <c r="M64" s="146" t="s">
        <v>358</v>
      </c>
      <c r="N64" s="193">
        <v>1</v>
      </c>
      <c r="O64" s="146">
        <v>5</v>
      </c>
      <c r="P64" s="146">
        <v>0</v>
      </c>
      <c r="Q64" s="146">
        <v>1</v>
      </c>
      <c r="R64" s="146"/>
      <c r="S64" s="146">
        <v>1</v>
      </c>
      <c r="T64" s="146">
        <v>130</v>
      </c>
      <c r="U64" s="146" t="s">
        <v>372</v>
      </c>
      <c r="V64" s="146"/>
      <c r="W64" s="146" t="s">
        <v>373</v>
      </c>
      <c r="X64" s="146">
        <v>6</v>
      </c>
      <c r="Y64" s="146">
        <v>4</v>
      </c>
      <c r="Z64" s="146"/>
      <c r="AA64" s="146"/>
      <c r="AB64" s="185">
        <v>0</v>
      </c>
      <c r="AC64" s="146"/>
      <c r="AD64" s="186">
        <v>0</v>
      </c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>
        <v>3</v>
      </c>
      <c r="BJ64" s="146"/>
      <c r="BK64" s="146"/>
      <c r="BL64" s="146"/>
      <c r="BM64" s="146"/>
      <c r="BN64" s="146"/>
      <c r="BO64" s="146">
        <v>2</v>
      </c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BZ64" s="146"/>
      <c r="CA64" s="146"/>
      <c r="CB64" s="146">
        <v>1</v>
      </c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146">
        <v>2</v>
      </c>
      <c r="DB64" s="146"/>
      <c r="DC64" s="146"/>
      <c r="DD64" s="146"/>
      <c r="DE64" s="146"/>
      <c r="DF64" s="146"/>
      <c r="DG64" s="146"/>
      <c r="DH64" s="146"/>
      <c r="DI64" s="146"/>
      <c r="DJ64" s="146"/>
      <c r="DK64" s="146"/>
      <c r="DL64" s="146"/>
      <c r="DM64" s="146"/>
      <c r="DN64" s="146"/>
      <c r="DO64" s="146"/>
      <c r="DP64" s="146">
        <v>1</v>
      </c>
      <c r="DQ64" s="146"/>
      <c r="DR64" s="146"/>
      <c r="DS64" s="146"/>
      <c r="DT64" s="146"/>
      <c r="DU64" s="146">
        <v>1</v>
      </c>
      <c r="DV64" s="146"/>
      <c r="DW64" s="146"/>
      <c r="DX64" s="146"/>
      <c r="DY64" s="146"/>
    </row>
    <row r="65" spans="1:127" x14ac:dyDescent="0.25">
      <c r="A65" s="146" t="s">
        <v>808</v>
      </c>
      <c r="B65" s="146" t="s">
        <v>809</v>
      </c>
      <c r="C65" s="146" t="s">
        <v>193</v>
      </c>
      <c r="D65" s="146">
        <v>2</v>
      </c>
      <c r="E65" s="168">
        <v>43239</v>
      </c>
      <c r="F65" s="170">
        <v>0.44791666666666669</v>
      </c>
      <c r="G65" s="146"/>
      <c r="H65" s="146"/>
      <c r="I65" s="146"/>
      <c r="J65" s="146">
        <v>14.1</v>
      </c>
      <c r="K65" s="146" t="s">
        <v>356</v>
      </c>
      <c r="L65" s="146">
        <v>125</v>
      </c>
      <c r="M65" s="146" t="s">
        <v>358</v>
      </c>
      <c r="N65" s="193">
        <v>1</v>
      </c>
      <c r="O65" s="146">
        <v>0</v>
      </c>
      <c r="P65" s="146">
        <v>0</v>
      </c>
      <c r="Q65" s="146">
        <v>0</v>
      </c>
      <c r="R65" s="146"/>
      <c r="S65" s="146">
        <v>0</v>
      </c>
      <c r="T65" s="146">
        <v>130.1</v>
      </c>
      <c r="U65" s="146" t="s">
        <v>362</v>
      </c>
      <c r="V65" s="146"/>
      <c r="W65" s="146"/>
      <c r="X65" s="146">
        <v>0</v>
      </c>
      <c r="Y65" s="146">
        <v>0</v>
      </c>
      <c r="Z65" s="146"/>
      <c r="AA65" s="146"/>
      <c r="AB65" s="185">
        <v>0</v>
      </c>
      <c r="AC65" s="146"/>
      <c r="AD65" s="186">
        <v>0</v>
      </c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146"/>
      <c r="DB65" s="146"/>
      <c r="DC65" s="146"/>
      <c r="DD65" s="146"/>
      <c r="DE65" s="146"/>
      <c r="DF65" s="146"/>
      <c r="DG65" s="146"/>
      <c r="DH65" s="146"/>
      <c r="DI65" s="146"/>
      <c r="DJ65" s="146"/>
      <c r="DK65" s="146"/>
      <c r="DL65" s="146"/>
      <c r="DM65" s="146"/>
      <c r="DN65" s="146"/>
      <c r="DO65" s="146"/>
      <c r="DP65" s="146"/>
      <c r="DQ65" s="146"/>
      <c r="DR65" s="146"/>
      <c r="DS65" s="146"/>
      <c r="DT65" s="146"/>
      <c r="DU65" s="146"/>
      <c r="DV65" s="146"/>
      <c r="DW65" s="146"/>
    </row>
    <row r="66" spans="1:127" x14ac:dyDescent="0.25">
      <c r="A66" s="146" t="s">
        <v>808</v>
      </c>
      <c r="B66" s="146" t="s">
        <v>809</v>
      </c>
      <c r="C66" s="146" t="s">
        <v>193</v>
      </c>
      <c r="D66" s="146">
        <v>2</v>
      </c>
      <c r="E66" s="168">
        <v>43239</v>
      </c>
      <c r="F66" s="170">
        <v>0.44791666666666669</v>
      </c>
      <c r="G66" s="146"/>
      <c r="H66" s="146"/>
      <c r="I66" s="146"/>
      <c r="J66" s="146">
        <v>14.1</v>
      </c>
      <c r="K66" s="146" t="s">
        <v>356</v>
      </c>
      <c r="L66" s="146">
        <v>126</v>
      </c>
      <c r="M66" s="146" t="s">
        <v>358</v>
      </c>
      <c r="N66" s="193">
        <v>1</v>
      </c>
      <c r="O66" s="146">
        <v>0</v>
      </c>
      <c r="P66" s="146">
        <v>0</v>
      </c>
      <c r="Q66" s="146">
        <v>0</v>
      </c>
      <c r="R66" s="146"/>
      <c r="S66" s="146">
        <v>0</v>
      </c>
      <c r="T66" s="146">
        <v>130.19999999999999</v>
      </c>
      <c r="U66" s="146" t="s">
        <v>361</v>
      </c>
      <c r="V66" s="146"/>
      <c r="W66" s="146"/>
      <c r="X66" s="146">
        <v>0</v>
      </c>
      <c r="Y66" s="146">
        <v>0</v>
      </c>
      <c r="Z66" s="146"/>
      <c r="AA66" s="146"/>
      <c r="AB66" s="185">
        <v>0</v>
      </c>
      <c r="AC66" s="146"/>
      <c r="AD66" s="186">
        <v>0</v>
      </c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6"/>
      <c r="BN66" s="146"/>
      <c r="BO66" s="146"/>
      <c r="BP66" s="146"/>
      <c r="BQ66" s="146"/>
      <c r="BR66" s="146"/>
      <c r="BS66" s="146"/>
      <c r="BT66" s="146"/>
      <c r="BU66" s="146"/>
      <c r="BV66" s="146"/>
      <c r="BW66" s="146"/>
      <c r="BX66" s="146"/>
      <c r="BY66" s="146"/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146"/>
      <c r="DB66" s="146"/>
      <c r="DC66" s="146"/>
      <c r="DD66" s="146"/>
      <c r="DE66" s="146"/>
      <c r="DF66" s="146"/>
      <c r="DG66" s="146"/>
      <c r="DH66" s="146"/>
      <c r="DI66" s="146"/>
      <c r="DJ66" s="146"/>
      <c r="DK66" s="146"/>
      <c r="DL66" s="146"/>
      <c r="DM66" s="146"/>
      <c r="DN66" s="146"/>
      <c r="DO66" s="146"/>
      <c r="DP66" s="146"/>
      <c r="DQ66" s="146"/>
      <c r="DR66" s="146"/>
      <c r="DS66" s="146"/>
      <c r="DT66" s="146"/>
      <c r="DU66" s="146"/>
      <c r="DV66" s="146"/>
      <c r="DW66" s="146"/>
    </row>
    <row r="67" spans="1:127" x14ac:dyDescent="0.25">
      <c r="A67" s="146" t="s">
        <v>808</v>
      </c>
      <c r="B67" s="146" t="s">
        <v>809</v>
      </c>
      <c r="C67" s="146" t="s">
        <v>193</v>
      </c>
      <c r="D67" s="146">
        <v>2</v>
      </c>
      <c r="E67" s="168">
        <v>43239</v>
      </c>
      <c r="F67" s="170">
        <v>0.44791666666666702</v>
      </c>
      <c r="G67" s="146"/>
      <c r="H67" s="146"/>
      <c r="I67" s="146"/>
      <c r="J67" s="146">
        <v>14.1</v>
      </c>
      <c r="K67" s="146" t="s">
        <v>356</v>
      </c>
      <c r="L67" s="146">
        <v>128</v>
      </c>
      <c r="M67" s="146" t="s">
        <v>358</v>
      </c>
      <c r="N67" s="193">
        <v>1</v>
      </c>
      <c r="O67" s="146">
        <v>0</v>
      </c>
      <c r="P67" s="146">
        <v>0</v>
      </c>
      <c r="Q67" s="146">
        <v>0</v>
      </c>
      <c r="R67" s="146"/>
      <c r="S67" s="146">
        <v>0</v>
      </c>
      <c r="T67" s="146">
        <v>130.30000000000001</v>
      </c>
      <c r="U67" s="146"/>
      <c r="V67" s="146"/>
      <c r="W67" s="146" t="s">
        <v>370</v>
      </c>
      <c r="X67" s="146">
        <v>0</v>
      </c>
      <c r="Y67" s="146">
        <v>1</v>
      </c>
      <c r="Z67" s="146"/>
      <c r="AA67" s="146"/>
      <c r="AB67" s="185">
        <v>0</v>
      </c>
      <c r="AC67" s="146"/>
      <c r="AD67" s="186">
        <v>0</v>
      </c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  <c r="AS67" s="146"/>
      <c r="AT67" s="146"/>
      <c r="AU67" s="146"/>
      <c r="AV67" s="146"/>
      <c r="AW67" s="146"/>
      <c r="AX67" s="146"/>
      <c r="AY67" s="146"/>
      <c r="AZ67" s="146"/>
      <c r="BA67" s="146"/>
      <c r="BB67" s="146"/>
      <c r="BC67" s="146"/>
      <c r="BD67" s="146"/>
      <c r="BE67" s="146"/>
      <c r="BF67" s="146"/>
      <c r="BG67" s="146"/>
      <c r="BH67" s="146"/>
      <c r="BI67" s="146"/>
      <c r="BJ67" s="146"/>
      <c r="BK67" s="146"/>
      <c r="BL67" s="146"/>
      <c r="BM67" s="146"/>
      <c r="BN67" s="146"/>
      <c r="BO67" s="146"/>
      <c r="BP67" s="146"/>
      <c r="BQ67" s="146"/>
      <c r="BR67" s="146"/>
      <c r="BS67" s="146"/>
      <c r="BT67" s="146"/>
      <c r="BU67" s="146"/>
      <c r="BV67" s="146"/>
      <c r="BW67" s="146"/>
      <c r="BX67" s="146"/>
      <c r="BY67" s="146"/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146">
        <v>1</v>
      </c>
      <c r="DB67" s="146"/>
      <c r="DC67" s="146"/>
      <c r="DD67" s="146"/>
      <c r="DE67" s="146"/>
      <c r="DF67" s="146"/>
      <c r="DG67" s="146"/>
      <c r="DH67" s="146"/>
      <c r="DI67" s="146"/>
      <c r="DJ67" s="146"/>
      <c r="DK67" s="146"/>
      <c r="DL67" s="146"/>
      <c r="DM67" s="146"/>
      <c r="DN67" s="146"/>
      <c r="DO67" s="146"/>
      <c r="DP67" s="146"/>
      <c r="DQ67" s="146"/>
      <c r="DR67" s="146"/>
      <c r="DS67" s="146"/>
      <c r="DT67" s="146"/>
      <c r="DU67" s="146"/>
      <c r="DV67" s="146"/>
      <c r="DW67" s="146"/>
    </row>
    <row r="68" spans="1:127" x14ac:dyDescent="0.25">
      <c r="A68" s="146" t="s">
        <v>810</v>
      </c>
      <c r="B68" s="146" t="s">
        <v>811</v>
      </c>
      <c r="C68" s="146" t="s">
        <v>193</v>
      </c>
      <c r="D68" s="146">
        <v>2</v>
      </c>
      <c r="E68" s="168">
        <v>43211</v>
      </c>
      <c r="F68" s="170">
        <v>0.64374999999999993</v>
      </c>
      <c r="G68" s="146"/>
      <c r="H68" s="146"/>
      <c r="I68" s="146"/>
      <c r="J68" s="146">
        <v>15.6</v>
      </c>
      <c r="K68" s="146" t="s">
        <v>468</v>
      </c>
      <c r="L68" s="146">
        <v>22</v>
      </c>
      <c r="M68" s="146" t="s">
        <v>358</v>
      </c>
      <c r="N68" s="193">
        <v>3.3445100000000001</v>
      </c>
      <c r="O68" s="146"/>
      <c r="P68" s="146"/>
      <c r="Q68" s="146"/>
      <c r="R68" s="146"/>
      <c r="S68" s="146">
        <v>1</v>
      </c>
      <c r="T68" s="146">
        <v>22.1</v>
      </c>
      <c r="U68" s="146"/>
      <c r="V68" s="146"/>
      <c r="W68" s="146" t="s">
        <v>469</v>
      </c>
      <c r="X68" s="146">
        <v>1</v>
      </c>
      <c r="Y68" s="146">
        <v>23</v>
      </c>
      <c r="Z68" s="146"/>
      <c r="AA68" s="146"/>
      <c r="AB68" s="185">
        <v>0</v>
      </c>
      <c r="AC68" s="146"/>
      <c r="AD68" s="186">
        <v>0</v>
      </c>
      <c r="AE68" s="146"/>
      <c r="AF68" s="146"/>
      <c r="AG68" s="146"/>
      <c r="AH68" s="146"/>
      <c r="AI68" s="146"/>
      <c r="AJ68" s="146"/>
      <c r="AK68" s="146"/>
      <c r="AL68" s="146"/>
      <c r="AM68" s="146"/>
      <c r="AN68" s="146"/>
      <c r="AO68" s="146"/>
      <c r="AP68" s="146"/>
      <c r="AQ68" s="146"/>
      <c r="AR68" s="146"/>
      <c r="AS68" s="146"/>
      <c r="AT68" s="146"/>
      <c r="AU68" s="146"/>
      <c r="AV68" s="146"/>
      <c r="AW68" s="146">
        <v>1</v>
      </c>
      <c r="AX68" s="146"/>
      <c r="AY68" s="146"/>
      <c r="AZ68" s="146"/>
      <c r="BA68" s="146"/>
      <c r="BB68" s="146"/>
      <c r="BC68" s="146"/>
      <c r="BD68" s="146"/>
      <c r="BE68" s="146"/>
      <c r="BF68" s="146"/>
      <c r="BG68" s="146"/>
      <c r="BH68" s="146"/>
      <c r="BI68" s="146"/>
      <c r="BJ68" s="146"/>
      <c r="BK68" s="146"/>
      <c r="BL68" s="146"/>
      <c r="BM68" s="146"/>
      <c r="BN68" s="146"/>
      <c r="BO68" s="146"/>
      <c r="BP68" s="146"/>
      <c r="BQ68" s="146"/>
      <c r="BR68" s="146"/>
      <c r="BS68" s="146"/>
      <c r="BT68" s="146"/>
      <c r="BU68" s="146"/>
      <c r="BV68" s="146"/>
      <c r="BW68" s="146"/>
      <c r="BX68" s="146"/>
      <c r="BY68" s="146"/>
      <c r="BZ68" s="146"/>
      <c r="CA68" s="146"/>
      <c r="CB68" s="146"/>
      <c r="CC68" s="146"/>
      <c r="CD68" s="146"/>
      <c r="CE68" s="146"/>
      <c r="CF68" s="146"/>
      <c r="CG68" s="146"/>
      <c r="CH68" s="146">
        <v>1</v>
      </c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146">
        <v>1</v>
      </c>
      <c r="DB68" s="146"/>
      <c r="DC68" s="146"/>
      <c r="DD68" s="146"/>
      <c r="DE68" s="146"/>
      <c r="DF68" s="146"/>
      <c r="DG68" s="146"/>
      <c r="DH68" s="146"/>
      <c r="DI68" s="146"/>
      <c r="DJ68" s="146">
        <v>1</v>
      </c>
      <c r="DK68" s="146"/>
      <c r="DL68" s="146"/>
      <c r="DM68" s="146"/>
      <c r="DN68" s="146"/>
      <c r="DO68" s="146"/>
      <c r="DP68" s="146"/>
      <c r="DQ68" s="146"/>
      <c r="DR68" s="146"/>
      <c r="DS68" s="146"/>
      <c r="DT68" s="146"/>
      <c r="DU68" s="146">
        <v>17</v>
      </c>
      <c r="DV68" s="146"/>
      <c r="DW68" s="146">
        <v>3</v>
      </c>
    </row>
    <row r="69" spans="1:127" x14ac:dyDescent="0.25">
      <c r="A69" s="146" t="s">
        <v>810</v>
      </c>
      <c r="B69" s="146" t="s">
        <v>811</v>
      </c>
      <c r="C69" s="146" t="s">
        <v>193</v>
      </c>
      <c r="D69" s="146">
        <v>2</v>
      </c>
      <c r="E69" s="168">
        <v>43211</v>
      </c>
      <c r="F69" s="170">
        <v>0.64374999999999993</v>
      </c>
      <c r="G69" s="146"/>
      <c r="H69" s="146"/>
      <c r="I69" s="146"/>
      <c r="J69" s="146">
        <v>15.6</v>
      </c>
      <c r="K69" s="146" t="s">
        <v>468</v>
      </c>
      <c r="L69" s="146">
        <v>22</v>
      </c>
      <c r="M69" s="146" t="s">
        <v>358</v>
      </c>
      <c r="N69" s="193">
        <v>3.3445100000000001</v>
      </c>
      <c r="O69" s="146"/>
      <c r="P69" s="146"/>
      <c r="Q69" s="146"/>
      <c r="R69" s="146"/>
      <c r="S69" s="146">
        <v>1</v>
      </c>
      <c r="T69" s="146">
        <v>22.2</v>
      </c>
      <c r="U69" s="146"/>
      <c r="V69" s="146"/>
      <c r="W69" s="146" t="s">
        <v>470</v>
      </c>
      <c r="X69" s="146">
        <v>0</v>
      </c>
      <c r="Y69" s="146">
        <v>12</v>
      </c>
      <c r="Z69" s="146"/>
      <c r="AA69" s="146"/>
      <c r="AB69" s="185">
        <v>0</v>
      </c>
      <c r="AC69" s="146"/>
      <c r="AD69" s="186">
        <v>0</v>
      </c>
      <c r="AE69" s="146"/>
      <c r="AF69" s="146"/>
      <c r="AG69" s="146"/>
      <c r="AH69" s="146"/>
      <c r="AI69" s="146"/>
      <c r="AJ69" s="146"/>
      <c r="AK69" s="146"/>
      <c r="AL69" s="146"/>
      <c r="AM69" s="146"/>
      <c r="AN69" s="146"/>
      <c r="AO69" s="146"/>
      <c r="AP69" s="146"/>
      <c r="AQ69" s="146"/>
      <c r="AR69" s="146"/>
      <c r="AS69" s="146"/>
      <c r="AT69" s="146"/>
      <c r="AU69" s="146"/>
      <c r="AV69" s="146"/>
      <c r="AW69" s="146"/>
      <c r="AX69" s="146"/>
      <c r="AY69" s="146"/>
      <c r="AZ69" s="146"/>
      <c r="BA69" s="146"/>
      <c r="BB69" s="146"/>
      <c r="BC69" s="146"/>
      <c r="BD69" s="146"/>
      <c r="BE69" s="146"/>
      <c r="BF69" s="146"/>
      <c r="BG69" s="146"/>
      <c r="BH69" s="146"/>
      <c r="BI69" s="146"/>
      <c r="BJ69" s="146"/>
      <c r="BK69" s="146"/>
      <c r="BL69" s="146"/>
      <c r="BM69" s="146"/>
      <c r="BN69" s="146"/>
      <c r="BO69" s="146"/>
      <c r="BP69" s="146"/>
      <c r="BQ69" s="146"/>
      <c r="BR69" s="146"/>
      <c r="BS69" s="146"/>
      <c r="BT69" s="146"/>
      <c r="BU69" s="146"/>
      <c r="BV69" s="146"/>
      <c r="BW69" s="146"/>
      <c r="BX69" s="146"/>
      <c r="BY69" s="146"/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146">
        <v>2</v>
      </c>
      <c r="DB69" s="146"/>
      <c r="DC69" s="146"/>
      <c r="DD69" s="146"/>
      <c r="DE69" s="146">
        <v>1</v>
      </c>
      <c r="DF69" s="146"/>
      <c r="DG69" s="146"/>
      <c r="DH69" s="146"/>
      <c r="DI69" s="146"/>
      <c r="DJ69" s="146"/>
      <c r="DK69" s="146"/>
      <c r="DL69" s="146"/>
      <c r="DM69" s="146">
        <v>1</v>
      </c>
      <c r="DN69" s="146"/>
      <c r="DO69" s="146">
        <v>1</v>
      </c>
      <c r="DP69" s="146"/>
      <c r="DQ69" s="146"/>
      <c r="DR69" s="146"/>
      <c r="DS69" s="146"/>
      <c r="DT69" s="146"/>
      <c r="DU69" s="146">
        <v>7</v>
      </c>
      <c r="DV69" s="146"/>
      <c r="DW69" s="146"/>
    </row>
    <row r="70" spans="1:127" x14ac:dyDescent="0.25">
      <c r="A70" s="146" t="s">
        <v>810</v>
      </c>
      <c r="B70" s="146" t="s">
        <v>811</v>
      </c>
      <c r="C70" s="146" t="s">
        <v>193</v>
      </c>
      <c r="D70" s="146">
        <v>2</v>
      </c>
      <c r="E70" s="168">
        <v>43211</v>
      </c>
      <c r="F70" s="170">
        <v>0.64375000000000004</v>
      </c>
      <c r="G70" s="146"/>
      <c r="H70" s="146"/>
      <c r="I70" s="146"/>
      <c r="J70" s="146">
        <v>15.6</v>
      </c>
      <c r="K70" s="146" t="s">
        <v>468</v>
      </c>
      <c r="L70" s="146">
        <v>22</v>
      </c>
      <c r="M70" s="146" t="s">
        <v>358</v>
      </c>
      <c r="N70" s="193">
        <v>3.3445100000000001</v>
      </c>
      <c r="O70" s="146"/>
      <c r="P70" s="146"/>
      <c r="Q70" s="146"/>
      <c r="R70" s="146"/>
      <c r="S70" s="146">
        <v>1</v>
      </c>
      <c r="T70" s="146">
        <v>22.3</v>
      </c>
      <c r="U70" s="146"/>
      <c r="V70" s="146"/>
      <c r="W70" s="146" t="s">
        <v>470</v>
      </c>
      <c r="X70" s="146">
        <v>0</v>
      </c>
      <c r="Y70" s="146">
        <v>20</v>
      </c>
      <c r="Z70" s="146"/>
      <c r="AA70" s="146"/>
      <c r="AB70" s="185">
        <v>0</v>
      </c>
      <c r="AC70" s="146"/>
      <c r="AD70" s="186">
        <v>0</v>
      </c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6"/>
      <c r="BN70" s="146"/>
      <c r="BO70" s="146"/>
      <c r="BP70" s="146"/>
      <c r="BQ70" s="146"/>
      <c r="BR70" s="146"/>
      <c r="BS70" s="146"/>
      <c r="BT70" s="146"/>
      <c r="BU70" s="146"/>
      <c r="BV70" s="146"/>
      <c r="BW70" s="146"/>
      <c r="BX70" s="146"/>
      <c r="BY70" s="146"/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146">
        <v>6</v>
      </c>
      <c r="DB70" s="146"/>
      <c r="DC70" s="146"/>
      <c r="DD70" s="146">
        <v>2</v>
      </c>
      <c r="DE70" s="146">
        <v>2</v>
      </c>
      <c r="DF70" s="146"/>
      <c r="DG70" s="146">
        <v>1</v>
      </c>
      <c r="DH70" s="146"/>
      <c r="DI70" s="146"/>
      <c r="DJ70" s="146"/>
      <c r="DK70" s="146"/>
      <c r="DL70" s="146"/>
      <c r="DM70" s="146"/>
      <c r="DN70" s="146"/>
      <c r="DO70" s="146">
        <v>2</v>
      </c>
      <c r="DP70" s="146"/>
      <c r="DQ70" s="146"/>
      <c r="DR70" s="146"/>
      <c r="DS70" s="146"/>
      <c r="DT70" s="146"/>
      <c r="DU70" s="146">
        <v>7</v>
      </c>
      <c r="DV70" s="146"/>
      <c r="DW70" s="146"/>
    </row>
    <row r="71" spans="1:127" x14ac:dyDescent="0.25">
      <c r="A71" s="146" t="s">
        <v>810</v>
      </c>
      <c r="B71" s="146" t="s">
        <v>811</v>
      </c>
      <c r="C71" s="146" t="s">
        <v>193</v>
      </c>
      <c r="D71" s="146">
        <v>2</v>
      </c>
      <c r="E71" s="168">
        <v>43211</v>
      </c>
      <c r="F71" s="170">
        <v>0.64375000000000004</v>
      </c>
      <c r="G71" s="146"/>
      <c r="H71" s="146"/>
      <c r="I71" s="146"/>
      <c r="J71" s="146">
        <v>15.6</v>
      </c>
      <c r="K71" s="146" t="s">
        <v>468</v>
      </c>
      <c r="L71" s="146">
        <v>23</v>
      </c>
      <c r="M71" s="146" t="s">
        <v>471</v>
      </c>
      <c r="N71" s="193">
        <v>2</v>
      </c>
      <c r="O71" s="146"/>
      <c r="P71" s="146"/>
      <c r="Q71" s="146"/>
      <c r="R71" s="146"/>
      <c r="S71" s="146">
        <v>1</v>
      </c>
      <c r="T71" s="146">
        <v>23.1</v>
      </c>
      <c r="U71" s="146"/>
      <c r="V71" s="146"/>
      <c r="W71" s="146" t="s">
        <v>472</v>
      </c>
      <c r="X71" s="146">
        <v>0</v>
      </c>
      <c r="Y71" s="146">
        <v>20</v>
      </c>
      <c r="Z71" s="146"/>
      <c r="AA71" s="146"/>
      <c r="AB71" s="185">
        <v>0</v>
      </c>
      <c r="AC71" s="146"/>
      <c r="AD71" s="186">
        <v>0</v>
      </c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6"/>
      <c r="AW71" s="146"/>
      <c r="AX71" s="146"/>
      <c r="AY71" s="146"/>
      <c r="AZ71" s="146"/>
      <c r="BA71" s="146"/>
      <c r="BB71" s="146"/>
      <c r="BC71" s="146"/>
      <c r="BD71" s="146"/>
      <c r="BE71" s="146"/>
      <c r="BF71" s="146"/>
      <c r="BG71" s="146"/>
      <c r="BH71" s="146"/>
      <c r="BI71" s="146"/>
      <c r="BJ71" s="146"/>
      <c r="BK71" s="146"/>
      <c r="BL71" s="146"/>
      <c r="BM71" s="146"/>
      <c r="BN71" s="146"/>
      <c r="BO71" s="146"/>
      <c r="BP71" s="146"/>
      <c r="BQ71" s="146"/>
      <c r="BR71" s="146"/>
      <c r="BS71" s="146"/>
      <c r="BT71" s="146"/>
      <c r="BU71" s="146"/>
      <c r="BV71" s="146"/>
      <c r="BW71" s="146"/>
      <c r="BX71" s="146"/>
      <c r="BY71" s="146"/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>
        <v>1</v>
      </c>
      <c r="CX71" s="146"/>
      <c r="CY71" s="146"/>
      <c r="CZ71" s="146"/>
      <c r="DA71" s="146">
        <v>1</v>
      </c>
      <c r="DB71" s="146"/>
      <c r="DC71" s="146"/>
      <c r="DD71" s="146"/>
      <c r="DE71" s="146">
        <v>2</v>
      </c>
      <c r="DF71" s="146"/>
      <c r="DG71" s="146"/>
      <c r="DH71" s="146"/>
      <c r="DI71" s="146"/>
      <c r="DJ71" s="146">
        <v>1</v>
      </c>
      <c r="DK71" s="146"/>
      <c r="DL71" s="146"/>
      <c r="DM71" s="146"/>
      <c r="DN71" s="146"/>
      <c r="DO71" s="146"/>
      <c r="DP71" s="146"/>
      <c r="DQ71" s="146"/>
      <c r="DR71" s="146"/>
      <c r="DS71" s="146"/>
      <c r="DT71" s="146"/>
      <c r="DU71" s="146">
        <v>14</v>
      </c>
      <c r="DV71" s="146"/>
      <c r="DW71" s="146">
        <v>1</v>
      </c>
    </row>
    <row r="72" spans="1:127" x14ac:dyDescent="0.25">
      <c r="A72" s="146" t="s">
        <v>810</v>
      </c>
      <c r="B72" s="146" t="s">
        <v>811</v>
      </c>
      <c r="C72" s="146" t="s">
        <v>193</v>
      </c>
      <c r="D72" s="146">
        <v>2</v>
      </c>
      <c r="E72" s="168">
        <v>43211</v>
      </c>
      <c r="F72" s="170">
        <v>0.64375000000000004</v>
      </c>
      <c r="G72" s="146"/>
      <c r="H72" s="146"/>
      <c r="I72" s="146"/>
      <c r="J72" s="146">
        <v>15.6</v>
      </c>
      <c r="K72" s="146" t="s">
        <v>468</v>
      </c>
      <c r="L72" s="146">
        <v>23</v>
      </c>
      <c r="M72" s="146" t="s">
        <v>471</v>
      </c>
      <c r="N72" s="193">
        <v>2</v>
      </c>
      <c r="O72" s="146"/>
      <c r="P72" s="146"/>
      <c r="Q72" s="146"/>
      <c r="R72" s="146"/>
      <c r="S72" s="146">
        <v>0</v>
      </c>
      <c r="T72" s="146">
        <v>23.2</v>
      </c>
      <c r="U72" s="146"/>
      <c r="V72" s="146"/>
      <c r="W72" s="146" t="s">
        <v>473</v>
      </c>
      <c r="X72" s="146">
        <v>0</v>
      </c>
      <c r="Y72" s="146">
        <v>1</v>
      </c>
      <c r="Z72" s="146"/>
      <c r="AA72" s="146"/>
      <c r="AB72" s="185">
        <v>0</v>
      </c>
      <c r="AC72" s="146"/>
      <c r="AD72" s="186">
        <v>0</v>
      </c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6"/>
      <c r="BN72" s="146"/>
      <c r="BO72" s="146"/>
      <c r="BP72" s="146"/>
      <c r="BQ72" s="146"/>
      <c r="BR72" s="146"/>
      <c r="BS72" s="146"/>
      <c r="BT72" s="146"/>
      <c r="BU72" s="146"/>
      <c r="BV72" s="146"/>
      <c r="BW72" s="146"/>
      <c r="BX72" s="146"/>
      <c r="BY72" s="146"/>
      <c r="BZ72" s="146"/>
      <c r="CA72" s="146"/>
      <c r="CB72" s="146"/>
      <c r="CC72" s="146"/>
      <c r="CD72" s="146"/>
      <c r="CE72" s="146"/>
      <c r="CF72" s="146"/>
      <c r="CG72" s="146"/>
      <c r="CH72" s="146">
        <v>1</v>
      </c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146"/>
      <c r="DB72" s="146"/>
      <c r="DC72" s="146"/>
      <c r="DD72" s="146"/>
      <c r="DE72" s="146"/>
      <c r="DF72" s="146"/>
      <c r="DG72" s="146"/>
      <c r="DH72" s="146"/>
      <c r="DI72" s="146"/>
      <c r="DJ72" s="146"/>
      <c r="DK72" s="146"/>
      <c r="DL72" s="146"/>
      <c r="DM72" s="146"/>
      <c r="DN72" s="146"/>
      <c r="DO72" s="146"/>
      <c r="DP72" s="146"/>
      <c r="DQ72" s="146"/>
      <c r="DR72" s="146"/>
      <c r="DS72" s="146"/>
      <c r="DT72" s="146"/>
      <c r="DU72" s="146"/>
      <c r="DV72" s="146"/>
      <c r="DW72" s="146"/>
    </row>
    <row r="73" spans="1:127" x14ac:dyDescent="0.25">
      <c r="A73" s="146" t="s">
        <v>810</v>
      </c>
      <c r="B73" s="146" t="s">
        <v>811</v>
      </c>
      <c r="C73" s="146" t="s">
        <v>193</v>
      </c>
      <c r="D73" s="146">
        <v>2</v>
      </c>
      <c r="E73" s="168">
        <v>43211</v>
      </c>
      <c r="F73" s="170">
        <v>0.64375000000000004</v>
      </c>
      <c r="G73" s="146"/>
      <c r="H73" s="146"/>
      <c r="I73" s="146"/>
      <c r="J73" s="146">
        <v>15.6</v>
      </c>
      <c r="K73" s="146" t="s">
        <v>468</v>
      </c>
      <c r="L73" s="146">
        <v>23</v>
      </c>
      <c r="M73" s="146" t="s">
        <v>471</v>
      </c>
      <c r="N73" s="193">
        <v>2</v>
      </c>
      <c r="O73" s="146"/>
      <c r="P73" s="146"/>
      <c r="Q73" s="146"/>
      <c r="R73" s="146"/>
      <c r="S73" s="146">
        <v>1</v>
      </c>
      <c r="T73" s="146">
        <v>23.3</v>
      </c>
      <c r="U73" s="146"/>
      <c r="V73" s="146"/>
      <c r="W73" s="146" t="s">
        <v>474</v>
      </c>
      <c r="X73" s="146">
        <v>2</v>
      </c>
      <c r="Y73" s="146">
        <v>6</v>
      </c>
      <c r="Z73" s="146"/>
      <c r="AA73" s="146"/>
      <c r="AB73" s="185">
        <v>1</v>
      </c>
      <c r="AC73" s="146"/>
      <c r="AD73" s="186">
        <v>0</v>
      </c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146"/>
      <c r="AT73" s="146"/>
      <c r="AU73" s="146"/>
      <c r="AV73" s="146"/>
      <c r="AW73" s="146"/>
      <c r="AX73" s="146"/>
      <c r="AY73" s="146"/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46"/>
      <c r="BK73" s="146"/>
      <c r="BL73" s="146"/>
      <c r="BM73" s="146"/>
      <c r="BN73" s="146"/>
      <c r="BO73" s="146"/>
      <c r="BP73" s="146"/>
      <c r="BQ73" s="146"/>
      <c r="BR73" s="146"/>
      <c r="BS73" s="146"/>
      <c r="BT73" s="146">
        <v>1</v>
      </c>
      <c r="BU73" s="146"/>
      <c r="BV73" s="146"/>
      <c r="BW73" s="146"/>
      <c r="BX73" s="146"/>
      <c r="BY73" s="146"/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146">
        <v>1</v>
      </c>
      <c r="DB73" s="146"/>
      <c r="DC73" s="146"/>
      <c r="DD73" s="146"/>
      <c r="DE73" s="146">
        <v>1</v>
      </c>
      <c r="DF73" s="146"/>
      <c r="DG73" s="146"/>
      <c r="DH73" s="146"/>
      <c r="DI73" s="146"/>
      <c r="DJ73" s="146"/>
      <c r="DK73" s="146"/>
      <c r="DL73" s="146"/>
      <c r="DM73" s="146"/>
      <c r="DN73" s="146"/>
      <c r="DO73" s="146"/>
      <c r="DP73" s="146"/>
      <c r="DQ73" s="146"/>
      <c r="DR73" s="146"/>
      <c r="DS73" s="146"/>
      <c r="DT73" s="146"/>
      <c r="DU73" s="146">
        <v>4</v>
      </c>
      <c r="DV73" s="146"/>
      <c r="DW73" s="146"/>
    </row>
    <row r="74" spans="1:127" x14ac:dyDescent="0.25">
      <c r="A74" s="146" t="s">
        <v>810</v>
      </c>
      <c r="B74" s="146" t="s">
        <v>811</v>
      </c>
      <c r="C74" s="146" t="s">
        <v>193</v>
      </c>
      <c r="D74" s="146">
        <v>2</v>
      </c>
      <c r="E74" s="168">
        <v>43211</v>
      </c>
      <c r="F74" s="170">
        <v>0.64375000000000004</v>
      </c>
      <c r="G74" s="146"/>
      <c r="H74" s="146"/>
      <c r="I74" s="146"/>
      <c r="J74" s="146">
        <v>15.6</v>
      </c>
      <c r="K74" s="146" t="s">
        <v>468</v>
      </c>
      <c r="L74" s="146">
        <v>24</v>
      </c>
      <c r="M74" s="146" t="s">
        <v>358</v>
      </c>
      <c r="N74" s="193">
        <v>1</v>
      </c>
      <c r="O74" s="146"/>
      <c r="P74" s="146"/>
      <c r="Q74" s="146"/>
      <c r="R74" s="146"/>
      <c r="S74" s="146">
        <v>1</v>
      </c>
      <c r="T74" s="146">
        <v>24.1</v>
      </c>
      <c r="U74" s="146"/>
      <c r="V74" s="146"/>
      <c r="W74" s="146"/>
      <c r="X74" s="146">
        <v>0</v>
      </c>
      <c r="Y74" s="146">
        <v>2</v>
      </c>
      <c r="Z74" s="146"/>
      <c r="AA74" s="146"/>
      <c r="AB74" s="185">
        <v>0</v>
      </c>
      <c r="AC74" s="146"/>
      <c r="AD74" s="186">
        <v>0</v>
      </c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146"/>
      <c r="AT74" s="146"/>
      <c r="AU74" s="146"/>
      <c r="AV74" s="146"/>
      <c r="AW74" s="146"/>
      <c r="AX74" s="146"/>
      <c r="AY74" s="146"/>
      <c r="AZ74" s="146"/>
      <c r="BA74" s="146"/>
      <c r="BB74" s="146"/>
      <c r="BC74" s="146"/>
      <c r="BD74" s="146"/>
      <c r="BE74" s="146"/>
      <c r="BF74" s="146"/>
      <c r="BG74" s="146"/>
      <c r="BH74" s="146"/>
      <c r="BI74" s="146"/>
      <c r="BJ74" s="146"/>
      <c r="BK74" s="146"/>
      <c r="BL74" s="146"/>
      <c r="BM74" s="146"/>
      <c r="BN74" s="146"/>
      <c r="BO74" s="146"/>
      <c r="BP74" s="146"/>
      <c r="BQ74" s="146"/>
      <c r="BR74" s="146"/>
      <c r="BS74" s="146"/>
      <c r="BT74" s="146"/>
      <c r="BU74" s="146"/>
      <c r="BV74" s="146"/>
      <c r="BW74" s="146"/>
      <c r="BX74" s="146"/>
      <c r="BY74" s="146"/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146">
        <v>1</v>
      </c>
      <c r="DB74" s="146"/>
      <c r="DC74" s="146"/>
      <c r="DD74" s="146"/>
      <c r="DE74" s="146"/>
      <c r="DF74" s="146"/>
      <c r="DG74" s="146"/>
      <c r="DH74" s="146"/>
      <c r="DI74" s="146"/>
      <c r="DJ74" s="146"/>
      <c r="DK74" s="146"/>
      <c r="DL74" s="146"/>
      <c r="DM74" s="146"/>
      <c r="DN74" s="146"/>
      <c r="DO74" s="146">
        <v>1</v>
      </c>
      <c r="DP74" s="146"/>
      <c r="DQ74" s="146"/>
      <c r="DR74" s="146"/>
      <c r="DS74" s="146"/>
      <c r="DT74" s="146"/>
      <c r="DU74" s="146"/>
      <c r="DV74" s="146"/>
      <c r="DW74" s="146"/>
    </row>
    <row r="75" spans="1:127" x14ac:dyDescent="0.25">
      <c r="A75" s="146" t="s">
        <v>810</v>
      </c>
      <c r="B75" s="146" t="s">
        <v>811</v>
      </c>
      <c r="C75" s="146" t="s">
        <v>193</v>
      </c>
      <c r="D75" s="146">
        <v>2</v>
      </c>
      <c r="E75" s="168">
        <v>43211</v>
      </c>
      <c r="F75" s="170">
        <v>0.64375000000000004</v>
      </c>
      <c r="G75" s="146"/>
      <c r="H75" s="146"/>
      <c r="I75" s="146"/>
      <c r="J75" s="146">
        <v>15.6</v>
      </c>
      <c r="K75" s="146" t="s">
        <v>468</v>
      </c>
      <c r="L75" s="146">
        <v>24</v>
      </c>
      <c r="M75" s="146" t="s">
        <v>358</v>
      </c>
      <c r="N75" s="193">
        <v>1</v>
      </c>
      <c r="O75" s="146"/>
      <c r="P75" s="146"/>
      <c r="Q75" s="146"/>
      <c r="R75" s="146"/>
      <c r="S75" s="146">
        <v>1</v>
      </c>
      <c r="T75" s="146">
        <v>24.2</v>
      </c>
      <c r="U75" s="146"/>
      <c r="V75" s="146"/>
      <c r="W75" s="146"/>
      <c r="X75" s="146">
        <v>2</v>
      </c>
      <c r="Y75" s="146">
        <v>4</v>
      </c>
      <c r="Z75" s="146"/>
      <c r="AA75" s="146"/>
      <c r="AB75" s="185">
        <v>0</v>
      </c>
      <c r="AC75" s="146"/>
      <c r="AD75" s="186">
        <v>0</v>
      </c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>
        <v>2</v>
      </c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>
        <v>1</v>
      </c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>
        <v>1</v>
      </c>
      <c r="DP75" s="146"/>
      <c r="DQ75" s="146"/>
      <c r="DR75" s="146"/>
      <c r="DS75" s="146"/>
      <c r="DT75" s="146"/>
      <c r="DU75" s="146">
        <v>1</v>
      </c>
      <c r="DV75" s="146"/>
      <c r="DW75" s="146">
        <v>1</v>
      </c>
    </row>
    <row r="76" spans="1:127" x14ac:dyDescent="0.25">
      <c r="A76" s="146" t="s">
        <v>810</v>
      </c>
      <c r="B76" s="146" t="s">
        <v>811</v>
      </c>
      <c r="C76" s="146" t="s">
        <v>193</v>
      </c>
      <c r="D76" s="146">
        <v>2</v>
      </c>
      <c r="E76" s="168">
        <v>43211</v>
      </c>
      <c r="F76" s="170">
        <v>0.64375000000000004</v>
      </c>
      <c r="G76" s="146"/>
      <c r="H76" s="146"/>
      <c r="I76" s="146"/>
      <c r="J76" s="146">
        <v>15.6</v>
      </c>
      <c r="K76" s="146" t="s">
        <v>468</v>
      </c>
      <c r="L76" s="146">
        <v>24</v>
      </c>
      <c r="M76" s="146" t="s">
        <v>358</v>
      </c>
      <c r="N76" s="193">
        <v>1</v>
      </c>
      <c r="O76" s="146"/>
      <c r="P76" s="146"/>
      <c r="Q76" s="146"/>
      <c r="R76" s="146"/>
      <c r="S76" s="146">
        <v>0</v>
      </c>
      <c r="T76" s="146">
        <v>24.3</v>
      </c>
      <c r="U76" s="146"/>
      <c r="V76" s="146"/>
      <c r="W76" s="146" t="s">
        <v>475</v>
      </c>
      <c r="X76" s="146">
        <v>0</v>
      </c>
      <c r="Y76" s="146">
        <v>3</v>
      </c>
      <c r="Z76" s="146"/>
      <c r="AA76" s="146"/>
      <c r="AB76" s="185">
        <v>0</v>
      </c>
      <c r="AC76" s="146"/>
      <c r="AD76" s="186">
        <v>0</v>
      </c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>
        <v>1</v>
      </c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>
        <v>2</v>
      </c>
      <c r="DV76" s="146"/>
      <c r="DW76" s="146"/>
    </row>
    <row r="77" spans="1:127" x14ac:dyDescent="0.25">
      <c r="A77" s="146" t="s">
        <v>810</v>
      </c>
      <c r="B77" s="146" t="s">
        <v>811</v>
      </c>
      <c r="C77" s="146" t="s">
        <v>193</v>
      </c>
      <c r="D77" s="146">
        <v>2</v>
      </c>
      <c r="E77" s="168">
        <v>43211</v>
      </c>
      <c r="F77" s="170">
        <v>0.64375000000000004</v>
      </c>
      <c r="G77" s="146"/>
      <c r="H77" s="146"/>
      <c r="I77" s="146"/>
      <c r="J77" s="146">
        <v>15.6</v>
      </c>
      <c r="K77" s="146" t="s">
        <v>468</v>
      </c>
      <c r="L77" s="146">
        <v>25</v>
      </c>
      <c r="M77" s="146" t="s">
        <v>476</v>
      </c>
      <c r="N77" s="193">
        <v>2</v>
      </c>
      <c r="O77" s="146"/>
      <c r="P77" s="146"/>
      <c r="Q77" s="146"/>
      <c r="R77" s="146"/>
      <c r="S77" s="146">
        <v>0</v>
      </c>
      <c r="T77" s="146">
        <v>25.1</v>
      </c>
      <c r="U77" s="146"/>
      <c r="V77" s="146"/>
      <c r="W77" s="146"/>
      <c r="X77" s="146">
        <v>0</v>
      </c>
      <c r="Y77" s="146">
        <v>0</v>
      </c>
      <c r="Z77" s="146"/>
      <c r="AA77" s="146"/>
      <c r="AB77" s="185">
        <v>0</v>
      </c>
      <c r="AC77" s="146"/>
      <c r="AD77" s="186">
        <v>0</v>
      </c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146"/>
      <c r="DB77" s="146"/>
      <c r="DC77" s="146"/>
      <c r="DD77" s="146"/>
      <c r="DE77" s="146"/>
      <c r="DF77" s="146"/>
      <c r="DG77" s="146"/>
      <c r="DH77" s="146"/>
      <c r="DI77" s="146"/>
      <c r="DJ77" s="146"/>
      <c r="DK77" s="146"/>
      <c r="DL77" s="146"/>
      <c r="DM77" s="146"/>
      <c r="DN77" s="146"/>
      <c r="DO77" s="146"/>
      <c r="DP77" s="146"/>
      <c r="DQ77" s="146"/>
      <c r="DR77" s="146"/>
      <c r="DS77" s="146"/>
      <c r="DT77" s="146"/>
      <c r="DU77" s="146"/>
      <c r="DV77" s="146"/>
      <c r="DW77" s="146"/>
    </row>
    <row r="78" spans="1:127" x14ac:dyDescent="0.25">
      <c r="A78" s="146" t="s">
        <v>810</v>
      </c>
      <c r="B78" s="146" t="s">
        <v>811</v>
      </c>
      <c r="C78" s="146" t="s">
        <v>193</v>
      </c>
      <c r="D78" s="146">
        <v>2</v>
      </c>
      <c r="E78" s="168">
        <v>43211</v>
      </c>
      <c r="F78" s="170">
        <v>0.64375000000000004</v>
      </c>
      <c r="G78" s="146"/>
      <c r="H78" s="146"/>
      <c r="I78" s="146"/>
      <c r="J78" s="146">
        <v>15.6</v>
      </c>
      <c r="K78" s="146" t="s">
        <v>468</v>
      </c>
      <c r="L78" s="146">
        <v>25</v>
      </c>
      <c r="M78" s="146" t="s">
        <v>476</v>
      </c>
      <c r="N78" s="193">
        <v>2</v>
      </c>
      <c r="O78" s="146"/>
      <c r="P78" s="146"/>
      <c r="Q78" s="146"/>
      <c r="R78" s="146"/>
      <c r="S78" s="146">
        <v>0</v>
      </c>
      <c r="T78" s="146">
        <v>25.2</v>
      </c>
      <c r="U78" s="146"/>
      <c r="V78" s="146"/>
      <c r="W78" s="146"/>
      <c r="X78" s="146">
        <v>0</v>
      </c>
      <c r="Y78" s="146">
        <v>0</v>
      </c>
      <c r="Z78" s="146"/>
      <c r="AA78" s="146"/>
      <c r="AB78" s="185">
        <v>0</v>
      </c>
      <c r="AC78" s="146"/>
      <c r="AD78" s="186">
        <v>0</v>
      </c>
      <c r="AE78" s="146"/>
      <c r="AF78" s="146"/>
      <c r="AG78" s="146"/>
      <c r="AH78" s="146"/>
      <c r="AI78" s="146"/>
      <c r="AJ78" s="146"/>
      <c r="AK78" s="146"/>
      <c r="AL78" s="146"/>
      <c r="AM78" s="146"/>
      <c r="AN78" s="146"/>
      <c r="AO78" s="146"/>
      <c r="AP78" s="146"/>
      <c r="AQ78" s="146"/>
      <c r="AR78" s="146"/>
      <c r="AS78" s="146"/>
      <c r="AT78" s="146"/>
      <c r="AU78" s="146"/>
      <c r="AV78" s="146"/>
      <c r="AW78" s="146"/>
      <c r="AX78" s="146"/>
      <c r="AY78" s="146"/>
      <c r="AZ78" s="146"/>
      <c r="BA78" s="146"/>
      <c r="BB78" s="146"/>
      <c r="BC78" s="146"/>
      <c r="BD78" s="146"/>
      <c r="BE78" s="146"/>
      <c r="BF78" s="146"/>
      <c r="BG78" s="146"/>
      <c r="BH78" s="146"/>
      <c r="BI78" s="146"/>
      <c r="BJ78" s="146"/>
      <c r="BK78" s="146"/>
      <c r="BL78" s="146"/>
      <c r="BM78" s="146"/>
      <c r="BN78" s="146"/>
      <c r="BO78" s="146"/>
      <c r="BP78" s="146"/>
      <c r="BQ78" s="146"/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146"/>
      <c r="DB78" s="146"/>
      <c r="DC78" s="146"/>
      <c r="DD78" s="146"/>
      <c r="DE78" s="146"/>
      <c r="DF78" s="146"/>
      <c r="DG78" s="146"/>
      <c r="DH78" s="146"/>
      <c r="DI78" s="146"/>
      <c r="DJ78" s="146"/>
      <c r="DK78" s="146"/>
      <c r="DL78" s="146"/>
      <c r="DM78" s="146"/>
      <c r="DN78" s="146"/>
      <c r="DO78" s="146"/>
      <c r="DP78" s="146"/>
      <c r="DQ78" s="146"/>
      <c r="DR78" s="146"/>
      <c r="DS78" s="146"/>
      <c r="DT78" s="146"/>
      <c r="DU78" s="146"/>
      <c r="DV78" s="146"/>
      <c r="DW78" s="146"/>
    </row>
    <row r="79" spans="1:127" x14ac:dyDescent="0.25">
      <c r="A79" s="146" t="s">
        <v>810</v>
      </c>
      <c r="B79" s="146" t="s">
        <v>811</v>
      </c>
      <c r="C79" s="146" t="s">
        <v>193</v>
      </c>
      <c r="D79" s="146">
        <v>2</v>
      </c>
      <c r="E79" s="168">
        <v>43211</v>
      </c>
      <c r="F79" s="170">
        <v>0.64375000000000004</v>
      </c>
      <c r="G79" s="146"/>
      <c r="H79" s="146"/>
      <c r="I79" s="146"/>
      <c r="J79" s="146">
        <v>15.6</v>
      </c>
      <c r="K79" s="146" t="s">
        <v>468</v>
      </c>
      <c r="L79" s="146">
        <v>25</v>
      </c>
      <c r="M79" s="146" t="s">
        <v>476</v>
      </c>
      <c r="N79" s="193">
        <v>2</v>
      </c>
      <c r="O79" s="146"/>
      <c r="P79" s="146"/>
      <c r="Q79" s="146"/>
      <c r="R79" s="146"/>
      <c r="S79" s="146">
        <v>0</v>
      </c>
      <c r="T79" s="146">
        <v>25.3</v>
      </c>
      <c r="U79" s="146"/>
      <c r="V79" s="146"/>
      <c r="W79" s="146"/>
      <c r="X79" s="146">
        <v>0</v>
      </c>
      <c r="Y79" s="146">
        <v>0</v>
      </c>
      <c r="Z79" s="146"/>
      <c r="AA79" s="146"/>
      <c r="AB79" s="185">
        <v>0</v>
      </c>
      <c r="AC79" s="146"/>
      <c r="AD79" s="186">
        <v>0</v>
      </c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6"/>
      <c r="BF79" s="146"/>
      <c r="BG79" s="146"/>
      <c r="BH79" s="146"/>
      <c r="BI79" s="146"/>
      <c r="BJ79" s="146"/>
      <c r="BK79" s="146"/>
      <c r="BL79" s="146"/>
      <c r="BM79" s="146"/>
      <c r="BN79" s="146"/>
      <c r="BO79" s="146"/>
      <c r="BP79" s="146"/>
      <c r="BQ79" s="146"/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146"/>
      <c r="DB79" s="146"/>
      <c r="DC79" s="146"/>
      <c r="DD79" s="146"/>
      <c r="DE79" s="146"/>
      <c r="DF79" s="146"/>
      <c r="DG79" s="146"/>
      <c r="DH79" s="146"/>
      <c r="DI79" s="146"/>
      <c r="DJ79" s="146"/>
      <c r="DK79" s="146"/>
      <c r="DL79" s="146"/>
      <c r="DM79" s="146"/>
      <c r="DN79" s="146"/>
      <c r="DO79" s="146"/>
      <c r="DP79" s="146"/>
      <c r="DQ79" s="146"/>
      <c r="DR79" s="146"/>
      <c r="DS79" s="146"/>
      <c r="DT79" s="146"/>
      <c r="DU79" s="146"/>
      <c r="DV79" s="146"/>
      <c r="DW79" s="146"/>
    </row>
    <row r="80" spans="1:127" x14ac:dyDescent="0.25">
      <c r="A80" s="146" t="s">
        <v>810</v>
      </c>
      <c r="B80" s="146" t="s">
        <v>811</v>
      </c>
      <c r="C80" s="146" t="s">
        <v>193</v>
      </c>
      <c r="D80" s="146">
        <v>2</v>
      </c>
      <c r="E80" s="168">
        <v>43211</v>
      </c>
      <c r="F80" s="170">
        <v>0.64375000000000004</v>
      </c>
      <c r="G80" s="146"/>
      <c r="H80" s="146"/>
      <c r="I80" s="146"/>
      <c r="J80" s="146">
        <v>15.6</v>
      </c>
      <c r="K80" s="146" t="s">
        <v>468</v>
      </c>
      <c r="L80" s="146">
        <v>26</v>
      </c>
      <c r="M80" s="146" t="s">
        <v>358</v>
      </c>
      <c r="N80" s="193">
        <v>1</v>
      </c>
      <c r="O80" s="146"/>
      <c r="P80" s="146"/>
      <c r="Q80" s="146"/>
      <c r="R80" s="146"/>
      <c r="S80" s="146">
        <v>1</v>
      </c>
      <c r="T80" s="146">
        <v>26.1</v>
      </c>
      <c r="U80" s="146"/>
      <c r="V80" s="146"/>
      <c r="W80" s="146"/>
      <c r="X80" s="146">
        <v>2</v>
      </c>
      <c r="Y80" s="146">
        <v>1</v>
      </c>
      <c r="Z80" s="146"/>
      <c r="AA80" s="146"/>
      <c r="AB80" s="185">
        <v>0</v>
      </c>
      <c r="AC80" s="146"/>
      <c r="AD80" s="186">
        <v>0</v>
      </c>
      <c r="AE80" s="146"/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>
        <v>1</v>
      </c>
      <c r="AU80" s="146"/>
      <c r="AV80" s="146"/>
      <c r="AW80" s="146">
        <v>1</v>
      </c>
      <c r="AX80" s="146"/>
      <c r="AY80" s="146"/>
      <c r="AZ80" s="146"/>
      <c r="BA80" s="146"/>
      <c r="BB80" s="146"/>
      <c r="BC80" s="146"/>
      <c r="BD80" s="146"/>
      <c r="BE80" s="146"/>
      <c r="BF80" s="146"/>
      <c r="BG80" s="146"/>
      <c r="BH80" s="146"/>
      <c r="BI80" s="146"/>
      <c r="BJ80" s="146"/>
      <c r="BK80" s="146"/>
      <c r="BL80" s="146"/>
      <c r="BM80" s="146"/>
      <c r="BN80" s="146"/>
      <c r="BO80" s="146"/>
      <c r="BP80" s="146"/>
      <c r="BQ80" s="146"/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146">
        <v>1</v>
      </c>
      <c r="DB80" s="146"/>
      <c r="DC80" s="146"/>
      <c r="DD80" s="146"/>
      <c r="DE80" s="146"/>
      <c r="DF80" s="146"/>
      <c r="DG80" s="146"/>
      <c r="DH80" s="146"/>
      <c r="DI80" s="146"/>
      <c r="DJ80" s="146"/>
      <c r="DK80" s="146"/>
      <c r="DL80" s="146"/>
      <c r="DM80" s="146"/>
      <c r="DN80" s="146"/>
      <c r="DO80" s="146"/>
      <c r="DP80" s="146"/>
      <c r="DQ80" s="146"/>
      <c r="DR80" s="146"/>
      <c r="DS80" s="146"/>
      <c r="DT80" s="146"/>
      <c r="DU80" s="146"/>
      <c r="DV80" s="146"/>
      <c r="DW80" s="146"/>
    </row>
    <row r="81" spans="1:128" x14ac:dyDescent="0.25">
      <c r="A81" s="146" t="s">
        <v>810</v>
      </c>
      <c r="B81" s="146" t="s">
        <v>811</v>
      </c>
      <c r="C81" s="146" t="s">
        <v>193</v>
      </c>
      <c r="D81" s="146">
        <v>2</v>
      </c>
      <c r="E81" s="168">
        <v>43211</v>
      </c>
      <c r="F81" s="170">
        <v>0.64375000000000004</v>
      </c>
      <c r="G81" s="146"/>
      <c r="H81" s="146"/>
      <c r="I81" s="146"/>
      <c r="J81" s="146">
        <v>15.6</v>
      </c>
      <c r="K81" s="146" t="s">
        <v>468</v>
      </c>
      <c r="L81" s="146">
        <v>26</v>
      </c>
      <c r="M81" s="146" t="s">
        <v>358</v>
      </c>
      <c r="N81" s="193">
        <v>1</v>
      </c>
      <c r="O81" s="146"/>
      <c r="P81" s="146"/>
      <c r="Q81" s="146"/>
      <c r="R81" s="146"/>
      <c r="S81" s="146">
        <v>0</v>
      </c>
      <c r="T81" s="146">
        <v>26.2</v>
      </c>
      <c r="U81" s="146"/>
      <c r="V81" s="146"/>
      <c r="W81" s="146" t="s">
        <v>478</v>
      </c>
      <c r="X81" s="146">
        <v>0</v>
      </c>
      <c r="Y81" s="146">
        <v>4</v>
      </c>
      <c r="Z81" s="146"/>
      <c r="AA81" s="146"/>
      <c r="AB81" s="185">
        <v>0</v>
      </c>
      <c r="AC81" s="146"/>
      <c r="AD81" s="186">
        <v>0</v>
      </c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6"/>
      <c r="BN81" s="146"/>
      <c r="BO81" s="146"/>
      <c r="BP81" s="146"/>
      <c r="BQ81" s="146"/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146">
        <v>1</v>
      </c>
      <c r="DB81" s="146"/>
      <c r="DC81" s="146"/>
      <c r="DD81" s="146"/>
      <c r="DE81" s="146"/>
      <c r="DF81" s="146">
        <v>3</v>
      </c>
      <c r="DG81" s="146"/>
      <c r="DH81" s="146"/>
      <c r="DI81" s="146"/>
      <c r="DJ81" s="146"/>
      <c r="DK81" s="146"/>
      <c r="DL81" s="146"/>
      <c r="DM81" s="146"/>
      <c r="DN81" s="146"/>
      <c r="DO81" s="146"/>
      <c r="DP81" s="146"/>
      <c r="DQ81" s="146"/>
      <c r="DR81" s="146"/>
      <c r="DS81" s="146"/>
      <c r="DT81" s="146"/>
      <c r="DU81" s="146"/>
      <c r="DV81" s="146"/>
      <c r="DW81" s="146"/>
      <c r="DX81" s="146"/>
    </row>
    <row r="82" spans="1:128" x14ac:dyDescent="0.25">
      <c r="A82" s="146" t="s">
        <v>810</v>
      </c>
      <c r="B82" s="146" t="s">
        <v>811</v>
      </c>
      <c r="C82" s="146" t="s">
        <v>193</v>
      </c>
      <c r="D82" s="146">
        <v>2</v>
      </c>
      <c r="E82" s="168">
        <v>43211</v>
      </c>
      <c r="F82" s="170">
        <v>0.64375000000000004</v>
      </c>
      <c r="G82" s="146"/>
      <c r="H82" s="146"/>
      <c r="I82" s="146"/>
      <c r="J82" s="146">
        <v>15.6</v>
      </c>
      <c r="K82" s="146" t="s">
        <v>468</v>
      </c>
      <c r="L82" s="146">
        <v>26</v>
      </c>
      <c r="M82" s="146" t="s">
        <v>358</v>
      </c>
      <c r="N82" s="193">
        <v>1</v>
      </c>
      <c r="O82" s="146"/>
      <c r="P82" s="146"/>
      <c r="Q82" s="146"/>
      <c r="R82" s="146"/>
      <c r="S82" s="146">
        <v>0</v>
      </c>
      <c r="T82" s="146">
        <v>26.3</v>
      </c>
      <c r="U82" s="146"/>
      <c r="V82" s="146"/>
      <c r="W82" s="146" t="s">
        <v>479</v>
      </c>
      <c r="X82" s="146">
        <v>0</v>
      </c>
      <c r="Y82" s="146">
        <v>4</v>
      </c>
      <c r="Z82" s="146"/>
      <c r="AA82" s="146"/>
      <c r="AB82" s="185">
        <v>0</v>
      </c>
      <c r="AC82" s="146"/>
      <c r="AD82" s="186">
        <v>0</v>
      </c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  <c r="BD82" s="146"/>
      <c r="BE82" s="146"/>
      <c r="BF82" s="146"/>
      <c r="BG82" s="146"/>
      <c r="BH82" s="146"/>
      <c r="BI82" s="146"/>
      <c r="BJ82" s="146"/>
      <c r="BK82" s="146"/>
      <c r="BL82" s="146"/>
      <c r="BM82" s="146"/>
      <c r="BN82" s="146"/>
      <c r="BO82" s="146"/>
      <c r="BP82" s="146"/>
      <c r="BQ82" s="146"/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>
        <v>1</v>
      </c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146"/>
      <c r="DB82" s="146"/>
      <c r="DC82" s="146"/>
      <c r="DD82" s="146"/>
      <c r="DE82" s="146"/>
      <c r="DF82" s="146">
        <v>2</v>
      </c>
      <c r="DG82" s="146"/>
      <c r="DH82" s="146"/>
      <c r="DI82" s="146"/>
      <c r="DJ82" s="146"/>
      <c r="DK82" s="146"/>
      <c r="DL82" s="146"/>
      <c r="DM82" s="146"/>
      <c r="DN82" s="146"/>
      <c r="DO82" s="146"/>
      <c r="DP82" s="146"/>
      <c r="DQ82" s="146"/>
      <c r="DR82" s="146"/>
      <c r="DS82" s="146"/>
      <c r="DT82" s="146"/>
      <c r="DU82" s="146">
        <v>1</v>
      </c>
      <c r="DV82" s="146"/>
      <c r="DW82" s="146"/>
      <c r="DX82" s="146"/>
    </row>
    <row r="83" spans="1:128" x14ac:dyDescent="0.25">
      <c r="A83" s="146" t="s">
        <v>812</v>
      </c>
      <c r="B83" s="146" t="s">
        <v>813</v>
      </c>
      <c r="C83" s="146" t="s">
        <v>496</v>
      </c>
      <c r="D83" s="146">
        <v>5</v>
      </c>
      <c r="E83" s="168">
        <v>43212</v>
      </c>
      <c r="F83" s="170">
        <v>0.58333333333333337</v>
      </c>
      <c r="G83" s="146"/>
      <c r="H83" s="146"/>
      <c r="I83" s="146"/>
      <c r="J83" s="146">
        <v>21</v>
      </c>
      <c r="K83" s="146" t="s">
        <v>449</v>
      </c>
      <c r="L83" s="146">
        <v>52</v>
      </c>
      <c r="M83" s="146" t="s">
        <v>504</v>
      </c>
      <c r="N83" s="193">
        <v>1</v>
      </c>
      <c r="O83" s="146">
        <v>0</v>
      </c>
      <c r="P83" s="146">
        <v>2</v>
      </c>
      <c r="Q83" s="146">
        <v>2</v>
      </c>
      <c r="R83" s="146"/>
      <c r="S83" s="146">
        <v>1</v>
      </c>
      <c r="T83" s="146">
        <v>52</v>
      </c>
      <c r="U83" s="146"/>
      <c r="V83" s="146"/>
      <c r="W83" s="146" t="s">
        <v>509</v>
      </c>
      <c r="X83" s="146">
        <v>4</v>
      </c>
      <c r="Y83" s="146">
        <v>29</v>
      </c>
      <c r="Z83" s="146"/>
      <c r="AA83" s="146"/>
      <c r="AB83" s="185">
        <v>2</v>
      </c>
      <c r="AC83" s="146"/>
      <c r="AD83" s="186">
        <v>2</v>
      </c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6"/>
      <c r="AV83" s="146"/>
      <c r="AW83" s="146"/>
      <c r="AX83" s="146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146"/>
      <c r="BM83" s="146"/>
      <c r="BN83" s="146"/>
      <c r="BO83" s="146"/>
      <c r="BP83" s="146"/>
      <c r="BQ83" s="146"/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>
        <v>1</v>
      </c>
      <c r="CN83" s="146"/>
      <c r="CO83" s="146"/>
      <c r="CP83" s="146">
        <v>10</v>
      </c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146"/>
      <c r="DB83" s="146"/>
      <c r="DC83" s="146"/>
      <c r="DD83" s="146"/>
      <c r="DE83" s="146"/>
      <c r="DF83" s="146"/>
      <c r="DG83" s="146"/>
      <c r="DH83" s="146"/>
      <c r="DI83" s="146"/>
      <c r="DJ83" s="146">
        <v>2</v>
      </c>
      <c r="DK83" s="146"/>
      <c r="DL83" s="146">
        <v>1</v>
      </c>
      <c r="DM83" s="146">
        <v>12</v>
      </c>
      <c r="DN83" s="146"/>
      <c r="DO83" s="146"/>
      <c r="DP83" s="146"/>
      <c r="DQ83" s="146"/>
      <c r="DR83" s="146"/>
      <c r="DS83" s="146"/>
      <c r="DT83" s="146"/>
      <c r="DU83" s="146">
        <v>2</v>
      </c>
      <c r="DV83" s="146"/>
      <c r="DW83" s="146">
        <v>1</v>
      </c>
      <c r="DX83" s="146"/>
    </row>
    <row r="84" spans="1:128" x14ac:dyDescent="0.25">
      <c r="A84" s="146" t="s">
        <v>812</v>
      </c>
      <c r="B84" s="146" t="s">
        <v>813</v>
      </c>
      <c r="C84" s="146" t="s">
        <v>496</v>
      </c>
      <c r="D84" s="146">
        <v>5</v>
      </c>
      <c r="E84" s="168">
        <v>43212</v>
      </c>
      <c r="F84" s="170">
        <v>0.58333333333333337</v>
      </c>
      <c r="G84" s="146"/>
      <c r="H84" s="146"/>
      <c r="I84" s="146"/>
      <c r="J84" s="146">
        <v>21</v>
      </c>
      <c r="K84" s="146" t="s">
        <v>449</v>
      </c>
      <c r="L84" s="146">
        <v>53</v>
      </c>
      <c r="M84" s="146" t="s">
        <v>371</v>
      </c>
      <c r="N84" s="193">
        <v>1</v>
      </c>
      <c r="O84" s="146">
        <v>2</v>
      </c>
      <c r="P84" s="146">
        <v>2</v>
      </c>
      <c r="Q84" s="146">
        <v>1</v>
      </c>
      <c r="R84" s="146"/>
      <c r="S84" s="146">
        <v>1</v>
      </c>
      <c r="T84" s="146">
        <v>53</v>
      </c>
      <c r="U84" s="146" t="s">
        <v>510</v>
      </c>
      <c r="V84" s="146"/>
      <c r="W84" s="146" t="s">
        <v>511</v>
      </c>
      <c r="X84" s="146">
        <v>4</v>
      </c>
      <c r="Y84" s="146">
        <v>25</v>
      </c>
      <c r="Z84" s="146"/>
      <c r="AA84" s="146"/>
      <c r="AB84" s="185">
        <v>0</v>
      </c>
      <c r="AC84" s="146"/>
      <c r="AD84" s="186">
        <v>0</v>
      </c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>
        <v>2</v>
      </c>
      <c r="AQ84" s="146"/>
      <c r="AR84" s="146"/>
      <c r="AS84" s="146"/>
      <c r="AT84" s="146"/>
      <c r="AU84" s="146"/>
      <c r="AV84" s="146"/>
      <c r="AW84" s="146">
        <v>2</v>
      </c>
      <c r="AX84" s="146"/>
      <c r="AY84" s="146"/>
      <c r="AZ84" s="146"/>
      <c r="BA84" s="146"/>
      <c r="BB84" s="146"/>
      <c r="BC84" s="146"/>
      <c r="BD84" s="146"/>
      <c r="BE84" s="146"/>
      <c r="BF84" s="146"/>
      <c r="BG84" s="146"/>
      <c r="BH84" s="146"/>
      <c r="BI84" s="146"/>
      <c r="BJ84" s="146"/>
      <c r="BK84" s="146"/>
      <c r="BL84" s="146"/>
      <c r="BM84" s="146"/>
      <c r="BN84" s="146"/>
      <c r="BO84" s="146"/>
      <c r="BP84" s="146"/>
      <c r="BQ84" s="146"/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>
        <v>1</v>
      </c>
      <c r="CX84" s="146"/>
      <c r="CY84" s="146"/>
      <c r="CZ84" s="146"/>
      <c r="DA84" s="146">
        <v>16</v>
      </c>
      <c r="DB84" s="146"/>
      <c r="DC84" s="146"/>
      <c r="DD84" s="146">
        <v>2</v>
      </c>
      <c r="DE84" s="146"/>
      <c r="DF84" s="146"/>
      <c r="DG84" s="146"/>
      <c r="DH84" s="146"/>
      <c r="DI84" s="146"/>
      <c r="DJ84" s="146">
        <v>1</v>
      </c>
      <c r="DK84" s="146"/>
      <c r="DL84" s="146"/>
      <c r="DM84" s="146">
        <v>1</v>
      </c>
      <c r="DN84" s="146"/>
      <c r="DO84" s="146">
        <v>2</v>
      </c>
      <c r="DP84" s="146"/>
      <c r="DQ84" s="146"/>
      <c r="DR84" s="146"/>
      <c r="DS84" s="146"/>
      <c r="DT84" s="146"/>
      <c r="DU84" s="146">
        <v>1</v>
      </c>
      <c r="DV84" s="146"/>
      <c r="DW84" s="146">
        <v>1</v>
      </c>
      <c r="DX84" s="146"/>
    </row>
    <row r="85" spans="1:128" x14ac:dyDescent="0.25">
      <c r="A85" s="146" t="s">
        <v>812</v>
      </c>
      <c r="B85" s="146" t="s">
        <v>813</v>
      </c>
      <c r="C85" s="146" t="s">
        <v>496</v>
      </c>
      <c r="D85" s="146">
        <v>5</v>
      </c>
      <c r="E85" s="168">
        <v>43212</v>
      </c>
      <c r="F85" s="170">
        <v>0.58333333333333304</v>
      </c>
      <c r="G85" s="146"/>
      <c r="H85" s="146"/>
      <c r="I85" s="146"/>
      <c r="J85" s="146">
        <v>21</v>
      </c>
      <c r="K85" s="146" t="s">
        <v>449</v>
      </c>
      <c r="L85" s="146">
        <v>54</v>
      </c>
      <c r="M85" s="146" t="s">
        <v>504</v>
      </c>
      <c r="N85" s="193">
        <v>1</v>
      </c>
      <c r="O85" s="146">
        <v>0</v>
      </c>
      <c r="P85" s="146">
        <v>1</v>
      </c>
      <c r="Q85" s="146">
        <v>4</v>
      </c>
      <c r="R85" s="146"/>
      <c r="S85" s="146">
        <v>1</v>
      </c>
      <c r="T85" s="146">
        <v>54</v>
      </c>
      <c r="U85" s="146"/>
      <c r="V85" s="146"/>
      <c r="W85" s="146"/>
      <c r="X85" s="146">
        <v>5</v>
      </c>
      <c r="Y85" s="146">
        <v>0</v>
      </c>
      <c r="Z85" s="146"/>
      <c r="AA85" s="146"/>
      <c r="AB85" s="185">
        <v>1</v>
      </c>
      <c r="AC85" s="146"/>
      <c r="AD85" s="186">
        <v>0</v>
      </c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>
        <v>2</v>
      </c>
      <c r="AQ85" s="146"/>
      <c r="AR85" s="146"/>
      <c r="AS85" s="146"/>
      <c r="AT85" s="146"/>
      <c r="AU85" s="146"/>
      <c r="AV85" s="146"/>
      <c r="AW85" s="146">
        <v>2</v>
      </c>
      <c r="AX85" s="146"/>
      <c r="AY85" s="146"/>
      <c r="AZ85" s="146"/>
      <c r="BA85" s="146"/>
      <c r="BB85" s="146"/>
      <c r="BC85" s="146"/>
      <c r="BD85" s="146"/>
      <c r="BE85" s="146"/>
      <c r="BF85" s="146"/>
      <c r="BG85" s="146"/>
      <c r="BH85" s="146"/>
      <c r="BI85" s="146"/>
      <c r="BJ85" s="146"/>
      <c r="BK85" s="146"/>
      <c r="BL85" s="146"/>
      <c r="BM85" s="146"/>
      <c r="BN85" s="146"/>
      <c r="BO85" s="146"/>
      <c r="BP85" s="146"/>
      <c r="BQ85" s="146"/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  <c r="CT85" s="146"/>
      <c r="CU85" s="146"/>
      <c r="CV85" s="146"/>
      <c r="CW85" s="146"/>
      <c r="CX85" s="146"/>
      <c r="CY85" s="146"/>
      <c r="CZ85" s="146"/>
      <c r="DA85" s="146"/>
      <c r="DB85" s="146"/>
      <c r="DC85" s="146"/>
      <c r="DD85" s="146"/>
      <c r="DE85" s="146"/>
      <c r="DF85" s="146"/>
      <c r="DG85" s="146"/>
      <c r="DH85" s="146"/>
      <c r="DI85" s="146"/>
      <c r="DJ85" s="146"/>
      <c r="DK85" s="146"/>
      <c r="DL85" s="146"/>
      <c r="DM85" s="146"/>
      <c r="DN85" s="146"/>
      <c r="DO85" s="146"/>
      <c r="DP85" s="146"/>
      <c r="DQ85" s="146"/>
      <c r="DR85" s="146"/>
      <c r="DS85" s="146"/>
      <c r="DT85" s="146"/>
      <c r="DU85" s="146"/>
      <c r="DV85" s="146"/>
      <c r="DW85" s="146"/>
      <c r="DX85" s="146"/>
    </row>
    <row r="86" spans="1:128" x14ac:dyDescent="0.25">
      <c r="A86" s="146" t="s">
        <v>812</v>
      </c>
      <c r="B86" s="146" t="s">
        <v>813</v>
      </c>
      <c r="C86" s="146" t="s">
        <v>496</v>
      </c>
      <c r="D86" s="146">
        <v>5</v>
      </c>
      <c r="E86" s="168">
        <v>43212</v>
      </c>
      <c r="F86" s="170">
        <v>0.58333333333333304</v>
      </c>
      <c r="G86" s="146"/>
      <c r="H86" s="146"/>
      <c r="I86" s="146"/>
      <c r="J86" s="146">
        <v>21</v>
      </c>
      <c r="K86" s="146" t="s">
        <v>449</v>
      </c>
      <c r="L86" s="146">
        <v>55</v>
      </c>
      <c r="M86" s="146" t="s">
        <v>512</v>
      </c>
      <c r="N86" s="193">
        <v>1</v>
      </c>
      <c r="O86" s="146">
        <v>1</v>
      </c>
      <c r="P86" s="146">
        <v>0</v>
      </c>
      <c r="Q86" s="146">
        <v>0</v>
      </c>
      <c r="R86" s="146"/>
      <c r="S86" s="146">
        <v>1</v>
      </c>
      <c r="T86" s="146">
        <v>55</v>
      </c>
      <c r="U86" s="146"/>
      <c r="V86" s="146"/>
      <c r="W86" s="146"/>
      <c r="X86" s="146">
        <v>1</v>
      </c>
      <c r="Y86" s="146">
        <v>8</v>
      </c>
      <c r="Z86" s="146"/>
      <c r="AA86" s="146"/>
      <c r="AB86" s="185">
        <v>0</v>
      </c>
      <c r="AC86" s="146"/>
      <c r="AD86" s="186">
        <v>0</v>
      </c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>
        <v>1</v>
      </c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6"/>
      <c r="BF86" s="146"/>
      <c r="BG86" s="146"/>
      <c r="BH86" s="146"/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  <c r="CT86" s="146"/>
      <c r="CU86" s="146"/>
      <c r="CV86" s="146"/>
      <c r="CW86" s="146"/>
      <c r="CX86" s="146"/>
      <c r="CY86" s="146"/>
      <c r="CZ86" s="146"/>
      <c r="DA86" s="146"/>
      <c r="DB86" s="146"/>
      <c r="DC86" s="146"/>
      <c r="DD86" s="146"/>
      <c r="DE86" s="146"/>
      <c r="DF86" s="146"/>
      <c r="DG86" s="146"/>
      <c r="DH86" s="146"/>
      <c r="DI86" s="146"/>
      <c r="DJ86" s="146"/>
      <c r="DK86" s="146"/>
      <c r="DL86" s="146"/>
      <c r="DM86" s="146"/>
      <c r="DN86" s="146"/>
      <c r="DO86" s="146">
        <v>1</v>
      </c>
      <c r="DP86" s="146"/>
      <c r="DQ86" s="146"/>
      <c r="DR86" s="146"/>
      <c r="DS86" s="146"/>
      <c r="DT86" s="146"/>
      <c r="DU86" s="146"/>
      <c r="DV86" s="146"/>
      <c r="DW86" s="146">
        <v>2</v>
      </c>
      <c r="DX86" s="146">
        <v>5</v>
      </c>
    </row>
    <row r="87" spans="1:128" x14ac:dyDescent="0.25">
      <c r="A87" s="146" t="s">
        <v>812</v>
      </c>
      <c r="B87" s="146" t="s">
        <v>813</v>
      </c>
      <c r="C87" s="146" t="s">
        <v>496</v>
      </c>
      <c r="D87" s="146">
        <v>5</v>
      </c>
      <c r="E87" s="168">
        <v>43212</v>
      </c>
      <c r="F87" s="170">
        <v>0.58333333333333304</v>
      </c>
      <c r="G87" s="146"/>
      <c r="H87" s="146"/>
      <c r="I87" s="146"/>
      <c r="J87" s="146">
        <v>21</v>
      </c>
      <c r="K87" s="146" t="s">
        <v>449</v>
      </c>
      <c r="L87" s="146">
        <v>56</v>
      </c>
      <c r="M87" s="146" t="s">
        <v>504</v>
      </c>
      <c r="N87" s="193">
        <v>1</v>
      </c>
      <c r="O87" s="146">
        <v>1</v>
      </c>
      <c r="P87" s="146">
        <v>1</v>
      </c>
      <c r="Q87" s="146">
        <v>3</v>
      </c>
      <c r="R87" s="146"/>
      <c r="S87" s="146">
        <v>1</v>
      </c>
      <c r="T87" s="146">
        <v>56</v>
      </c>
      <c r="U87" s="146"/>
      <c r="V87" s="146"/>
      <c r="W87" s="146"/>
      <c r="X87" s="146">
        <v>0</v>
      </c>
      <c r="Y87" s="146">
        <v>0</v>
      </c>
      <c r="Z87" s="146"/>
      <c r="AA87" s="146"/>
      <c r="AB87" s="185">
        <v>0</v>
      </c>
      <c r="AC87" s="146"/>
      <c r="AD87" s="186">
        <v>0</v>
      </c>
      <c r="AE87" s="146"/>
      <c r="AF87" s="146"/>
      <c r="AG87" s="146"/>
      <c r="AH87" s="146"/>
      <c r="AI87" s="146"/>
      <c r="AJ87" s="146"/>
      <c r="AK87" s="146"/>
      <c r="AL87" s="146"/>
      <c r="AM87" s="146"/>
      <c r="AN87" s="146"/>
      <c r="AO87" s="146"/>
      <c r="AP87" s="146"/>
      <c r="AQ87" s="146"/>
      <c r="AR87" s="146"/>
      <c r="AS87" s="146"/>
      <c r="AT87" s="146"/>
      <c r="AU87" s="146"/>
      <c r="AV87" s="146"/>
      <c r="AW87" s="146"/>
      <c r="AX87" s="146"/>
      <c r="AY87" s="146"/>
      <c r="AZ87" s="146"/>
      <c r="BA87" s="146"/>
      <c r="BB87" s="146"/>
      <c r="BC87" s="146"/>
      <c r="BD87" s="146"/>
      <c r="BE87" s="146"/>
      <c r="BF87" s="146"/>
      <c r="BG87" s="146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  <c r="CT87" s="146"/>
      <c r="CU87" s="146"/>
      <c r="CV87" s="146"/>
      <c r="CW87" s="146"/>
      <c r="CX87" s="146"/>
      <c r="CY87" s="146"/>
      <c r="CZ87" s="146"/>
      <c r="DA87" s="146"/>
      <c r="DB87" s="146"/>
      <c r="DC87" s="146"/>
      <c r="DD87" s="146"/>
      <c r="DE87" s="146"/>
      <c r="DF87" s="146"/>
      <c r="DG87" s="146"/>
      <c r="DH87" s="146"/>
      <c r="DI87" s="146"/>
      <c r="DJ87" s="146"/>
      <c r="DK87" s="146"/>
      <c r="DL87" s="146"/>
      <c r="DM87" s="146"/>
      <c r="DN87" s="146"/>
      <c r="DO87" s="146"/>
      <c r="DP87" s="146"/>
      <c r="DQ87" s="146"/>
      <c r="DR87" s="146"/>
      <c r="DS87" s="146"/>
      <c r="DT87" s="146"/>
      <c r="DU87" s="146"/>
      <c r="DV87" s="146"/>
      <c r="DW87" s="146"/>
      <c r="DX87" s="146"/>
    </row>
    <row r="88" spans="1:128" x14ac:dyDescent="0.25">
      <c r="A88" s="146" t="s">
        <v>812</v>
      </c>
      <c r="B88" s="146" t="s">
        <v>813</v>
      </c>
      <c r="C88" s="146" t="s">
        <v>496</v>
      </c>
      <c r="D88" s="146">
        <v>5</v>
      </c>
      <c r="E88" s="168">
        <v>43212</v>
      </c>
      <c r="F88" s="170">
        <v>0.58333333333333304</v>
      </c>
      <c r="G88" s="146"/>
      <c r="H88" s="146"/>
      <c r="I88" s="146"/>
      <c r="J88" s="146">
        <v>21</v>
      </c>
      <c r="K88" s="146" t="s">
        <v>449</v>
      </c>
      <c r="L88" s="146">
        <v>57</v>
      </c>
      <c r="M88" s="146" t="s">
        <v>504</v>
      </c>
      <c r="N88" s="193">
        <v>1</v>
      </c>
      <c r="O88" s="146">
        <v>1</v>
      </c>
      <c r="P88" s="146">
        <v>1</v>
      </c>
      <c r="Q88" s="146">
        <v>1</v>
      </c>
      <c r="R88" s="146"/>
      <c r="S88" s="146">
        <v>1</v>
      </c>
      <c r="T88" s="146">
        <v>57</v>
      </c>
      <c r="U88" s="146"/>
      <c r="V88" s="146"/>
      <c r="W88" s="146" t="s">
        <v>513</v>
      </c>
      <c r="X88" s="146">
        <v>3</v>
      </c>
      <c r="Y88" s="146">
        <v>19</v>
      </c>
      <c r="Z88" s="146"/>
      <c r="AA88" s="146"/>
      <c r="AB88" s="185">
        <v>0</v>
      </c>
      <c r="AC88" s="146"/>
      <c r="AD88" s="186">
        <v>1</v>
      </c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>
        <v>1</v>
      </c>
      <c r="AQ88" s="146"/>
      <c r="AR88" s="146"/>
      <c r="AS88" s="146"/>
      <c r="AT88" s="146"/>
      <c r="AU88" s="146"/>
      <c r="AV88" s="146"/>
      <c r="AW88" s="146">
        <v>1</v>
      </c>
      <c r="AX88" s="146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146"/>
      <c r="BM88" s="146"/>
      <c r="BN88" s="146"/>
      <c r="BO88" s="146"/>
      <c r="BP88" s="146"/>
      <c r="BQ88" s="146"/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/>
      <c r="CW88" s="146"/>
      <c r="CX88" s="146"/>
      <c r="CY88" s="146"/>
      <c r="CZ88" s="146"/>
      <c r="DA88" s="146"/>
      <c r="DB88" s="146"/>
      <c r="DC88" s="146"/>
      <c r="DD88" s="146"/>
      <c r="DE88" s="146"/>
      <c r="DF88" s="146"/>
      <c r="DG88" s="146"/>
      <c r="DH88" s="146"/>
      <c r="DI88" s="146"/>
      <c r="DJ88" s="146"/>
      <c r="DK88" s="146"/>
      <c r="DL88" s="146"/>
      <c r="DM88" s="146">
        <v>17</v>
      </c>
      <c r="DN88" s="146"/>
      <c r="DO88" s="146"/>
      <c r="DP88" s="146"/>
      <c r="DQ88" s="146"/>
      <c r="DR88" s="146"/>
      <c r="DS88" s="146"/>
      <c r="DT88" s="146"/>
      <c r="DU88" s="146">
        <v>1</v>
      </c>
      <c r="DV88" s="146"/>
      <c r="DW88" s="146">
        <v>1</v>
      </c>
      <c r="DX88" s="146"/>
    </row>
    <row r="89" spans="1:128" x14ac:dyDescent="0.25">
      <c r="A89" s="146" t="s">
        <v>812</v>
      </c>
      <c r="B89" s="146" t="s">
        <v>813</v>
      </c>
      <c r="C89" s="146" t="s">
        <v>496</v>
      </c>
      <c r="D89" s="146">
        <v>5</v>
      </c>
      <c r="E89" s="168">
        <v>43212</v>
      </c>
      <c r="F89" s="170">
        <v>0.58333333333333304</v>
      </c>
      <c r="G89" s="146"/>
      <c r="H89" s="146"/>
      <c r="I89" s="146"/>
      <c r="J89" s="146">
        <v>21</v>
      </c>
      <c r="K89" s="146" t="s">
        <v>449</v>
      </c>
      <c r="L89" s="146">
        <v>58</v>
      </c>
      <c r="M89" s="146" t="s">
        <v>358</v>
      </c>
      <c r="N89" s="193">
        <v>1</v>
      </c>
      <c r="O89" s="146">
        <v>1</v>
      </c>
      <c r="P89" s="146">
        <v>1</v>
      </c>
      <c r="Q89" s="146">
        <v>1</v>
      </c>
      <c r="R89" s="146"/>
      <c r="S89" s="146">
        <v>1</v>
      </c>
      <c r="T89" s="146">
        <v>58</v>
      </c>
      <c r="U89" s="146"/>
      <c r="V89" s="146"/>
      <c r="W89" s="146"/>
      <c r="X89" s="146">
        <v>3</v>
      </c>
      <c r="Y89" s="146">
        <v>10</v>
      </c>
      <c r="Z89" s="146"/>
      <c r="AA89" s="146"/>
      <c r="AB89" s="185">
        <v>0</v>
      </c>
      <c r="AC89" s="146"/>
      <c r="AD89" s="186">
        <v>0</v>
      </c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>
        <v>1</v>
      </c>
      <c r="AQ89" s="146"/>
      <c r="AR89" s="146"/>
      <c r="AS89" s="146"/>
      <c r="AT89" s="146"/>
      <c r="AU89" s="146"/>
      <c r="AV89" s="146"/>
      <c r="AW89" s="146">
        <v>2</v>
      </c>
      <c r="AX89" s="146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146"/>
      <c r="BM89" s="146"/>
      <c r="BN89" s="146"/>
      <c r="BO89" s="146"/>
      <c r="BP89" s="146"/>
      <c r="BQ89" s="146"/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/>
      <c r="CW89" s="146"/>
      <c r="CX89" s="146"/>
      <c r="CY89" s="146"/>
      <c r="CZ89" s="146"/>
      <c r="DA89" s="146">
        <v>8</v>
      </c>
      <c r="DB89" s="146"/>
      <c r="DC89" s="146"/>
      <c r="DD89" s="146"/>
      <c r="DE89" s="146"/>
      <c r="DF89" s="146"/>
      <c r="DG89" s="146"/>
      <c r="DH89" s="146"/>
      <c r="DI89" s="146"/>
      <c r="DJ89" s="146"/>
      <c r="DK89" s="146"/>
      <c r="DL89" s="146"/>
      <c r="DM89" s="146"/>
      <c r="DN89" s="146"/>
      <c r="DO89" s="146">
        <v>2</v>
      </c>
      <c r="DP89" s="146"/>
      <c r="DQ89" s="146"/>
      <c r="DR89" s="146"/>
      <c r="DS89" s="146"/>
      <c r="DT89" s="146"/>
      <c r="DU89" s="146"/>
      <c r="DV89" s="146"/>
      <c r="DW89" s="146"/>
      <c r="DX89" s="146"/>
    </row>
    <row r="90" spans="1:128" x14ac:dyDescent="0.25">
      <c r="A90" s="146" t="s">
        <v>812</v>
      </c>
      <c r="B90" s="146" t="s">
        <v>813</v>
      </c>
      <c r="C90" s="146" t="s">
        <v>496</v>
      </c>
      <c r="D90" s="146">
        <v>5</v>
      </c>
      <c r="E90" s="168">
        <v>43212</v>
      </c>
      <c r="F90" s="170">
        <v>0.58333333333333304</v>
      </c>
      <c r="G90" s="146"/>
      <c r="H90" s="146"/>
      <c r="I90" s="146"/>
      <c r="J90" s="146">
        <v>21</v>
      </c>
      <c r="K90" s="146" t="s">
        <v>449</v>
      </c>
      <c r="L90" s="146">
        <v>60</v>
      </c>
      <c r="M90" s="146" t="s">
        <v>358</v>
      </c>
      <c r="N90" s="193">
        <v>1</v>
      </c>
      <c r="O90" s="146">
        <v>0</v>
      </c>
      <c r="P90" s="146">
        <v>2</v>
      </c>
      <c r="Q90" s="146">
        <v>0</v>
      </c>
      <c r="R90" s="146"/>
      <c r="S90" s="146">
        <v>1</v>
      </c>
      <c r="T90" s="146">
        <v>60</v>
      </c>
      <c r="U90" s="146"/>
      <c r="V90" s="146"/>
      <c r="W90" s="146"/>
      <c r="X90" s="146">
        <v>2</v>
      </c>
      <c r="Y90" s="146">
        <v>15</v>
      </c>
      <c r="Z90" s="146"/>
      <c r="AA90" s="146"/>
      <c r="AB90" s="185">
        <v>1</v>
      </c>
      <c r="AC90" s="146"/>
      <c r="AD90" s="186">
        <v>0</v>
      </c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>
        <v>1</v>
      </c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146"/>
      <c r="BM90" s="146"/>
      <c r="BN90" s="146"/>
      <c r="BO90" s="146"/>
      <c r="BP90" s="146"/>
      <c r="BQ90" s="146"/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  <c r="CB90" s="146"/>
      <c r="CC90" s="146"/>
      <c r="CD90" s="146"/>
      <c r="CE90" s="146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/>
      <c r="DA90" s="146">
        <v>7</v>
      </c>
      <c r="DB90" s="146"/>
      <c r="DC90" s="146"/>
      <c r="DD90" s="146"/>
      <c r="DE90" s="146"/>
      <c r="DF90" s="146"/>
      <c r="DG90" s="146"/>
      <c r="DH90" s="146"/>
      <c r="DI90" s="146">
        <v>1</v>
      </c>
      <c r="DJ90" s="146">
        <v>3</v>
      </c>
      <c r="DK90" s="146"/>
      <c r="DL90" s="146"/>
      <c r="DM90" s="146"/>
      <c r="DN90" s="146"/>
      <c r="DO90" s="146">
        <v>2</v>
      </c>
      <c r="DP90" s="146"/>
      <c r="DQ90" s="146"/>
      <c r="DR90" s="146"/>
      <c r="DS90" s="146"/>
      <c r="DT90" s="146"/>
      <c r="DU90" s="146">
        <v>1</v>
      </c>
      <c r="DV90" s="146"/>
      <c r="DW90" s="146">
        <v>1</v>
      </c>
      <c r="DX90" s="146"/>
    </row>
    <row r="91" spans="1:128" x14ac:dyDescent="0.25">
      <c r="A91" s="146" t="s">
        <v>812</v>
      </c>
      <c r="B91" s="146" t="s">
        <v>813</v>
      </c>
      <c r="C91" s="146" t="s">
        <v>496</v>
      </c>
      <c r="D91" s="146">
        <v>5</v>
      </c>
      <c r="E91" s="168">
        <v>43212</v>
      </c>
      <c r="F91" s="170">
        <v>0.58333333333333304</v>
      </c>
      <c r="G91" s="146"/>
      <c r="H91" s="146"/>
      <c r="I91" s="146"/>
      <c r="J91" s="146">
        <v>21</v>
      </c>
      <c r="K91" s="146" t="s">
        <v>449</v>
      </c>
      <c r="L91" s="146">
        <v>61</v>
      </c>
      <c r="M91" s="146" t="s">
        <v>358</v>
      </c>
      <c r="N91" s="193">
        <v>1</v>
      </c>
      <c r="O91" s="146">
        <v>0</v>
      </c>
      <c r="P91" s="146">
        <v>0</v>
      </c>
      <c r="Q91" s="146">
        <v>0</v>
      </c>
      <c r="R91" s="146"/>
      <c r="S91" s="146">
        <v>1</v>
      </c>
      <c r="T91" s="146">
        <v>61</v>
      </c>
      <c r="U91" s="146"/>
      <c r="V91" s="146"/>
      <c r="W91" s="146" t="s">
        <v>516</v>
      </c>
      <c r="X91" s="146">
        <v>0</v>
      </c>
      <c r="Y91" s="146">
        <v>10</v>
      </c>
      <c r="Z91" s="146"/>
      <c r="AA91" s="146"/>
      <c r="AB91" s="185">
        <v>0</v>
      </c>
      <c r="AC91" s="146"/>
      <c r="AD91" s="186">
        <v>0</v>
      </c>
      <c r="AE91" s="146"/>
      <c r="AF91" s="146"/>
      <c r="AG91" s="146"/>
      <c r="AH91" s="146"/>
      <c r="AI91" s="146"/>
      <c r="AJ91" s="146"/>
      <c r="AK91" s="146"/>
      <c r="AL91" s="146"/>
      <c r="AM91" s="146"/>
      <c r="AN91" s="146"/>
      <c r="AO91" s="146"/>
      <c r="AP91" s="146"/>
      <c r="AQ91" s="146"/>
      <c r="AR91" s="146"/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  <c r="CB91" s="146"/>
      <c r="CC91" s="146"/>
      <c r="CD91" s="146"/>
      <c r="CE91" s="146"/>
      <c r="CF91" s="146"/>
      <c r="CG91" s="146"/>
      <c r="CH91" s="146"/>
      <c r="CI91" s="146"/>
      <c r="CJ91" s="146"/>
      <c r="CK91" s="146"/>
      <c r="CL91" s="146"/>
      <c r="CM91" s="146"/>
      <c r="CN91" s="146"/>
      <c r="CO91" s="146"/>
      <c r="CP91" s="146"/>
      <c r="CQ91" s="146"/>
      <c r="CR91" s="146"/>
      <c r="CS91" s="146"/>
      <c r="CT91" s="146"/>
      <c r="CU91" s="146"/>
      <c r="CV91" s="146"/>
      <c r="CW91" s="146"/>
      <c r="CX91" s="146"/>
      <c r="CY91" s="146"/>
      <c r="CZ91" s="146"/>
      <c r="DA91" s="146">
        <v>7</v>
      </c>
      <c r="DB91" s="146"/>
      <c r="DC91" s="146"/>
      <c r="DD91" s="146"/>
      <c r="DE91" s="146"/>
      <c r="DF91" s="146"/>
      <c r="DG91" s="146"/>
      <c r="DH91" s="146"/>
      <c r="DI91" s="146"/>
      <c r="DJ91" s="146">
        <v>2</v>
      </c>
      <c r="DK91" s="146"/>
      <c r="DL91" s="146"/>
      <c r="DM91" s="146"/>
      <c r="DN91" s="146"/>
      <c r="DO91" s="146">
        <v>1</v>
      </c>
      <c r="DP91" s="146"/>
      <c r="DQ91" s="146"/>
      <c r="DR91" s="146"/>
      <c r="DS91" s="146"/>
      <c r="DT91" s="146"/>
      <c r="DU91" s="146"/>
      <c r="DV91" s="146"/>
      <c r="DW91" s="146"/>
      <c r="DX91" s="146"/>
    </row>
    <row r="92" spans="1:128" x14ac:dyDescent="0.25">
      <c r="A92" s="146" t="s">
        <v>812</v>
      </c>
      <c r="B92" s="146" t="s">
        <v>813</v>
      </c>
      <c r="C92" s="146" t="s">
        <v>496</v>
      </c>
      <c r="D92" s="146">
        <v>5</v>
      </c>
      <c r="E92" s="168">
        <v>43212</v>
      </c>
      <c r="F92" s="170">
        <v>0.58333333333333304</v>
      </c>
      <c r="G92" s="146"/>
      <c r="H92" s="146"/>
      <c r="I92" s="146"/>
      <c r="J92" s="146">
        <v>21</v>
      </c>
      <c r="K92" s="146" t="s">
        <v>449</v>
      </c>
      <c r="L92" s="146">
        <v>59</v>
      </c>
      <c r="M92" s="146" t="s">
        <v>358</v>
      </c>
      <c r="N92" s="193">
        <v>1</v>
      </c>
      <c r="O92" s="146">
        <v>0</v>
      </c>
      <c r="P92" s="146">
        <v>0</v>
      </c>
      <c r="Q92" s="146">
        <v>0</v>
      </c>
      <c r="R92" s="146"/>
      <c r="S92" s="146">
        <v>0</v>
      </c>
      <c r="T92" s="146">
        <v>130.4</v>
      </c>
      <c r="U92" s="146" t="s">
        <v>514</v>
      </c>
      <c r="V92" s="146"/>
      <c r="W92" s="146" t="s">
        <v>515</v>
      </c>
      <c r="X92" s="146">
        <v>0</v>
      </c>
      <c r="Y92" s="146">
        <v>2</v>
      </c>
      <c r="Z92" s="146"/>
      <c r="AA92" s="146"/>
      <c r="AB92" s="185">
        <v>0</v>
      </c>
      <c r="AC92" s="146"/>
      <c r="AD92" s="186">
        <v>0</v>
      </c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6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  <c r="CB92" s="146"/>
      <c r="CC92" s="146"/>
      <c r="CD92" s="146"/>
      <c r="CE92" s="146"/>
      <c r="CF92" s="146"/>
      <c r="CG92" s="146"/>
      <c r="CH92" s="146"/>
      <c r="CI92" s="146"/>
      <c r="CJ92" s="146"/>
      <c r="CK92" s="146"/>
      <c r="CL92" s="146"/>
      <c r="CM92" s="146"/>
      <c r="CN92" s="146"/>
      <c r="CO92" s="146"/>
      <c r="CP92" s="146"/>
      <c r="CQ92" s="146"/>
      <c r="CR92" s="146"/>
      <c r="CS92" s="146"/>
      <c r="CT92" s="146"/>
      <c r="CU92" s="146"/>
      <c r="CV92" s="146"/>
      <c r="CW92" s="146"/>
      <c r="CX92" s="146"/>
      <c r="CY92" s="146"/>
      <c r="CZ92" s="146"/>
      <c r="DA92" s="146"/>
      <c r="DB92" s="146"/>
      <c r="DC92" s="146"/>
      <c r="DD92" s="146"/>
      <c r="DE92" s="146"/>
      <c r="DF92" s="146"/>
      <c r="DG92" s="146"/>
      <c r="DH92" s="146"/>
      <c r="DI92" s="146"/>
      <c r="DJ92" s="146"/>
      <c r="DK92" s="146"/>
      <c r="DL92" s="146"/>
      <c r="DM92" s="146">
        <v>1</v>
      </c>
      <c r="DN92" s="146"/>
      <c r="DO92" s="146"/>
      <c r="DP92" s="146"/>
      <c r="DQ92" s="146"/>
      <c r="DR92" s="146"/>
      <c r="DS92" s="146"/>
      <c r="DT92" s="146"/>
      <c r="DU92" s="146"/>
      <c r="DV92" s="146"/>
      <c r="DW92" s="146">
        <v>1</v>
      </c>
      <c r="DX92" s="146"/>
    </row>
    <row r="93" spans="1:128" x14ac:dyDescent="0.25">
      <c r="A93" s="146" t="s">
        <v>814</v>
      </c>
      <c r="B93" s="146" t="s">
        <v>815</v>
      </c>
      <c r="C93" s="146" t="s">
        <v>496</v>
      </c>
      <c r="D93" s="146">
        <v>5</v>
      </c>
      <c r="E93" s="168">
        <v>43212</v>
      </c>
      <c r="F93" s="170">
        <v>0.50694444444444442</v>
      </c>
      <c r="G93" s="170">
        <v>0.57638888888888895</v>
      </c>
      <c r="H93" s="146"/>
      <c r="I93" s="146"/>
      <c r="J93" s="146">
        <v>18.3</v>
      </c>
      <c r="K93" s="146" t="s">
        <v>449</v>
      </c>
      <c r="L93" s="146">
        <v>28</v>
      </c>
      <c r="M93" s="146" t="s">
        <v>371</v>
      </c>
      <c r="N93" s="193">
        <v>1</v>
      </c>
      <c r="O93" s="146">
        <v>2</v>
      </c>
      <c r="P93" s="146">
        <v>0</v>
      </c>
      <c r="Q93" s="146">
        <v>0</v>
      </c>
      <c r="R93" s="146"/>
      <c r="S93" s="146">
        <v>1</v>
      </c>
      <c r="T93" s="146">
        <v>28</v>
      </c>
      <c r="U93" s="146"/>
      <c r="V93" s="146"/>
      <c r="W93" s="146"/>
      <c r="X93" s="146">
        <v>2</v>
      </c>
      <c r="Y93" s="146">
        <v>12</v>
      </c>
      <c r="Z93" s="146"/>
      <c r="AA93" s="146"/>
      <c r="AB93" s="185">
        <v>0</v>
      </c>
      <c r="AC93" s="146"/>
      <c r="AD93" s="186">
        <v>0</v>
      </c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>
        <v>1</v>
      </c>
      <c r="AQ93" s="146"/>
      <c r="AR93" s="146"/>
      <c r="AS93" s="146"/>
      <c r="AT93" s="146"/>
      <c r="AU93" s="146"/>
      <c r="AV93" s="146"/>
      <c r="AW93" s="146">
        <v>1</v>
      </c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/>
      <c r="BQ93" s="146"/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/>
      <c r="CW93" s="146"/>
      <c r="CX93" s="146"/>
      <c r="CY93" s="146"/>
      <c r="CZ93" s="146"/>
      <c r="DA93" s="146">
        <v>6</v>
      </c>
      <c r="DB93" s="146"/>
      <c r="DC93" s="146"/>
      <c r="DD93" s="146"/>
      <c r="DE93" s="146"/>
      <c r="DF93" s="146"/>
      <c r="DG93" s="146"/>
      <c r="DH93" s="146"/>
      <c r="DI93" s="146"/>
      <c r="DJ93" s="146">
        <v>1</v>
      </c>
      <c r="DK93" s="146"/>
      <c r="DL93" s="146"/>
      <c r="DM93" s="146">
        <v>1</v>
      </c>
      <c r="DN93" s="146"/>
      <c r="DO93" s="146">
        <v>3</v>
      </c>
      <c r="DP93" s="146"/>
      <c r="DQ93" s="146"/>
      <c r="DR93" s="146"/>
      <c r="DS93" s="146"/>
      <c r="DT93" s="146">
        <v>1</v>
      </c>
      <c r="DU93" s="146"/>
      <c r="DV93" s="146"/>
      <c r="DW93" s="146"/>
      <c r="DX93" s="146"/>
    </row>
    <row r="94" spans="1:128" x14ac:dyDescent="0.25">
      <c r="A94" s="146" t="s">
        <v>814</v>
      </c>
      <c r="B94" s="146" t="s">
        <v>815</v>
      </c>
      <c r="C94" s="146" t="s">
        <v>496</v>
      </c>
      <c r="D94" s="146">
        <v>5</v>
      </c>
      <c r="E94" s="168">
        <v>43212</v>
      </c>
      <c r="F94" s="170">
        <v>0.50694444444444442</v>
      </c>
      <c r="G94" s="170">
        <v>0.57638888888888895</v>
      </c>
      <c r="H94" s="146"/>
      <c r="I94" s="146"/>
      <c r="J94" s="146">
        <v>18.3</v>
      </c>
      <c r="K94" s="146" t="s">
        <v>449</v>
      </c>
      <c r="L94" s="146">
        <v>29</v>
      </c>
      <c r="M94" s="146" t="s">
        <v>358</v>
      </c>
      <c r="N94" s="193">
        <v>1</v>
      </c>
      <c r="O94" s="146">
        <v>1</v>
      </c>
      <c r="P94" s="146">
        <v>2</v>
      </c>
      <c r="Q94" s="146">
        <v>1</v>
      </c>
      <c r="R94" s="146"/>
      <c r="S94" s="146">
        <v>1</v>
      </c>
      <c r="T94" s="146">
        <v>29</v>
      </c>
      <c r="U94" s="146"/>
      <c r="V94" s="146"/>
      <c r="W94" s="146"/>
      <c r="X94" s="146">
        <v>4</v>
      </c>
      <c r="Y94" s="146">
        <v>1</v>
      </c>
      <c r="Z94" s="146"/>
      <c r="AA94" s="146"/>
      <c r="AB94" s="185">
        <v>0</v>
      </c>
      <c r="AC94" s="146"/>
      <c r="AD94" s="186">
        <v>0</v>
      </c>
      <c r="AE94" s="146"/>
      <c r="AF94" s="146"/>
      <c r="AG94" s="146"/>
      <c r="AH94" s="146"/>
      <c r="AI94" s="146"/>
      <c r="AJ94" s="146"/>
      <c r="AK94" s="146"/>
      <c r="AL94" s="146"/>
      <c r="AM94" s="146"/>
      <c r="AN94" s="146"/>
      <c r="AO94" s="146"/>
      <c r="AP94" s="146">
        <v>2</v>
      </c>
      <c r="AQ94" s="146"/>
      <c r="AR94" s="146"/>
      <c r="AS94" s="146"/>
      <c r="AT94" s="146"/>
      <c r="AU94" s="146"/>
      <c r="AV94" s="146"/>
      <c r="AW94" s="146">
        <v>2</v>
      </c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6"/>
      <c r="BN94" s="146"/>
      <c r="BO94" s="146"/>
      <c r="BP94" s="146"/>
      <c r="BQ94" s="146"/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/>
      <c r="DA94" s="146">
        <v>1</v>
      </c>
      <c r="DB94" s="146"/>
      <c r="DC94" s="146"/>
      <c r="DD94" s="146"/>
      <c r="DE94" s="146"/>
      <c r="DF94" s="146"/>
      <c r="DG94" s="146"/>
      <c r="DH94" s="146"/>
      <c r="DI94" s="146"/>
      <c r="DJ94" s="146"/>
      <c r="DK94" s="146"/>
      <c r="DL94" s="146"/>
      <c r="DM94" s="146"/>
      <c r="DN94" s="146"/>
      <c r="DO94" s="146"/>
      <c r="DP94" s="146"/>
      <c r="DQ94" s="146"/>
      <c r="DR94" s="146"/>
      <c r="DS94" s="146"/>
      <c r="DT94" s="146"/>
      <c r="DU94" s="146"/>
      <c r="DV94" s="146"/>
      <c r="DW94" s="146"/>
      <c r="DX94" s="146"/>
    </row>
    <row r="95" spans="1:128" x14ac:dyDescent="0.25">
      <c r="A95" s="146" t="s">
        <v>814</v>
      </c>
      <c r="B95" s="146" t="s">
        <v>815</v>
      </c>
      <c r="C95" s="146" t="s">
        <v>496</v>
      </c>
      <c r="D95" s="146">
        <v>5</v>
      </c>
      <c r="E95" s="168">
        <v>43212</v>
      </c>
      <c r="F95" s="170">
        <v>0.50694444444444398</v>
      </c>
      <c r="G95" s="170">
        <v>0.57638888888888895</v>
      </c>
      <c r="H95" s="146"/>
      <c r="I95" s="146"/>
      <c r="J95" s="146">
        <v>18.3</v>
      </c>
      <c r="K95" s="146" t="s">
        <v>449</v>
      </c>
      <c r="L95" s="146">
        <v>30</v>
      </c>
      <c r="M95" s="146" t="s">
        <v>358</v>
      </c>
      <c r="N95" s="193">
        <v>1</v>
      </c>
      <c r="O95" s="146">
        <v>1</v>
      </c>
      <c r="P95" s="146">
        <v>1</v>
      </c>
      <c r="Q95" s="146">
        <v>1</v>
      </c>
      <c r="R95" s="146"/>
      <c r="S95" s="146">
        <v>1</v>
      </c>
      <c r="T95" s="146">
        <v>30</v>
      </c>
      <c r="U95" s="146"/>
      <c r="V95" s="146"/>
      <c r="W95" s="146"/>
      <c r="X95" s="146">
        <v>3</v>
      </c>
      <c r="Y95" s="146">
        <v>18</v>
      </c>
      <c r="Z95" s="146"/>
      <c r="AA95" s="146"/>
      <c r="AB95" s="185">
        <v>0</v>
      </c>
      <c r="AC95" s="146"/>
      <c r="AD95" s="186">
        <v>1</v>
      </c>
      <c r="AE95" s="146"/>
      <c r="AF95" s="146"/>
      <c r="AG95" s="146"/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>
        <v>2</v>
      </c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  <c r="CB95" s="146"/>
      <c r="CC95" s="146"/>
      <c r="CD95" s="146"/>
      <c r="CE95" s="146"/>
      <c r="CF95" s="146"/>
      <c r="CG95" s="146"/>
      <c r="CH95" s="146"/>
      <c r="CI95" s="146"/>
      <c r="CJ95" s="146"/>
      <c r="CK95" s="146"/>
      <c r="CL95" s="146"/>
      <c r="CM95" s="146"/>
      <c r="CN95" s="146"/>
      <c r="CO95" s="146"/>
      <c r="CP95" s="146"/>
      <c r="CQ95" s="146"/>
      <c r="CR95" s="146"/>
      <c r="CS95" s="146"/>
      <c r="CT95" s="146"/>
      <c r="CU95" s="146"/>
      <c r="CV95" s="146"/>
      <c r="CW95" s="146"/>
      <c r="CX95" s="146"/>
      <c r="CY95" s="146"/>
      <c r="CZ95" s="146"/>
      <c r="DA95" s="146">
        <v>13</v>
      </c>
      <c r="DB95" s="146"/>
      <c r="DC95" s="146"/>
      <c r="DD95" s="146"/>
      <c r="DE95" s="146"/>
      <c r="DF95" s="146"/>
      <c r="DG95" s="146"/>
      <c r="DH95" s="146"/>
      <c r="DI95" s="146"/>
      <c r="DJ95" s="146"/>
      <c r="DK95" s="146"/>
      <c r="DL95" s="146"/>
      <c r="DM95" s="146"/>
      <c r="DN95" s="146"/>
      <c r="DO95" s="146">
        <v>1</v>
      </c>
      <c r="DP95" s="146">
        <v>3</v>
      </c>
      <c r="DQ95" s="146"/>
      <c r="DR95" s="146"/>
      <c r="DS95" s="146"/>
      <c r="DT95" s="146">
        <v>1</v>
      </c>
      <c r="DU95" s="146"/>
      <c r="DV95" s="146"/>
      <c r="DW95" s="146"/>
      <c r="DX95" s="146"/>
    </row>
    <row r="96" spans="1:128" x14ac:dyDescent="0.25">
      <c r="A96" s="146" t="s">
        <v>814</v>
      </c>
      <c r="B96" s="146" t="s">
        <v>815</v>
      </c>
      <c r="C96" s="146" t="s">
        <v>496</v>
      </c>
      <c r="D96" s="146">
        <v>5</v>
      </c>
      <c r="E96" s="168">
        <v>43212</v>
      </c>
      <c r="F96" s="170">
        <v>0.50694444444444398</v>
      </c>
      <c r="G96" s="170">
        <v>0.57638888888888895</v>
      </c>
      <c r="H96" s="146"/>
      <c r="I96" s="146"/>
      <c r="J96" s="146">
        <v>18.3</v>
      </c>
      <c r="K96" s="146" t="s">
        <v>449</v>
      </c>
      <c r="L96" s="146">
        <v>31</v>
      </c>
      <c r="M96" s="146" t="s">
        <v>358</v>
      </c>
      <c r="N96" s="193">
        <v>1</v>
      </c>
      <c r="O96" s="146">
        <v>1</v>
      </c>
      <c r="P96" s="146">
        <v>1</v>
      </c>
      <c r="Q96" s="146">
        <v>1</v>
      </c>
      <c r="R96" s="146"/>
      <c r="S96" s="146">
        <v>1</v>
      </c>
      <c r="T96" s="146">
        <v>31</v>
      </c>
      <c r="U96" s="146"/>
      <c r="V96" s="146"/>
      <c r="W96" s="146"/>
      <c r="X96" s="146">
        <v>3</v>
      </c>
      <c r="Y96" s="146">
        <v>12</v>
      </c>
      <c r="Z96" s="146"/>
      <c r="AA96" s="146"/>
      <c r="AB96" s="185">
        <v>1</v>
      </c>
      <c r="AC96" s="146"/>
      <c r="AD96" s="186">
        <v>0</v>
      </c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>
        <v>2</v>
      </c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>
        <v>1</v>
      </c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146">
        <v>5</v>
      </c>
      <c r="DB96" s="146"/>
      <c r="DC96" s="146"/>
      <c r="DD96" s="146"/>
      <c r="DE96" s="146"/>
      <c r="DF96" s="146"/>
      <c r="DG96" s="146"/>
      <c r="DH96" s="146">
        <v>1</v>
      </c>
      <c r="DI96" s="146">
        <v>2</v>
      </c>
      <c r="DJ96" s="146"/>
      <c r="DK96" s="146"/>
      <c r="DL96" s="146"/>
      <c r="DM96" s="146">
        <v>1</v>
      </c>
      <c r="DN96" s="146"/>
      <c r="DO96" s="146"/>
      <c r="DP96" s="146">
        <v>1</v>
      </c>
      <c r="DQ96" s="146"/>
      <c r="DR96" s="146"/>
      <c r="DS96" s="146"/>
      <c r="DT96" s="146">
        <v>1</v>
      </c>
      <c r="DU96" s="146"/>
      <c r="DV96" s="146"/>
      <c r="DW96" s="146"/>
      <c r="DX96" s="146"/>
    </row>
    <row r="97" spans="1:127" x14ac:dyDescent="0.25">
      <c r="A97" s="146" t="s">
        <v>814</v>
      </c>
      <c r="B97" s="146" t="s">
        <v>815</v>
      </c>
      <c r="C97" s="146" t="s">
        <v>496</v>
      </c>
      <c r="D97" s="146">
        <v>5</v>
      </c>
      <c r="E97" s="168">
        <v>43212</v>
      </c>
      <c r="F97" s="170">
        <v>0.50694444444444398</v>
      </c>
      <c r="G97" s="170">
        <v>0.57638888888888895</v>
      </c>
      <c r="H97" s="146"/>
      <c r="I97" s="146"/>
      <c r="J97" s="146">
        <v>18.3</v>
      </c>
      <c r="K97" s="146" t="s">
        <v>449</v>
      </c>
      <c r="L97" s="146">
        <v>32</v>
      </c>
      <c r="M97" s="146" t="s">
        <v>358</v>
      </c>
      <c r="N97" s="193">
        <v>1</v>
      </c>
      <c r="O97" s="146">
        <v>0</v>
      </c>
      <c r="P97" s="146">
        <v>0</v>
      </c>
      <c r="Q97" s="146">
        <v>1</v>
      </c>
      <c r="R97" s="146"/>
      <c r="S97" s="146">
        <v>1</v>
      </c>
      <c r="T97" s="146">
        <v>32</v>
      </c>
      <c r="U97" s="146"/>
      <c r="V97" s="146"/>
      <c r="W97" s="146"/>
      <c r="X97" s="146">
        <v>2</v>
      </c>
      <c r="Y97" s="146">
        <v>2</v>
      </c>
      <c r="Z97" s="146"/>
      <c r="AA97" s="146"/>
      <c r="AB97" s="185">
        <v>1</v>
      </c>
      <c r="AC97" s="146">
        <v>1</v>
      </c>
      <c r="AD97" s="186">
        <v>0</v>
      </c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/>
      <c r="CW97" s="146"/>
      <c r="CX97" s="146"/>
      <c r="CY97" s="146"/>
      <c r="CZ97" s="146"/>
      <c r="DA97" s="146">
        <v>2</v>
      </c>
      <c r="DB97" s="146"/>
      <c r="DC97" s="146"/>
      <c r="DD97" s="146"/>
      <c r="DE97" s="146"/>
      <c r="DF97" s="146"/>
      <c r="DG97" s="146"/>
      <c r="DH97" s="146"/>
      <c r="DI97" s="146"/>
      <c r="DJ97" s="146"/>
      <c r="DK97" s="146"/>
      <c r="DL97" s="146"/>
      <c r="DM97" s="146"/>
      <c r="DN97" s="146"/>
      <c r="DO97" s="146"/>
      <c r="DP97" s="146"/>
      <c r="DQ97" s="146"/>
      <c r="DR97" s="146"/>
      <c r="DS97" s="146"/>
      <c r="DT97" s="146"/>
      <c r="DU97" s="146"/>
      <c r="DV97" s="146"/>
      <c r="DW97" s="146"/>
    </row>
    <row r="98" spans="1:127" x14ac:dyDescent="0.25">
      <c r="A98" s="146" t="s">
        <v>814</v>
      </c>
      <c r="B98" s="146" t="s">
        <v>815</v>
      </c>
      <c r="C98" s="146" t="s">
        <v>496</v>
      </c>
      <c r="D98" s="146">
        <v>5</v>
      </c>
      <c r="E98" s="168">
        <v>43212</v>
      </c>
      <c r="F98" s="170">
        <v>0.50694444444444398</v>
      </c>
      <c r="G98" s="170">
        <v>0.57638888888888895</v>
      </c>
      <c r="H98" s="146"/>
      <c r="I98" s="146"/>
      <c r="J98" s="146">
        <v>18.3</v>
      </c>
      <c r="K98" s="146" t="s">
        <v>449</v>
      </c>
      <c r="L98" s="146">
        <v>33</v>
      </c>
      <c r="M98" s="146" t="s">
        <v>371</v>
      </c>
      <c r="N98" s="193">
        <v>1</v>
      </c>
      <c r="O98" s="146">
        <v>1</v>
      </c>
      <c r="P98" s="146">
        <v>0</v>
      </c>
      <c r="Q98" s="146">
        <v>1</v>
      </c>
      <c r="R98" s="146"/>
      <c r="S98" s="146">
        <v>1</v>
      </c>
      <c r="T98" s="146">
        <v>33.1</v>
      </c>
      <c r="U98" s="146"/>
      <c r="V98" s="146"/>
      <c r="W98" s="146"/>
      <c r="X98" s="146">
        <v>0</v>
      </c>
      <c r="Y98" s="146">
        <v>4</v>
      </c>
      <c r="Z98" s="146"/>
      <c r="AA98" s="146"/>
      <c r="AB98" s="185">
        <v>0</v>
      </c>
      <c r="AC98" s="146"/>
      <c r="AD98" s="186">
        <v>0</v>
      </c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146">
        <v>3</v>
      </c>
      <c r="DB98" s="146"/>
      <c r="DC98" s="146"/>
      <c r="DD98" s="146"/>
      <c r="DE98" s="146"/>
      <c r="DF98" s="146"/>
      <c r="DG98" s="146"/>
      <c r="DH98" s="146"/>
      <c r="DI98" s="146"/>
      <c r="DJ98" s="146"/>
      <c r="DK98" s="146"/>
      <c r="DL98" s="146"/>
      <c r="DM98" s="146"/>
      <c r="DN98" s="146"/>
      <c r="DO98" s="146"/>
      <c r="DP98" s="146">
        <v>1</v>
      </c>
      <c r="DQ98" s="146"/>
      <c r="DR98" s="146"/>
      <c r="DS98" s="146"/>
      <c r="DT98" s="146"/>
      <c r="DU98" s="146"/>
      <c r="DV98" s="146"/>
      <c r="DW98" s="146"/>
    </row>
    <row r="99" spans="1:127" x14ac:dyDescent="0.25">
      <c r="A99" s="146" t="s">
        <v>814</v>
      </c>
      <c r="B99" s="146" t="s">
        <v>815</v>
      </c>
      <c r="C99" s="146" t="s">
        <v>496</v>
      </c>
      <c r="D99" s="146">
        <v>5</v>
      </c>
      <c r="E99" s="168">
        <v>43212</v>
      </c>
      <c r="F99" s="170">
        <v>0.50694444444444398</v>
      </c>
      <c r="G99" s="170">
        <v>0.57638888888888895</v>
      </c>
      <c r="H99" s="146"/>
      <c r="I99" s="146"/>
      <c r="J99" s="146">
        <v>18.3</v>
      </c>
      <c r="K99" s="146" t="s">
        <v>449</v>
      </c>
      <c r="L99" s="146">
        <v>33</v>
      </c>
      <c r="M99" s="146" t="s">
        <v>371</v>
      </c>
      <c r="N99" s="193">
        <v>1</v>
      </c>
      <c r="O99" s="146"/>
      <c r="P99" s="146"/>
      <c r="Q99" s="146"/>
      <c r="R99" s="146"/>
      <c r="S99" s="146"/>
      <c r="T99" s="146">
        <v>33.200000000000003</v>
      </c>
      <c r="U99" s="146"/>
      <c r="V99" s="146"/>
      <c r="W99" s="146"/>
      <c r="X99" s="146">
        <v>2</v>
      </c>
      <c r="Y99" s="146">
        <v>10</v>
      </c>
      <c r="Z99" s="146"/>
      <c r="AA99" s="146"/>
      <c r="AB99" s="185">
        <v>1</v>
      </c>
      <c r="AC99" s="146"/>
      <c r="AD99" s="186">
        <v>0</v>
      </c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>
        <v>1</v>
      </c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6"/>
      <c r="BF99" s="146"/>
      <c r="BG99" s="146"/>
      <c r="BH99" s="146"/>
      <c r="BI99" s="146"/>
      <c r="BJ99" s="146"/>
      <c r="BK99" s="146"/>
      <c r="BL99" s="146"/>
      <c r="BM99" s="146"/>
      <c r="BN99" s="146"/>
      <c r="BO99" s="146"/>
      <c r="BP99" s="146"/>
      <c r="BQ99" s="146"/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/>
      <c r="DA99" s="146">
        <v>3</v>
      </c>
      <c r="DB99" s="146"/>
      <c r="DC99" s="146"/>
      <c r="DD99" s="146"/>
      <c r="DE99" s="146"/>
      <c r="DF99" s="146"/>
      <c r="DG99" s="146"/>
      <c r="DH99" s="146"/>
      <c r="DI99" s="146"/>
      <c r="DJ99" s="146">
        <v>2</v>
      </c>
      <c r="DK99" s="146"/>
      <c r="DL99" s="146"/>
      <c r="DM99" s="146"/>
      <c r="DN99" s="146"/>
      <c r="DO99" s="146"/>
      <c r="DP99" s="146">
        <v>1</v>
      </c>
      <c r="DQ99" s="146"/>
      <c r="DR99" s="146"/>
      <c r="DS99" s="146"/>
      <c r="DT99" s="146"/>
      <c r="DU99" s="146">
        <v>2</v>
      </c>
      <c r="DV99" s="146"/>
      <c r="DW99" s="146">
        <v>2</v>
      </c>
    </row>
    <row r="100" spans="1:127" x14ac:dyDescent="0.25">
      <c r="A100" s="146" t="s">
        <v>814</v>
      </c>
      <c r="B100" s="146" t="s">
        <v>815</v>
      </c>
      <c r="C100" s="146" t="s">
        <v>496</v>
      </c>
      <c r="D100" s="146">
        <v>5</v>
      </c>
      <c r="E100" s="168">
        <v>43212</v>
      </c>
      <c r="F100" s="170">
        <v>0.50694444444444398</v>
      </c>
      <c r="G100" s="170">
        <v>0.57638888888888895</v>
      </c>
      <c r="H100" s="146"/>
      <c r="I100" s="146"/>
      <c r="J100" s="146">
        <v>18.3</v>
      </c>
      <c r="K100" s="146" t="s">
        <v>449</v>
      </c>
      <c r="L100" s="146">
        <v>34</v>
      </c>
      <c r="M100" s="146" t="s">
        <v>358</v>
      </c>
      <c r="N100" s="193">
        <v>1</v>
      </c>
      <c r="O100" s="146">
        <v>1</v>
      </c>
      <c r="P100" s="146">
        <v>0</v>
      </c>
      <c r="Q100" s="146">
        <v>1</v>
      </c>
      <c r="R100" s="146"/>
      <c r="S100" s="146">
        <v>1</v>
      </c>
      <c r="T100" s="146">
        <v>34</v>
      </c>
      <c r="U100" s="146" t="s">
        <v>497</v>
      </c>
      <c r="V100" s="146"/>
      <c r="W100" s="146"/>
      <c r="X100" s="146">
        <v>2</v>
      </c>
      <c r="Y100" s="146">
        <v>12</v>
      </c>
      <c r="Z100" s="146"/>
      <c r="AA100" s="146"/>
      <c r="AB100" s="185">
        <v>0</v>
      </c>
      <c r="AC100" s="146"/>
      <c r="AD100" s="186">
        <v>0</v>
      </c>
      <c r="AE100" s="146"/>
      <c r="AF100" s="146"/>
      <c r="AG100" s="146"/>
      <c r="AH100" s="146">
        <v>1</v>
      </c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>
        <v>1</v>
      </c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/>
      <c r="DA100" s="146">
        <v>8</v>
      </c>
      <c r="DB100" s="146"/>
      <c r="DC100" s="146"/>
      <c r="DD100" s="146"/>
      <c r="DE100" s="146"/>
      <c r="DF100" s="146"/>
      <c r="DG100" s="146"/>
      <c r="DH100" s="146"/>
      <c r="DI100" s="146"/>
      <c r="DJ100" s="146">
        <v>1</v>
      </c>
      <c r="DK100" s="146"/>
      <c r="DL100" s="146"/>
      <c r="DM100" s="146"/>
      <c r="DN100" s="146"/>
      <c r="DO100" s="146">
        <v>1</v>
      </c>
      <c r="DP100" s="146"/>
      <c r="DQ100" s="146"/>
      <c r="DR100" s="146"/>
      <c r="DS100" s="146">
        <v>1</v>
      </c>
      <c r="DT100" s="146">
        <v>1</v>
      </c>
      <c r="DU100" s="146"/>
      <c r="DV100" s="146"/>
      <c r="DW100" s="146"/>
    </row>
    <row r="101" spans="1:127" x14ac:dyDescent="0.25">
      <c r="A101" s="146" t="s">
        <v>814</v>
      </c>
      <c r="B101" s="146" t="s">
        <v>815</v>
      </c>
      <c r="C101" s="146" t="s">
        <v>496</v>
      </c>
      <c r="D101" s="146">
        <v>5</v>
      </c>
      <c r="E101" s="168">
        <v>43212</v>
      </c>
      <c r="F101" s="170">
        <v>0.50694444444444398</v>
      </c>
      <c r="G101" s="170">
        <v>0.57638888888888895</v>
      </c>
      <c r="H101" s="146"/>
      <c r="I101" s="146"/>
      <c r="J101" s="146">
        <v>18.3</v>
      </c>
      <c r="K101" s="146" t="s">
        <v>449</v>
      </c>
      <c r="L101" s="146">
        <v>35</v>
      </c>
      <c r="M101" s="146" t="s">
        <v>358</v>
      </c>
      <c r="N101" s="193">
        <v>1</v>
      </c>
      <c r="O101" s="146">
        <v>0</v>
      </c>
      <c r="P101" s="146">
        <v>0</v>
      </c>
      <c r="Q101" s="146">
        <v>0</v>
      </c>
      <c r="R101" s="146"/>
      <c r="S101" s="146">
        <v>1</v>
      </c>
      <c r="T101" s="146">
        <v>35</v>
      </c>
      <c r="U101" s="146" t="s">
        <v>498</v>
      </c>
      <c r="V101" s="146"/>
      <c r="W101" s="146"/>
      <c r="X101" s="146">
        <v>0</v>
      </c>
      <c r="Y101" s="146">
        <v>9</v>
      </c>
      <c r="Z101" s="146"/>
      <c r="AA101" s="146"/>
      <c r="AB101" s="185">
        <v>0</v>
      </c>
      <c r="AC101" s="146"/>
      <c r="AD101" s="186">
        <v>0</v>
      </c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6"/>
      <c r="BF101" s="146"/>
      <c r="BG101" s="146"/>
      <c r="BH101" s="146"/>
      <c r="BI101" s="146"/>
      <c r="BJ101" s="146"/>
      <c r="BK101" s="146"/>
      <c r="BL101" s="146"/>
      <c r="BM101" s="146"/>
      <c r="BN101" s="146"/>
      <c r="BO101" s="146"/>
      <c r="BP101" s="146"/>
      <c r="BQ101" s="146"/>
      <c r="BR101" s="146"/>
      <c r="BS101" s="146"/>
      <c r="BT101" s="146"/>
      <c r="BU101" s="146"/>
      <c r="BV101" s="146"/>
      <c r="BW101" s="146"/>
      <c r="BX101" s="146"/>
      <c r="BY101" s="146"/>
      <c r="BZ101" s="146"/>
      <c r="CA101" s="146"/>
      <c r="CB101" s="146"/>
      <c r="CC101" s="146"/>
      <c r="CD101" s="146"/>
      <c r="CE101" s="146"/>
      <c r="CF101" s="146"/>
      <c r="CG101" s="146"/>
      <c r="CH101" s="146"/>
      <c r="CI101" s="146"/>
      <c r="CJ101" s="146"/>
      <c r="CK101" s="146"/>
      <c r="CL101" s="146"/>
      <c r="CM101" s="146"/>
      <c r="CN101" s="146"/>
      <c r="CO101" s="146"/>
      <c r="CP101" s="146">
        <v>1</v>
      </c>
      <c r="CQ101" s="146"/>
      <c r="CR101" s="146"/>
      <c r="CS101" s="146"/>
      <c r="CT101" s="146"/>
      <c r="CU101" s="146"/>
      <c r="CV101" s="146"/>
      <c r="CW101" s="146"/>
      <c r="CX101" s="146"/>
      <c r="CY101" s="146"/>
      <c r="CZ101" s="146"/>
      <c r="DA101" s="146">
        <v>3</v>
      </c>
      <c r="DB101" s="146"/>
      <c r="DC101" s="146"/>
      <c r="DD101" s="146"/>
      <c r="DE101" s="146"/>
      <c r="DF101" s="146"/>
      <c r="DG101" s="146"/>
      <c r="DH101" s="146"/>
      <c r="DI101" s="146"/>
      <c r="DJ101" s="146"/>
      <c r="DK101" s="146"/>
      <c r="DL101" s="146"/>
      <c r="DM101" s="146">
        <v>1</v>
      </c>
      <c r="DN101" s="146"/>
      <c r="DO101" s="146">
        <v>2</v>
      </c>
      <c r="DP101" s="146"/>
      <c r="DQ101" s="146"/>
      <c r="DR101" s="146"/>
      <c r="DS101" s="146"/>
      <c r="DT101" s="146"/>
      <c r="DU101" s="146"/>
      <c r="DV101" s="146"/>
      <c r="DW101" s="146">
        <v>2</v>
      </c>
    </row>
    <row r="102" spans="1:127" x14ac:dyDescent="0.25">
      <c r="A102" s="146" t="s">
        <v>814</v>
      </c>
      <c r="B102" s="146" t="s">
        <v>815</v>
      </c>
      <c r="C102" s="146" t="s">
        <v>496</v>
      </c>
      <c r="D102" s="146">
        <v>5</v>
      </c>
      <c r="E102" s="168">
        <v>43212</v>
      </c>
      <c r="F102" s="170">
        <v>0.50694444444444398</v>
      </c>
      <c r="G102" s="170">
        <v>0.57638888888888895</v>
      </c>
      <c r="H102" s="146"/>
      <c r="I102" s="146"/>
      <c r="J102" s="146">
        <v>18.3</v>
      </c>
      <c r="K102" s="146" t="s">
        <v>449</v>
      </c>
      <c r="L102" s="146">
        <v>36</v>
      </c>
      <c r="M102" s="146" t="s">
        <v>358</v>
      </c>
      <c r="N102" s="193">
        <v>1</v>
      </c>
      <c r="O102" s="146">
        <v>0</v>
      </c>
      <c r="P102" s="146">
        <v>1</v>
      </c>
      <c r="Q102" s="146">
        <v>0</v>
      </c>
      <c r="R102" s="146"/>
      <c r="S102" s="146">
        <v>1</v>
      </c>
      <c r="T102" s="146">
        <v>36</v>
      </c>
      <c r="U102" s="146" t="s">
        <v>498</v>
      </c>
      <c r="V102" s="146"/>
      <c r="W102" s="146"/>
      <c r="X102" s="146">
        <v>1</v>
      </c>
      <c r="Y102" s="146">
        <v>1</v>
      </c>
      <c r="Z102" s="146"/>
      <c r="AA102" s="146"/>
      <c r="AB102" s="185">
        <v>0</v>
      </c>
      <c r="AC102" s="146"/>
      <c r="AD102" s="186">
        <v>0</v>
      </c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>
        <v>1</v>
      </c>
      <c r="AX102" s="146"/>
      <c r="AY102" s="146"/>
      <c r="AZ102" s="146"/>
      <c r="BA102" s="146"/>
      <c r="BB102" s="146"/>
      <c r="BC102" s="146"/>
      <c r="BD102" s="146"/>
      <c r="BE102" s="146"/>
      <c r="BF102" s="146"/>
      <c r="BG102" s="146"/>
      <c r="BH102" s="146"/>
      <c r="BI102" s="146"/>
      <c r="BJ102" s="146"/>
      <c r="BK102" s="146"/>
      <c r="BL102" s="146"/>
      <c r="BM102" s="146"/>
      <c r="BN102" s="146"/>
      <c r="BO102" s="146"/>
      <c r="BP102" s="146"/>
      <c r="BQ102" s="146"/>
      <c r="BR102" s="146"/>
      <c r="BS102" s="146"/>
      <c r="BT102" s="146"/>
      <c r="BU102" s="146"/>
      <c r="BV102" s="146"/>
      <c r="BW102" s="146"/>
      <c r="BX102" s="146"/>
      <c r="BY102" s="146"/>
      <c r="BZ102" s="146"/>
      <c r="CA102" s="146"/>
      <c r="CB102" s="146"/>
      <c r="CC102" s="146"/>
      <c r="CD102" s="146"/>
      <c r="CE102" s="146"/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>
        <v>1</v>
      </c>
      <c r="CQ102" s="146"/>
      <c r="CR102" s="146"/>
      <c r="CS102" s="146"/>
      <c r="CT102" s="146"/>
      <c r="CU102" s="146"/>
      <c r="CV102" s="146"/>
      <c r="CW102" s="146"/>
      <c r="CX102" s="146"/>
      <c r="CY102" s="146"/>
      <c r="CZ102" s="146"/>
      <c r="DA102" s="146"/>
      <c r="DB102" s="146"/>
      <c r="DC102" s="146"/>
      <c r="DD102" s="146"/>
      <c r="DE102" s="146"/>
      <c r="DF102" s="146"/>
      <c r="DG102" s="146"/>
      <c r="DH102" s="146"/>
      <c r="DI102" s="146"/>
      <c r="DJ102" s="146"/>
      <c r="DK102" s="146"/>
      <c r="DL102" s="146"/>
      <c r="DM102" s="146"/>
      <c r="DN102" s="146"/>
      <c r="DO102" s="146"/>
      <c r="DP102" s="146"/>
      <c r="DQ102" s="146"/>
      <c r="DR102" s="146"/>
      <c r="DS102" s="146"/>
      <c r="DT102" s="146"/>
      <c r="DU102" s="146"/>
      <c r="DV102" s="146"/>
      <c r="DW102" s="146"/>
    </row>
    <row r="103" spans="1:127" x14ac:dyDescent="0.25">
      <c r="A103" s="146" t="s">
        <v>814</v>
      </c>
      <c r="B103" s="146" t="s">
        <v>815</v>
      </c>
      <c r="C103" s="146" t="s">
        <v>496</v>
      </c>
      <c r="D103" s="146">
        <v>5</v>
      </c>
      <c r="E103" s="168">
        <v>43212</v>
      </c>
      <c r="F103" s="170">
        <v>0.50694444444444398</v>
      </c>
      <c r="G103" s="170">
        <v>0.57638888888888895</v>
      </c>
      <c r="H103" s="146"/>
      <c r="I103" s="146"/>
      <c r="J103" s="146">
        <v>18.3</v>
      </c>
      <c r="K103" s="146" t="s">
        <v>449</v>
      </c>
      <c r="L103" s="146">
        <v>37</v>
      </c>
      <c r="M103" s="146" t="s">
        <v>358</v>
      </c>
      <c r="N103" s="193">
        <v>1</v>
      </c>
      <c r="O103" s="146">
        <v>1</v>
      </c>
      <c r="P103" s="146">
        <v>1</v>
      </c>
      <c r="Q103" s="146">
        <v>0</v>
      </c>
      <c r="R103" s="146"/>
      <c r="S103" s="146">
        <v>1</v>
      </c>
      <c r="T103" s="146">
        <v>37</v>
      </c>
      <c r="U103" s="146"/>
      <c r="V103" s="146"/>
      <c r="W103" s="146"/>
      <c r="X103" s="146">
        <v>2</v>
      </c>
      <c r="Y103" s="146">
        <v>9</v>
      </c>
      <c r="Z103" s="146"/>
      <c r="AA103" s="146"/>
      <c r="AB103" s="185">
        <v>0</v>
      </c>
      <c r="AC103" s="146"/>
      <c r="AD103" s="186">
        <v>0</v>
      </c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>
        <v>1</v>
      </c>
      <c r="AQ103" s="146"/>
      <c r="AR103" s="146"/>
      <c r="AS103" s="146"/>
      <c r="AT103" s="146"/>
      <c r="AU103" s="146"/>
      <c r="AV103" s="146"/>
      <c r="AW103" s="146">
        <v>1</v>
      </c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  <c r="BZ103" s="146"/>
      <c r="CA103" s="146"/>
      <c r="CB103" s="146"/>
      <c r="CC103" s="146"/>
      <c r="CD103" s="146"/>
      <c r="CE103" s="146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/>
      <c r="DA103" s="146"/>
      <c r="DB103" s="146"/>
      <c r="DC103" s="146"/>
      <c r="DD103" s="146"/>
      <c r="DE103" s="146"/>
      <c r="DF103" s="146"/>
      <c r="DG103" s="146"/>
      <c r="DH103" s="146"/>
      <c r="DI103" s="146"/>
      <c r="DJ103" s="146">
        <v>6</v>
      </c>
      <c r="DK103" s="146"/>
      <c r="DL103" s="146"/>
      <c r="DM103" s="146">
        <v>2</v>
      </c>
      <c r="DN103" s="146"/>
      <c r="DO103" s="146"/>
      <c r="DP103" s="146"/>
      <c r="DQ103" s="146"/>
      <c r="DR103" s="146"/>
      <c r="DS103" s="146">
        <v>1</v>
      </c>
      <c r="DT103" s="146"/>
      <c r="DU103" s="146"/>
      <c r="DV103" s="146"/>
      <c r="DW103" s="146"/>
    </row>
    <row r="104" spans="1:127" x14ac:dyDescent="0.25">
      <c r="A104" s="146" t="s">
        <v>814</v>
      </c>
      <c r="B104" s="146" t="s">
        <v>815</v>
      </c>
      <c r="C104" s="146" t="s">
        <v>496</v>
      </c>
      <c r="D104" s="146">
        <v>5</v>
      </c>
      <c r="E104" s="168">
        <v>43212</v>
      </c>
      <c r="F104" s="170">
        <v>0.50694444444444398</v>
      </c>
      <c r="G104" s="170">
        <v>0.57638888888888895</v>
      </c>
      <c r="H104" s="146"/>
      <c r="I104" s="146"/>
      <c r="J104" s="146">
        <v>18.3</v>
      </c>
      <c r="K104" s="146" t="s">
        <v>449</v>
      </c>
      <c r="L104" s="146">
        <v>38</v>
      </c>
      <c r="M104" s="146" t="s">
        <v>358</v>
      </c>
      <c r="N104" s="193">
        <v>1</v>
      </c>
      <c r="O104" s="146">
        <v>1</v>
      </c>
      <c r="P104" s="146">
        <v>0</v>
      </c>
      <c r="Q104" s="146">
        <v>0</v>
      </c>
      <c r="R104" s="146"/>
      <c r="S104" s="146">
        <v>1</v>
      </c>
      <c r="T104" s="146">
        <v>38</v>
      </c>
      <c r="U104" s="146"/>
      <c r="V104" s="146"/>
      <c r="W104" s="146"/>
      <c r="X104" s="146">
        <v>2</v>
      </c>
      <c r="Y104" s="146">
        <v>5</v>
      </c>
      <c r="Z104" s="146"/>
      <c r="AA104" s="146"/>
      <c r="AB104" s="185">
        <v>0</v>
      </c>
      <c r="AC104" s="146"/>
      <c r="AD104" s="186">
        <v>0</v>
      </c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>
        <v>1</v>
      </c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>
        <v>1</v>
      </c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  <c r="BZ104" s="146"/>
      <c r="CA104" s="146"/>
      <c r="CB104" s="146"/>
      <c r="CC104" s="146"/>
      <c r="CD104" s="146"/>
      <c r="CE104" s="146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/>
      <c r="DA104" s="146">
        <v>1</v>
      </c>
      <c r="DB104" s="146"/>
      <c r="DC104" s="146"/>
      <c r="DD104" s="146"/>
      <c r="DE104" s="146"/>
      <c r="DF104" s="146"/>
      <c r="DG104" s="146"/>
      <c r="DH104" s="146"/>
      <c r="DI104" s="146"/>
      <c r="DJ104" s="146">
        <v>1</v>
      </c>
      <c r="DK104" s="146"/>
      <c r="DL104" s="146"/>
      <c r="DM104" s="146"/>
      <c r="DN104" s="146"/>
      <c r="DO104" s="146"/>
      <c r="DP104" s="146">
        <v>1</v>
      </c>
      <c r="DQ104" s="146"/>
      <c r="DR104" s="146"/>
      <c r="DS104" s="146">
        <v>1</v>
      </c>
      <c r="DT104" s="146"/>
      <c r="DU104" s="146"/>
      <c r="DV104" s="146"/>
      <c r="DW104" s="146">
        <v>1</v>
      </c>
    </row>
    <row r="105" spans="1:127" x14ac:dyDescent="0.25">
      <c r="A105" s="146" t="s">
        <v>814</v>
      </c>
      <c r="B105" s="146" t="s">
        <v>815</v>
      </c>
      <c r="C105" s="146" t="s">
        <v>496</v>
      </c>
      <c r="D105" s="146">
        <v>5</v>
      </c>
      <c r="E105" s="168">
        <v>43212</v>
      </c>
      <c r="F105" s="170">
        <v>0.50694444444444398</v>
      </c>
      <c r="G105" s="170">
        <v>0.57638888888888895</v>
      </c>
      <c r="H105" s="146"/>
      <c r="I105" s="146"/>
      <c r="J105" s="146">
        <v>18.3</v>
      </c>
      <c r="K105" s="146" t="s">
        <v>449</v>
      </c>
      <c r="L105" s="146">
        <v>39</v>
      </c>
      <c r="M105" s="146" t="s">
        <v>358</v>
      </c>
      <c r="N105" s="193">
        <v>1</v>
      </c>
      <c r="O105" s="146">
        <v>1</v>
      </c>
      <c r="P105" s="146">
        <v>0</v>
      </c>
      <c r="Q105" s="146">
        <v>0</v>
      </c>
      <c r="R105" s="146"/>
      <c r="S105" s="146">
        <v>1</v>
      </c>
      <c r="T105" s="146">
        <v>39</v>
      </c>
      <c r="U105" s="146"/>
      <c r="V105" s="146"/>
      <c r="W105" s="146"/>
      <c r="X105" s="146">
        <v>1</v>
      </c>
      <c r="Y105" s="146">
        <v>11</v>
      </c>
      <c r="Z105" s="146"/>
      <c r="AA105" s="146"/>
      <c r="AB105" s="185">
        <v>0</v>
      </c>
      <c r="AC105" s="146"/>
      <c r="AD105" s="186">
        <v>0</v>
      </c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>
        <v>1</v>
      </c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>
        <v>2</v>
      </c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146">
        <v>3</v>
      </c>
      <c r="DB105" s="146"/>
      <c r="DC105" s="146"/>
      <c r="DD105" s="146"/>
      <c r="DE105" s="146"/>
      <c r="DF105" s="146"/>
      <c r="DG105" s="146"/>
      <c r="DH105" s="146"/>
      <c r="DI105" s="146">
        <v>1</v>
      </c>
      <c r="DJ105" s="146">
        <v>3</v>
      </c>
      <c r="DK105" s="146"/>
      <c r="DL105" s="146"/>
      <c r="DM105" s="146"/>
      <c r="DN105" s="146"/>
      <c r="DO105" s="146"/>
      <c r="DP105" s="146"/>
      <c r="DQ105" s="146"/>
      <c r="DR105" s="146"/>
      <c r="DS105" s="146"/>
      <c r="DT105" s="146">
        <v>1</v>
      </c>
      <c r="DU105" s="146"/>
      <c r="DV105" s="146"/>
      <c r="DW105" s="146">
        <v>1</v>
      </c>
    </row>
    <row r="106" spans="1:127" x14ac:dyDescent="0.25">
      <c r="A106" s="146" t="s">
        <v>814</v>
      </c>
      <c r="B106" s="146" t="s">
        <v>815</v>
      </c>
      <c r="C106" s="146" t="s">
        <v>496</v>
      </c>
      <c r="D106" s="146">
        <v>5</v>
      </c>
      <c r="E106" s="168">
        <v>43212</v>
      </c>
      <c r="F106" s="170">
        <v>0.50694444444444398</v>
      </c>
      <c r="G106" s="170">
        <v>0.57638888888888895</v>
      </c>
      <c r="H106" s="146"/>
      <c r="I106" s="146"/>
      <c r="J106" s="146">
        <v>18.3</v>
      </c>
      <c r="K106" s="146" t="s">
        <v>449</v>
      </c>
      <c r="L106" s="146">
        <v>40</v>
      </c>
      <c r="M106" s="146" t="s">
        <v>358</v>
      </c>
      <c r="N106" s="193">
        <v>1</v>
      </c>
      <c r="O106" s="146">
        <v>1</v>
      </c>
      <c r="P106" s="146">
        <v>1</v>
      </c>
      <c r="Q106" s="146">
        <v>0</v>
      </c>
      <c r="R106" s="146"/>
      <c r="S106" s="146">
        <v>1</v>
      </c>
      <c r="T106" s="146">
        <v>40</v>
      </c>
      <c r="U106" s="146"/>
      <c r="V106" s="146"/>
      <c r="W106" s="146"/>
      <c r="X106" s="146">
        <v>2</v>
      </c>
      <c r="Y106" s="146">
        <v>2</v>
      </c>
      <c r="Z106" s="146"/>
      <c r="AA106" s="146"/>
      <c r="AB106" s="185">
        <v>0</v>
      </c>
      <c r="AC106" s="146"/>
      <c r="AD106" s="186">
        <v>0</v>
      </c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>
        <v>1</v>
      </c>
      <c r="AQ106" s="146"/>
      <c r="AR106" s="146"/>
      <c r="AS106" s="146"/>
      <c r="AT106" s="146"/>
      <c r="AU106" s="146"/>
      <c r="AV106" s="146"/>
      <c r="AW106" s="146">
        <v>1</v>
      </c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6"/>
      <c r="BN106" s="146"/>
      <c r="BO106" s="146"/>
      <c r="BP106" s="146"/>
      <c r="BQ106" s="146"/>
      <c r="BR106" s="146"/>
      <c r="BS106" s="146"/>
      <c r="BT106" s="146"/>
      <c r="BU106" s="146"/>
      <c r="BV106" s="146"/>
      <c r="BW106" s="146"/>
      <c r="BX106" s="146"/>
      <c r="BY106" s="146"/>
      <c r="BZ106" s="146"/>
      <c r="CA106" s="146"/>
      <c r="CB106" s="146"/>
      <c r="CC106" s="146"/>
      <c r="CD106" s="146"/>
      <c r="CE106" s="146"/>
      <c r="CF106" s="146"/>
      <c r="CG106" s="146"/>
      <c r="CH106" s="146"/>
      <c r="CI106" s="146"/>
      <c r="CJ106" s="146"/>
      <c r="CK106" s="146"/>
      <c r="CL106" s="146"/>
      <c r="CM106" s="146"/>
      <c r="CN106" s="146"/>
      <c r="CO106" s="146"/>
      <c r="CP106" s="146"/>
      <c r="CQ106" s="146"/>
      <c r="CR106" s="146"/>
      <c r="CS106" s="146"/>
      <c r="CT106" s="146"/>
      <c r="CU106" s="146"/>
      <c r="CV106" s="146"/>
      <c r="CW106" s="146"/>
      <c r="CX106" s="146"/>
      <c r="CY106" s="146"/>
      <c r="CZ106" s="146"/>
      <c r="DA106" s="146"/>
      <c r="DB106" s="146"/>
      <c r="DC106" s="146"/>
      <c r="DD106" s="146"/>
      <c r="DE106" s="146"/>
      <c r="DF106" s="146"/>
      <c r="DG106" s="146"/>
      <c r="DH106" s="146"/>
      <c r="DI106" s="146">
        <v>1</v>
      </c>
      <c r="DJ106" s="146">
        <v>1</v>
      </c>
      <c r="DK106" s="146"/>
      <c r="DL106" s="146"/>
      <c r="DM106" s="146"/>
      <c r="DN106" s="146"/>
      <c r="DO106" s="146"/>
      <c r="DP106" s="146"/>
      <c r="DQ106" s="146"/>
      <c r="DR106" s="146"/>
      <c r="DS106" s="146"/>
      <c r="DT106" s="146"/>
      <c r="DU106" s="146"/>
      <c r="DV106" s="146"/>
      <c r="DW106" s="146"/>
    </row>
    <row r="107" spans="1:127" x14ac:dyDescent="0.25">
      <c r="A107" s="146" t="s">
        <v>814</v>
      </c>
      <c r="B107" s="146" t="s">
        <v>815</v>
      </c>
      <c r="C107" s="146" t="s">
        <v>496</v>
      </c>
      <c r="D107" s="146">
        <v>5</v>
      </c>
      <c r="E107" s="168">
        <v>43212</v>
      </c>
      <c r="F107" s="170">
        <v>0.50694444444444398</v>
      </c>
      <c r="G107" s="170">
        <v>0.57638888888888895</v>
      </c>
      <c r="H107" s="146"/>
      <c r="I107" s="146"/>
      <c r="J107" s="146">
        <v>18.3</v>
      </c>
      <c r="K107" s="146" t="s">
        <v>449</v>
      </c>
      <c r="L107" s="146">
        <v>41</v>
      </c>
      <c r="M107" s="146" t="s">
        <v>358</v>
      </c>
      <c r="N107" s="193">
        <v>1</v>
      </c>
      <c r="O107" s="146">
        <v>0</v>
      </c>
      <c r="P107" s="146">
        <v>0</v>
      </c>
      <c r="Q107" s="146">
        <v>0</v>
      </c>
      <c r="R107" s="146"/>
      <c r="S107" s="146">
        <v>1</v>
      </c>
      <c r="T107" s="146">
        <v>41</v>
      </c>
      <c r="U107" s="146" t="s">
        <v>499</v>
      </c>
      <c r="V107" s="146"/>
      <c r="W107" s="146" t="s">
        <v>500</v>
      </c>
      <c r="X107" s="146">
        <v>0</v>
      </c>
      <c r="Y107" s="146">
        <v>18</v>
      </c>
      <c r="Z107" s="146"/>
      <c r="AA107" s="146"/>
      <c r="AB107" s="185">
        <v>0</v>
      </c>
      <c r="AC107" s="146"/>
      <c r="AD107" s="186">
        <v>0</v>
      </c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  <c r="BZ107" s="146"/>
      <c r="CA107" s="146"/>
      <c r="CB107" s="146"/>
      <c r="CC107" s="146"/>
      <c r="CD107" s="146"/>
      <c r="CE107" s="146"/>
      <c r="CF107" s="146"/>
      <c r="CG107" s="146"/>
      <c r="CH107" s="146"/>
      <c r="CI107" s="146"/>
      <c r="CJ107" s="146"/>
      <c r="CK107" s="146"/>
      <c r="CL107" s="146"/>
      <c r="CM107" s="146"/>
      <c r="CN107" s="146"/>
      <c r="CO107" s="146"/>
      <c r="CP107" s="146"/>
      <c r="CQ107" s="146"/>
      <c r="CR107" s="146"/>
      <c r="CS107" s="146"/>
      <c r="CT107" s="146"/>
      <c r="CU107" s="146"/>
      <c r="CV107" s="146"/>
      <c r="CW107" s="146"/>
      <c r="CX107" s="146"/>
      <c r="CY107" s="146"/>
      <c r="CZ107" s="146">
        <v>1</v>
      </c>
      <c r="DA107" s="146">
        <v>11</v>
      </c>
      <c r="DB107" s="146"/>
      <c r="DC107" s="146"/>
      <c r="DD107" s="146"/>
      <c r="DE107" s="146"/>
      <c r="DF107" s="146"/>
      <c r="DG107" s="146"/>
      <c r="DH107" s="146"/>
      <c r="DI107" s="146"/>
      <c r="DJ107" s="146">
        <v>5</v>
      </c>
      <c r="DK107" s="146"/>
      <c r="DL107" s="146"/>
      <c r="DM107" s="146"/>
      <c r="DN107" s="146"/>
      <c r="DO107" s="146"/>
      <c r="DP107" s="146"/>
      <c r="DQ107" s="146"/>
      <c r="DR107" s="146"/>
      <c r="DS107" s="146">
        <v>1</v>
      </c>
      <c r="DT107" s="146"/>
      <c r="DU107" s="146"/>
      <c r="DV107" s="146"/>
      <c r="DW107" s="146"/>
    </row>
    <row r="108" spans="1:127" x14ac:dyDescent="0.25">
      <c r="A108" s="146" t="s">
        <v>814</v>
      </c>
      <c r="B108" s="146" t="s">
        <v>815</v>
      </c>
      <c r="C108" s="146" t="s">
        <v>496</v>
      </c>
      <c r="D108" s="146">
        <v>5</v>
      </c>
      <c r="E108" s="168">
        <v>43212</v>
      </c>
      <c r="F108" s="170">
        <v>0.50694444444444398</v>
      </c>
      <c r="G108" s="170">
        <v>0.57638888888888895</v>
      </c>
      <c r="H108" s="146"/>
      <c r="I108" s="146"/>
      <c r="J108" s="146">
        <v>18.3</v>
      </c>
      <c r="K108" s="146" t="s">
        <v>449</v>
      </c>
      <c r="L108" s="146">
        <v>42</v>
      </c>
      <c r="M108" s="146" t="s">
        <v>501</v>
      </c>
      <c r="N108" s="193">
        <v>1</v>
      </c>
      <c r="O108" s="146">
        <v>1</v>
      </c>
      <c r="P108" s="146">
        <v>0</v>
      </c>
      <c r="Q108" s="146">
        <v>1</v>
      </c>
      <c r="R108" s="146"/>
      <c r="S108" s="146">
        <v>1</v>
      </c>
      <c r="T108" s="146">
        <v>42</v>
      </c>
      <c r="U108" s="146" t="s">
        <v>503</v>
      </c>
      <c r="V108" s="146"/>
      <c r="W108" s="146" t="s">
        <v>502</v>
      </c>
      <c r="X108" s="146">
        <v>2</v>
      </c>
      <c r="Y108" s="146">
        <v>18</v>
      </c>
      <c r="Z108" s="146"/>
      <c r="AA108" s="146"/>
      <c r="AB108" s="185">
        <v>2</v>
      </c>
      <c r="AC108" s="146"/>
      <c r="AD108" s="186">
        <v>0</v>
      </c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6"/>
      <c r="BN108" s="146"/>
      <c r="BO108" s="146"/>
      <c r="BP108" s="146"/>
      <c r="BQ108" s="146"/>
      <c r="BR108" s="146"/>
      <c r="BS108" s="146"/>
      <c r="BT108" s="146"/>
      <c r="BU108" s="146"/>
      <c r="BV108" s="146"/>
      <c r="BW108" s="146"/>
      <c r="BX108" s="146"/>
      <c r="BY108" s="146"/>
      <c r="BZ108" s="146"/>
      <c r="CA108" s="146"/>
      <c r="CB108" s="146"/>
      <c r="CC108" s="146"/>
      <c r="CD108" s="146"/>
      <c r="CE108" s="146"/>
      <c r="CF108" s="146"/>
      <c r="CG108" s="146"/>
      <c r="CH108" s="146"/>
      <c r="CI108" s="146"/>
      <c r="CJ108" s="146"/>
      <c r="CK108" s="146"/>
      <c r="CL108" s="146"/>
      <c r="CM108" s="146"/>
      <c r="CN108" s="146"/>
      <c r="CO108" s="146"/>
      <c r="CP108" s="146">
        <v>1</v>
      </c>
      <c r="CQ108" s="146"/>
      <c r="CR108" s="146"/>
      <c r="CS108" s="146"/>
      <c r="CT108" s="146"/>
      <c r="CU108" s="146"/>
      <c r="CV108" s="146"/>
      <c r="CW108" s="146"/>
      <c r="CX108" s="146"/>
      <c r="CY108" s="146"/>
      <c r="CZ108" s="146"/>
      <c r="DA108" s="146"/>
      <c r="DB108" s="146"/>
      <c r="DC108" s="146"/>
      <c r="DD108" s="146"/>
      <c r="DE108" s="146"/>
      <c r="DF108" s="146"/>
      <c r="DG108" s="146"/>
      <c r="DH108" s="146"/>
      <c r="DI108" s="146"/>
      <c r="DJ108" s="146">
        <v>8</v>
      </c>
      <c r="DK108" s="146"/>
      <c r="DL108" s="146"/>
      <c r="DM108" s="146">
        <v>2</v>
      </c>
      <c r="DN108" s="146"/>
      <c r="DO108" s="146">
        <v>1</v>
      </c>
      <c r="DP108" s="146"/>
      <c r="DQ108" s="146"/>
      <c r="DR108" s="146"/>
      <c r="DS108" s="146"/>
      <c r="DT108" s="146">
        <v>2</v>
      </c>
      <c r="DU108" s="146">
        <v>2</v>
      </c>
      <c r="DV108" s="146"/>
      <c r="DW108" s="146">
        <v>2</v>
      </c>
    </row>
    <row r="109" spans="1:127" x14ac:dyDescent="0.25">
      <c r="A109" s="146" t="s">
        <v>814</v>
      </c>
      <c r="B109" s="146" t="s">
        <v>815</v>
      </c>
      <c r="C109" s="146" t="s">
        <v>496</v>
      </c>
      <c r="D109" s="146">
        <v>5</v>
      </c>
      <c r="E109" s="168">
        <v>43212</v>
      </c>
      <c r="F109" s="170">
        <v>0.50694444444444398</v>
      </c>
      <c r="G109" s="170">
        <v>0.57638888888888895</v>
      </c>
      <c r="H109" s="146"/>
      <c r="I109" s="146"/>
      <c r="J109" s="146">
        <v>18.3</v>
      </c>
      <c r="K109" s="146" t="s">
        <v>449</v>
      </c>
      <c r="L109" s="146">
        <v>43</v>
      </c>
      <c r="M109" s="146" t="s">
        <v>358</v>
      </c>
      <c r="N109" s="193">
        <v>1</v>
      </c>
      <c r="O109" s="146">
        <v>0</v>
      </c>
      <c r="P109" s="146">
        <v>0</v>
      </c>
      <c r="Q109" s="146">
        <v>0</v>
      </c>
      <c r="R109" s="146"/>
      <c r="S109" s="146">
        <v>1</v>
      </c>
      <c r="T109" s="146">
        <v>43</v>
      </c>
      <c r="U109" s="146" t="s">
        <v>503</v>
      </c>
      <c r="V109" s="146"/>
      <c r="W109" s="146"/>
      <c r="X109" s="146">
        <v>0</v>
      </c>
      <c r="Y109" s="146">
        <v>10</v>
      </c>
      <c r="Z109" s="146"/>
      <c r="AA109" s="146"/>
      <c r="AB109" s="185">
        <v>0</v>
      </c>
      <c r="AC109" s="146"/>
      <c r="AD109" s="186">
        <v>0</v>
      </c>
      <c r="AE109" s="146"/>
      <c r="AF109" s="146"/>
      <c r="AG109" s="146"/>
      <c r="AH109" s="146"/>
      <c r="AI109" s="146"/>
      <c r="AJ109" s="146"/>
      <c r="AK109" s="146"/>
      <c r="AL109" s="14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  <c r="BZ109" s="146"/>
      <c r="CA109" s="146"/>
      <c r="CB109" s="146"/>
      <c r="CC109" s="146"/>
      <c r="CD109" s="146"/>
      <c r="CE109" s="146"/>
      <c r="CF109" s="146"/>
      <c r="CG109" s="146"/>
      <c r="CH109" s="146"/>
      <c r="CI109" s="146"/>
      <c r="CJ109" s="146"/>
      <c r="CK109" s="146"/>
      <c r="CL109" s="146"/>
      <c r="CM109" s="146"/>
      <c r="CN109" s="146"/>
      <c r="CO109" s="146"/>
      <c r="CP109" s="146"/>
      <c r="CQ109" s="146"/>
      <c r="CR109" s="146"/>
      <c r="CS109" s="146"/>
      <c r="CT109" s="146"/>
      <c r="CU109" s="146"/>
      <c r="CV109" s="146"/>
      <c r="CW109" s="146"/>
      <c r="CX109" s="146"/>
      <c r="CY109" s="146"/>
      <c r="CZ109" s="146"/>
      <c r="DA109" s="146"/>
      <c r="DB109" s="146"/>
      <c r="DC109" s="146"/>
      <c r="DD109" s="146"/>
      <c r="DE109" s="146"/>
      <c r="DF109" s="146"/>
      <c r="DG109" s="146"/>
      <c r="DH109" s="146"/>
      <c r="DI109" s="146"/>
      <c r="DJ109" s="146"/>
      <c r="DK109" s="146"/>
      <c r="DL109" s="146"/>
      <c r="DM109" s="146">
        <v>8</v>
      </c>
      <c r="DN109" s="146"/>
      <c r="DO109" s="146"/>
      <c r="DP109" s="146"/>
      <c r="DQ109" s="146"/>
      <c r="DR109" s="146"/>
      <c r="DS109" s="146"/>
      <c r="DT109" s="146"/>
      <c r="DU109" s="146">
        <v>1</v>
      </c>
      <c r="DV109" s="146"/>
      <c r="DW109" s="146">
        <v>1</v>
      </c>
    </row>
    <row r="110" spans="1:127" x14ac:dyDescent="0.25">
      <c r="A110" s="146" t="s">
        <v>814</v>
      </c>
      <c r="B110" s="146" t="s">
        <v>815</v>
      </c>
      <c r="C110" s="146" t="s">
        <v>496</v>
      </c>
      <c r="D110" s="146">
        <v>5</v>
      </c>
      <c r="E110" s="168">
        <v>43212</v>
      </c>
      <c r="F110" s="170">
        <v>0.50694444444444398</v>
      </c>
      <c r="G110" s="170">
        <v>0.57638888888888895</v>
      </c>
      <c r="H110" s="146"/>
      <c r="I110" s="146"/>
      <c r="J110" s="146">
        <v>18.3</v>
      </c>
      <c r="K110" s="146" t="s">
        <v>449</v>
      </c>
      <c r="L110" s="146">
        <v>44</v>
      </c>
      <c r="M110" s="146" t="s">
        <v>358</v>
      </c>
      <c r="N110" s="193">
        <v>1</v>
      </c>
      <c r="O110" s="146">
        <v>1</v>
      </c>
      <c r="P110" s="146">
        <v>0</v>
      </c>
      <c r="Q110" s="146">
        <v>0</v>
      </c>
      <c r="R110" s="146"/>
      <c r="S110" s="146">
        <v>1</v>
      </c>
      <c r="T110" s="146">
        <v>44</v>
      </c>
      <c r="U110" s="146"/>
      <c r="V110" s="146"/>
      <c r="W110" s="146"/>
      <c r="X110" s="146">
        <v>1</v>
      </c>
      <c r="Y110" s="146">
        <v>5</v>
      </c>
      <c r="Z110" s="146"/>
      <c r="AA110" s="146"/>
      <c r="AB110" s="185">
        <v>0</v>
      </c>
      <c r="AC110" s="146"/>
      <c r="AD110" s="186">
        <v>0</v>
      </c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>
        <v>1</v>
      </c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  <c r="CB110" s="146"/>
      <c r="CC110" s="146"/>
      <c r="CD110" s="146"/>
      <c r="CE110" s="146"/>
      <c r="CF110" s="146"/>
      <c r="CG110" s="146"/>
      <c r="CH110" s="146"/>
      <c r="CI110" s="146"/>
      <c r="CJ110" s="146"/>
      <c r="CK110" s="146"/>
      <c r="CL110" s="146"/>
      <c r="CM110" s="146"/>
      <c r="CN110" s="146"/>
      <c r="CO110" s="146"/>
      <c r="CP110" s="146"/>
      <c r="CQ110" s="146"/>
      <c r="CR110" s="146"/>
      <c r="CS110" s="146"/>
      <c r="CT110" s="146"/>
      <c r="CU110" s="146"/>
      <c r="CV110" s="146"/>
      <c r="CW110" s="146"/>
      <c r="CX110" s="146"/>
      <c r="CY110" s="146"/>
      <c r="CZ110" s="146"/>
      <c r="DA110" s="146">
        <v>1</v>
      </c>
      <c r="DB110" s="146"/>
      <c r="DC110" s="146"/>
      <c r="DD110" s="146"/>
      <c r="DE110" s="146"/>
      <c r="DF110" s="146"/>
      <c r="DG110" s="146"/>
      <c r="DH110" s="146"/>
      <c r="DI110" s="146"/>
      <c r="DJ110" s="146">
        <v>2</v>
      </c>
      <c r="DK110" s="146"/>
      <c r="DL110" s="146"/>
      <c r="DM110" s="146"/>
      <c r="DN110" s="146"/>
      <c r="DO110" s="146">
        <v>1</v>
      </c>
      <c r="DP110" s="146"/>
      <c r="DQ110" s="146"/>
      <c r="DR110" s="146"/>
      <c r="DS110" s="146"/>
      <c r="DT110" s="146"/>
      <c r="DU110" s="146">
        <v>1</v>
      </c>
      <c r="DV110" s="146"/>
      <c r="DW110" s="146"/>
    </row>
    <row r="111" spans="1:127" x14ac:dyDescent="0.25">
      <c r="A111" s="146" t="s">
        <v>814</v>
      </c>
      <c r="B111" s="146" t="s">
        <v>815</v>
      </c>
      <c r="C111" s="146" t="s">
        <v>496</v>
      </c>
      <c r="D111" s="146">
        <v>5</v>
      </c>
      <c r="E111" s="168">
        <v>43212</v>
      </c>
      <c r="F111" s="170">
        <v>0.50694444444444398</v>
      </c>
      <c r="G111" s="170">
        <v>0.57638888888888895</v>
      </c>
      <c r="H111" s="146"/>
      <c r="I111" s="146"/>
      <c r="J111" s="146">
        <v>18.3</v>
      </c>
      <c r="K111" s="146" t="s">
        <v>449</v>
      </c>
      <c r="L111" s="146">
        <v>45</v>
      </c>
      <c r="M111" s="146" t="s">
        <v>504</v>
      </c>
      <c r="N111" s="193">
        <v>1</v>
      </c>
      <c r="O111" s="146">
        <v>0</v>
      </c>
      <c r="P111" s="146">
        <v>0</v>
      </c>
      <c r="Q111" s="146">
        <v>0</v>
      </c>
      <c r="R111" s="146"/>
      <c r="S111" s="146">
        <v>1</v>
      </c>
      <c r="T111" s="146">
        <v>45</v>
      </c>
      <c r="U111" s="146"/>
      <c r="V111" s="146"/>
      <c r="W111" s="146" t="s">
        <v>505</v>
      </c>
      <c r="X111" s="146">
        <v>0</v>
      </c>
      <c r="Y111" s="146">
        <v>20</v>
      </c>
      <c r="Z111" s="146"/>
      <c r="AA111" s="146"/>
      <c r="AB111" s="185">
        <v>0</v>
      </c>
      <c r="AC111" s="146"/>
      <c r="AD111" s="186">
        <v>0</v>
      </c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>
        <v>5</v>
      </c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146"/>
      <c r="DB111" s="146"/>
      <c r="DC111" s="146"/>
      <c r="DD111" s="146"/>
      <c r="DE111" s="146"/>
      <c r="DF111" s="146"/>
      <c r="DG111" s="146"/>
      <c r="DH111" s="146"/>
      <c r="DI111" s="146"/>
      <c r="DJ111" s="146"/>
      <c r="DK111" s="146"/>
      <c r="DL111" s="146"/>
      <c r="DM111" s="146">
        <v>13</v>
      </c>
      <c r="DN111" s="146"/>
      <c r="DO111" s="146"/>
      <c r="DP111" s="146"/>
      <c r="DQ111" s="146"/>
      <c r="DR111" s="146"/>
      <c r="DS111" s="146"/>
      <c r="DT111" s="146"/>
      <c r="DU111" s="146">
        <v>2</v>
      </c>
      <c r="DV111" s="146"/>
      <c r="DW111" s="146"/>
    </row>
    <row r="112" spans="1:127" x14ac:dyDescent="0.25">
      <c r="A112" s="146" t="s">
        <v>814</v>
      </c>
      <c r="B112" s="146" t="s">
        <v>815</v>
      </c>
      <c r="C112" s="146" t="s">
        <v>496</v>
      </c>
      <c r="D112" s="146">
        <v>5</v>
      </c>
      <c r="E112" s="168">
        <v>43212</v>
      </c>
      <c r="F112" s="170">
        <v>0.50694444444444398</v>
      </c>
      <c r="G112" s="170">
        <v>0.57638888888888895</v>
      </c>
      <c r="H112" s="146"/>
      <c r="I112" s="146"/>
      <c r="J112" s="146">
        <v>18.3</v>
      </c>
      <c r="K112" s="146" t="s">
        <v>449</v>
      </c>
      <c r="L112" s="146">
        <v>46</v>
      </c>
      <c r="M112" s="146" t="s">
        <v>504</v>
      </c>
      <c r="N112" s="193">
        <v>1</v>
      </c>
      <c r="O112" s="146">
        <v>3</v>
      </c>
      <c r="P112" s="146">
        <v>1</v>
      </c>
      <c r="Q112" s="146">
        <v>0</v>
      </c>
      <c r="R112" s="146"/>
      <c r="S112" s="146">
        <v>1</v>
      </c>
      <c r="T112" s="146">
        <v>46</v>
      </c>
      <c r="U112" s="146"/>
      <c r="V112" s="146"/>
      <c r="W112" s="146"/>
      <c r="X112" s="146">
        <v>4</v>
      </c>
      <c r="Y112" s="146">
        <v>4</v>
      </c>
      <c r="Z112" s="146"/>
      <c r="AA112" s="146"/>
      <c r="AB112" s="185">
        <v>3</v>
      </c>
      <c r="AC112" s="146"/>
      <c r="AD112" s="186">
        <v>0</v>
      </c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>
        <v>1</v>
      </c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  <c r="BZ112" s="146"/>
      <c r="CA112" s="146"/>
      <c r="CB112" s="146"/>
      <c r="CC112" s="146"/>
      <c r="CD112" s="146"/>
      <c r="CE112" s="146"/>
      <c r="CF112" s="146"/>
      <c r="CG112" s="146"/>
      <c r="CH112" s="146"/>
      <c r="CI112" s="146"/>
      <c r="CJ112" s="146"/>
      <c r="CK112" s="146"/>
      <c r="CL112" s="146"/>
      <c r="CM112" s="146"/>
      <c r="CN112" s="146"/>
      <c r="CO112" s="146"/>
      <c r="CP112" s="146"/>
      <c r="CQ112" s="146"/>
      <c r="CR112" s="146"/>
      <c r="CS112" s="146"/>
      <c r="CT112" s="146"/>
      <c r="CU112" s="146"/>
      <c r="CV112" s="146"/>
      <c r="CW112" s="146"/>
      <c r="CX112" s="146"/>
      <c r="CY112" s="146"/>
      <c r="CZ112" s="146"/>
      <c r="DA112" s="146"/>
      <c r="DB112" s="146"/>
      <c r="DC112" s="146"/>
      <c r="DD112" s="146">
        <v>1</v>
      </c>
      <c r="DE112" s="146"/>
      <c r="DF112" s="146"/>
      <c r="DG112" s="146"/>
      <c r="DH112" s="146"/>
      <c r="DI112" s="146"/>
      <c r="DJ112" s="146">
        <v>1</v>
      </c>
      <c r="DK112" s="146"/>
      <c r="DL112" s="146"/>
      <c r="DM112" s="146"/>
      <c r="DN112" s="146"/>
      <c r="DO112" s="146"/>
      <c r="DP112" s="146"/>
      <c r="DQ112" s="146"/>
      <c r="DR112" s="146"/>
      <c r="DS112" s="146"/>
      <c r="DT112" s="146"/>
      <c r="DU112" s="146">
        <v>2</v>
      </c>
      <c r="DV112" s="146"/>
      <c r="DW112" s="146"/>
    </row>
    <row r="113" spans="1:129" x14ac:dyDescent="0.25">
      <c r="A113" s="146" t="s">
        <v>814</v>
      </c>
      <c r="B113" s="146" t="s">
        <v>815</v>
      </c>
      <c r="C113" s="146" t="s">
        <v>496</v>
      </c>
      <c r="D113" s="146">
        <v>5</v>
      </c>
      <c r="E113" s="168">
        <v>43212</v>
      </c>
      <c r="F113" s="170">
        <v>0.50694444444444398</v>
      </c>
      <c r="G113" s="170">
        <v>0.57638888888888895</v>
      </c>
      <c r="H113" s="146"/>
      <c r="I113" s="146"/>
      <c r="J113" s="146">
        <v>18.3</v>
      </c>
      <c r="K113" s="146" t="s">
        <v>449</v>
      </c>
      <c r="L113" s="146">
        <v>47</v>
      </c>
      <c r="M113" s="146" t="s">
        <v>501</v>
      </c>
      <c r="N113" s="193">
        <v>1</v>
      </c>
      <c r="O113" s="146">
        <v>0</v>
      </c>
      <c r="P113" s="146">
        <v>0</v>
      </c>
      <c r="Q113" s="146">
        <v>0</v>
      </c>
      <c r="R113" s="146"/>
      <c r="S113" s="146">
        <v>1</v>
      </c>
      <c r="T113" s="146">
        <v>47</v>
      </c>
      <c r="U113" s="146"/>
      <c r="V113" s="146"/>
      <c r="W113" s="146"/>
      <c r="X113" s="146">
        <v>0</v>
      </c>
      <c r="Y113" s="146">
        <v>13</v>
      </c>
      <c r="Z113" s="146"/>
      <c r="AA113" s="146"/>
      <c r="AB113" s="185">
        <v>0</v>
      </c>
      <c r="AC113" s="146"/>
      <c r="AD113" s="186">
        <v>0</v>
      </c>
      <c r="AE113" s="146"/>
      <c r="AF113" s="146"/>
      <c r="AG113" s="146"/>
      <c r="AH113" s="146"/>
      <c r="AI113" s="146"/>
      <c r="AJ113" s="146"/>
      <c r="AK113" s="146"/>
      <c r="AL113" s="14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  <c r="BZ113" s="146"/>
      <c r="CA113" s="146"/>
      <c r="CB113" s="146"/>
      <c r="CC113" s="146"/>
      <c r="CD113" s="146"/>
      <c r="CE113" s="146"/>
      <c r="CF113" s="146"/>
      <c r="CG113" s="146"/>
      <c r="CH113" s="146"/>
      <c r="CI113" s="146"/>
      <c r="CJ113" s="146"/>
      <c r="CK113" s="146"/>
      <c r="CL113" s="146"/>
      <c r="CM113" s="146"/>
      <c r="CN113" s="146"/>
      <c r="CO113" s="146"/>
      <c r="CP113" s="146"/>
      <c r="CQ113" s="146"/>
      <c r="CR113" s="146"/>
      <c r="CS113" s="146"/>
      <c r="CT113" s="146"/>
      <c r="CU113" s="146"/>
      <c r="CV113" s="146"/>
      <c r="CW113" s="146"/>
      <c r="CX113" s="146"/>
      <c r="CY113" s="146"/>
      <c r="CZ113" s="146"/>
      <c r="DA113" s="146"/>
      <c r="DB113" s="146"/>
      <c r="DC113" s="146"/>
      <c r="DD113" s="146"/>
      <c r="DE113" s="146"/>
      <c r="DF113" s="146"/>
      <c r="DG113" s="146"/>
      <c r="DH113" s="146"/>
      <c r="DI113" s="146"/>
      <c r="DJ113" s="146">
        <v>5</v>
      </c>
      <c r="DK113" s="146">
        <v>1</v>
      </c>
      <c r="DL113" s="146"/>
      <c r="DM113" s="146"/>
      <c r="DN113" s="146"/>
      <c r="DO113" s="146">
        <v>1</v>
      </c>
      <c r="DP113" s="146">
        <v>1</v>
      </c>
      <c r="DQ113" s="146"/>
      <c r="DR113" s="146"/>
      <c r="DS113" s="146"/>
      <c r="DT113" s="146"/>
      <c r="DU113" s="146">
        <v>5</v>
      </c>
      <c r="DV113" s="146"/>
      <c r="DW113" s="146"/>
      <c r="DX113" s="146"/>
      <c r="DY113" s="146"/>
    </row>
    <row r="114" spans="1:129" x14ac:dyDescent="0.25">
      <c r="A114" s="146" t="s">
        <v>814</v>
      </c>
      <c r="B114" s="146" t="s">
        <v>815</v>
      </c>
      <c r="C114" s="146" t="s">
        <v>496</v>
      </c>
      <c r="D114" s="146">
        <v>5</v>
      </c>
      <c r="E114" s="168">
        <v>43212</v>
      </c>
      <c r="F114" s="170">
        <v>0.50694444444444398</v>
      </c>
      <c r="G114" s="170">
        <v>0.57638888888888895</v>
      </c>
      <c r="H114" s="146"/>
      <c r="I114" s="146"/>
      <c r="J114" s="146">
        <v>18.3</v>
      </c>
      <c r="K114" s="146" t="s">
        <v>449</v>
      </c>
      <c r="L114" s="146">
        <v>48</v>
      </c>
      <c r="M114" s="146" t="s">
        <v>506</v>
      </c>
      <c r="N114" s="193">
        <v>3</v>
      </c>
      <c r="O114" s="146">
        <v>0</v>
      </c>
      <c r="P114" s="146">
        <v>0</v>
      </c>
      <c r="Q114" s="146">
        <v>1</v>
      </c>
      <c r="R114" s="146"/>
      <c r="S114" s="146">
        <v>1</v>
      </c>
      <c r="T114" s="146">
        <v>48</v>
      </c>
      <c r="U114" s="146" t="s">
        <v>507</v>
      </c>
      <c r="V114" s="146"/>
      <c r="W114" s="146"/>
      <c r="X114" s="146">
        <v>2</v>
      </c>
      <c r="Y114" s="146">
        <v>11</v>
      </c>
      <c r="Z114" s="146"/>
      <c r="AA114" s="146"/>
      <c r="AB114" s="185">
        <v>1</v>
      </c>
      <c r="AC114" s="146">
        <v>1</v>
      </c>
      <c r="AD114" s="186">
        <v>0</v>
      </c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>
        <v>1</v>
      </c>
      <c r="CN114" s="146"/>
      <c r="CO114" s="146"/>
      <c r="CP114" s="146"/>
      <c r="CQ114" s="146"/>
      <c r="CR114" s="146"/>
      <c r="CS114" s="146"/>
      <c r="CT114" s="146"/>
      <c r="CU114" s="146"/>
      <c r="CV114" s="146"/>
      <c r="CW114" s="146">
        <v>1</v>
      </c>
      <c r="CX114" s="146"/>
      <c r="CY114" s="146"/>
      <c r="CZ114" s="146"/>
      <c r="DA114" s="146">
        <v>3</v>
      </c>
      <c r="DB114" s="146"/>
      <c r="DC114" s="146"/>
      <c r="DD114" s="146"/>
      <c r="DE114" s="146"/>
      <c r="DF114" s="146"/>
      <c r="DG114" s="146"/>
      <c r="DH114" s="146"/>
      <c r="DI114" s="146"/>
      <c r="DJ114" s="146">
        <v>1</v>
      </c>
      <c r="DK114" s="146"/>
      <c r="DL114" s="146"/>
      <c r="DM114" s="146">
        <v>1</v>
      </c>
      <c r="DN114" s="146"/>
      <c r="DO114" s="146"/>
      <c r="DP114" s="146"/>
      <c r="DQ114" s="146"/>
      <c r="DR114" s="146"/>
      <c r="DS114" s="146"/>
      <c r="DT114" s="146"/>
      <c r="DU114" s="146">
        <v>4</v>
      </c>
      <c r="DV114" s="146"/>
      <c r="DW114" s="146"/>
      <c r="DX114" s="146"/>
      <c r="DY114" s="146"/>
    </row>
    <row r="115" spans="1:129" x14ac:dyDescent="0.25">
      <c r="A115" s="146" t="s">
        <v>814</v>
      </c>
      <c r="B115" s="146" t="s">
        <v>815</v>
      </c>
      <c r="C115" s="146" t="s">
        <v>496</v>
      </c>
      <c r="D115" s="146">
        <v>5</v>
      </c>
      <c r="E115" s="168">
        <v>43212</v>
      </c>
      <c r="F115" s="170">
        <v>0.50694444444444398</v>
      </c>
      <c r="G115" s="170">
        <v>0.57638888888888895</v>
      </c>
      <c r="H115" s="146"/>
      <c r="I115" s="146"/>
      <c r="J115" s="146">
        <v>18.3</v>
      </c>
      <c r="K115" s="146" t="s">
        <v>449</v>
      </c>
      <c r="L115" s="146">
        <v>49</v>
      </c>
      <c r="M115" s="146" t="s">
        <v>358</v>
      </c>
      <c r="N115" s="193">
        <v>1</v>
      </c>
      <c r="O115" s="146">
        <v>1</v>
      </c>
      <c r="P115" s="146">
        <v>2</v>
      </c>
      <c r="Q115" s="146">
        <v>0</v>
      </c>
      <c r="R115" s="146"/>
      <c r="S115" s="146">
        <v>1</v>
      </c>
      <c r="T115" s="146">
        <v>49</v>
      </c>
      <c r="U115" s="146"/>
      <c r="V115" s="146"/>
      <c r="W115" s="146" t="s">
        <v>433</v>
      </c>
      <c r="X115" s="146">
        <v>3</v>
      </c>
      <c r="Y115" s="146">
        <v>7</v>
      </c>
      <c r="Z115" s="146"/>
      <c r="AA115" s="146"/>
      <c r="AB115" s="185">
        <v>1</v>
      </c>
      <c r="AC115" s="146"/>
      <c r="AD115" s="186">
        <v>0</v>
      </c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>
        <v>2</v>
      </c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146">
        <v>7</v>
      </c>
      <c r="DB115" s="146"/>
      <c r="DC115" s="146"/>
      <c r="DD115" s="146"/>
      <c r="DE115" s="146"/>
      <c r="DF115" s="146"/>
      <c r="DG115" s="146"/>
      <c r="DH115" s="146"/>
      <c r="DI115" s="146"/>
      <c r="DJ115" s="146"/>
      <c r="DK115" s="146"/>
      <c r="DL115" s="146"/>
      <c r="DM115" s="146"/>
      <c r="DN115" s="146"/>
      <c r="DO115" s="146"/>
      <c r="DP115" s="146"/>
      <c r="DQ115" s="146"/>
      <c r="DR115" s="146"/>
      <c r="DS115" s="146"/>
      <c r="DT115" s="146"/>
      <c r="DU115" s="146"/>
      <c r="DV115" s="146"/>
      <c r="DW115" s="146"/>
      <c r="DX115" s="146"/>
      <c r="DY115" s="146"/>
    </row>
    <row r="116" spans="1:129" x14ac:dyDescent="0.25">
      <c r="A116" s="146" t="s">
        <v>814</v>
      </c>
      <c r="B116" s="146" t="s">
        <v>815</v>
      </c>
      <c r="C116" s="146" t="s">
        <v>496</v>
      </c>
      <c r="D116" s="146">
        <v>5</v>
      </c>
      <c r="E116" s="168">
        <v>43212</v>
      </c>
      <c r="F116" s="170">
        <v>0.50694444444444398</v>
      </c>
      <c r="G116" s="170">
        <v>0.57638888888888895</v>
      </c>
      <c r="H116" s="146"/>
      <c r="I116" s="146"/>
      <c r="J116" s="146">
        <v>18.3</v>
      </c>
      <c r="K116" s="146" t="s">
        <v>449</v>
      </c>
      <c r="L116" s="146">
        <v>50</v>
      </c>
      <c r="M116" s="146" t="s">
        <v>358</v>
      </c>
      <c r="N116" s="193">
        <v>1</v>
      </c>
      <c r="O116" s="146">
        <v>0</v>
      </c>
      <c r="P116" s="146">
        <v>0</v>
      </c>
      <c r="Q116" s="146"/>
      <c r="R116" s="146"/>
      <c r="S116" s="146">
        <v>1</v>
      </c>
      <c r="T116" s="146">
        <v>50</v>
      </c>
      <c r="U116" s="146"/>
      <c r="V116" s="146"/>
      <c r="W116" s="146"/>
      <c r="X116" s="146">
        <v>1</v>
      </c>
      <c r="Y116" s="146">
        <v>7</v>
      </c>
      <c r="Z116" s="146"/>
      <c r="AA116" s="146"/>
      <c r="AB116" s="185">
        <v>0</v>
      </c>
      <c r="AC116" s="146"/>
      <c r="AD116" s="186">
        <v>0</v>
      </c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>
        <v>1</v>
      </c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146">
        <v>5</v>
      </c>
      <c r="DB116" s="146"/>
      <c r="DC116" s="146"/>
      <c r="DD116" s="146"/>
      <c r="DE116" s="146"/>
      <c r="DF116" s="146"/>
      <c r="DG116" s="146"/>
      <c r="DH116" s="146"/>
      <c r="DI116" s="146"/>
      <c r="DJ116" s="146"/>
      <c r="DK116" s="146"/>
      <c r="DL116" s="146"/>
      <c r="DM116" s="146"/>
      <c r="DN116" s="146"/>
      <c r="DO116" s="146"/>
      <c r="DP116" s="146"/>
      <c r="DQ116" s="146"/>
      <c r="DR116" s="146"/>
      <c r="DS116" s="146"/>
      <c r="DT116" s="146"/>
      <c r="DU116" s="146"/>
      <c r="DV116" s="146">
        <v>1</v>
      </c>
      <c r="DW116" s="146">
        <v>1</v>
      </c>
      <c r="DX116" s="146"/>
      <c r="DY116" s="146"/>
    </row>
    <row r="117" spans="1:129" x14ac:dyDescent="0.25">
      <c r="A117" s="146" t="s">
        <v>814</v>
      </c>
      <c r="B117" s="146" t="s">
        <v>815</v>
      </c>
      <c r="C117" s="146" t="s">
        <v>496</v>
      </c>
      <c r="D117" s="146">
        <v>5</v>
      </c>
      <c r="E117" s="168">
        <v>43212</v>
      </c>
      <c r="F117" s="170">
        <v>0.50694444444444398</v>
      </c>
      <c r="G117" s="170">
        <v>0.57638888888888895</v>
      </c>
      <c r="H117" s="146"/>
      <c r="I117" s="146"/>
      <c r="J117" s="146">
        <v>18.3</v>
      </c>
      <c r="K117" s="146" t="s">
        <v>449</v>
      </c>
      <c r="L117" s="146">
        <v>51</v>
      </c>
      <c r="M117" s="146" t="s">
        <v>358</v>
      </c>
      <c r="N117" s="193">
        <v>1</v>
      </c>
      <c r="O117" s="146">
        <v>0</v>
      </c>
      <c r="P117" s="146">
        <v>0</v>
      </c>
      <c r="Q117" s="146">
        <v>1</v>
      </c>
      <c r="R117" s="146"/>
      <c r="S117" s="146">
        <v>1</v>
      </c>
      <c r="T117" s="146">
        <v>51</v>
      </c>
      <c r="U117" s="146"/>
      <c r="V117" s="146"/>
      <c r="W117" s="146"/>
      <c r="X117" s="146">
        <v>1</v>
      </c>
      <c r="Y117" s="146">
        <v>11</v>
      </c>
      <c r="Z117" s="146"/>
      <c r="AA117" s="146"/>
      <c r="AB117" s="185">
        <v>1</v>
      </c>
      <c r="AC117" s="146"/>
      <c r="AD117" s="186">
        <v>0</v>
      </c>
      <c r="AE117" s="146"/>
      <c r="AF117" s="146"/>
      <c r="AG117" s="146"/>
      <c r="AH117" s="146"/>
      <c r="AI117" s="146"/>
      <c r="AJ117" s="146"/>
      <c r="AK117" s="146"/>
      <c r="AL117" s="14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  <c r="CT117" s="146"/>
      <c r="CU117" s="146"/>
      <c r="CV117" s="146"/>
      <c r="CW117" s="146"/>
      <c r="CX117" s="146"/>
      <c r="CY117" s="146"/>
      <c r="CZ117" s="146"/>
      <c r="DA117" s="146"/>
      <c r="DB117" s="146"/>
      <c r="DC117" s="146"/>
      <c r="DD117" s="146"/>
      <c r="DE117" s="146"/>
      <c r="DF117" s="146"/>
      <c r="DG117" s="146"/>
      <c r="DH117" s="146"/>
      <c r="DI117" s="146"/>
      <c r="DJ117" s="146">
        <v>2</v>
      </c>
      <c r="DK117" s="146"/>
      <c r="DL117" s="146"/>
      <c r="DM117" s="146">
        <v>2</v>
      </c>
      <c r="DN117" s="146"/>
      <c r="DO117" s="146"/>
      <c r="DP117" s="146">
        <v>3</v>
      </c>
      <c r="DQ117" s="146"/>
      <c r="DR117" s="146"/>
      <c r="DS117" s="146"/>
      <c r="DT117" s="146"/>
      <c r="DU117" s="146">
        <v>2</v>
      </c>
      <c r="DV117" s="146">
        <v>2</v>
      </c>
      <c r="DW117" s="146"/>
      <c r="DX117" s="146"/>
      <c r="DY117" s="146"/>
    </row>
    <row r="118" spans="1:129" x14ac:dyDescent="0.25">
      <c r="A118" s="146" t="s">
        <v>816</v>
      </c>
      <c r="B118" s="146" t="s">
        <v>546</v>
      </c>
      <c r="C118" s="146" t="s">
        <v>464</v>
      </c>
      <c r="D118" s="146">
        <v>4</v>
      </c>
      <c r="E118" s="168">
        <v>43204</v>
      </c>
      <c r="F118" s="170">
        <v>0.54861111111111105</v>
      </c>
      <c r="G118" s="146"/>
      <c r="H118" s="146"/>
      <c r="I118" s="146"/>
      <c r="J118" s="146">
        <v>30.8</v>
      </c>
      <c r="K118" s="146" t="s">
        <v>449</v>
      </c>
      <c r="L118" s="146">
        <v>11</v>
      </c>
      <c r="M118" s="146" t="s">
        <v>358</v>
      </c>
      <c r="N118" s="193">
        <v>1</v>
      </c>
      <c r="O118" s="146"/>
      <c r="P118" s="146"/>
      <c r="Q118" s="146"/>
      <c r="R118" s="146"/>
      <c r="S118" s="146">
        <v>1</v>
      </c>
      <c r="T118" s="146">
        <v>11</v>
      </c>
      <c r="U118" s="146" t="s">
        <v>465</v>
      </c>
      <c r="V118" s="146"/>
      <c r="W118" s="146"/>
      <c r="X118" s="146">
        <v>3</v>
      </c>
      <c r="Y118" s="146">
        <v>6</v>
      </c>
      <c r="Z118" s="146"/>
      <c r="AA118" s="146"/>
      <c r="AB118" s="185">
        <v>0</v>
      </c>
      <c r="AC118" s="146"/>
      <c r="AD118" s="186">
        <v>0</v>
      </c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>
        <v>3</v>
      </c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146">
        <v>5</v>
      </c>
      <c r="DB118" s="146"/>
      <c r="DC118" s="146"/>
      <c r="DD118" s="146"/>
      <c r="DE118" s="146"/>
      <c r="DF118" s="146"/>
      <c r="DG118" s="146"/>
      <c r="DH118" s="146"/>
      <c r="DI118" s="146"/>
      <c r="DJ118" s="146">
        <v>1</v>
      </c>
      <c r="DK118" s="146"/>
      <c r="DL118" s="146"/>
      <c r="DM118" s="146"/>
      <c r="DN118" s="146"/>
      <c r="DO118" s="146"/>
      <c r="DP118" s="146"/>
      <c r="DQ118" s="146"/>
      <c r="DR118" s="146"/>
      <c r="DS118" s="146"/>
      <c r="DT118" s="146"/>
      <c r="DU118" s="146"/>
      <c r="DV118" s="146"/>
      <c r="DW118" s="146"/>
      <c r="DX118" s="146"/>
      <c r="DY118" s="146"/>
    </row>
    <row r="119" spans="1:129" x14ac:dyDescent="0.25">
      <c r="A119" s="146" t="s">
        <v>816</v>
      </c>
      <c r="B119" s="146" t="s">
        <v>546</v>
      </c>
      <c r="C119" s="146" t="s">
        <v>464</v>
      </c>
      <c r="D119" s="146">
        <v>4</v>
      </c>
      <c r="E119" s="168">
        <v>43204</v>
      </c>
      <c r="F119" s="170">
        <v>0.54861111111111105</v>
      </c>
      <c r="G119" s="146"/>
      <c r="H119" s="146"/>
      <c r="I119" s="146"/>
      <c r="J119" s="146">
        <v>30.8</v>
      </c>
      <c r="K119" s="146" t="s">
        <v>449</v>
      </c>
      <c r="L119" s="146">
        <v>12</v>
      </c>
      <c r="M119" s="146" t="s">
        <v>358</v>
      </c>
      <c r="N119" s="193">
        <v>1</v>
      </c>
      <c r="O119" s="146"/>
      <c r="P119" s="146"/>
      <c r="Q119" s="146"/>
      <c r="R119" s="146"/>
      <c r="S119" s="146">
        <v>1</v>
      </c>
      <c r="T119" s="146">
        <v>12</v>
      </c>
      <c r="U119" s="146"/>
      <c r="V119" s="146"/>
      <c r="W119" s="146"/>
      <c r="X119" s="146">
        <v>0</v>
      </c>
      <c r="Y119" s="146">
        <v>7</v>
      </c>
      <c r="Z119" s="146"/>
      <c r="AA119" s="146"/>
      <c r="AB119" s="185">
        <v>0</v>
      </c>
      <c r="AC119" s="146"/>
      <c r="AD119" s="186">
        <v>0</v>
      </c>
      <c r="AE119" s="146"/>
      <c r="AF119" s="146"/>
      <c r="AG119" s="146"/>
      <c r="AH119" s="146"/>
      <c r="AI119" s="146"/>
      <c r="AJ119" s="146"/>
      <c r="AK119" s="146"/>
      <c r="AL119" s="146"/>
      <c r="AM119" s="146"/>
      <c r="AN119" s="146"/>
      <c r="AO119" s="146"/>
      <c r="AP119" s="146"/>
      <c r="AQ119" s="146"/>
      <c r="AR119" s="146"/>
      <c r="AS119" s="146"/>
      <c r="AT119" s="146"/>
      <c r="AU119" s="146"/>
      <c r="AV119" s="146"/>
      <c r="AW119" s="146"/>
      <c r="AX119" s="146"/>
      <c r="AY119" s="146"/>
      <c r="AZ119" s="146"/>
      <c r="BA119" s="146"/>
      <c r="BB119" s="146"/>
      <c r="BC119" s="146"/>
      <c r="BD119" s="146"/>
      <c r="BE119" s="146"/>
      <c r="BF119" s="146"/>
      <c r="BG119" s="146"/>
      <c r="BH119" s="146"/>
      <c r="BI119" s="146"/>
      <c r="BJ119" s="146"/>
      <c r="BK119" s="146"/>
      <c r="BL119" s="146"/>
      <c r="BM119" s="146"/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  <c r="CT119" s="146"/>
      <c r="CU119" s="146"/>
      <c r="CV119" s="146"/>
      <c r="CW119" s="146"/>
      <c r="CX119" s="146"/>
      <c r="CY119" s="146"/>
      <c r="CZ119" s="146"/>
      <c r="DA119" s="146"/>
      <c r="DB119" s="146"/>
      <c r="DC119" s="146"/>
      <c r="DD119" s="146"/>
      <c r="DE119" s="146"/>
      <c r="DF119" s="146"/>
      <c r="DG119" s="146"/>
      <c r="DH119" s="146"/>
      <c r="DI119" s="146">
        <v>5</v>
      </c>
      <c r="DJ119" s="146">
        <v>2</v>
      </c>
      <c r="DK119" s="146"/>
      <c r="DL119" s="146"/>
      <c r="DM119" s="146"/>
      <c r="DN119" s="146"/>
      <c r="DO119" s="146"/>
      <c r="DP119" s="146"/>
      <c r="DQ119" s="146"/>
      <c r="DR119" s="146"/>
      <c r="DS119" s="146"/>
      <c r="DT119" s="146"/>
      <c r="DU119" s="146"/>
      <c r="DV119" s="146"/>
      <c r="DW119" s="146"/>
      <c r="DX119" s="146"/>
      <c r="DY119" s="146"/>
    </row>
    <row r="120" spans="1:129" x14ac:dyDescent="0.25">
      <c r="A120" s="146" t="s">
        <v>816</v>
      </c>
      <c r="B120" s="146" t="s">
        <v>546</v>
      </c>
      <c r="C120" s="146" t="s">
        <v>464</v>
      </c>
      <c r="D120" s="146">
        <v>4</v>
      </c>
      <c r="E120" s="168">
        <v>43204</v>
      </c>
      <c r="F120" s="170">
        <v>0.54861111111111105</v>
      </c>
      <c r="G120" s="146"/>
      <c r="H120" s="146"/>
      <c r="I120" s="146"/>
      <c r="J120" s="146">
        <v>30.8</v>
      </c>
      <c r="K120" s="146" t="s">
        <v>449</v>
      </c>
      <c r="L120" s="146">
        <v>13</v>
      </c>
      <c r="M120" s="146" t="s">
        <v>358</v>
      </c>
      <c r="N120" s="193">
        <v>3</v>
      </c>
      <c r="O120" s="146"/>
      <c r="P120" s="146"/>
      <c r="Q120" s="146"/>
      <c r="R120" s="146"/>
      <c r="S120" s="146">
        <v>1</v>
      </c>
      <c r="T120" s="146">
        <v>13</v>
      </c>
      <c r="U120" s="146" t="s">
        <v>466</v>
      </c>
      <c r="V120" s="146"/>
      <c r="W120" s="146"/>
      <c r="X120" s="146">
        <v>1</v>
      </c>
      <c r="Y120" s="146">
        <v>11</v>
      </c>
      <c r="Z120" s="146"/>
      <c r="AA120" s="146"/>
      <c r="AB120" s="185">
        <v>0</v>
      </c>
      <c r="AC120" s="146"/>
      <c r="AD120" s="186">
        <v>0</v>
      </c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>
        <v>1</v>
      </c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146">
        <v>3</v>
      </c>
      <c r="DB120" s="146"/>
      <c r="DC120" s="146"/>
      <c r="DD120" s="146"/>
      <c r="DE120" s="146"/>
      <c r="DF120" s="146"/>
      <c r="DG120" s="146"/>
      <c r="DH120" s="146"/>
      <c r="DI120" s="146">
        <v>1</v>
      </c>
      <c r="DJ120" s="146">
        <v>6</v>
      </c>
      <c r="DK120" s="146"/>
      <c r="DL120" s="146"/>
      <c r="DM120" s="146">
        <v>1</v>
      </c>
      <c r="DN120" s="146"/>
      <c r="DO120" s="146"/>
      <c r="DP120" s="146"/>
      <c r="DQ120" s="146"/>
      <c r="DR120" s="146"/>
      <c r="DS120" s="146"/>
      <c r="DT120" s="146"/>
      <c r="DU120" s="146"/>
      <c r="DV120" s="146"/>
      <c r="DW120" s="146"/>
      <c r="DX120" s="146"/>
      <c r="DY120" s="146"/>
    </row>
    <row r="121" spans="1:129" x14ac:dyDescent="0.25">
      <c r="A121" s="146" t="s">
        <v>817</v>
      </c>
      <c r="B121" s="146" t="s">
        <v>544</v>
      </c>
      <c r="C121" s="146" t="s">
        <v>420</v>
      </c>
      <c r="D121" s="146">
        <v>4</v>
      </c>
      <c r="E121" s="168">
        <v>43219</v>
      </c>
      <c r="F121" s="170">
        <v>0.44166666666666665</v>
      </c>
      <c r="G121" s="146"/>
      <c r="H121" s="146"/>
      <c r="I121" s="146"/>
      <c r="J121" s="146">
        <v>0.3</v>
      </c>
      <c r="K121" s="146" t="s">
        <v>421</v>
      </c>
      <c r="L121" s="146">
        <v>62</v>
      </c>
      <c r="M121" s="146" t="s">
        <v>358</v>
      </c>
      <c r="N121" s="193">
        <v>1</v>
      </c>
      <c r="O121" s="146">
        <v>0</v>
      </c>
      <c r="P121" s="146">
        <v>0</v>
      </c>
      <c r="Q121" s="146">
        <v>1</v>
      </c>
      <c r="R121" s="146"/>
      <c r="S121" s="146">
        <v>1</v>
      </c>
      <c r="T121" s="146">
        <v>62</v>
      </c>
      <c r="U121" s="146" t="s">
        <v>423</v>
      </c>
      <c r="V121" s="146">
        <v>0.5</v>
      </c>
      <c r="W121" s="146"/>
      <c r="X121" s="146">
        <v>1</v>
      </c>
      <c r="Y121" s="146">
        <v>11</v>
      </c>
      <c r="Z121" s="146"/>
      <c r="AA121" s="146"/>
      <c r="AB121" s="185">
        <v>0</v>
      </c>
      <c r="AC121" s="146"/>
      <c r="AD121" s="186">
        <v>0</v>
      </c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  <c r="AT121" s="146"/>
      <c r="AU121" s="146"/>
      <c r="AV121" s="146"/>
      <c r="AW121" s="146">
        <v>1</v>
      </c>
      <c r="AX121" s="146"/>
      <c r="AY121" s="146"/>
      <c r="AZ121" s="146"/>
      <c r="BA121" s="146"/>
      <c r="BB121" s="146"/>
      <c r="BC121" s="146"/>
      <c r="BD121" s="146"/>
      <c r="BE121" s="146"/>
      <c r="BF121" s="146"/>
      <c r="BG121" s="146"/>
      <c r="BH121" s="146"/>
      <c r="BI121" s="146"/>
      <c r="BJ121" s="146"/>
      <c r="BK121" s="146"/>
      <c r="BL121" s="146"/>
      <c r="BM121" s="146"/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>
        <v>2</v>
      </c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146">
        <v>1</v>
      </c>
      <c r="DB121" s="146"/>
      <c r="DC121" s="146"/>
      <c r="DD121" s="146"/>
      <c r="DE121" s="146"/>
      <c r="DF121" s="146"/>
      <c r="DG121" s="146"/>
      <c r="DH121" s="146"/>
      <c r="DI121" s="146">
        <v>2</v>
      </c>
      <c r="DJ121" s="146">
        <v>1</v>
      </c>
      <c r="DK121" s="146"/>
      <c r="DL121" s="146"/>
      <c r="DM121" s="146">
        <v>2</v>
      </c>
      <c r="DN121" s="146"/>
      <c r="DO121" s="146">
        <v>2</v>
      </c>
      <c r="DP121" s="146"/>
      <c r="DQ121" s="146"/>
      <c r="DR121" s="146"/>
      <c r="DS121" s="146"/>
      <c r="DT121" s="146"/>
      <c r="DU121" s="146"/>
      <c r="DV121" s="146"/>
      <c r="DW121" s="146">
        <v>1</v>
      </c>
      <c r="DX121" s="146"/>
      <c r="DY121" s="146"/>
    </row>
    <row r="122" spans="1:129" x14ac:dyDescent="0.25">
      <c r="A122" s="146" t="s">
        <v>817</v>
      </c>
      <c r="B122" s="146" t="s">
        <v>544</v>
      </c>
      <c r="C122" s="146" t="s">
        <v>420</v>
      </c>
      <c r="D122" s="146">
        <v>4</v>
      </c>
      <c r="E122" s="168">
        <v>43219</v>
      </c>
      <c r="F122" s="170">
        <v>0.44166666666666665</v>
      </c>
      <c r="G122" s="146"/>
      <c r="H122" s="146"/>
      <c r="I122" s="146"/>
      <c r="J122" s="146">
        <v>0.3</v>
      </c>
      <c r="K122" s="146" t="s">
        <v>421</v>
      </c>
      <c r="L122" s="146">
        <v>63</v>
      </c>
      <c r="M122" s="146" t="s">
        <v>358</v>
      </c>
      <c r="N122" s="193">
        <v>1</v>
      </c>
      <c r="O122" s="146">
        <v>0</v>
      </c>
      <c r="P122" s="146">
        <v>0</v>
      </c>
      <c r="Q122" s="146">
        <v>0</v>
      </c>
      <c r="R122" s="146"/>
      <c r="S122" s="146">
        <v>1</v>
      </c>
      <c r="T122" s="146">
        <v>63</v>
      </c>
      <c r="U122" s="146" t="s">
        <v>424</v>
      </c>
      <c r="V122" s="146">
        <v>0.5</v>
      </c>
      <c r="W122" s="146"/>
      <c r="X122" s="146">
        <v>0</v>
      </c>
      <c r="Y122" s="146">
        <v>8</v>
      </c>
      <c r="Z122" s="146"/>
      <c r="AA122" s="146"/>
      <c r="AB122" s="185">
        <v>0</v>
      </c>
      <c r="AC122" s="146"/>
      <c r="AD122" s="186">
        <v>0</v>
      </c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146"/>
      <c r="DB122" s="146"/>
      <c r="DC122" s="146"/>
      <c r="DD122" s="146"/>
      <c r="DE122" s="146"/>
      <c r="DF122" s="146"/>
      <c r="DG122" s="146"/>
      <c r="DH122" s="146"/>
      <c r="DI122" s="146">
        <v>1</v>
      </c>
      <c r="DJ122" s="146">
        <v>5</v>
      </c>
      <c r="DK122" s="146"/>
      <c r="DL122" s="146"/>
      <c r="DM122" s="146"/>
      <c r="DN122" s="146"/>
      <c r="DO122" s="146">
        <v>1</v>
      </c>
      <c r="DP122" s="146"/>
      <c r="DQ122" s="146"/>
      <c r="DR122" s="146"/>
      <c r="DS122" s="146"/>
      <c r="DT122" s="146"/>
      <c r="DU122" s="146"/>
      <c r="DV122" s="146"/>
      <c r="DW122" s="146">
        <v>1</v>
      </c>
      <c r="DX122" s="146"/>
      <c r="DY122" s="146"/>
    </row>
    <row r="123" spans="1:129" x14ac:dyDescent="0.25">
      <c r="A123" s="146" t="s">
        <v>817</v>
      </c>
      <c r="B123" s="146" t="s">
        <v>544</v>
      </c>
      <c r="C123" s="146" t="s">
        <v>420</v>
      </c>
      <c r="D123" s="146">
        <v>4</v>
      </c>
      <c r="E123" s="168">
        <v>43219</v>
      </c>
      <c r="F123" s="170">
        <v>0.44166666666666698</v>
      </c>
      <c r="G123" s="146"/>
      <c r="H123" s="146"/>
      <c r="I123" s="146"/>
      <c r="J123" s="146">
        <v>0.3</v>
      </c>
      <c r="K123" s="146" t="s">
        <v>421</v>
      </c>
      <c r="L123" s="146">
        <v>64</v>
      </c>
      <c r="M123" s="146" t="s">
        <v>371</v>
      </c>
      <c r="N123" s="193">
        <v>1</v>
      </c>
      <c r="O123" s="146">
        <v>1</v>
      </c>
      <c r="P123" s="146">
        <v>2</v>
      </c>
      <c r="Q123" s="146">
        <v>0</v>
      </c>
      <c r="R123" s="146"/>
      <c r="S123" s="146">
        <v>1</v>
      </c>
      <c r="T123" s="146">
        <v>64</v>
      </c>
      <c r="U123" s="146" t="s">
        <v>425</v>
      </c>
      <c r="V123" s="146">
        <v>1</v>
      </c>
      <c r="W123" s="146"/>
      <c r="X123" s="146">
        <v>3</v>
      </c>
      <c r="Y123" s="146">
        <v>9</v>
      </c>
      <c r="Z123" s="146"/>
      <c r="AA123" s="146"/>
      <c r="AB123" s="185">
        <v>2</v>
      </c>
      <c r="AC123" s="146"/>
      <c r="AD123" s="186">
        <v>0</v>
      </c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46">
        <v>1</v>
      </c>
      <c r="AX123" s="146"/>
      <c r="AY123" s="146"/>
      <c r="AZ123" s="146"/>
      <c r="BA123" s="146"/>
      <c r="BB123" s="146"/>
      <c r="BC123" s="146"/>
      <c r="BD123" s="146"/>
      <c r="BE123" s="146"/>
      <c r="BF123" s="146"/>
      <c r="BG123" s="146"/>
      <c r="BH123" s="146"/>
      <c r="BI123" s="146"/>
      <c r="BJ123" s="146"/>
      <c r="BK123" s="146"/>
      <c r="BL123" s="146"/>
      <c r="BM123" s="146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146">
        <v>2</v>
      </c>
      <c r="DB123" s="146">
        <v>1</v>
      </c>
      <c r="DC123" s="146"/>
      <c r="DD123" s="146">
        <v>1</v>
      </c>
      <c r="DE123" s="146"/>
      <c r="DF123" s="146"/>
      <c r="DG123" s="146"/>
      <c r="DH123" s="146"/>
      <c r="DI123" s="146">
        <v>1</v>
      </c>
      <c r="DJ123" s="146"/>
      <c r="DK123" s="146"/>
      <c r="DL123" s="146"/>
      <c r="DM123" s="146"/>
      <c r="DN123" s="146"/>
      <c r="DO123" s="146"/>
      <c r="DP123" s="146"/>
      <c r="DQ123" s="146"/>
      <c r="DR123" s="146"/>
      <c r="DS123" s="146"/>
      <c r="DT123" s="146"/>
      <c r="DU123" s="146">
        <v>1</v>
      </c>
      <c r="DV123" s="146"/>
      <c r="DW123" s="146">
        <v>3</v>
      </c>
      <c r="DX123" s="146"/>
      <c r="DY123" s="146"/>
    </row>
    <row r="124" spans="1:129" x14ac:dyDescent="0.25">
      <c r="A124" s="146" t="s">
        <v>818</v>
      </c>
      <c r="B124" s="146" t="s">
        <v>544</v>
      </c>
      <c r="C124" s="146" t="s">
        <v>420</v>
      </c>
      <c r="D124" s="146">
        <v>4</v>
      </c>
      <c r="E124" s="168">
        <v>43219</v>
      </c>
      <c r="F124" s="170">
        <v>0.44166666666666698</v>
      </c>
      <c r="G124" s="146"/>
      <c r="H124" s="146"/>
      <c r="I124" s="146"/>
      <c r="J124" s="146">
        <v>0.3</v>
      </c>
      <c r="K124" s="146" t="s">
        <v>421</v>
      </c>
      <c r="L124" s="146">
        <v>65</v>
      </c>
      <c r="M124" s="146" t="s">
        <v>426</v>
      </c>
      <c r="N124" s="193">
        <v>1</v>
      </c>
      <c r="O124" s="146">
        <v>0</v>
      </c>
      <c r="P124" s="146">
        <v>0</v>
      </c>
      <c r="Q124" s="146">
        <v>1</v>
      </c>
      <c r="R124" s="146"/>
      <c r="S124" s="146">
        <v>1</v>
      </c>
      <c r="T124" s="146">
        <v>65</v>
      </c>
      <c r="U124" s="146" t="s">
        <v>425</v>
      </c>
      <c r="V124" s="146">
        <v>1</v>
      </c>
      <c r="W124" s="146"/>
      <c r="X124" s="146">
        <v>2</v>
      </c>
      <c r="Y124" s="146">
        <v>2</v>
      </c>
      <c r="Z124" s="146"/>
      <c r="AA124" s="146"/>
      <c r="AB124" s="185">
        <v>0</v>
      </c>
      <c r="AC124" s="146"/>
      <c r="AD124" s="186">
        <v>0</v>
      </c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  <c r="AT124" s="146"/>
      <c r="AU124" s="146"/>
      <c r="AV124" s="146"/>
      <c r="AW124" s="146">
        <v>1</v>
      </c>
      <c r="AX124" s="146"/>
      <c r="AY124" s="146"/>
      <c r="AZ124" s="146"/>
      <c r="BA124" s="146"/>
      <c r="BB124" s="146"/>
      <c r="BC124" s="146"/>
      <c r="BD124" s="146"/>
      <c r="BE124" s="146"/>
      <c r="BF124" s="146"/>
      <c r="BG124" s="146"/>
      <c r="BH124" s="146">
        <v>1</v>
      </c>
      <c r="BI124" s="146"/>
      <c r="BJ124" s="146"/>
      <c r="BK124" s="146"/>
      <c r="BL124" s="146"/>
      <c r="BM124" s="146"/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146"/>
      <c r="DB124" s="146"/>
      <c r="DC124" s="146"/>
      <c r="DD124" s="146"/>
      <c r="DE124" s="146"/>
      <c r="DF124" s="146"/>
      <c r="DG124" s="146"/>
      <c r="DH124" s="146"/>
      <c r="DI124" s="146">
        <v>1</v>
      </c>
      <c r="DJ124" s="146">
        <v>1</v>
      </c>
      <c r="DK124" s="146"/>
      <c r="DL124" s="146"/>
      <c r="DM124" s="146"/>
      <c r="DN124" s="146"/>
      <c r="DO124" s="146"/>
      <c r="DP124" s="146"/>
      <c r="DQ124" s="146"/>
      <c r="DR124" s="146"/>
      <c r="DS124" s="146"/>
      <c r="DT124" s="146"/>
      <c r="DU124" s="146"/>
      <c r="DV124" s="146"/>
      <c r="DW124" s="146"/>
      <c r="DX124" s="146"/>
      <c r="DY124" s="146"/>
    </row>
    <row r="125" spans="1:129" x14ac:dyDescent="0.25">
      <c r="A125" s="146" t="s">
        <v>818</v>
      </c>
      <c r="B125" s="146" t="s">
        <v>544</v>
      </c>
      <c r="C125" s="146" t="s">
        <v>193</v>
      </c>
      <c r="D125" s="146">
        <v>2</v>
      </c>
      <c r="E125" s="168">
        <v>43222</v>
      </c>
      <c r="F125" s="170">
        <v>0.49444444444444446</v>
      </c>
      <c r="G125" s="146"/>
      <c r="H125" s="146"/>
      <c r="I125" s="146"/>
      <c r="J125" s="146">
        <v>22.4</v>
      </c>
      <c r="K125" s="146" t="s">
        <v>384</v>
      </c>
      <c r="L125" s="146">
        <v>66</v>
      </c>
      <c r="M125" s="146" t="s">
        <v>358</v>
      </c>
      <c r="N125" s="193">
        <v>1</v>
      </c>
      <c r="O125" s="146">
        <v>1</v>
      </c>
      <c r="P125" s="146">
        <v>0</v>
      </c>
      <c r="Q125" s="146">
        <v>0</v>
      </c>
      <c r="R125" s="146"/>
      <c r="S125" s="146">
        <v>1</v>
      </c>
      <c r="T125" s="146">
        <v>66</v>
      </c>
      <c r="U125" s="146" t="s">
        <v>425</v>
      </c>
      <c r="V125" s="146">
        <v>1</v>
      </c>
      <c r="W125" s="146"/>
      <c r="X125" s="146">
        <v>1</v>
      </c>
      <c r="Y125" s="146">
        <v>10</v>
      </c>
      <c r="Z125" s="146"/>
      <c r="AA125" s="146"/>
      <c r="AB125" s="185">
        <v>0</v>
      </c>
      <c r="AC125" s="146"/>
      <c r="AD125" s="186">
        <v>0</v>
      </c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>
        <v>1</v>
      </c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146">
        <v>3</v>
      </c>
      <c r="DB125" s="146"/>
      <c r="DC125" s="146"/>
      <c r="DD125" s="146">
        <v>1</v>
      </c>
      <c r="DE125" s="146"/>
      <c r="DF125" s="146"/>
      <c r="DG125" s="146"/>
      <c r="DH125" s="146"/>
      <c r="DI125" s="146">
        <v>1</v>
      </c>
      <c r="DJ125" s="146">
        <v>4</v>
      </c>
      <c r="DK125" s="146"/>
      <c r="DL125" s="146"/>
      <c r="DM125" s="146"/>
      <c r="DN125" s="146"/>
      <c r="DO125" s="146"/>
      <c r="DP125" s="146"/>
      <c r="DQ125" s="146"/>
      <c r="DR125" s="146"/>
      <c r="DS125" s="146"/>
      <c r="DT125" s="146"/>
      <c r="DU125" s="146"/>
      <c r="DV125" s="146"/>
      <c r="DW125" s="146">
        <v>1</v>
      </c>
      <c r="DX125" s="146"/>
      <c r="DY125" s="146"/>
    </row>
    <row r="126" spans="1:129" x14ac:dyDescent="0.25">
      <c r="A126" s="146" t="s">
        <v>818</v>
      </c>
      <c r="B126" s="146" t="s">
        <v>544</v>
      </c>
      <c r="C126" s="146" t="s">
        <v>193</v>
      </c>
      <c r="D126" s="146">
        <v>2</v>
      </c>
      <c r="E126" s="168">
        <v>43222</v>
      </c>
      <c r="F126" s="170">
        <v>0.49444444444444402</v>
      </c>
      <c r="G126" s="146"/>
      <c r="H126" s="146"/>
      <c r="I126" s="146"/>
      <c r="J126" s="146">
        <v>22.4</v>
      </c>
      <c r="K126" s="146" t="s">
        <v>384</v>
      </c>
      <c r="L126" s="146">
        <v>69</v>
      </c>
      <c r="M126" s="146" t="s">
        <v>358</v>
      </c>
      <c r="N126" s="193">
        <v>1</v>
      </c>
      <c r="O126" s="146">
        <v>4</v>
      </c>
      <c r="P126" s="146">
        <v>1</v>
      </c>
      <c r="Q126" s="146">
        <v>1</v>
      </c>
      <c r="R126" s="146"/>
      <c r="S126" s="146">
        <v>1</v>
      </c>
      <c r="T126" s="146">
        <v>69</v>
      </c>
      <c r="U126" s="146" t="s">
        <v>430</v>
      </c>
      <c r="V126" s="146">
        <v>1</v>
      </c>
      <c r="W126" s="146" t="s">
        <v>433</v>
      </c>
      <c r="X126" s="146">
        <v>8</v>
      </c>
      <c r="Y126" s="146">
        <v>10</v>
      </c>
      <c r="Z126" s="146"/>
      <c r="AA126" s="146"/>
      <c r="AB126" s="185">
        <v>0</v>
      </c>
      <c r="AC126" s="146"/>
      <c r="AD126" s="186">
        <v>0</v>
      </c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>
        <v>1</v>
      </c>
      <c r="AQ126" s="146"/>
      <c r="AR126" s="146"/>
      <c r="AS126" s="146"/>
      <c r="AT126" s="146"/>
      <c r="AU126" s="146"/>
      <c r="AV126" s="146"/>
      <c r="AW126" s="146">
        <v>2</v>
      </c>
      <c r="AX126" s="146"/>
      <c r="AY126" s="146"/>
      <c r="AZ126" s="146"/>
      <c r="BA126" s="146"/>
      <c r="BB126" s="146"/>
      <c r="BC126" s="146"/>
      <c r="BD126" s="146"/>
      <c r="BE126" s="146"/>
      <c r="BF126" s="146"/>
      <c r="BG126" s="146"/>
      <c r="BH126" s="146"/>
      <c r="BI126" s="146"/>
      <c r="BJ126" s="146"/>
      <c r="BK126" s="146"/>
      <c r="BL126" s="146"/>
      <c r="BM126" s="146"/>
      <c r="BN126" s="146"/>
      <c r="BO126" s="146"/>
      <c r="BP126" s="146"/>
      <c r="BQ126" s="146">
        <v>5</v>
      </c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146">
        <v>8</v>
      </c>
      <c r="DB126" s="146"/>
      <c r="DC126" s="146"/>
      <c r="DD126" s="146">
        <v>1</v>
      </c>
      <c r="DE126" s="146"/>
      <c r="DF126" s="146"/>
      <c r="DG126" s="146"/>
      <c r="DH126" s="146"/>
      <c r="DI126" s="146"/>
      <c r="DJ126" s="146">
        <v>1</v>
      </c>
      <c r="DK126" s="146"/>
      <c r="DL126" s="146"/>
      <c r="DM126" s="146"/>
      <c r="DN126" s="146"/>
      <c r="DO126" s="146"/>
      <c r="DP126" s="146"/>
      <c r="DQ126" s="146"/>
      <c r="DR126" s="146"/>
      <c r="DS126" s="146"/>
      <c r="DT126" s="146"/>
      <c r="DU126" s="146"/>
      <c r="DV126" s="146"/>
      <c r="DW126" s="146"/>
      <c r="DX126" s="146"/>
      <c r="DY126" s="146"/>
    </row>
    <row r="127" spans="1:129" x14ac:dyDescent="0.25">
      <c r="A127" s="146" t="s">
        <v>818</v>
      </c>
      <c r="B127" s="146" t="s">
        <v>544</v>
      </c>
      <c r="C127" s="146" t="s">
        <v>193</v>
      </c>
      <c r="D127" s="146">
        <v>2</v>
      </c>
      <c r="E127" s="168">
        <v>43222</v>
      </c>
      <c r="F127" s="170">
        <v>0.49444444444444402</v>
      </c>
      <c r="G127" s="146"/>
      <c r="H127" s="146"/>
      <c r="I127" s="146"/>
      <c r="J127" s="146">
        <v>22.4</v>
      </c>
      <c r="K127" s="146" t="s">
        <v>384</v>
      </c>
      <c r="L127" s="146">
        <v>70</v>
      </c>
      <c r="M127" s="146" t="s">
        <v>358</v>
      </c>
      <c r="N127" s="193">
        <v>1</v>
      </c>
      <c r="O127" s="146">
        <v>3</v>
      </c>
      <c r="P127" s="146">
        <v>1</v>
      </c>
      <c r="Q127" s="146">
        <v>4</v>
      </c>
      <c r="R127" s="146"/>
      <c r="S127" s="146">
        <v>1</v>
      </c>
      <c r="T127" s="146">
        <v>70</v>
      </c>
      <c r="U127" s="146" t="s">
        <v>425</v>
      </c>
      <c r="V127" s="146">
        <v>1</v>
      </c>
      <c r="W127" s="146" t="s">
        <v>434</v>
      </c>
      <c r="X127" s="146">
        <v>8</v>
      </c>
      <c r="Y127" s="146">
        <v>6</v>
      </c>
      <c r="Z127" s="146"/>
      <c r="AA127" s="146"/>
      <c r="AB127" s="185">
        <v>0</v>
      </c>
      <c r="AC127" s="146"/>
      <c r="AD127" s="186">
        <v>0</v>
      </c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46"/>
      <c r="AV127" s="146"/>
      <c r="AW127" s="146">
        <v>5</v>
      </c>
      <c r="AX127" s="146"/>
      <c r="AY127" s="146"/>
      <c r="AZ127" s="146">
        <v>2</v>
      </c>
      <c r="BA127" s="146"/>
      <c r="BB127" s="146"/>
      <c r="BC127" s="146"/>
      <c r="BD127" s="146"/>
      <c r="BE127" s="146"/>
      <c r="BF127" s="146"/>
      <c r="BG127" s="146"/>
      <c r="BH127" s="146"/>
      <c r="BI127" s="146"/>
      <c r="BJ127" s="146"/>
      <c r="BK127" s="146"/>
      <c r="BL127" s="146"/>
      <c r="BM127" s="146"/>
      <c r="BN127" s="146"/>
      <c r="BO127" s="146"/>
      <c r="BP127" s="146"/>
      <c r="BQ127" s="146">
        <v>1</v>
      </c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>
        <v>1</v>
      </c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146">
        <v>1</v>
      </c>
      <c r="DB127" s="146"/>
      <c r="DC127" s="146"/>
      <c r="DD127" s="146">
        <v>1</v>
      </c>
      <c r="DE127" s="146"/>
      <c r="DF127" s="146"/>
      <c r="DG127" s="146"/>
      <c r="DH127" s="146">
        <v>1</v>
      </c>
      <c r="DI127" s="146"/>
      <c r="DJ127" s="146"/>
      <c r="DK127" s="146"/>
      <c r="DL127" s="146"/>
      <c r="DM127" s="146">
        <v>1</v>
      </c>
      <c r="DN127" s="146"/>
      <c r="DO127" s="146"/>
      <c r="DP127" s="146"/>
      <c r="DQ127" s="146"/>
      <c r="DR127" s="146"/>
      <c r="DS127" s="146"/>
      <c r="DT127" s="146"/>
      <c r="DU127" s="146"/>
      <c r="DV127" s="146"/>
      <c r="DW127" s="146">
        <v>1</v>
      </c>
      <c r="DX127" s="146"/>
      <c r="DY127" s="146"/>
    </row>
    <row r="128" spans="1:129" x14ac:dyDescent="0.25">
      <c r="A128" s="146" t="s">
        <v>818</v>
      </c>
      <c r="B128" s="146" t="s">
        <v>544</v>
      </c>
      <c r="C128" s="146" t="s">
        <v>193</v>
      </c>
      <c r="D128" s="146">
        <v>2</v>
      </c>
      <c r="E128" s="168">
        <v>43222</v>
      </c>
      <c r="F128" s="170">
        <v>0.49444444444444402</v>
      </c>
      <c r="G128" s="146"/>
      <c r="H128" s="146"/>
      <c r="I128" s="146"/>
      <c r="J128" s="146">
        <v>22.4</v>
      </c>
      <c r="K128" s="146" t="s">
        <v>384</v>
      </c>
      <c r="L128" s="146">
        <v>71</v>
      </c>
      <c r="M128" s="146" t="s">
        <v>358</v>
      </c>
      <c r="N128" s="193">
        <v>1</v>
      </c>
      <c r="O128" s="146">
        <v>4</v>
      </c>
      <c r="P128" s="146">
        <v>2</v>
      </c>
      <c r="Q128" s="146">
        <v>3</v>
      </c>
      <c r="R128" s="146"/>
      <c r="S128" s="146">
        <v>1</v>
      </c>
      <c r="T128" s="146">
        <v>71</v>
      </c>
      <c r="U128" s="146" t="s">
        <v>425</v>
      </c>
      <c r="V128" s="146">
        <v>1</v>
      </c>
      <c r="W128" s="146" t="s">
        <v>390</v>
      </c>
      <c r="X128" s="146">
        <v>9</v>
      </c>
      <c r="Y128" s="146">
        <v>5</v>
      </c>
      <c r="Z128" s="146"/>
      <c r="AA128" s="146"/>
      <c r="AB128" s="185">
        <v>0</v>
      </c>
      <c r="AC128" s="146"/>
      <c r="AD128" s="186">
        <v>0</v>
      </c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>
        <v>1</v>
      </c>
      <c r="AQ128" s="146"/>
      <c r="AR128" s="146"/>
      <c r="AS128" s="146"/>
      <c r="AT128" s="146"/>
      <c r="AU128" s="146"/>
      <c r="AV128" s="146"/>
      <c r="AW128" s="146">
        <v>4</v>
      </c>
      <c r="AX128" s="146"/>
      <c r="AY128" s="146"/>
      <c r="AZ128" s="146"/>
      <c r="BA128" s="146"/>
      <c r="BB128" s="146"/>
      <c r="BC128" s="146"/>
      <c r="BD128" s="146"/>
      <c r="BE128" s="146"/>
      <c r="BF128" s="146"/>
      <c r="BG128" s="146"/>
      <c r="BH128" s="146"/>
      <c r="BI128" s="146"/>
      <c r="BJ128" s="146"/>
      <c r="BK128" s="146"/>
      <c r="BL128" s="146"/>
      <c r="BM128" s="146"/>
      <c r="BN128" s="146"/>
      <c r="BO128" s="146"/>
      <c r="BP128" s="146"/>
      <c r="BQ128" s="146">
        <v>4</v>
      </c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>
        <v>1</v>
      </c>
      <c r="CQ128" s="146"/>
      <c r="CR128" s="146"/>
      <c r="CS128" s="146"/>
      <c r="CT128" s="146"/>
      <c r="CU128" s="146"/>
      <c r="CV128" s="146"/>
      <c r="CW128" s="146"/>
      <c r="CX128" s="146">
        <v>2</v>
      </c>
      <c r="CY128" s="146"/>
      <c r="CZ128" s="146"/>
      <c r="DA128" s="146">
        <v>2</v>
      </c>
      <c r="DB128" s="146"/>
      <c r="DC128" s="146"/>
      <c r="DD128" s="146"/>
      <c r="DE128" s="146"/>
      <c r="DF128" s="146"/>
      <c r="DG128" s="146"/>
      <c r="DH128" s="146"/>
      <c r="DI128" s="146"/>
      <c r="DJ128" s="146"/>
      <c r="DK128" s="146"/>
      <c r="DL128" s="146"/>
      <c r="DM128" s="146"/>
      <c r="DN128" s="146"/>
      <c r="DO128" s="146"/>
      <c r="DP128" s="146"/>
      <c r="DQ128" s="146"/>
      <c r="DR128" s="146"/>
      <c r="DS128" s="146"/>
      <c r="DT128" s="146"/>
      <c r="DU128" s="146"/>
      <c r="DV128" s="146"/>
      <c r="DW128" s="146"/>
      <c r="DX128" s="146"/>
      <c r="DY128" s="146"/>
    </row>
    <row r="129" spans="1:128" x14ac:dyDescent="0.25">
      <c r="A129" s="146" t="s">
        <v>818</v>
      </c>
      <c r="B129" s="146" t="s">
        <v>544</v>
      </c>
      <c r="C129" s="146" t="s">
        <v>193</v>
      </c>
      <c r="D129" s="146">
        <v>2</v>
      </c>
      <c r="E129" s="168">
        <v>43222</v>
      </c>
      <c r="F129" s="170">
        <v>0.49444444444444402</v>
      </c>
      <c r="G129" s="146"/>
      <c r="H129" s="146"/>
      <c r="I129" s="146"/>
      <c r="J129" s="146">
        <v>22.4</v>
      </c>
      <c r="K129" s="146" t="s">
        <v>384</v>
      </c>
      <c r="L129" s="146">
        <v>72</v>
      </c>
      <c r="M129" s="146" t="s">
        <v>358</v>
      </c>
      <c r="N129" s="193">
        <v>1</v>
      </c>
      <c r="O129" s="146">
        <v>0</v>
      </c>
      <c r="P129" s="146">
        <v>1</v>
      </c>
      <c r="Q129" s="146">
        <v>0</v>
      </c>
      <c r="R129" s="146"/>
      <c r="S129" s="146">
        <v>1</v>
      </c>
      <c r="T129" s="146">
        <v>72</v>
      </c>
      <c r="U129" s="146" t="s">
        <v>435</v>
      </c>
      <c r="V129" s="146">
        <v>1</v>
      </c>
      <c r="W129" s="146"/>
      <c r="X129" s="146">
        <v>1</v>
      </c>
      <c r="Y129" s="146">
        <v>1</v>
      </c>
      <c r="Z129" s="146"/>
      <c r="AA129" s="146"/>
      <c r="AB129" s="185">
        <v>1</v>
      </c>
      <c r="AC129" s="146"/>
      <c r="AD129" s="186">
        <v>0</v>
      </c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46"/>
      <c r="AV129" s="146"/>
      <c r="AW129" s="146"/>
      <c r="AX129" s="146"/>
      <c r="AY129" s="146"/>
      <c r="AZ129" s="146"/>
      <c r="BA129" s="146"/>
      <c r="BB129" s="146"/>
      <c r="BC129" s="146"/>
      <c r="BD129" s="146"/>
      <c r="BE129" s="146"/>
      <c r="BF129" s="146"/>
      <c r="BG129" s="146"/>
      <c r="BH129" s="146"/>
      <c r="BI129" s="146"/>
      <c r="BJ129" s="146"/>
      <c r="BK129" s="146"/>
      <c r="BL129" s="146"/>
      <c r="BM129" s="146"/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146"/>
      <c r="DB129" s="146"/>
      <c r="DC129" s="146"/>
      <c r="DD129" s="146"/>
      <c r="DE129" s="146"/>
      <c r="DF129" s="146"/>
      <c r="DG129" s="146"/>
      <c r="DH129" s="146"/>
      <c r="DI129" s="146">
        <v>1</v>
      </c>
      <c r="DJ129" s="146"/>
      <c r="DK129" s="146"/>
      <c r="DL129" s="146"/>
      <c r="DM129" s="146"/>
      <c r="DN129" s="146"/>
      <c r="DO129" s="146"/>
      <c r="DP129" s="146"/>
      <c r="DQ129" s="146"/>
      <c r="DR129" s="146"/>
      <c r="DS129" s="146"/>
      <c r="DT129" s="146"/>
      <c r="DU129" s="146"/>
      <c r="DV129" s="146"/>
      <c r="DW129" s="146"/>
      <c r="DX129" s="146"/>
    </row>
    <row r="130" spans="1:128" x14ac:dyDescent="0.25">
      <c r="A130" s="146" t="s">
        <v>818</v>
      </c>
      <c r="B130" s="146" t="s">
        <v>544</v>
      </c>
      <c r="C130" s="146" t="s">
        <v>193</v>
      </c>
      <c r="D130" s="146">
        <v>2</v>
      </c>
      <c r="E130" s="168">
        <v>43222</v>
      </c>
      <c r="F130" s="170">
        <v>0.49444444444444402</v>
      </c>
      <c r="G130" s="146"/>
      <c r="H130" s="146"/>
      <c r="I130" s="146"/>
      <c r="J130" s="146">
        <v>22.4</v>
      </c>
      <c r="K130" s="146" t="s">
        <v>384</v>
      </c>
      <c r="L130" s="146">
        <v>73</v>
      </c>
      <c r="M130" s="146" t="s">
        <v>358</v>
      </c>
      <c r="N130" s="193">
        <v>1</v>
      </c>
      <c r="O130" s="146">
        <v>1</v>
      </c>
      <c r="P130" s="146">
        <v>0</v>
      </c>
      <c r="Q130" s="146">
        <v>0</v>
      </c>
      <c r="R130" s="146"/>
      <c r="S130" s="146">
        <v>1</v>
      </c>
      <c r="T130" s="146">
        <v>73</v>
      </c>
      <c r="U130" s="146" t="s">
        <v>425</v>
      </c>
      <c r="V130" s="146">
        <v>1</v>
      </c>
      <c r="W130" s="146" t="s">
        <v>399</v>
      </c>
      <c r="X130" s="146">
        <v>1</v>
      </c>
      <c r="Y130" s="146">
        <v>6</v>
      </c>
      <c r="Z130" s="146"/>
      <c r="AA130" s="146"/>
      <c r="AB130" s="185">
        <v>0</v>
      </c>
      <c r="AC130" s="146"/>
      <c r="AD130" s="186">
        <v>0</v>
      </c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46"/>
      <c r="AV130" s="146"/>
      <c r="AW130" s="146"/>
      <c r="AX130" s="146"/>
      <c r="AY130" s="146"/>
      <c r="AZ130" s="146"/>
      <c r="BA130" s="146"/>
      <c r="BB130" s="146"/>
      <c r="BC130" s="146"/>
      <c r="BD130" s="146"/>
      <c r="BE130" s="146"/>
      <c r="BF130" s="146"/>
      <c r="BG130" s="146"/>
      <c r="BH130" s="146"/>
      <c r="BI130" s="146"/>
      <c r="BJ130" s="146"/>
      <c r="BK130" s="146"/>
      <c r="BL130" s="146"/>
      <c r="BM130" s="146"/>
      <c r="BN130" s="146"/>
      <c r="BO130" s="146"/>
      <c r="BP130" s="146"/>
      <c r="BQ130" s="146">
        <v>1</v>
      </c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146">
        <v>3</v>
      </c>
      <c r="DB130" s="146"/>
      <c r="DC130" s="146"/>
      <c r="DD130" s="146">
        <v>1</v>
      </c>
      <c r="DE130" s="146"/>
      <c r="DF130" s="146"/>
      <c r="DG130" s="146"/>
      <c r="DH130" s="146"/>
      <c r="DI130" s="146"/>
      <c r="DJ130" s="146">
        <v>1</v>
      </c>
      <c r="DK130" s="146"/>
      <c r="DL130" s="146"/>
      <c r="DM130" s="146"/>
      <c r="DN130" s="146"/>
      <c r="DO130" s="146"/>
      <c r="DP130" s="146"/>
      <c r="DQ130" s="146"/>
      <c r="DR130" s="146"/>
      <c r="DS130" s="146"/>
      <c r="DT130" s="146"/>
      <c r="DU130" s="146"/>
      <c r="DV130" s="146"/>
      <c r="DW130" s="146">
        <v>1</v>
      </c>
      <c r="DX130" s="146"/>
    </row>
    <row r="131" spans="1:128" x14ac:dyDescent="0.25">
      <c r="A131" s="146" t="s">
        <v>818</v>
      </c>
      <c r="B131" s="146" t="s">
        <v>544</v>
      </c>
      <c r="C131" s="146" t="s">
        <v>193</v>
      </c>
      <c r="D131" s="146">
        <v>2</v>
      </c>
      <c r="E131" s="168">
        <v>43222</v>
      </c>
      <c r="F131" s="170">
        <v>0.49444444444444402</v>
      </c>
      <c r="G131" s="146"/>
      <c r="H131" s="146"/>
      <c r="I131" s="146"/>
      <c r="J131" s="146">
        <v>22.4</v>
      </c>
      <c r="K131" s="146" t="s">
        <v>384</v>
      </c>
      <c r="L131" s="146">
        <v>76</v>
      </c>
      <c r="M131" s="146" t="s">
        <v>358</v>
      </c>
      <c r="N131" s="193">
        <v>1</v>
      </c>
      <c r="O131" s="146">
        <v>1</v>
      </c>
      <c r="P131" s="146">
        <v>2</v>
      </c>
      <c r="Q131" s="146">
        <v>0</v>
      </c>
      <c r="R131" s="146"/>
      <c r="S131" s="146">
        <v>1</v>
      </c>
      <c r="T131" s="146">
        <v>76</v>
      </c>
      <c r="U131" s="146" t="s">
        <v>437</v>
      </c>
      <c r="V131" s="146">
        <v>1</v>
      </c>
      <c r="W131" s="146" t="s">
        <v>438</v>
      </c>
      <c r="X131" s="146">
        <v>3</v>
      </c>
      <c r="Y131" s="146">
        <v>20</v>
      </c>
      <c r="Z131" s="146"/>
      <c r="AA131" s="146"/>
      <c r="AB131" s="185">
        <v>1</v>
      </c>
      <c r="AC131" s="146"/>
      <c r="AD131" s="186">
        <v>0</v>
      </c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>
        <v>2</v>
      </c>
      <c r="AO131" s="146"/>
      <c r="AP131" s="146"/>
      <c r="AQ131" s="146"/>
      <c r="AR131" s="146"/>
      <c r="AS131" s="146"/>
      <c r="AT131" s="146"/>
      <c r="AU131" s="146"/>
      <c r="AV131" s="146"/>
      <c r="AW131" s="146"/>
      <c r="AX131" s="146"/>
      <c r="AY131" s="146"/>
      <c r="AZ131" s="146"/>
      <c r="BA131" s="146"/>
      <c r="BB131" s="146"/>
      <c r="BC131" s="146"/>
      <c r="BD131" s="146"/>
      <c r="BE131" s="146"/>
      <c r="BF131" s="146"/>
      <c r="BG131" s="146"/>
      <c r="BH131" s="146"/>
      <c r="BI131" s="146"/>
      <c r="BJ131" s="146"/>
      <c r="BK131" s="146"/>
      <c r="BL131" s="146"/>
      <c r="BM131" s="146"/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>
        <v>2</v>
      </c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146"/>
      <c r="DB131" s="146"/>
      <c r="DC131" s="146"/>
      <c r="DD131" s="146"/>
      <c r="DE131" s="146"/>
      <c r="DF131" s="146"/>
      <c r="DG131" s="146"/>
      <c r="DH131" s="146"/>
      <c r="DI131" s="146"/>
      <c r="DJ131" s="146">
        <v>11</v>
      </c>
      <c r="DK131" s="146"/>
      <c r="DL131" s="146"/>
      <c r="DM131" s="146"/>
      <c r="DN131" s="146"/>
      <c r="DO131" s="146">
        <v>1</v>
      </c>
      <c r="DP131" s="146"/>
      <c r="DQ131" s="146"/>
      <c r="DR131" s="146"/>
      <c r="DS131" s="146"/>
      <c r="DT131" s="146"/>
      <c r="DU131" s="146"/>
      <c r="DV131" s="146"/>
      <c r="DW131" s="146">
        <v>4</v>
      </c>
      <c r="DX131" s="146">
        <v>2</v>
      </c>
    </row>
    <row r="132" spans="1:128" x14ac:dyDescent="0.25">
      <c r="A132" s="146" t="s">
        <v>818</v>
      </c>
      <c r="B132" s="146" t="s">
        <v>544</v>
      </c>
      <c r="C132" s="146" t="s">
        <v>193</v>
      </c>
      <c r="D132" s="146">
        <v>2</v>
      </c>
      <c r="E132" s="168">
        <v>43222</v>
      </c>
      <c r="F132" s="170">
        <v>0.49444444444444402</v>
      </c>
      <c r="G132" s="146"/>
      <c r="H132" s="146"/>
      <c r="I132" s="146"/>
      <c r="J132" s="146">
        <v>22.4</v>
      </c>
      <c r="K132" s="146" t="s">
        <v>384</v>
      </c>
      <c r="L132" s="146">
        <v>77</v>
      </c>
      <c r="M132" s="146" t="s">
        <v>358</v>
      </c>
      <c r="N132" s="193">
        <v>1</v>
      </c>
      <c r="O132" s="146">
        <v>3</v>
      </c>
      <c r="P132" s="146">
        <v>1</v>
      </c>
      <c r="Q132" s="146">
        <v>0</v>
      </c>
      <c r="R132" s="146"/>
      <c r="S132" s="146">
        <v>1</v>
      </c>
      <c r="T132" s="146">
        <v>77</v>
      </c>
      <c r="U132" s="146"/>
      <c r="V132" s="146">
        <v>1</v>
      </c>
      <c r="W132" s="146" t="s">
        <v>439</v>
      </c>
      <c r="X132" s="146">
        <v>4</v>
      </c>
      <c r="Y132" s="146">
        <v>22</v>
      </c>
      <c r="Z132" s="146"/>
      <c r="AA132" s="146"/>
      <c r="AB132" s="185">
        <v>0</v>
      </c>
      <c r="AC132" s="146"/>
      <c r="AD132" s="186">
        <v>0</v>
      </c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46"/>
      <c r="AV132" s="146"/>
      <c r="AW132" s="146">
        <v>4</v>
      </c>
      <c r="AX132" s="146"/>
      <c r="AY132" s="146"/>
      <c r="AZ132" s="146"/>
      <c r="BA132" s="146"/>
      <c r="BB132" s="146"/>
      <c r="BC132" s="146"/>
      <c r="BD132" s="146"/>
      <c r="BE132" s="146"/>
      <c r="BF132" s="146"/>
      <c r="BG132" s="146"/>
      <c r="BH132" s="146"/>
      <c r="BI132" s="146"/>
      <c r="BJ132" s="146"/>
      <c r="BK132" s="146"/>
      <c r="BL132" s="146"/>
      <c r="BM132" s="146"/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146"/>
      <c r="DB132" s="146"/>
      <c r="DC132" s="146"/>
      <c r="DD132" s="146"/>
      <c r="DE132" s="146"/>
      <c r="DF132" s="146"/>
      <c r="DG132" s="146"/>
      <c r="DH132" s="146"/>
      <c r="DI132" s="146"/>
      <c r="DJ132" s="146">
        <v>22</v>
      </c>
      <c r="DK132" s="146"/>
      <c r="DL132" s="146"/>
      <c r="DM132" s="146"/>
      <c r="DN132" s="146"/>
      <c r="DO132" s="146"/>
      <c r="DP132" s="146"/>
      <c r="DQ132" s="146"/>
      <c r="DR132" s="146"/>
      <c r="DS132" s="146"/>
      <c r="DT132" s="146"/>
      <c r="DU132" s="146"/>
      <c r="DV132" s="146"/>
      <c r="DW132" s="146"/>
      <c r="DX132" s="146"/>
    </row>
    <row r="133" spans="1:128" x14ac:dyDescent="0.25">
      <c r="A133" s="146" t="s">
        <v>819</v>
      </c>
      <c r="B133" s="146" t="s">
        <v>544</v>
      </c>
      <c r="C133" s="146" t="s">
        <v>193</v>
      </c>
      <c r="D133" s="146">
        <v>2</v>
      </c>
      <c r="E133" s="168">
        <v>43222</v>
      </c>
      <c r="F133" s="170">
        <v>0.49444444444444446</v>
      </c>
      <c r="G133" s="146"/>
      <c r="H133" s="146"/>
      <c r="I133" s="146"/>
      <c r="J133" s="146">
        <v>22.4</v>
      </c>
      <c r="K133" s="146" t="s">
        <v>384</v>
      </c>
      <c r="L133" s="146">
        <v>67</v>
      </c>
      <c r="M133" s="146" t="s">
        <v>371</v>
      </c>
      <c r="N133" s="193">
        <v>1</v>
      </c>
      <c r="O133" s="146">
        <v>0</v>
      </c>
      <c r="P133" s="146">
        <v>1</v>
      </c>
      <c r="Q133" s="146">
        <v>1</v>
      </c>
      <c r="R133" s="146"/>
      <c r="S133" s="146">
        <v>1</v>
      </c>
      <c r="T133" s="146">
        <v>67</v>
      </c>
      <c r="U133" s="146" t="s">
        <v>431</v>
      </c>
      <c r="V133" s="146">
        <v>2</v>
      </c>
      <c r="W133" s="146" t="s">
        <v>427</v>
      </c>
      <c r="X133" s="146">
        <v>2</v>
      </c>
      <c r="Y133" s="146">
        <v>19</v>
      </c>
      <c r="Z133" s="146"/>
      <c r="AA133" s="146"/>
      <c r="AB133" s="185">
        <v>2</v>
      </c>
      <c r="AC133" s="146"/>
      <c r="AD133" s="186">
        <v>0</v>
      </c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46"/>
      <c r="AV133" s="146"/>
      <c r="AW133" s="146"/>
      <c r="AX133" s="146"/>
      <c r="AY133" s="146"/>
      <c r="AZ133" s="146"/>
      <c r="BA133" s="146"/>
      <c r="BB133" s="146"/>
      <c r="BC133" s="146"/>
      <c r="BD133" s="146"/>
      <c r="BE133" s="146"/>
      <c r="BF133" s="146"/>
      <c r="BG133" s="146"/>
      <c r="BH133" s="146"/>
      <c r="BI133" s="146"/>
      <c r="BJ133" s="146"/>
      <c r="BK133" s="146"/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146">
        <v>8</v>
      </c>
      <c r="DB133" s="146"/>
      <c r="DC133" s="146"/>
      <c r="DD133" s="146"/>
      <c r="DE133" s="146"/>
      <c r="DF133" s="146"/>
      <c r="DG133" s="146"/>
      <c r="DH133" s="146"/>
      <c r="DI133" s="146"/>
      <c r="DJ133" s="146">
        <v>9</v>
      </c>
      <c r="DK133" s="146"/>
      <c r="DL133" s="146"/>
      <c r="DM133" s="146">
        <v>2</v>
      </c>
      <c r="DN133" s="146"/>
      <c r="DO133" s="146"/>
      <c r="DP133" s="146"/>
      <c r="DQ133" s="146"/>
      <c r="DR133" s="146"/>
      <c r="DS133" s="146"/>
      <c r="DT133" s="146"/>
      <c r="DU133" s="146"/>
      <c r="DV133" s="146"/>
      <c r="DW133" s="146"/>
      <c r="DX133" s="146"/>
    </row>
    <row r="134" spans="1:128" x14ac:dyDescent="0.25">
      <c r="A134" s="146" t="s">
        <v>819</v>
      </c>
      <c r="B134" s="146" t="s">
        <v>544</v>
      </c>
      <c r="C134" s="146" t="s">
        <v>193</v>
      </c>
      <c r="D134" s="146">
        <v>2</v>
      </c>
      <c r="E134" s="168">
        <v>43222</v>
      </c>
      <c r="F134" s="170">
        <v>0.49444444444444402</v>
      </c>
      <c r="G134" s="146"/>
      <c r="H134" s="146"/>
      <c r="I134" s="146"/>
      <c r="J134" s="146">
        <v>22.4</v>
      </c>
      <c r="K134" s="146" t="s">
        <v>384</v>
      </c>
      <c r="L134" s="146">
        <v>74</v>
      </c>
      <c r="M134" s="146" t="s">
        <v>358</v>
      </c>
      <c r="N134" s="193">
        <v>1</v>
      </c>
      <c r="O134" s="146">
        <v>1</v>
      </c>
      <c r="P134" s="146">
        <v>2</v>
      </c>
      <c r="Q134" s="146">
        <v>1</v>
      </c>
      <c r="R134" s="146"/>
      <c r="S134" s="146">
        <v>1</v>
      </c>
      <c r="T134" s="146">
        <v>74</v>
      </c>
      <c r="U134" s="146" t="s">
        <v>431</v>
      </c>
      <c r="V134" s="146">
        <v>2</v>
      </c>
      <c r="W134" s="146"/>
      <c r="X134" s="146">
        <v>4</v>
      </c>
      <c r="Y134" s="146">
        <v>1</v>
      </c>
      <c r="Z134" s="146"/>
      <c r="AA134" s="146"/>
      <c r="AB134" s="185">
        <v>0</v>
      </c>
      <c r="AC134" s="146"/>
      <c r="AD134" s="186">
        <v>0</v>
      </c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  <c r="AT134" s="146"/>
      <c r="AU134" s="146"/>
      <c r="AV134" s="146"/>
      <c r="AW134" s="146">
        <v>3</v>
      </c>
      <c r="AX134" s="146"/>
      <c r="AY134" s="146"/>
      <c r="AZ134" s="146"/>
      <c r="BA134" s="146"/>
      <c r="BB134" s="146"/>
      <c r="BC134" s="146"/>
      <c r="BD134" s="146"/>
      <c r="BE134" s="146"/>
      <c r="BF134" s="146"/>
      <c r="BG134" s="146"/>
      <c r="BH134" s="146"/>
      <c r="BI134" s="146"/>
      <c r="BJ134" s="146"/>
      <c r="BK134" s="146"/>
      <c r="BL134" s="146"/>
      <c r="BM134" s="146"/>
      <c r="BN134" s="146"/>
      <c r="BO134" s="146"/>
      <c r="BP134" s="146"/>
      <c r="BQ134" s="146">
        <v>1</v>
      </c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146"/>
      <c r="DB134" s="146"/>
      <c r="DC134" s="146"/>
      <c r="DD134" s="146"/>
      <c r="DE134" s="146"/>
      <c r="DF134" s="146"/>
      <c r="DG134" s="146"/>
      <c r="DH134" s="146"/>
      <c r="DI134" s="146"/>
      <c r="DJ134" s="146">
        <v>1</v>
      </c>
      <c r="DK134" s="146"/>
      <c r="DL134" s="146"/>
      <c r="DM134" s="146"/>
      <c r="DN134" s="146"/>
      <c r="DO134" s="146"/>
      <c r="DP134" s="146"/>
      <c r="DQ134" s="146"/>
      <c r="DR134" s="146"/>
      <c r="DS134" s="146"/>
      <c r="DT134" s="146"/>
      <c r="DU134" s="146"/>
      <c r="DV134" s="146"/>
      <c r="DW134" s="146"/>
      <c r="DX134" s="146"/>
    </row>
    <row r="135" spans="1:128" x14ac:dyDescent="0.25">
      <c r="A135" s="146" t="s">
        <v>819</v>
      </c>
      <c r="B135" s="146" t="s">
        <v>544</v>
      </c>
      <c r="C135" s="146" t="s">
        <v>193</v>
      </c>
      <c r="D135" s="146">
        <v>2</v>
      </c>
      <c r="E135" s="168">
        <v>43222</v>
      </c>
      <c r="F135" s="170">
        <v>0.58333333333333337</v>
      </c>
      <c r="G135" s="146"/>
      <c r="H135" s="146"/>
      <c r="I135" s="146"/>
      <c r="J135" s="146">
        <v>28.2</v>
      </c>
      <c r="K135" s="146" t="s">
        <v>384</v>
      </c>
      <c r="L135" s="146">
        <v>78</v>
      </c>
      <c r="M135" s="146" t="s">
        <v>358</v>
      </c>
      <c r="N135" s="193">
        <v>1</v>
      </c>
      <c r="O135" s="146">
        <v>1</v>
      </c>
      <c r="P135" s="146">
        <v>1</v>
      </c>
      <c r="Q135" s="146">
        <v>1</v>
      </c>
      <c r="R135" s="146"/>
      <c r="S135" s="146">
        <v>1</v>
      </c>
      <c r="T135" s="146">
        <v>78</v>
      </c>
      <c r="U135" s="146" t="s">
        <v>407</v>
      </c>
      <c r="V135" s="146">
        <v>2</v>
      </c>
      <c r="W135" s="146" t="s">
        <v>405</v>
      </c>
      <c r="X135" s="146">
        <v>3</v>
      </c>
      <c r="Y135" s="146">
        <v>12</v>
      </c>
      <c r="Z135" s="146"/>
      <c r="AA135" s="146"/>
      <c r="AB135" s="185">
        <v>0</v>
      </c>
      <c r="AC135" s="146"/>
      <c r="AD135" s="186">
        <v>0</v>
      </c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>
        <v>1</v>
      </c>
      <c r="AQ135" s="146"/>
      <c r="AR135" s="146"/>
      <c r="AS135" s="146"/>
      <c r="AT135" s="146"/>
      <c r="AU135" s="146"/>
      <c r="AV135" s="146"/>
      <c r="AW135" s="146"/>
      <c r="AX135" s="146"/>
      <c r="AY135" s="146"/>
      <c r="AZ135" s="146">
        <v>1</v>
      </c>
      <c r="BA135" s="146"/>
      <c r="BB135" s="146"/>
      <c r="BC135" s="146"/>
      <c r="BD135" s="146"/>
      <c r="BE135" s="146"/>
      <c r="BF135" s="146"/>
      <c r="BG135" s="146"/>
      <c r="BH135" s="146"/>
      <c r="BI135" s="146">
        <v>1</v>
      </c>
      <c r="BJ135" s="146"/>
      <c r="BK135" s="146"/>
      <c r="BL135" s="146"/>
      <c r="BM135" s="146"/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146">
        <v>1</v>
      </c>
      <c r="DB135" s="146"/>
      <c r="DC135" s="146"/>
      <c r="DD135" s="146"/>
      <c r="DE135" s="146"/>
      <c r="DF135" s="146"/>
      <c r="DG135" s="146"/>
      <c r="DH135" s="146"/>
      <c r="DI135" s="146"/>
      <c r="DJ135" s="146">
        <v>8</v>
      </c>
      <c r="DK135" s="146"/>
      <c r="DL135" s="146">
        <v>1</v>
      </c>
      <c r="DM135" s="146"/>
      <c r="DN135" s="146"/>
      <c r="DO135" s="146"/>
      <c r="DP135" s="146"/>
      <c r="DQ135" s="146"/>
      <c r="DR135" s="146"/>
      <c r="DS135" s="146"/>
      <c r="DT135" s="146"/>
      <c r="DU135" s="146">
        <v>1</v>
      </c>
      <c r="DV135" s="146"/>
      <c r="DW135" s="146">
        <v>1</v>
      </c>
      <c r="DX135" s="146"/>
    </row>
    <row r="136" spans="1:128" x14ac:dyDescent="0.25">
      <c r="A136" s="146" t="s">
        <v>819</v>
      </c>
      <c r="B136" s="146" t="s">
        <v>544</v>
      </c>
      <c r="C136" s="146" t="s">
        <v>193</v>
      </c>
      <c r="D136" s="146">
        <v>2</v>
      </c>
      <c r="E136" s="168">
        <v>43222</v>
      </c>
      <c r="F136" s="170">
        <v>0.58333333333333337</v>
      </c>
      <c r="G136" s="146"/>
      <c r="H136" s="146"/>
      <c r="I136" s="146"/>
      <c r="J136" s="146">
        <v>28.2</v>
      </c>
      <c r="K136" s="146" t="s">
        <v>384</v>
      </c>
      <c r="L136" s="146">
        <v>79</v>
      </c>
      <c r="M136" s="146" t="s">
        <v>371</v>
      </c>
      <c r="N136" s="193">
        <v>1</v>
      </c>
      <c r="O136" s="146">
        <v>2</v>
      </c>
      <c r="P136" s="146">
        <v>3</v>
      </c>
      <c r="Q136" s="146">
        <v>1</v>
      </c>
      <c r="R136" s="146"/>
      <c r="S136" s="146">
        <v>1</v>
      </c>
      <c r="T136" s="146">
        <v>79</v>
      </c>
      <c r="U136" s="146" t="s">
        <v>407</v>
      </c>
      <c r="V136" s="146">
        <v>2</v>
      </c>
      <c r="W136" s="146" t="s">
        <v>406</v>
      </c>
      <c r="X136" s="146">
        <v>7</v>
      </c>
      <c r="Y136" s="146">
        <v>26</v>
      </c>
      <c r="Z136" s="146"/>
      <c r="AA136" s="146"/>
      <c r="AB136" s="185">
        <v>0</v>
      </c>
      <c r="AC136" s="146"/>
      <c r="AD136" s="186">
        <v>1</v>
      </c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46"/>
      <c r="AV136" s="146"/>
      <c r="AW136" s="146">
        <v>5</v>
      </c>
      <c r="AX136" s="146"/>
      <c r="AY136" s="146"/>
      <c r="AZ136" s="146">
        <v>1</v>
      </c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>
        <v>1</v>
      </c>
      <c r="CN136" s="146">
        <v>1</v>
      </c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146">
        <v>2</v>
      </c>
      <c r="DB136" s="146"/>
      <c r="DC136" s="146"/>
      <c r="DD136" s="146"/>
      <c r="DE136" s="146"/>
      <c r="DF136" s="146"/>
      <c r="DG136" s="146"/>
      <c r="DH136" s="146"/>
      <c r="DI136" s="146">
        <v>1</v>
      </c>
      <c r="DJ136" s="146">
        <v>5</v>
      </c>
      <c r="DK136" s="146"/>
      <c r="DL136" s="146"/>
      <c r="DM136" s="146">
        <v>2</v>
      </c>
      <c r="DN136" s="146"/>
      <c r="DO136" s="146"/>
      <c r="DP136" s="146"/>
      <c r="DQ136" s="146"/>
      <c r="DR136" s="146"/>
      <c r="DS136" s="146"/>
      <c r="DT136" s="146"/>
      <c r="DU136" s="146">
        <v>14</v>
      </c>
      <c r="DV136" s="146"/>
      <c r="DW136" s="146"/>
      <c r="DX136" s="146"/>
    </row>
    <row r="137" spans="1:128" x14ac:dyDescent="0.25">
      <c r="A137" s="146" t="s">
        <v>819</v>
      </c>
      <c r="B137" s="146" t="s">
        <v>544</v>
      </c>
      <c r="C137" s="146" t="s">
        <v>193</v>
      </c>
      <c r="D137" s="146">
        <v>2</v>
      </c>
      <c r="E137" s="168">
        <v>43222</v>
      </c>
      <c r="F137" s="170">
        <v>0.58333333333333304</v>
      </c>
      <c r="G137" s="146"/>
      <c r="H137" s="146"/>
      <c r="I137" s="146"/>
      <c r="J137" s="146">
        <v>28.2</v>
      </c>
      <c r="K137" s="146" t="s">
        <v>384</v>
      </c>
      <c r="L137" s="146">
        <v>80</v>
      </c>
      <c r="M137" s="146" t="s">
        <v>358</v>
      </c>
      <c r="N137" s="193">
        <v>1</v>
      </c>
      <c r="O137" s="146">
        <v>1</v>
      </c>
      <c r="P137" s="146">
        <v>2</v>
      </c>
      <c r="Q137" s="146">
        <v>0</v>
      </c>
      <c r="R137" s="146"/>
      <c r="S137" s="146">
        <v>1</v>
      </c>
      <c r="T137" s="146">
        <v>80</v>
      </c>
      <c r="U137" s="146" t="s">
        <v>407</v>
      </c>
      <c r="V137" s="146">
        <v>2</v>
      </c>
      <c r="W137" s="146" t="s">
        <v>410</v>
      </c>
      <c r="X137" s="146">
        <v>3</v>
      </c>
      <c r="Y137" s="146">
        <v>6</v>
      </c>
      <c r="Z137" s="146"/>
      <c r="AA137" s="146"/>
      <c r="AB137" s="185">
        <v>0</v>
      </c>
      <c r="AC137" s="146"/>
      <c r="AD137" s="186">
        <v>0</v>
      </c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46"/>
      <c r="AV137" s="146"/>
      <c r="AW137" s="146">
        <v>2</v>
      </c>
      <c r="AX137" s="146"/>
      <c r="AY137" s="146"/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6"/>
      <c r="BN137" s="146"/>
      <c r="BO137" s="146"/>
      <c r="BP137" s="146"/>
      <c r="BQ137" s="146">
        <v>1</v>
      </c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146">
        <v>3</v>
      </c>
      <c r="DB137" s="146"/>
      <c r="DC137" s="146"/>
      <c r="DD137" s="146"/>
      <c r="DE137" s="146"/>
      <c r="DF137" s="146"/>
      <c r="DG137" s="146"/>
      <c r="DH137" s="146"/>
      <c r="DI137" s="146"/>
      <c r="DJ137" s="146"/>
      <c r="DK137" s="146"/>
      <c r="DL137" s="146"/>
      <c r="DM137" s="146"/>
      <c r="DN137" s="146"/>
      <c r="DO137" s="146"/>
      <c r="DP137" s="146"/>
      <c r="DQ137" s="146"/>
      <c r="DR137" s="146"/>
      <c r="DS137" s="146"/>
      <c r="DT137" s="146"/>
      <c r="DU137" s="146">
        <v>3</v>
      </c>
      <c r="DV137" s="146"/>
      <c r="DW137" s="146"/>
      <c r="DX137" s="146"/>
    </row>
    <row r="138" spans="1:128" x14ac:dyDescent="0.25">
      <c r="A138" s="146" t="s">
        <v>819</v>
      </c>
      <c r="B138" s="146" t="s">
        <v>544</v>
      </c>
      <c r="C138" s="146" t="s">
        <v>193</v>
      </c>
      <c r="D138" s="146">
        <v>2</v>
      </c>
      <c r="E138" s="168">
        <v>43222</v>
      </c>
      <c r="F138" s="170">
        <v>0.58333333333333304</v>
      </c>
      <c r="G138" s="146"/>
      <c r="H138" s="146"/>
      <c r="I138" s="146"/>
      <c r="J138" s="146">
        <v>28.2</v>
      </c>
      <c r="K138" s="146" t="s">
        <v>384</v>
      </c>
      <c r="L138" s="146">
        <v>81</v>
      </c>
      <c r="M138" s="146" t="s">
        <v>411</v>
      </c>
      <c r="N138" s="193">
        <v>1</v>
      </c>
      <c r="O138" s="146">
        <v>2</v>
      </c>
      <c r="P138" s="146">
        <v>1</v>
      </c>
      <c r="Q138" s="146">
        <v>1</v>
      </c>
      <c r="R138" s="146"/>
      <c r="S138" s="146">
        <v>1</v>
      </c>
      <c r="T138" s="146">
        <v>81</v>
      </c>
      <c r="U138" s="146" t="s">
        <v>407</v>
      </c>
      <c r="V138" s="146">
        <v>2</v>
      </c>
      <c r="W138" s="146" t="s">
        <v>412</v>
      </c>
      <c r="X138" s="146">
        <v>4</v>
      </c>
      <c r="Y138" s="146">
        <v>11</v>
      </c>
      <c r="Z138" s="146"/>
      <c r="AA138" s="146"/>
      <c r="AB138" s="185">
        <v>0</v>
      </c>
      <c r="AC138" s="146"/>
      <c r="AD138" s="186">
        <v>0</v>
      </c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>
        <v>1</v>
      </c>
      <c r="AQ138" s="146"/>
      <c r="AR138" s="146"/>
      <c r="AS138" s="146"/>
      <c r="AT138" s="146"/>
      <c r="AU138" s="146"/>
      <c r="AV138" s="146"/>
      <c r="AW138" s="146">
        <v>2</v>
      </c>
      <c r="AX138" s="146"/>
      <c r="AY138" s="146"/>
      <c r="AZ138" s="146">
        <v>1</v>
      </c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>
        <v>1</v>
      </c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146"/>
      <c r="DB138" s="146"/>
      <c r="DC138" s="146"/>
      <c r="DD138" s="146"/>
      <c r="DE138" s="146"/>
      <c r="DF138" s="146"/>
      <c r="DG138" s="146"/>
      <c r="DH138" s="146"/>
      <c r="DI138" s="146"/>
      <c r="DJ138" s="146">
        <v>4</v>
      </c>
      <c r="DK138" s="146"/>
      <c r="DL138" s="146"/>
      <c r="DM138" s="146"/>
      <c r="DN138" s="146"/>
      <c r="DO138" s="146"/>
      <c r="DP138" s="146"/>
      <c r="DQ138" s="146"/>
      <c r="DR138" s="146"/>
      <c r="DS138" s="146"/>
      <c r="DT138" s="146"/>
      <c r="DU138" s="146">
        <v>5</v>
      </c>
      <c r="DV138" s="146"/>
      <c r="DW138" s="146">
        <v>1</v>
      </c>
      <c r="DX138" s="146"/>
    </row>
    <row r="139" spans="1:128" x14ac:dyDescent="0.25">
      <c r="A139" s="146" t="s">
        <v>819</v>
      </c>
      <c r="B139" s="146" t="s">
        <v>544</v>
      </c>
      <c r="C139" s="146" t="s">
        <v>193</v>
      </c>
      <c r="D139" s="146">
        <v>2</v>
      </c>
      <c r="E139" s="168">
        <v>43222</v>
      </c>
      <c r="F139" s="170">
        <v>0.58333333333333304</v>
      </c>
      <c r="G139" s="146"/>
      <c r="H139" s="146"/>
      <c r="I139" s="146"/>
      <c r="J139" s="146">
        <v>28.2</v>
      </c>
      <c r="K139" s="146" t="s">
        <v>384</v>
      </c>
      <c r="L139" s="146">
        <v>82</v>
      </c>
      <c r="M139" s="146" t="s">
        <v>371</v>
      </c>
      <c r="N139" s="193">
        <v>1</v>
      </c>
      <c r="O139" s="146">
        <v>2</v>
      </c>
      <c r="P139" s="146">
        <v>0</v>
      </c>
      <c r="Q139" s="146">
        <v>1</v>
      </c>
      <c r="R139" s="146"/>
      <c r="S139" s="146">
        <v>1</v>
      </c>
      <c r="T139" s="146">
        <v>82</v>
      </c>
      <c r="U139" s="146" t="s">
        <v>407</v>
      </c>
      <c r="V139" s="146">
        <v>2</v>
      </c>
      <c r="W139" s="146"/>
      <c r="X139" s="146">
        <v>3</v>
      </c>
      <c r="Y139" s="146">
        <v>4</v>
      </c>
      <c r="Z139" s="146"/>
      <c r="AA139" s="146"/>
      <c r="AB139" s="185">
        <v>0</v>
      </c>
      <c r="AC139" s="146"/>
      <c r="AD139" s="186">
        <v>0</v>
      </c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>
        <v>1</v>
      </c>
      <c r="AQ139" s="146"/>
      <c r="AR139" s="146"/>
      <c r="AS139" s="146"/>
      <c r="AT139" s="146"/>
      <c r="AU139" s="146"/>
      <c r="AV139" s="146"/>
      <c r="AW139" s="146">
        <v>1</v>
      </c>
      <c r="AX139" s="146"/>
      <c r="AY139" s="146"/>
      <c r="AZ139" s="146">
        <v>1</v>
      </c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146">
        <v>2</v>
      </c>
      <c r="DB139" s="146"/>
      <c r="DC139" s="146"/>
      <c r="DD139" s="146"/>
      <c r="DE139" s="146"/>
      <c r="DF139" s="146"/>
      <c r="DG139" s="146"/>
      <c r="DH139" s="146"/>
      <c r="DI139" s="146"/>
      <c r="DJ139" s="146"/>
      <c r="DK139" s="146"/>
      <c r="DL139" s="146"/>
      <c r="DM139" s="146">
        <v>1</v>
      </c>
      <c r="DN139" s="146"/>
      <c r="DO139" s="146"/>
      <c r="DP139" s="146"/>
      <c r="DQ139" s="146">
        <v>1</v>
      </c>
      <c r="DR139" s="146"/>
      <c r="DS139" s="146"/>
      <c r="DT139" s="146"/>
      <c r="DU139" s="146"/>
      <c r="DV139" s="146"/>
      <c r="DW139" s="146"/>
      <c r="DX139" s="146"/>
    </row>
    <row r="140" spans="1:128" x14ac:dyDescent="0.25">
      <c r="A140" s="146" t="s">
        <v>819</v>
      </c>
      <c r="B140" s="146" t="s">
        <v>544</v>
      </c>
      <c r="C140" s="146" t="s">
        <v>193</v>
      </c>
      <c r="D140" s="146">
        <v>2</v>
      </c>
      <c r="E140" s="168">
        <v>43222</v>
      </c>
      <c r="F140" s="170">
        <v>0.58333333333333304</v>
      </c>
      <c r="G140" s="146"/>
      <c r="H140" s="146"/>
      <c r="I140" s="146"/>
      <c r="J140" s="146">
        <v>28.2</v>
      </c>
      <c r="K140" s="146" t="s">
        <v>384</v>
      </c>
      <c r="L140" s="146">
        <v>83</v>
      </c>
      <c r="M140" s="146" t="s">
        <v>358</v>
      </c>
      <c r="N140" s="193">
        <v>1</v>
      </c>
      <c r="O140" s="146">
        <v>2</v>
      </c>
      <c r="P140" s="146">
        <v>0</v>
      </c>
      <c r="Q140" s="146">
        <v>1</v>
      </c>
      <c r="R140" s="146"/>
      <c r="S140" s="146">
        <v>1</v>
      </c>
      <c r="T140" s="146">
        <v>83</v>
      </c>
      <c r="U140" s="146" t="s">
        <v>419</v>
      </c>
      <c r="V140" s="146">
        <v>2</v>
      </c>
      <c r="W140" s="146"/>
      <c r="X140" s="146">
        <v>3</v>
      </c>
      <c r="Y140" s="146">
        <v>6</v>
      </c>
      <c r="Z140" s="146"/>
      <c r="AA140" s="146"/>
      <c r="AB140" s="185">
        <v>0</v>
      </c>
      <c r="AC140" s="146"/>
      <c r="AD140" s="186">
        <v>0</v>
      </c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  <c r="AT140" s="146"/>
      <c r="AU140" s="146"/>
      <c r="AV140" s="146"/>
      <c r="AW140" s="146">
        <v>2</v>
      </c>
      <c r="AX140" s="146"/>
      <c r="AY140" s="146"/>
      <c r="AZ140" s="146"/>
      <c r="BA140" s="146"/>
      <c r="BB140" s="146"/>
      <c r="BC140" s="146"/>
      <c r="BD140" s="146"/>
      <c r="BE140" s="146"/>
      <c r="BF140" s="146"/>
      <c r="BG140" s="146"/>
      <c r="BH140" s="146"/>
      <c r="BI140" s="146"/>
      <c r="BJ140" s="146"/>
      <c r="BK140" s="146"/>
      <c r="BL140" s="146"/>
      <c r="BM140" s="146"/>
      <c r="BN140" s="146"/>
      <c r="BO140" s="146"/>
      <c r="BP140" s="146"/>
      <c r="BQ140" s="146">
        <v>1</v>
      </c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146">
        <v>1</v>
      </c>
      <c r="DB140" s="146"/>
      <c r="DC140" s="146"/>
      <c r="DD140" s="146"/>
      <c r="DE140" s="146"/>
      <c r="DF140" s="146"/>
      <c r="DG140" s="146"/>
      <c r="DH140" s="146"/>
      <c r="DI140" s="146"/>
      <c r="DJ140" s="146">
        <v>4</v>
      </c>
      <c r="DK140" s="146"/>
      <c r="DL140" s="146"/>
      <c r="DM140" s="146"/>
      <c r="DN140" s="146"/>
      <c r="DO140" s="146"/>
      <c r="DP140" s="146"/>
      <c r="DQ140" s="146"/>
      <c r="DR140" s="146"/>
      <c r="DS140" s="146"/>
      <c r="DT140" s="146"/>
      <c r="DU140" s="146"/>
      <c r="DV140" s="146"/>
      <c r="DW140" s="146">
        <v>1</v>
      </c>
      <c r="DX140" s="146"/>
    </row>
    <row r="141" spans="1:128" x14ac:dyDescent="0.25">
      <c r="A141" s="146" t="s">
        <v>819</v>
      </c>
      <c r="B141" s="146" t="s">
        <v>544</v>
      </c>
      <c r="C141" s="146" t="s">
        <v>193</v>
      </c>
      <c r="D141" s="146">
        <v>2</v>
      </c>
      <c r="E141" s="168">
        <v>43222</v>
      </c>
      <c r="F141" s="170">
        <v>0.58333333333333304</v>
      </c>
      <c r="G141" s="146"/>
      <c r="H141" s="146"/>
      <c r="I141" s="146"/>
      <c r="J141" s="146">
        <v>28.2</v>
      </c>
      <c r="K141" s="146" t="s">
        <v>384</v>
      </c>
      <c r="L141" s="146">
        <v>84</v>
      </c>
      <c r="M141" s="146" t="s">
        <v>358</v>
      </c>
      <c r="N141" s="193">
        <v>1</v>
      </c>
      <c r="O141" s="146">
        <v>4</v>
      </c>
      <c r="P141" s="146">
        <v>2</v>
      </c>
      <c r="Q141" s="146">
        <v>2</v>
      </c>
      <c r="R141" s="146"/>
      <c r="S141" s="146">
        <v>1</v>
      </c>
      <c r="T141" s="146">
        <v>84</v>
      </c>
      <c r="U141" s="146" t="s">
        <v>407</v>
      </c>
      <c r="V141" s="146">
        <v>2</v>
      </c>
      <c r="W141" s="146" t="s">
        <v>413</v>
      </c>
      <c r="X141" s="146">
        <v>8</v>
      </c>
      <c r="Y141" s="146">
        <v>19</v>
      </c>
      <c r="Z141" s="146"/>
      <c r="AA141" s="146"/>
      <c r="AB141" s="185">
        <v>1</v>
      </c>
      <c r="AC141" s="146"/>
      <c r="AD141" s="186">
        <v>0</v>
      </c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>
        <v>1</v>
      </c>
      <c r="AQ141" s="146"/>
      <c r="AR141" s="146"/>
      <c r="AS141" s="146"/>
      <c r="AT141" s="146"/>
      <c r="AU141" s="146"/>
      <c r="AV141" s="146"/>
      <c r="AW141" s="146">
        <v>4</v>
      </c>
      <c r="AX141" s="146"/>
      <c r="AY141" s="146"/>
      <c r="AZ141" s="146">
        <v>2</v>
      </c>
      <c r="BA141" s="146"/>
      <c r="BB141" s="146"/>
      <c r="BC141" s="146"/>
      <c r="BD141" s="146"/>
      <c r="BE141" s="146"/>
      <c r="BF141" s="146"/>
      <c r="BG141" s="146"/>
      <c r="BH141" s="146"/>
      <c r="BI141" s="146"/>
      <c r="BJ141" s="146"/>
      <c r="BK141" s="146"/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146">
        <v>11</v>
      </c>
      <c r="DB141" s="146"/>
      <c r="DC141" s="146"/>
      <c r="DD141" s="146"/>
      <c r="DE141" s="146"/>
      <c r="DF141" s="146"/>
      <c r="DG141" s="146"/>
      <c r="DH141" s="146"/>
      <c r="DI141" s="146"/>
      <c r="DJ141" s="146">
        <v>4</v>
      </c>
      <c r="DK141" s="146"/>
      <c r="DL141" s="146"/>
      <c r="DM141" s="146"/>
      <c r="DN141" s="146"/>
      <c r="DO141" s="146"/>
      <c r="DP141" s="146"/>
      <c r="DQ141" s="146"/>
      <c r="DR141" s="146"/>
      <c r="DS141" s="146"/>
      <c r="DT141" s="146"/>
      <c r="DU141" s="146">
        <v>1</v>
      </c>
      <c r="DV141" s="146"/>
      <c r="DW141" s="146">
        <v>3</v>
      </c>
      <c r="DX141" s="146"/>
    </row>
    <row r="142" spans="1:128" x14ac:dyDescent="0.25">
      <c r="A142" s="146" t="s">
        <v>819</v>
      </c>
      <c r="B142" s="146" t="s">
        <v>544</v>
      </c>
      <c r="C142" s="146" t="s">
        <v>193</v>
      </c>
      <c r="D142" s="146">
        <v>2</v>
      </c>
      <c r="E142" s="168">
        <v>43222</v>
      </c>
      <c r="F142" s="170">
        <v>0.58333333333333304</v>
      </c>
      <c r="G142" s="146"/>
      <c r="H142" s="146"/>
      <c r="I142" s="146"/>
      <c r="J142" s="146">
        <v>28.2</v>
      </c>
      <c r="K142" s="146" t="s">
        <v>384</v>
      </c>
      <c r="L142" s="146">
        <v>85</v>
      </c>
      <c r="M142" s="146" t="s">
        <v>358</v>
      </c>
      <c r="N142" s="193">
        <v>1</v>
      </c>
      <c r="O142" s="146">
        <v>1</v>
      </c>
      <c r="P142" s="146">
        <v>4</v>
      </c>
      <c r="Q142" s="146">
        <v>0</v>
      </c>
      <c r="R142" s="146"/>
      <c r="S142" s="146">
        <v>1</v>
      </c>
      <c r="T142" s="146">
        <v>85</v>
      </c>
      <c r="U142" s="146" t="s">
        <v>407</v>
      </c>
      <c r="V142" s="146">
        <v>2</v>
      </c>
      <c r="W142" s="146" t="s">
        <v>414</v>
      </c>
      <c r="X142" s="146">
        <v>5</v>
      </c>
      <c r="Y142" s="146">
        <v>4</v>
      </c>
      <c r="Z142" s="146"/>
      <c r="AA142" s="146"/>
      <c r="AB142" s="185">
        <v>0</v>
      </c>
      <c r="AC142" s="146"/>
      <c r="AD142" s="186">
        <v>0</v>
      </c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>
        <v>1</v>
      </c>
      <c r="AQ142" s="146"/>
      <c r="AR142" s="146"/>
      <c r="AS142" s="146"/>
      <c r="AT142" s="146"/>
      <c r="AU142" s="146"/>
      <c r="AV142" s="146"/>
      <c r="AW142" s="146">
        <v>3</v>
      </c>
      <c r="AX142" s="146"/>
      <c r="AY142" s="146"/>
      <c r="AZ142" s="146">
        <v>1</v>
      </c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146">
        <v>1</v>
      </c>
      <c r="DB142" s="146"/>
      <c r="DC142" s="146"/>
      <c r="DD142" s="146"/>
      <c r="DE142" s="146"/>
      <c r="DF142" s="146"/>
      <c r="DG142" s="146"/>
      <c r="DH142" s="146"/>
      <c r="DI142" s="146">
        <v>3</v>
      </c>
      <c r="DJ142" s="146"/>
      <c r="DK142" s="146"/>
      <c r="DL142" s="146"/>
      <c r="DM142" s="146"/>
      <c r="DN142" s="146"/>
      <c r="DO142" s="146"/>
      <c r="DP142" s="146"/>
      <c r="DQ142" s="146"/>
      <c r="DR142" s="146"/>
      <c r="DS142" s="146"/>
      <c r="DT142" s="146"/>
      <c r="DU142" s="146"/>
      <c r="DV142" s="146"/>
      <c r="DW142" s="146"/>
      <c r="DX142" s="146"/>
    </row>
    <row r="143" spans="1:128" x14ac:dyDescent="0.25">
      <c r="A143" s="146" t="s">
        <v>819</v>
      </c>
      <c r="B143" s="146" t="s">
        <v>544</v>
      </c>
      <c r="C143" s="146" t="s">
        <v>193</v>
      </c>
      <c r="D143" s="146">
        <v>2</v>
      </c>
      <c r="E143" s="168">
        <v>43222</v>
      </c>
      <c r="F143" s="170">
        <v>0.58333333333333304</v>
      </c>
      <c r="G143" s="146"/>
      <c r="H143" s="146"/>
      <c r="I143" s="146"/>
      <c r="J143" s="146">
        <v>28.2</v>
      </c>
      <c r="K143" s="146" t="s">
        <v>384</v>
      </c>
      <c r="L143" s="146">
        <v>86</v>
      </c>
      <c r="M143" s="146" t="s">
        <v>411</v>
      </c>
      <c r="N143" s="193">
        <v>1</v>
      </c>
      <c r="O143" s="146">
        <v>2</v>
      </c>
      <c r="P143" s="146">
        <v>1</v>
      </c>
      <c r="Q143" s="146">
        <v>0</v>
      </c>
      <c r="R143" s="146"/>
      <c r="S143" s="146">
        <v>1</v>
      </c>
      <c r="T143" s="146">
        <v>86</v>
      </c>
      <c r="U143" s="146" t="s">
        <v>407</v>
      </c>
      <c r="V143" s="146">
        <v>2</v>
      </c>
      <c r="W143" s="146" t="s">
        <v>415</v>
      </c>
      <c r="X143" s="146">
        <v>3</v>
      </c>
      <c r="Y143" s="146">
        <v>24</v>
      </c>
      <c r="Z143" s="146"/>
      <c r="AA143" s="146"/>
      <c r="AB143" s="185">
        <v>0</v>
      </c>
      <c r="AC143" s="146"/>
      <c r="AD143" s="186">
        <v>0</v>
      </c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>
        <v>2</v>
      </c>
      <c r="AQ143" s="146"/>
      <c r="AR143" s="146"/>
      <c r="AS143" s="146"/>
      <c r="AT143" s="146"/>
      <c r="AU143" s="146"/>
      <c r="AV143" s="146"/>
      <c r="AW143" s="146"/>
      <c r="AX143" s="146"/>
      <c r="AY143" s="146"/>
      <c r="AZ143" s="146">
        <v>1</v>
      </c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146">
        <v>1</v>
      </c>
      <c r="DB143" s="146"/>
      <c r="DC143" s="146"/>
      <c r="DD143" s="146"/>
      <c r="DE143" s="146"/>
      <c r="DF143" s="146"/>
      <c r="DG143" s="146"/>
      <c r="DH143" s="146"/>
      <c r="DI143" s="146">
        <v>13</v>
      </c>
      <c r="DJ143" s="146">
        <v>2</v>
      </c>
      <c r="DK143" s="146"/>
      <c r="DL143" s="146"/>
      <c r="DM143" s="146">
        <v>1</v>
      </c>
      <c r="DN143" s="146"/>
      <c r="DO143" s="146"/>
      <c r="DP143" s="146"/>
      <c r="DQ143" s="146"/>
      <c r="DR143" s="146"/>
      <c r="DS143" s="146"/>
      <c r="DT143" s="146"/>
      <c r="DU143" s="146">
        <v>5</v>
      </c>
      <c r="DV143" s="146">
        <v>1</v>
      </c>
      <c r="DW143" s="146">
        <v>1</v>
      </c>
      <c r="DX143" s="146"/>
    </row>
    <row r="144" spans="1:128" x14ac:dyDescent="0.25">
      <c r="A144" s="146" t="s">
        <v>819</v>
      </c>
      <c r="B144" s="146" t="s">
        <v>544</v>
      </c>
      <c r="C144" s="146" t="s">
        <v>193</v>
      </c>
      <c r="D144" s="146">
        <v>2</v>
      </c>
      <c r="E144" s="168">
        <v>43222</v>
      </c>
      <c r="F144" s="170">
        <v>0.58333333333333304</v>
      </c>
      <c r="G144" s="146"/>
      <c r="H144" s="146"/>
      <c r="I144" s="146"/>
      <c r="J144" s="146">
        <v>28.2</v>
      </c>
      <c r="K144" s="146" t="s">
        <v>384</v>
      </c>
      <c r="L144" s="146">
        <v>87</v>
      </c>
      <c r="M144" s="146" t="s">
        <v>358</v>
      </c>
      <c r="N144" s="193">
        <v>1</v>
      </c>
      <c r="O144" s="146">
        <v>1</v>
      </c>
      <c r="P144" s="146">
        <v>0</v>
      </c>
      <c r="Q144" s="146">
        <v>0</v>
      </c>
      <c r="R144" s="146"/>
      <c r="S144" s="146">
        <v>1</v>
      </c>
      <c r="T144" s="146">
        <v>87</v>
      </c>
      <c r="U144" s="146" t="s">
        <v>407</v>
      </c>
      <c r="V144" s="146">
        <v>2</v>
      </c>
      <c r="W144" s="146" t="s">
        <v>416</v>
      </c>
      <c r="X144" s="146">
        <v>2</v>
      </c>
      <c r="Y144" s="146">
        <v>15</v>
      </c>
      <c r="Z144" s="146"/>
      <c r="AA144" s="146"/>
      <c r="AB144" s="185">
        <v>0</v>
      </c>
      <c r="AC144" s="146"/>
      <c r="AD144" s="186">
        <v>0</v>
      </c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46"/>
      <c r="AV144" s="146"/>
      <c r="AW144" s="146">
        <v>1</v>
      </c>
      <c r="AX144" s="146"/>
      <c r="AY144" s="146"/>
      <c r="AZ144" s="146">
        <v>1</v>
      </c>
      <c r="BA144" s="146"/>
      <c r="BB144" s="146"/>
      <c r="BC144" s="146"/>
      <c r="BD144" s="146"/>
      <c r="BE144" s="146"/>
      <c r="BF144" s="146"/>
      <c r="BG144" s="146"/>
      <c r="BH144" s="146"/>
      <c r="BI144" s="146"/>
      <c r="BJ144" s="146"/>
      <c r="BK144" s="146"/>
      <c r="BL144" s="146"/>
      <c r="BM144" s="146"/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146">
        <v>7</v>
      </c>
      <c r="DB144" s="146"/>
      <c r="DC144" s="146"/>
      <c r="DD144" s="146"/>
      <c r="DE144" s="146"/>
      <c r="DF144" s="146"/>
      <c r="DG144" s="146"/>
      <c r="DH144" s="146"/>
      <c r="DI144" s="146"/>
      <c r="DJ144" s="146">
        <v>4</v>
      </c>
      <c r="DK144" s="146"/>
      <c r="DL144" s="146"/>
      <c r="DM144" s="146"/>
      <c r="DN144" s="146"/>
      <c r="DO144" s="146"/>
      <c r="DP144" s="146"/>
      <c r="DQ144" s="146"/>
      <c r="DR144" s="146"/>
      <c r="DS144" s="146"/>
      <c r="DT144" s="146"/>
      <c r="DU144" s="146">
        <v>4</v>
      </c>
      <c r="DV144" s="146"/>
      <c r="DW144" s="146"/>
      <c r="DX144" s="146"/>
    </row>
    <row r="145" spans="1:129" x14ac:dyDescent="0.25">
      <c r="A145" s="146" t="s">
        <v>819</v>
      </c>
      <c r="B145" s="146" t="s">
        <v>544</v>
      </c>
      <c r="C145" s="146" t="s">
        <v>193</v>
      </c>
      <c r="D145" s="146">
        <v>2</v>
      </c>
      <c r="E145" s="168">
        <v>43222</v>
      </c>
      <c r="F145" s="170">
        <v>0.58333333333333304</v>
      </c>
      <c r="G145" s="146"/>
      <c r="H145" s="146"/>
      <c r="I145" s="146"/>
      <c r="J145" s="146">
        <v>28.2</v>
      </c>
      <c r="K145" s="146" t="s">
        <v>384</v>
      </c>
      <c r="L145" s="146">
        <v>88</v>
      </c>
      <c r="M145" s="146" t="s">
        <v>358</v>
      </c>
      <c r="N145" s="193">
        <v>1</v>
      </c>
      <c r="O145" s="146">
        <v>3</v>
      </c>
      <c r="P145" s="146">
        <v>0</v>
      </c>
      <c r="Q145" s="146">
        <v>0</v>
      </c>
      <c r="R145" s="146"/>
      <c r="S145" s="146">
        <v>1</v>
      </c>
      <c r="T145" s="146">
        <v>88</v>
      </c>
      <c r="U145" s="146" t="s">
        <v>407</v>
      </c>
      <c r="V145" s="146">
        <v>2</v>
      </c>
      <c r="W145" s="146" t="s">
        <v>417</v>
      </c>
      <c r="X145" s="146">
        <v>3</v>
      </c>
      <c r="Y145" s="146">
        <v>8</v>
      </c>
      <c r="Z145" s="146"/>
      <c r="AA145" s="146"/>
      <c r="AB145" s="185">
        <v>0</v>
      </c>
      <c r="AC145" s="146"/>
      <c r="AD145" s="186">
        <v>0</v>
      </c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>
        <v>1</v>
      </c>
      <c r="AQ145" s="146"/>
      <c r="AR145" s="146"/>
      <c r="AS145" s="146"/>
      <c r="AT145" s="146"/>
      <c r="AU145" s="146"/>
      <c r="AV145" s="146"/>
      <c r="AW145" s="146"/>
      <c r="AX145" s="146"/>
      <c r="AY145" s="146"/>
      <c r="AZ145" s="146">
        <v>1</v>
      </c>
      <c r="BA145" s="146"/>
      <c r="BB145" s="146"/>
      <c r="BC145" s="146"/>
      <c r="BD145" s="146"/>
      <c r="BE145" s="146"/>
      <c r="BF145" s="146"/>
      <c r="BG145" s="146"/>
      <c r="BH145" s="146"/>
      <c r="BI145" s="146"/>
      <c r="BJ145" s="146"/>
      <c r="BK145" s="146"/>
      <c r="BL145" s="146"/>
      <c r="BM145" s="146"/>
      <c r="BN145" s="146"/>
      <c r="BO145" s="146"/>
      <c r="BP145" s="146"/>
      <c r="BQ145" s="146">
        <v>1</v>
      </c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146">
        <v>2</v>
      </c>
      <c r="DB145" s="146"/>
      <c r="DC145" s="146"/>
      <c r="DD145" s="146"/>
      <c r="DE145" s="146"/>
      <c r="DF145" s="146"/>
      <c r="DG145" s="146"/>
      <c r="DH145" s="146"/>
      <c r="DI145" s="146"/>
      <c r="DJ145" s="146">
        <v>6</v>
      </c>
      <c r="DK145" s="146"/>
      <c r="DL145" s="146"/>
      <c r="DM145" s="146"/>
      <c r="DN145" s="146"/>
      <c r="DO145" s="146"/>
      <c r="DP145" s="146"/>
      <c r="DQ145" s="146"/>
      <c r="DR145" s="146"/>
      <c r="DS145" s="146"/>
      <c r="DT145" s="146"/>
      <c r="DU145" s="146"/>
      <c r="DV145" s="146"/>
      <c r="DW145" s="146"/>
      <c r="DX145" s="146"/>
      <c r="DY145" s="146"/>
    </row>
    <row r="146" spans="1:129" x14ac:dyDescent="0.25">
      <c r="A146" s="146" t="s">
        <v>819</v>
      </c>
      <c r="B146" s="146" t="s">
        <v>544</v>
      </c>
      <c r="C146" s="146" t="s">
        <v>193</v>
      </c>
      <c r="D146" s="146">
        <v>2</v>
      </c>
      <c r="E146" s="168">
        <v>43222</v>
      </c>
      <c r="F146" s="170">
        <v>0.58333333333333304</v>
      </c>
      <c r="G146" s="146"/>
      <c r="H146" s="146"/>
      <c r="I146" s="146"/>
      <c r="J146" s="146">
        <v>28.2</v>
      </c>
      <c r="K146" s="146" t="s">
        <v>384</v>
      </c>
      <c r="L146" s="146">
        <v>89</v>
      </c>
      <c r="M146" s="146" t="s">
        <v>371</v>
      </c>
      <c r="N146" s="193">
        <v>1</v>
      </c>
      <c r="O146" s="146">
        <v>2</v>
      </c>
      <c r="P146" s="146">
        <v>1</v>
      </c>
      <c r="Q146" s="146">
        <v>1</v>
      </c>
      <c r="R146" s="146"/>
      <c r="S146" s="146">
        <v>1</v>
      </c>
      <c r="T146" s="146">
        <v>89</v>
      </c>
      <c r="U146" s="146" t="s">
        <v>407</v>
      </c>
      <c r="V146" s="146">
        <v>2</v>
      </c>
      <c r="W146" s="146" t="s">
        <v>418</v>
      </c>
      <c r="X146" s="146">
        <v>4</v>
      </c>
      <c r="Y146" s="146">
        <v>29</v>
      </c>
      <c r="Z146" s="146"/>
      <c r="AA146" s="146"/>
      <c r="AB146" s="185">
        <v>0</v>
      </c>
      <c r="AC146" s="146"/>
      <c r="AD146" s="186">
        <v>0</v>
      </c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>
        <v>3</v>
      </c>
      <c r="AQ146" s="146"/>
      <c r="AR146" s="146"/>
      <c r="AS146" s="146"/>
      <c r="AT146" s="146"/>
      <c r="AU146" s="146"/>
      <c r="AV146" s="146"/>
      <c r="AW146" s="146"/>
      <c r="AX146" s="146"/>
      <c r="AY146" s="146"/>
      <c r="AZ146" s="146">
        <v>1</v>
      </c>
      <c r="BA146" s="146"/>
      <c r="BB146" s="146"/>
      <c r="BC146" s="146"/>
      <c r="BD146" s="146"/>
      <c r="BE146" s="146"/>
      <c r="BF146" s="146"/>
      <c r="BG146" s="146"/>
      <c r="BH146" s="146"/>
      <c r="BI146" s="146"/>
      <c r="BJ146" s="146"/>
      <c r="BK146" s="146"/>
      <c r="BL146" s="146"/>
      <c r="BM146" s="146"/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>
        <v>1</v>
      </c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146">
        <v>18</v>
      </c>
      <c r="DB146" s="146"/>
      <c r="DC146" s="146"/>
      <c r="DD146" s="146"/>
      <c r="DE146" s="146"/>
      <c r="DF146" s="146"/>
      <c r="DG146" s="146"/>
      <c r="DH146" s="146"/>
      <c r="DI146" s="146">
        <v>2</v>
      </c>
      <c r="DJ146" s="146">
        <v>1</v>
      </c>
      <c r="DK146" s="146"/>
      <c r="DL146" s="146"/>
      <c r="DM146" s="146">
        <v>1</v>
      </c>
      <c r="DN146" s="146"/>
      <c r="DO146" s="146"/>
      <c r="DP146" s="146"/>
      <c r="DQ146" s="146"/>
      <c r="DR146" s="146"/>
      <c r="DS146" s="146"/>
      <c r="DT146" s="146"/>
      <c r="DU146" s="146">
        <v>6</v>
      </c>
      <c r="DV146" s="146"/>
      <c r="DW146" s="146"/>
      <c r="DX146" s="146"/>
      <c r="DY146" s="146"/>
    </row>
    <row r="147" spans="1:129" x14ac:dyDescent="0.25">
      <c r="A147" s="146" t="s">
        <v>820</v>
      </c>
      <c r="B147" s="146" t="s">
        <v>544</v>
      </c>
      <c r="C147" s="146" t="s">
        <v>193</v>
      </c>
      <c r="D147" s="146">
        <v>2</v>
      </c>
      <c r="E147" s="168">
        <v>43222</v>
      </c>
      <c r="F147" s="170">
        <v>0.49444444444444402</v>
      </c>
      <c r="G147" s="146"/>
      <c r="H147" s="146"/>
      <c r="I147" s="146"/>
      <c r="J147" s="146">
        <v>22.4</v>
      </c>
      <c r="K147" s="146" t="s">
        <v>384</v>
      </c>
      <c r="L147" s="146">
        <v>68</v>
      </c>
      <c r="M147" s="146" t="s">
        <v>428</v>
      </c>
      <c r="N147" s="193">
        <v>1</v>
      </c>
      <c r="O147" s="146">
        <v>2</v>
      </c>
      <c r="P147" s="146">
        <v>0</v>
      </c>
      <c r="Q147" s="146">
        <v>1</v>
      </c>
      <c r="R147" s="146"/>
      <c r="S147" s="146">
        <v>1</v>
      </c>
      <c r="T147" s="146">
        <v>68</v>
      </c>
      <c r="U147" s="146" t="s">
        <v>432</v>
      </c>
      <c r="V147" s="146">
        <v>3</v>
      </c>
      <c r="W147" s="146" t="s">
        <v>429</v>
      </c>
      <c r="X147" s="146">
        <v>4</v>
      </c>
      <c r="Y147" s="146">
        <v>14</v>
      </c>
      <c r="Z147" s="146">
        <v>0</v>
      </c>
      <c r="AA147" s="146">
        <v>0</v>
      </c>
      <c r="AB147" s="185">
        <v>1</v>
      </c>
      <c r="AC147" s="146">
        <v>0</v>
      </c>
      <c r="AD147" s="186">
        <v>0</v>
      </c>
      <c r="AE147" s="146">
        <v>0</v>
      </c>
      <c r="AF147" s="146">
        <v>0</v>
      </c>
      <c r="AG147" s="146">
        <v>0</v>
      </c>
      <c r="AH147" s="146">
        <v>0</v>
      </c>
      <c r="AI147" s="146">
        <v>0</v>
      </c>
      <c r="AJ147" s="146">
        <v>0</v>
      </c>
      <c r="AK147" s="146">
        <v>0</v>
      </c>
      <c r="AL147" s="146">
        <v>0</v>
      </c>
      <c r="AM147" s="146">
        <v>0</v>
      </c>
      <c r="AN147" s="146">
        <v>0</v>
      </c>
      <c r="AO147" s="146">
        <v>0</v>
      </c>
      <c r="AP147" s="146">
        <v>0</v>
      </c>
      <c r="AQ147" s="146">
        <v>0</v>
      </c>
      <c r="AR147" s="146">
        <v>0</v>
      </c>
      <c r="AS147" s="146">
        <v>0</v>
      </c>
      <c r="AT147" s="146">
        <v>0</v>
      </c>
      <c r="AU147" s="146">
        <v>0</v>
      </c>
      <c r="AV147" s="146">
        <v>0</v>
      </c>
      <c r="AW147" s="146">
        <v>1</v>
      </c>
      <c r="AX147" s="146">
        <v>0</v>
      </c>
      <c r="AY147" s="146">
        <v>0</v>
      </c>
      <c r="AZ147" s="146">
        <v>0</v>
      </c>
      <c r="BA147" s="146">
        <v>0</v>
      </c>
      <c r="BB147" s="146">
        <v>0</v>
      </c>
      <c r="BC147" s="146">
        <v>0</v>
      </c>
      <c r="BD147" s="146">
        <v>0</v>
      </c>
      <c r="BE147" s="146">
        <v>0</v>
      </c>
      <c r="BF147" s="146">
        <v>0</v>
      </c>
      <c r="BG147" s="146">
        <v>0</v>
      </c>
      <c r="BH147" s="146">
        <v>0</v>
      </c>
      <c r="BI147" s="146">
        <v>0</v>
      </c>
      <c r="BJ147" s="146">
        <v>0</v>
      </c>
      <c r="BK147" s="146">
        <v>0</v>
      </c>
      <c r="BL147" s="146">
        <v>0</v>
      </c>
      <c r="BM147" s="146">
        <v>0</v>
      </c>
      <c r="BN147" s="146">
        <v>0</v>
      </c>
      <c r="BO147" s="146">
        <v>0</v>
      </c>
      <c r="BP147" s="146">
        <v>0</v>
      </c>
      <c r="BQ147" s="146">
        <v>2</v>
      </c>
      <c r="BR147" s="146">
        <v>0</v>
      </c>
      <c r="BS147" s="146">
        <v>0</v>
      </c>
      <c r="BT147" s="146">
        <v>0</v>
      </c>
      <c r="BU147" s="146">
        <v>0</v>
      </c>
      <c r="BV147" s="146">
        <v>0</v>
      </c>
      <c r="BW147" s="146">
        <v>0</v>
      </c>
      <c r="BX147" s="146">
        <v>0</v>
      </c>
      <c r="BY147" s="146">
        <v>0</v>
      </c>
      <c r="BZ147" s="146">
        <v>0</v>
      </c>
      <c r="CA147" s="146">
        <v>0</v>
      </c>
      <c r="CB147" s="146">
        <v>0</v>
      </c>
      <c r="CC147" s="146">
        <v>0</v>
      </c>
      <c r="CD147" s="146">
        <v>0</v>
      </c>
      <c r="CE147" s="146">
        <v>0</v>
      </c>
      <c r="CF147" s="146">
        <v>0</v>
      </c>
      <c r="CG147" s="146">
        <v>0</v>
      </c>
      <c r="CH147" s="146">
        <v>0</v>
      </c>
      <c r="CI147" s="146">
        <v>0</v>
      </c>
      <c r="CJ147" s="146">
        <v>0</v>
      </c>
      <c r="CK147" s="146">
        <v>0</v>
      </c>
      <c r="CL147" s="146">
        <v>0</v>
      </c>
      <c r="CM147" s="146">
        <v>0</v>
      </c>
      <c r="CN147" s="146">
        <v>0</v>
      </c>
      <c r="CO147" s="146">
        <v>0</v>
      </c>
      <c r="CP147" s="146">
        <v>0</v>
      </c>
      <c r="CQ147" s="146">
        <v>0</v>
      </c>
      <c r="CR147" s="146">
        <v>0</v>
      </c>
      <c r="CS147" s="146">
        <v>0</v>
      </c>
      <c r="CT147" s="146">
        <v>0</v>
      </c>
      <c r="CU147" s="146">
        <v>0</v>
      </c>
      <c r="CV147" s="146">
        <v>0</v>
      </c>
      <c r="CW147" s="146">
        <v>0</v>
      </c>
      <c r="CX147" s="146">
        <v>0</v>
      </c>
      <c r="CY147" s="146">
        <v>0</v>
      </c>
      <c r="CZ147" s="146">
        <v>0</v>
      </c>
      <c r="DA147" s="146">
        <v>9</v>
      </c>
      <c r="DB147" s="146">
        <v>0</v>
      </c>
      <c r="DC147" s="146">
        <v>0</v>
      </c>
      <c r="DD147" s="146">
        <v>1</v>
      </c>
      <c r="DE147" s="146">
        <v>0</v>
      </c>
      <c r="DF147" s="146">
        <v>0</v>
      </c>
      <c r="DG147" s="146">
        <v>0</v>
      </c>
      <c r="DH147" s="146">
        <v>0</v>
      </c>
      <c r="DI147" s="146">
        <v>1</v>
      </c>
      <c r="DJ147" s="146">
        <v>0</v>
      </c>
      <c r="DK147" s="146">
        <v>0</v>
      </c>
      <c r="DL147" s="146">
        <v>0</v>
      </c>
      <c r="DM147" s="146">
        <v>0</v>
      </c>
      <c r="DN147" s="146">
        <v>0</v>
      </c>
      <c r="DO147" s="146">
        <v>0</v>
      </c>
      <c r="DP147" s="146">
        <v>0</v>
      </c>
      <c r="DQ147" s="146">
        <v>0</v>
      </c>
      <c r="DR147" s="146">
        <v>0</v>
      </c>
      <c r="DS147" s="146">
        <v>0</v>
      </c>
      <c r="DT147" s="146">
        <v>0</v>
      </c>
      <c r="DU147" s="146">
        <v>0</v>
      </c>
      <c r="DV147" s="146">
        <v>1</v>
      </c>
      <c r="DW147" s="146">
        <v>2</v>
      </c>
      <c r="DX147" s="146">
        <v>0</v>
      </c>
      <c r="DY147" s="146">
        <v>0</v>
      </c>
    </row>
    <row r="148" spans="1:129" x14ac:dyDescent="0.25">
      <c r="A148" s="146" t="s">
        <v>820</v>
      </c>
      <c r="B148" s="146" t="s">
        <v>544</v>
      </c>
      <c r="C148" s="146" t="s">
        <v>193</v>
      </c>
      <c r="D148" s="146">
        <v>2</v>
      </c>
      <c r="E148" s="168">
        <v>43222</v>
      </c>
      <c r="F148" s="170">
        <v>0.6875</v>
      </c>
      <c r="G148" s="146"/>
      <c r="H148" s="146"/>
      <c r="I148" s="146"/>
      <c r="J148" s="146">
        <v>27.2</v>
      </c>
      <c r="K148" s="146" t="s">
        <v>384</v>
      </c>
      <c r="L148" s="146">
        <v>90</v>
      </c>
      <c r="M148" s="146" t="s">
        <v>358</v>
      </c>
      <c r="N148" s="193">
        <v>1</v>
      </c>
      <c r="O148" s="146">
        <v>2</v>
      </c>
      <c r="P148" s="146">
        <v>0</v>
      </c>
      <c r="Q148" s="146">
        <v>0</v>
      </c>
      <c r="R148" s="146"/>
      <c r="S148" s="146">
        <v>1</v>
      </c>
      <c r="T148" s="146">
        <v>90</v>
      </c>
      <c r="U148" s="146" t="s">
        <v>408</v>
      </c>
      <c r="V148" s="146">
        <v>3</v>
      </c>
      <c r="W148" s="146" t="s">
        <v>399</v>
      </c>
      <c r="X148" s="146">
        <v>2</v>
      </c>
      <c r="Y148" s="146">
        <v>4</v>
      </c>
      <c r="Z148" s="146"/>
      <c r="AA148" s="146"/>
      <c r="AB148" s="185">
        <v>0</v>
      </c>
      <c r="AC148" s="146"/>
      <c r="AD148" s="186">
        <v>0</v>
      </c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46"/>
      <c r="AV148" s="146"/>
      <c r="AW148" s="146">
        <v>2</v>
      </c>
      <c r="AX148" s="146"/>
      <c r="AY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146">
        <v>4</v>
      </c>
      <c r="DB148" s="146"/>
      <c r="DC148" s="146"/>
      <c r="DD148" s="146"/>
      <c r="DE148" s="146"/>
      <c r="DF148" s="146"/>
      <c r="DG148" s="146"/>
      <c r="DH148" s="146"/>
      <c r="DI148" s="146"/>
      <c r="DJ148" s="146"/>
      <c r="DK148" s="146"/>
      <c r="DL148" s="146"/>
      <c r="DM148" s="146"/>
      <c r="DN148" s="146"/>
      <c r="DO148" s="146"/>
      <c r="DP148" s="146"/>
      <c r="DQ148" s="146"/>
      <c r="DR148" s="146"/>
      <c r="DS148" s="146"/>
      <c r="DT148" s="146"/>
      <c r="DU148" s="146"/>
      <c r="DV148" s="146"/>
      <c r="DW148" s="146"/>
      <c r="DX148" s="146"/>
      <c r="DY148" s="146"/>
    </row>
    <row r="149" spans="1:129" x14ac:dyDescent="0.25">
      <c r="A149" s="146" t="s">
        <v>820</v>
      </c>
      <c r="B149" s="146" t="s">
        <v>544</v>
      </c>
      <c r="C149" s="146" t="s">
        <v>193</v>
      </c>
      <c r="D149" s="146">
        <v>2</v>
      </c>
      <c r="E149" s="168">
        <v>43222</v>
      </c>
      <c r="F149" s="170">
        <v>0.6875</v>
      </c>
      <c r="G149" s="146"/>
      <c r="H149" s="146"/>
      <c r="I149" s="146"/>
      <c r="J149" s="146">
        <v>27.2</v>
      </c>
      <c r="K149" s="146" t="s">
        <v>384</v>
      </c>
      <c r="L149" s="146">
        <v>91</v>
      </c>
      <c r="M149" s="146" t="s">
        <v>358</v>
      </c>
      <c r="N149" s="193">
        <v>1</v>
      </c>
      <c r="O149" s="146">
        <v>1</v>
      </c>
      <c r="P149" s="146">
        <v>1</v>
      </c>
      <c r="Q149" s="146">
        <v>0</v>
      </c>
      <c r="R149" s="146"/>
      <c r="S149" s="146">
        <v>1</v>
      </c>
      <c r="T149" s="146">
        <v>91</v>
      </c>
      <c r="U149" s="146" t="s">
        <v>408</v>
      </c>
      <c r="V149" s="146">
        <v>3</v>
      </c>
      <c r="W149" s="146" t="s">
        <v>400</v>
      </c>
      <c r="X149" s="146">
        <v>2</v>
      </c>
      <c r="Y149" s="146">
        <v>6</v>
      </c>
      <c r="Z149" s="146"/>
      <c r="AA149" s="146"/>
      <c r="AB149" s="185">
        <v>0</v>
      </c>
      <c r="AC149" s="146"/>
      <c r="AD149" s="186">
        <v>0</v>
      </c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  <c r="AT149" s="146"/>
      <c r="AU149" s="146"/>
      <c r="AV149" s="146"/>
      <c r="AW149" s="146">
        <v>1</v>
      </c>
      <c r="AX149" s="146"/>
      <c r="AY149" s="146"/>
      <c r="AZ149" s="146">
        <v>1</v>
      </c>
      <c r="BA149" s="146"/>
      <c r="BB149" s="146"/>
      <c r="BC149" s="146"/>
      <c r="BD149" s="146"/>
      <c r="BE149" s="146"/>
      <c r="BF149" s="146"/>
      <c r="BG149" s="146"/>
      <c r="BH149" s="146"/>
      <c r="BI149" s="146"/>
      <c r="BJ149" s="146"/>
      <c r="BK149" s="146"/>
      <c r="BL149" s="146"/>
      <c r="BM149" s="146"/>
      <c r="BN149" s="146"/>
      <c r="BO149" s="146"/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146">
        <v>6</v>
      </c>
      <c r="DB149" s="146"/>
      <c r="DC149" s="146"/>
      <c r="DD149" s="146"/>
      <c r="DE149" s="146"/>
      <c r="DF149" s="146"/>
      <c r="DG149" s="146"/>
      <c r="DH149" s="146"/>
      <c r="DI149" s="146"/>
      <c r="DJ149" s="146"/>
      <c r="DK149" s="146"/>
      <c r="DL149" s="146"/>
      <c r="DM149" s="146"/>
      <c r="DN149" s="146"/>
      <c r="DO149" s="146"/>
      <c r="DP149" s="146"/>
      <c r="DQ149" s="146"/>
      <c r="DR149" s="146"/>
      <c r="DS149" s="146"/>
      <c r="DT149" s="146"/>
      <c r="DU149" s="146"/>
      <c r="DV149" s="146"/>
      <c r="DW149" s="146"/>
      <c r="DX149" s="146"/>
      <c r="DY149" s="146"/>
    </row>
    <row r="150" spans="1:129" x14ac:dyDescent="0.25">
      <c r="A150" s="146" t="s">
        <v>820</v>
      </c>
      <c r="B150" s="146" t="s">
        <v>544</v>
      </c>
      <c r="C150" s="146" t="s">
        <v>193</v>
      </c>
      <c r="D150" s="146">
        <v>2</v>
      </c>
      <c r="E150" s="168">
        <v>43222</v>
      </c>
      <c r="F150" s="170">
        <v>0.6875</v>
      </c>
      <c r="G150" s="146"/>
      <c r="H150" s="146"/>
      <c r="I150" s="146"/>
      <c r="J150" s="146">
        <v>27.2</v>
      </c>
      <c r="K150" s="146" t="s">
        <v>384</v>
      </c>
      <c r="L150" s="146">
        <v>92</v>
      </c>
      <c r="M150" s="146" t="s">
        <v>358</v>
      </c>
      <c r="N150" s="193">
        <v>1</v>
      </c>
      <c r="O150" s="146">
        <v>2</v>
      </c>
      <c r="P150" s="146">
        <v>1</v>
      </c>
      <c r="Q150" s="146">
        <v>0</v>
      </c>
      <c r="R150" s="146"/>
      <c r="S150" s="146">
        <v>1</v>
      </c>
      <c r="T150" s="146">
        <v>92</v>
      </c>
      <c r="U150" s="146" t="s">
        <v>408</v>
      </c>
      <c r="V150" s="146">
        <v>3</v>
      </c>
      <c r="W150" s="146"/>
      <c r="X150" s="146">
        <v>3</v>
      </c>
      <c r="Y150" s="146">
        <v>0</v>
      </c>
      <c r="Z150" s="146"/>
      <c r="AA150" s="146"/>
      <c r="AB150" s="185">
        <v>0</v>
      </c>
      <c r="AC150" s="146"/>
      <c r="AD150" s="186">
        <v>0</v>
      </c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>
        <v>1</v>
      </c>
      <c r="AQ150" s="146"/>
      <c r="AR150" s="146"/>
      <c r="AS150" s="146"/>
      <c r="AT150" s="146"/>
      <c r="AU150" s="146"/>
      <c r="AV150" s="146"/>
      <c r="AW150" s="146">
        <v>1</v>
      </c>
      <c r="AX150" s="146"/>
      <c r="AY150" s="146"/>
      <c r="AZ150" s="146"/>
      <c r="BA150" s="146"/>
      <c r="BB150" s="146"/>
      <c r="BC150" s="146"/>
      <c r="BD150" s="146"/>
      <c r="BE150" s="146"/>
      <c r="BF150" s="146"/>
      <c r="BG150" s="146"/>
      <c r="BH150" s="146"/>
      <c r="BI150" s="146"/>
      <c r="BJ150" s="146"/>
      <c r="BK150" s="146"/>
      <c r="BL150" s="146"/>
      <c r="BM150" s="146"/>
      <c r="BN150" s="146"/>
      <c r="BO150" s="146"/>
      <c r="BP150" s="146"/>
      <c r="BQ150" s="146">
        <v>1</v>
      </c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146"/>
      <c r="DB150" s="146"/>
      <c r="DC150" s="146"/>
      <c r="DD150" s="146"/>
      <c r="DE150" s="146"/>
      <c r="DF150" s="146"/>
      <c r="DG150" s="146"/>
      <c r="DH150" s="146"/>
      <c r="DI150" s="146"/>
      <c r="DJ150" s="146"/>
      <c r="DK150" s="146"/>
      <c r="DL150" s="146"/>
      <c r="DM150" s="146"/>
      <c r="DN150" s="146"/>
      <c r="DO150" s="146"/>
      <c r="DP150" s="146"/>
      <c r="DQ150" s="146"/>
      <c r="DR150" s="146"/>
      <c r="DS150" s="146"/>
      <c r="DT150" s="146"/>
      <c r="DU150" s="146"/>
      <c r="DV150" s="146"/>
      <c r="DW150" s="146"/>
      <c r="DX150" s="146"/>
      <c r="DY150" s="146"/>
    </row>
    <row r="151" spans="1:129" x14ac:dyDescent="0.25">
      <c r="A151" s="146" t="s">
        <v>820</v>
      </c>
      <c r="B151" s="146" t="s">
        <v>544</v>
      </c>
      <c r="C151" s="146" t="s">
        <v>193</v>
      </c>
      <c r="D151" s="146">
        <v>2</v>
      </c>
      <c r="E151" s="168">
        <v>43222</v>
      </c>
      <c r="F151" s="170">
        <v>0.6875</v>
      </c>
      <c r="G151" s="146"/>
      <c r="H151" s="146"/>
      <c r="I151" s="146"/>
      <c r="J151" s="146">
        <v>27.2</v>
      </c>
      <c r="K151" s="146" t="s">
        <v>384</v>
      </c>
      <c r="L151" s="146">
        <v>93</v>
      </c>
      <c r="M151" s="146" t="s">
        <v>358</v>
      </c>
      <c r="N151" s="193">
        <v>1</v>
      </c>
      <c r="O151" s="146">
        <v>0</v>
      </c>
      <c r="P151" s="146">
        <v>1</v>
      </c>
      <c r="Q151" s="146">
        <v>0</v>
      </c>
      <c r="R151" s="146"/>
      <c r="S151" s="146">
        <v>1</v>
      </c>
      <c r="T151" s="146">
        <v>93</v>
      </c>
      <c r="U151" s="146" t="s">
        <v>408</v>
      </c>
      <c r="V151" s="146">
        <v>3</v>
      </c>
      <c r="W151" s="146" t="s">
        <v>401</v>
      </c>
      <c r="X151" s="146">
        <v>0</v>
      </c>
      <c r="Y151" s="146">
        <v>12</v>
      </c>
      <c r="Z151" s="146"/>
      <c r="AA151" s="146"/>
      <c r="AB151" s="185">
        <v>0</v>
      </c>
      <c r="AC151" s="146"/>
      <c r="AD151" s="186">
        <v>0</v>
      </c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  <c r="AT151" s="146"/>
      <c r="AU151" s="146"/>
      <c r="AV151" s="146"/>
      <c r="AW151" s="146"/>
      <c r="AX151" s="146"/>
      <c r="AY151" s="146"/>
      <c r="AZ151" s="146"/>
      <c r="BA151" s="146"/>
      <c r="BB151" s="146"/>
      <c r="BC151" s="146"/>
      <c r="BD151" s="146"/>
      <c r="BE151" s="146"/>
      <c r="BF151" s="146"/>
      <c r="BG151" s="146"/>
      <c r="BH151" s="146"/>
      <c r="BI151" s="146"/>
      <c r="BJ151" s="146"/>
      <c r="BK151" s="146"/>
      <c r="BL151" s="146"/>
      <c r="BM151" s="146"/>
      <c r="BN151" s="146"/>
      <c r="BO151" s="146"/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146"/>
      <c r="DB151" s="146"/>
      <c r="DC151" s="146"/>
      <c r="DD151" s="146"/>
      <c r="DE151" s="146"/>
      <c r="DF151" s="146"/>
      <c r="DG151" s="146"/>
      <c r="DH151" s="146"/>
      <c r="DI151" s="146"/>
      <c r="DJ151" s="146">
        <v>10</v>
      </c>
      <c r="DK151" s="146"/>
      <c r="DL151" s="146"/>
      <c r="DM151" s="146">
        <v>2</v>
      </c>
      <c r="DN151" s="146"/>
      <c r="DO151" s="146"/>
      <c r="DP151" s="146"/>
      <c r="DQ151" s="146"/>
      <c r="DR151" s="146"/>
      <c r="DS151" s="146"/>
      <c r="DT151" s="146"/>
      <c r="DU151" s="146"/>
      <c r="DV151" s="146"/>
      <c r="DW151" s="146"/>
      <c r="DX151" s="146"/>
      <c r="DY151" s="146"/>
    </row>
    <row r="152" spans="1:129" x14ac:dyDescent="0.25">
      <c r="A152" s="146" t="s">
        <v>820</v>
      </c>
      <c r="B152" s="146" t="s">
        <v>544</v>
      </c>
      <c r="C152" s="146" t="s">
        <v>193</v>
      </c>
      <c r="D152" s="146">
        <v>2</v>
      </c>
      <c r="E152" s="168">
        <v>43222</v>
      </c>
      <c r="F152" s="170">
        <v>0.6875</v>
      </c>
      <c r="G152" s="146"/>
      <c r="H152" s="146"/>
      <c r="I152" s="146"/>
      <c r="J152" s="146">
        <v>27.2</v>
      </c>
      <c r="K152" s="146" t="s">
        <v>384</v>
      </c>
      <c r="L152" s="146">
        <v>94</v>
      </c>
      <c r="M152" s="146" t="s">
        <v>358</v>
      </c>
      <c r="N152" s="193">
        <v>1</v>
      </c>
      <c r="O152" s="146">
        <v>0</v>
      </c>
      <c r="P152" s="146">
        <v>1</v>
      </c>
      <c r="Q152" s="146">
        <v>1</v>
      </c>
      <c r="R152" s="146"/>
      <c r="S152" s="146">
        <v>1</v>
      </c>
      <c r="T152" s="146">
        <v>94</v>
      </c>
      <c r="U152" s="146" t="s">
        <v>409</v>
      </c>
      <c r="V152" s="146">
        <v>3</v>
      </c>
      <c r="W152" s="146" t="s">
        <v>403</v>
      </c>
      <c r="X152" s="146">
        <v>2</v>
      </c>
      <c r="Y152" s="146">
        <v>8</v>
      </c>
      <c r="Z152" s="146"/>
      <c r="AA152" s="146"/>
      <c r="AB152" s="185">
        <v>0</v>
      </c>
      <c r="AC152" s="146"/>
      <c r="AD152" s="186">
        <v>0</v>
      </c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46"/>
      <c r="AV152" s="146"/>
      <c r="AW152" s="146">
        <v>2</v>
      </c>
      <c r="AX152" s="146"/>
      <c r="AY152" s="146"/>
      <c r="AZ152" s="146"/>
      <c r="BA152" s="146"/>
      <c r="BB152" s="146"/>
      <c r="BC152" s="146"/>
      <c r="BD152" s="146"/>
      <c r="BE152" s="146"/>
      <c r="BF152" s="146"/>
      <c r="BG152" s="146"/>
      <c r="BH152" s="146"/>
      <c r="BI152" s="146"/>
      <c r="BJ152" s="146"/>
      <c r="BK152" s="146"/>
      <c r="BL152" s="146"/>
      <c r="BM152" s="146"/>
      <c r="BN152" s="146"/>
      <c r="BO152" s="146"/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146">
        <v>5</v>
      </c>
      <c r="DB152" s="146"/>
      <c r="DC152" s="146"/>
      <c r="DD152" s="146"/>
      <c r="DE152" s="146"/>
      <c r="DF152" s="146"/>
      <c r="DG152" s="146"/>
      <c r="DH152" s="146"/>
      <c r="DI152" s="146"/>
      <c r="DJ152" s="146">
        <v>1</v>
      </c>
      <c r="DK152" s="146"/>
      <c r="DL152" s="146"/>
      <c r="DM152" s="146"/>
      <c r="DN152" s="146"/>
      <c r="DO152" s="146">
        <v>1</v>
      </c>
      <c r="DP152" s="146"/>
      <c r="DQ152" s="146"/>
      <c r="DR152" s="146"/>
      <c r="DS152" s="146"/>
      <c r="DT152" s="146"/>
      <c r="DU152" s="146"/>
      <c r="DV152" s="146"/>
      <c r="DW152" s="146">
        <v>1</v>
      </c>
      <c r="DX152" s="146"/>
      <c r="DY152" s="146"/>
    </row>
    <row r="153" spans="1:129" x14ac:dyDescent="0.25">
      <c r="A153" s="146" t="s">
        <v>820</v>
      </c>
      <c r="B153" s="146" t="s">
        <v>544</v>
      </c>
      <c r="C153" s="146" t="s">
        <v>193</v>
      </c>
      <c r="D153" s="146">
        <v>2</v>
      </c>
      <c r="E153" s="168">
        <v>43222</v>
      </c>
      <c r="F153" s="170">
        <v>0.6875</v>
      </c>
      <c r="G153" s="146"/>
      <c r="H153" s="146"/>
      <c r="I153" s="146"/>
      <c r="J153" s="146">
        <v>27.2</v>
      </c>
      <c r="K153" s="146" t="s">
        <v>384</v>
      </c>
      <c r="L153" s="146">
        <v>95</v>
      </c>
      <c r="M153" s="146" t="s">
        <v>358</v>
      </c>
      <c r="N153" s="193">
        <v>1</v>
      </c>
      <c r="O153" s="146">
        <v>3</v>
      </c>
      <c r="P153" s="146">
        <v>2</v>
      </c>
      <c r="Q153" s="146">
        <v>1</v>
      </c>
      <c r="R153" s="146"/>
      <c r="S153" s="146">
        <v>1</v>
      </c>
      <c r="T153" s="146">
        <v>95</v>
      </c>
      <c r="U153" s="146" t="s">
        <v>408</v>
      </c>
      <c r="V153" s="146">
        <v>3</v>
      </c>
      <c r="W153" s="146" t="s">
        <v>404</v>
      </c>
      <c r="X153" s="146">
        <v>6</v>
      </c>
      <c r="Y153" s="146">
        <v>3</v>
      </c>
      <c r="Z153" s="146"/>
      <c r="AA153" s="146"/>
      <c r="AB153" s="185">
        <v>0</v>
      </c>
      <c r="AC153" s="146"/>
      <c r="AD153" s="186">
        <v>0</v>
      </c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  <c r="AT153" s="146"/>
      <c r="AU153" s="146"/>
      <c r="AV153" s="146"/>
      <c r="AW153" s="146">
        <v>6</v>
      </c>
      <c r="AX153" s="146"/>
      <c r="AY153" s="146"/>
      <c r="AZ153" s="146"/>
      <c r="BA153" s="146"/>
      <c r="BB153" s="146"/>
      <c r="BC153" s="146"/>
      <c r="BD153" s="146"/>
      <c r="BE153" s="146"/>
      <c r="BF153" s="146"/>
      <c r="BG153" s="146"/>
      <c r="BH153" s="146"/>
      <c r="BI153" s="146"/>
      <c r="BJ153" s="146"/>
      <c r="BK153" s="146"/>
      <c r="BL153" s="146"/>
      <c r="BM153" s="146"/>
      <c r="BN153" s="146"/>
      <c r="BO153" s="146"/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146">
        <v>2</v>
      </c>
      <c r="DB153" s="146"/>
      <c r="DC153" s="146"/>
      <c r="DD153" s="146"/>
      <c r="DE153" s="146"/>
      <c r="DF153" s="146"/>
      <c r="DG153" s="146"/>
      <c r="DH153" s="146"/>
      <c r="DI153" s="146"/>
      <c r="DJ153" s="146"/>
      <c r="DK153" s="146"/>
      <c r="DL153" s="146"/>
      <c r="DM153" s="146">
        <v>1</v>
      </c>
      <c r="DN153" s="146"/>
      <c r="DO153" s="146"/>
      <c r="DP153" s="146"/>
      <c r="DQ153" s="146"/>
      <c r="DR153" s="146"/>
      <c r="DS153" s="146"/>
      <c r="DT153" s="146"/>
      <c r="DU153" s="146"/>
      <c r="DV153" s="146"/>
      <c r="DW153" s="146"/>
      <c r="DX153" s="146"/>
      <c r="DY153" s="146"/>
    </row>
    <row r="154" spans="1:129" x14ac:dyDescent="0.25">
      <c r="A154" s="146" t="s">
        <v>820</v>
      </c>
      <c r="B154" s="146" t="s">
        <v>544</v>
      </c>
      <c r="C154" s="146" t="s">
        <v>193</v>
      </c>
      <c r="D154" s="146">
        <v>2</v>
      </c>
      <c r="E154" s="168">
        <v>43222</v>
      </c>
      <c r="F154" s="170">
        <v>0.6875</v>
      </c>
      <c r="G154" s="146"/>
      <c r="H154" s="146"/>
      <c r="I154" s="146"/>
      <c r="J154" s="146">
        <v>27.2</v>
      </c>
      <c r="K154" s="146" t="s">
        <v>384</v>
      </c>
      <c r="L154" s="146">
        <v>96</v>
      </c>
      <c r="M154" s="146" t="s">
        <v>358</v>
      </c>
      <c r="N154" s="193">
        <v>1</v>
      </c>
      <c r="O154" s="146">
        <v>1</v>
      </c>
      <c r="P154" s="146">
        <v>1</v>
      </c>
      <c r="Q154" s="146">
        <v>2</v>
      </c>
      <c r="R154" s="146"/>
      <c r="S154" s="146">
        <v>1</v>
      </c>
      <c r="T154" s="146">
        <v>96</v>
      </c>
      <c r="U154" s="146" t="s">
        <v>408</v>
      </c>
      <c r="V154" s="146">
        <v>3</v>
      </c>
      <c r="W154" s="146"/>
      <c r="X154" s="146">
        <v>4</v>
      </c>
      <c r="Y154" s="146">
        <v>1</v>
      </c>
      <c r="Z154" s="146"/>
      <c r="AA154" s="146"/>
      <c r="AB154" s="185">
        <v>0</v>
      </c>
      <c r="AC154" s="146"/>
      <c r="AD154" s="186">
        <v>0</v>
      </c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46"/>
      <c r="AV154" s="146"/>
      <c r="AW154" s="146">
        <v>4</v>
      </c>
      <c r="AX154" s="146"/>
      <c r="AY154" s="146"/>
      <c r="AZ154" s="146"/>
      <c r="BA154" s="146"/>
      <c r="BB154" s="146"/>
      <c r="BC154" s="146"/>
      <c r="BD154" s="146"/>
      <c r="BE154" s="146"/>
      <c r="BF154" s="146"/>
      <c r="BG154" s="146"/>
      <c r="BH154" s="146"/>
      <c r="BI154" s="146"/>
      <c r="BJ154" s="146"/>
      <c r="BK154" s="146"/>
      <c r="BL154" s="146"/>
      <c r="BM154" s="146"/>
      <c r="BN154" s="146"/>
      <c r="BO154" s="146"/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146">
        <v>1</v>
      </c>
      <c r="DB154" s="146"/>
      <c r="DC154" s="146"/>
      <c r="DD154" s="146"/>
      <c r="DE154" s="146"/>
      <c r="DF154" s="146"/>
      <c r="DG154" s="146"/>
      <c r="DH154" s="146"/>
      <c r="DI154" s="146"/>
      <c r="DJ154" s="146"/>
      <c r="DK154" s="146"/>
      <c r="DL154" s="146"/>
      <c r="DM154" s="146"/>
      <c r="DN154" s="146"/>
      <c r="DO154" s="146"/>
      <c r="DP154" s="146"/>
      <c r="DQ154" s="146"/>
      <c r="DR154" s="146"/>
      <c r="DS154" s="146"/>
      <c r="DT154" s="146"/>
      <c r="DU154" s="146"/>
      <c r="DV154" s="146"/>
      <c r="DW154" s="146"/>
      <c r="DX154" s="146"/>
      <c r="DY154" s="146"/>
    </row>
    <row r="155" spans="1:129" x14ac:dyDescent="0.25">
      <c r="A155" s="146" t="s">
        <v>820</v>
      </c>
      <c r="B155" s="146" t="s">
        <v>544</v>
      </c>
      <c r="C155" s="146" t="s">
        <v>193</v>
      </c>
      <c r="D155" s="146">
        <v>2</v>
      </c>
      <c r="E155" s="168">
        <v>43222</v>
      </c>
      <c r="F155" s="170">
        <v>0.6875</v>
      </c>
      <c r="G155" s="146"/>
      <c r="H155" s="146"/>
      <c r="I155" s="146"/>
      <c r="J155" s="146">
        <v>27.2</v>
      </c>
      <c r="K155" s="146" t="s">
        <v>384</v>
      </c>
      <c r="L155" s="146">
        <v>97</v>
      </c>
      <c r="M155" s="146" t="s">
        <v>358</v>
      </c>
      <c r="N155" s="193">
        <v>1</v>
      </c>
      <c r="O155" s="146">
        <v>0</v>
      </c>
      <c r="P155" s="146">
        <v>0</v>
      </c>
      <c r="Q155" s="146">
        <v>0</v>
      </c>
      <c r="R155" s="146"/>
      <c r="S155" s="146">
        <v>1</v>
      </c>
      <c r="T155" s="146">
        <v>97</v>
      </c>
      <c r="U155" s="146" t="s">
        <v>408</v>
      </c>
      <c r="V155" s="146">
        <v>3</v>
      </c>
      <c r="W155" s="146"/>
      <c r="X155" s="146">
        <v>0</v>
      </c>
      <c r="Y155" s="146">
        <v>0</v>
      </c>
      <c r="Z155" s="146"/>
      <c r="AA155" s="146"/>
      <c r="AB155" s="185">
        <v>0</v>
      </c>
      <c r="AC155" s="146"/>
      <c r="AD155" s="186">
        <v>0</v>
      </c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  <c r="AT155" s="146"/>
      <c r="AU155" s="146"/>
      <c r="AV155" s="146"/>
      <c r="AW155" s="146"/>
      <c r="AX155" s="146"/>
      <c r="AY155" s="146"/>
      <c r="AZ155" s="146"/>
      <c r="BA155" s="146"/>
      <c r="BB155" s="146"/>
      <c r="BC155" s="146"/>
      <c r="BD155" s="146"/>
      <c r="BE155" s="146"/>
      <c r="BF155" s="146"/>
      <c r="BG155" s="146"/>
      <c r="BH155" s="146"/>
      <c r="BI155" s="146"/>
      <c r="BJ155" s="146"/>
      <c r="BK155" s="146"/>
      <c r="BL155" s="146"/>
      <c r="BM155" s="146"/>
      <c r="BN155" s="146"/>
      <c r="BO155" s="146"/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146"/>
      <c r="DB155" s="146"/>
      <c r="DC155" s="146"/>
      <c r="DD155" s="146"/>
      <c r="DE155" s="146"/>
      <c r="DF155" s="146"/>
      <c r="DG155" s="146"/>
      <c r="DH155" s="146"/>
      <c r="DI155" s="146"/>
      <c r="DJ155" s="146"/>
      <c r="DK155" s="146"/>
      <c r="DL155" s="146"/>
      <c r="DM155" s="146"/>
      <c r="DN155" s="146"/>
      <c r="DO155" s="146"/>
      <c r="DP155" s="146"/>
      <c r="DQ155" s="146"/>
      <c r="DR155" s="146"/>
      <c r="DS155" s="146"/>
      <c r="DT155" s="146"/>
      <c r="DU155" s="146"/>
      <c r="DV155" s="146"/>
      <c r="DW155" s="146"/>
      <c r="DX155" s="146"/>
      <c r="DY155" s="146"/>
    </row>
    <row r="156" spans="1:129" x14ac:dyDescent="0.25">
      <c r="A156" s="146" t="s">
        <v>820</v>
      </c>
      <c r="B156" s="146" t="s">
        <v>544</v>
      </c>
      <c r="C156" s="146" t="s">
        <v>193</v>
      </c>
      <c r="D156" s="146">
        <v>2</v>
      </c>
      <c r="E156" s="168">
        <v>43222</v>
      </c>
      <c r="F156" s="170">
        <v>0.6875</v>
      </c>
      <c r="G156" s="146"/>
      <c r="H156" s="146"/>
      <c r="I156" s="146"/>
      <c r="J156" s="146">
        <v>27.2</v>
      </c>
      <c r="K156" s="146" t="s">
        <v>384</v>
      </c>
      <c r="L156" s="146">
        <v>98</v>
      </c>
      <c r="M156" s="146" t="s">
        <v>358</v>
      </c>
      <c r="N156" s="193">
        <v>1</v>
      </c>
      <c r="O156" s="146">
        <v>0</v>
      </c>
      <c r="P156" s="146">
        <v>0</v>
      </c>
      <c r="Q156" s="146">
        <v>0</v>
      </c>
      <c r="R156" s="146"/>
      <c r="S156" s="146">
        <v>1</v>
      </c>
      <c r="T156" s="146">
        <v>98</v>
      </c>
      <c r="U156" s="146" t="s">
        <v>408</v>
      </c>
      <c r="V156" s="146">
        <v>3</v>
      </c>
      <c r="W156" s="146" t="s">
        <v>403</v>
      </c>
      <c r="X156" s="146">
        <v>0</v>
      </c>
      <c r="Y156" s="146">
        <v>1</v>
      </c>
      <c r="Z156" s="146"/>
      <c r="AA156" s="146"/>
      <c r="AB156" s="185">
        <v>0</v>
      </c>
      <c r="AC156" s="146"/>
      <c r="AD156" s="186">
        <v>0</v>
      </c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46"/>
      <c r="AV156" s="146"/>
      <c r="AW156" s="146"/>
      <c r="AX156" s="146"/>
      <c r="AY156" s="146"/>
      <c r="AZ156" s="146"/>
      <c r="BA156" s="146"/>
      <c r="BB156" s="146"/>
      <c r="BC156" s="146"/>
      <c r="BD156" s="146"/>
      <c r="BE156" s="146"/>
      <c r="BF156" s="146"/>
      <c r="BG156" s="146"/>
      <c r="BH156" s="146"/>
      <c r="BI156" s="146"/>
      <c r="BJ156" s="146"/>
      <c r="BK156" s="146"/>
      <c r="BL156" s="146"/>
      <c r="BM156" s="146"/>
      <c r="BN156" s="146"/>
      <c r="BO156" s="146"/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146"/>
      <c r="DB156" s="146"/>
      <c r="DC156" s="146"/>
      <c r="DD156" s="146"/>
      <c r="DE156" s="146"/>
      <c r="DF156" s="146"/>
      <c r="DG156" s="146"/>
      <c r="DH156" s="146"/>
      <c r="DI156" s="146"/>
      <c r="DJ156" s="146"/>
      <c r="DK156" s="146"/>
      <c r="DL156" s="146"/>
      <c r="DM156" s="146"/>
      <c r="DN156" s="146"/>
      <c r="DO156" s="146"/>
      <c r="DP156" s="146"/>
      <c r="DQ156" s="146"/>
      <c r="DR156" s="146"/>
      <c r="DS156" s="146"/>
      <c r="DT156" s="146"/>
      <c r="DU156" s="146"/>
      <c r="DV156" s="146"/>
      <c r="DW156" s="146">
        <v>1</v>
      </c>
      <c r="DX156" s="146"/>
      <c r="DY156" s="146"/>
    </row>
    <row r="157" spans="1:129" x14ac:dyDescent="0.25">
      <c r="A157" s="146" t="s">
        <v>820</v>
      </c>
      <c r="B157" s="146" t="s">
        <v>544</v>
      </c>
      <c r="C157" s="146" t="s">
        <v>193</v>
      </c>
      <c r="D157" s="146">
        <v>2</v>
      </c>
      <c r="E157" s="168">
        <v>43222</v>
      </c>
      <c r="F157" s="170">
        <v>0.49444444444444402</v>
      </c>
      <c r="G157" s="146"/>
      <c r="H157" s="146"/>
      <c r="I157" s="146"/>
      <c r="J157" s="146">
        <v>22.4</v>
      </c>
      <c r="K157" s="146" t="s">
        <v>384</v>
      </c>
      <c r="L157" s="146">
        <v>75</v>
      </c>
      <c r="M157" s="146" t="s">
        <v>435</v>
      </c>
      <c r="N157" s="193">
        <v>1</v>
      </c>
      <c r="O157" s="146">
        <v>0</v>
      </c>
      <c r="P157" s="146">
        <v>0</v>
      </c>
      <c r="Q157" s="146">
        <v>0</v>
      </c>
      <c r="R157" s="146"/>
      <c r="S157" s="146">
        <v>0</v>
      </c>
      <c r="T157" s="146"/>
      <c r="U157" s="146" t="s">
        <v>821</v>
      </c>
      <c r="V157" s="146">
        <v>3</v>
      </c>
      <c r="W157" s="146" t="s">
        <v>403</v>
      </c>
      <c r="X157" s="146">
        <v>0</v>
      </c>
      <c r="Y157" s="146">
        <v>1</v>
      </c>
      <c r="Z157" s="146"/>
      <c r="AA157" s="146"/>
      <c r="AB157" s="185">
        <v>0</v>
      </c>
      <c r="AC157" s="146"/>
      <c r="AD157" s="186">
        <v>0</v>
      </c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/>
      <c r="AU157" s="146"/>
      <c r="AV157" s="146"/>
      <c r="AW157" s="146"/>
      <c r="AX157" s="146"/>
      <c r="AY157" s="146"/>
      <c r="AZ157" s="146"/>
      <c r="BA157" s="146"/>
      <c r="BB157" s="146"/>
      <c r="BC157" s="146"/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146"/>
      <c r="DB157" s="146"/>
      <c r="DC157" s="146"/>
      <c r="DD157" s="146"/>
      <c r="DE157" s="146"/>
      <c r="DF157" s="146"/>
      <c r="DG157" s="146"/>
      <c r="DH157" s="146"/>
      <c r="DI157" s="146"/>
      <c r="DJ157" s="146"/>
      <c r="DK157" s="146"/>
      <c r="DL157" s="146"/>
      <c r="DM157" s="146"/>
      <c r="DN157" s="146"/>
      <c r="DO157" s="146"/>
      <c r="DP157" s="146"/>
      <c r="DQ157" s="146"/>
      <c r="DR157" s="146"/>
      <c r="DS157" s="146"/>
      <c r="DT157" s="146"/>
      <c r="DU157" s="146"/>
      <c r="DV157" s="146"/>
      <c r="DW157" s="146">
        <v>1</v>
      </c>
      <c r="DX157" s="146"/>
      <c r="DY157" s="146"/>
    </row>
    <row r="158" spans="1:129" x14ac:dyDescent="0.25">
      <c r="A158" s="146" t="s">
        <v>457</v>
      </c>
      <c r="B158" s="146" t="s">
        <v>822</v>
      </c>
      <c r="C158" s="146" t="s">
        <v>448</v>
      </c>
      <c r="D158" s="146">
        <v>4</v>
      </c>
      <c r="E158" s="168">
        <v>43204</v>
      </c>
      <c r="F158" s="170">
        <v>0.46527777777777773</v>
      </c>
      <c r="G158" s="146"/>
      <c r="H158" s="146"/>
      <c r="I158" s="146"/>
      <c r="J158" s="146">
        <v>23.4</v>
      </c>
      <c r="K158" s="146" t="s">
        <v>449</v>
      </c>
      <c r="L158" s="146">
        <v>1</v>
      </c>
      <c r="M158" s="146" t="s">
        <v>358</v>
      </c>
      <c r="N158" s="193">
        <v>1</v>
      </c>
      <c r="O158" s="146"/>
      <c r="P158" s="146"/>
      <c r="Q158" s="146"/>
      <c r="R158" s="146"/>
      <c r="S158" s="146">
        <v>1</v>
      </c>
      <c r="T158" s="146">
        <v>1</v>
      </c>
      <c r="U158" s="146" t="s">
        <v>450</v>
      </c>
      <c r="V158" s="146"/>
      <c r="W158" s="146" t="s">
        <v>451</v>
      </c>
      <c r="X158" s="146">
        <v>3</v>
      </c>
      <c r="Y158" s="146">
        <v>6</v>
      </c>
      <c r="Z158" s="146"/>
      <c r="AA158" s="146"/>
      <c r="AB158" s="185">
        <v>0</v>
      </c>
      <c r="AC158" s="146"/>
      <c r="AD158" s="186">
        <v>2</v>
      </c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46"/>
      <c r="AV158" s="146"/>
      <c r="AW158" s="146">
        <v>1</v>
      </c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146"/>
      <c r="DB158" s="146"/>
      <c r="DC158" s="146"/>
      <c r="DD158" s="146"/>
      <c r="DE158" s="146"/>
      <c r="DF158" s="146"/>
      <c r="DG158" s="146"/>
      <c r="DH158" s="146"/>
      <c r="DI158" s="146"/>
      <c r="DJ158" s="146"/>
      <c r="DK158" s="146"/>
      <c r="DL158" s="146"/>
      <c r="DM158" s="146"/>
      <c r="DN158" s="146"/>
      <c r="DO158" s="146"/>
      <c r="DP158" s="146"/>
      <c r="DQ158" s="146"/>
      <c r="DR158" s="146"/>
      <c r="DS158" s="146"/>
      <c r="DT158" s="146"/>
      <c r="DU158" s="146">
        <v>6</v>
      </c>
      <c r="DV158" s="146"/>
      <c r="DW158" s="146"/>
      <c r="DX158" s="146"/>
      <c r="DY158" s="146"/>
    </row>
    <row r="159" spans="1:129" x14ac:dyDescent="0.25">
      <c r="A159" s="146" t="s">
        <v>457</v>
      </c>
      <c r="B159" s="146" t="s">
        <v>822</v>
      </c>
      <c r="C159" s="146" t="s">
        <v>448</v>
      </c>
      <c r="D159" s="146">
        <v>4</v>
      </c>
      <c r="E159" s="168">
        <v>43204</v>
      </c>
      <c r="F159" s="170">
        <v>0.46527777777777773</v>
      </c>
      <c r="G159" s="146"/>
      <c r="H159" s="146"/>
      <c r="I159" s="146"/>
      <c r="J159" s="146">
        <v>23.4</v>
      </c>
      <c r="K159" s="146" t="s">
        <v>449</v>
      </c>
      <c r="L159" s="146">
        <v>2</v>
      </c>
      <c r="M159" s="146" t="s">
        <v>358</v>
      </c>
      <c r="N159" s="193">
        <v>1</v>
      </c>
      <c r="O159" s="146"/>
      <c r="P159" s="146"/>
      <c r="Q159" s="146"/>
      <c r="R159" s="146"/>
      <c r="S159" s="146">
        <v>1</v>
      </c>
      <c r="T159" s="146">
        <v>2</v>
      </c>
      <c r="U159" s="146"/>
      <c r="V159" s="146"/>
      <c r="W159" s="146"/>
      <c r="X159" s="146">
        <v>1</v>
      </c>
      <c r="Y159" s="146">
        <v>3</v>
      </c>
      <c r="Z159" s="146"/>
      <c r="AA159" s="146"/>
      <c r="AB159" s="185">
        <v>0</v>
      </c>
      <c r="AC159" s="146"/>
      <c r="AD159" s="186">
        <v>0</v>
      </c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6"/>
      <c r="BN159" s="146"/>
      <c r="BO159" s="146"/>
      <c r="BP159" s="146"/>
      <c r="BQ159" s="146">
        <v>1</v>
      </c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146"/>
      <c r="DB159" s="146"/>
      <c r="DC159" s="146"/>
      <c r="DD159" s="146"/>
      <c r="DE159" s="146"/>
      <c r="DF159" s="146"/>
      <c r="DG159" s="146"/>
      <c r="DH159" s="146"/>
      <c r="DI159" s="146"/>
      <c r="DJ159" s="146"/>
      <c r="DK159" s="146"/>
      <c r="DL159" s="146"/>
      <c r="DM159" s="146"/>
      <c r="DN159" s="146"/>
      <c r="DO159" s="146">
        <v>1</v>
      </c>
      <c r="DP159" s="146"/>
      <c r="DQ159" s="146"/>
      <c r="DR159" s="146"/>
      <c r="DS159" s="146"/>
      <c r="DT159" s="146"/>
      <c r="DU159" s="146"/>
      <c r="DV159" s="146"/>
      <c r="DW159" s="146">
        <v>2</v>
      </c>
      <c r="DX159" s="146"/>
      <c r="DY159" s="146"/>
    </row>
    <row r="160" spans="1:129" x14ac:dyDescent="0.25">
      <c r="A160" s="146" t="s">
        <v>457</v>
      </c>
      <c r="B160" s="146" t="s">
        <v>822</v>
      </c>
      <c r="C160" s="146" t="s">
        <v>448</v>
      </c>
      <c r="D160" s="146">
        <v>4</v>
      </c>
      <c r="E160" s="168">
        <v>43204</v>
      </c>
      <c r="F160" s="170">
        <v>0.46527777777777801</v>
      </c>
      <c r="G160" s="146"/>
      <c r="H160" s="146"/>
      <c r="I160" s="146"/>
      <c r="J160" s="146">
        <v>23.4</v>
      </c>
      <c r="K160" s="146" t="s">
        <v>449</v>
      </c>
      <c r="L160" s="146">
        <v>3</v>
      </c>
      <c r="M160" s="146" t="s">
        <v>358</v>
      </c>
      <c r="N160" s="193">
        <v>1</v>
      </c>
      <c r="O160" s="146"/>
      <c r="P160" s="146"/>
      <c r="Q160" s="146"/>
      <c r="R160" s="146"/>
      <c r="S160" s="146">
        <v>1</v>
      </c>
      <c r="T160" s="146">
        <v>3</v>
      </c>
      <c r="U160" s="146"/>
      <c r="V160" s="146"/>
      <c r="W160" s="146" t="s">
        <v>452</v>
      </c>
      <c r="X160" s="146">
        <v>2</v>
      </c>
      <c r="Y160" s="146">
        <v>5</v>
      </c>
      <c r="Z160" s="146"/>
      <c r="AA160" s="146"/>
      <c r="AB160" s="185">
        <v>1</v>
      </c>
      <c r="AC160" s="146"/>
      <c r="AD160" s="186">
        <v>0</v>
      </c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46"/>
      <c r="AV160" s="146"/>
      <c r="AW160" s="146"/>
      <c r="AX160" s="146"/>
      <c r="AY160" s="146"/>
      <c r="AZ160" s="146"/>
      <c r="BA160" s="146"/>
      <c r="BB160" s="146"/>
      <c r="BC160" s="146"/>
      <c r="BD160" s="146"/>
      <c r="BE160" s="146"/>
      <c r="BF160" s="146"/>
      <c r="BG160" s="146"/>
      <c r="BH160" s="146"/>
      <c r="BI160" s="146"/>
      <c r="BJ160" s="146"/>
      <c r="BK160" s="146"/>
      <c r="BL160" s="146"/>
      <c r="BM160" s="146"/>
      <c r="BN160" s="146"/>
      <c r="BO160" s="146"/>
      <c r="BP160" s="146"/>
      <c r="BQ160" s="146">
        <v>1</v>
      </c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>
        <v>1</v>
      </c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146"/>
      <c r="DB160" s="146"/>
      <c r="DC160" s="146"/>
      <c r="DD160" s="146"/>
      <c r="DE160" s="146"/>
      <c r="DF160" s="146"/>
      <c r="DG160" s="146"/>
      <c r="DH160" s="146"/>
      <c r="DI160" s="146">
        <v>1</v>
      </c>
      <c r="DJ160" s="146"/>
      <c r="DK160" s="146"/>
      <c r="DL160" s="146"/>
      <c r="DM160" s="146"/>
      <c r="DN160" s="146"/>
      <c r="DO160" s="146"/>
      <c r="DP160" s="146">
        <v>2</v>
      </c>
      <c r="DQ160" s="146"/>
      <c r="DR160" s="146"/>
      <c r="DS160" s="146"/>
      <c r="DT160" s="146"/>
      <c r="DU160" s="146"/>
      <c r="DV160" s="146"/>
      <c r="DW160" s="146">
        <v>1</v>
      </c>
      <c r="DX160" s="146"/>
      <c r="DY160" s="146"/>
    </row>
    <row r="161" spans="1:127" x14ac:dyDescent="0.25">
      <c r="A161" s="146" t="s">
        <v>457</v>
      </c>
      <c r="B161" s="146" t="s">
        <v>822</v>
      </c>
      <c r="C161" s="146" t="s">
        <v>448</v>
      </c>
      <c r="D161" s="146">
        <v>4</v>
      </c>
      <c r="E161" s="168">
        <v>43204</v>
      </c>
      <c r="F161" s="170">
        <v>0.46527777777777801</v>
      </c>
      <c r="G161" s="146"/>
      <c r="H161" s="146"/>
      <c r="I161" s="146"/>
      <c r="J161" s="146">
        <v>23.4</v>
      </c>
      <c r="K161" s="146" t="s">
        <v>449</v>
      </c>
      <c r="L161" s="146">
        <v>4</v>
      </c>
      <c r="M161" s="146" t="s">
        <v>358</v>
      </c>
      <c r="N161" s="193">
        <v>1</v>
      </c>
      <c r="O161" s="146"/>
      <c r="P161" s="146"/>
      <c r="Q161" s="146"/>
      <c r="R161" s="146"/>
      <c r="S161" s="146">
        <v>1</v>
      </c>
      <c r="T161" s="146">
        <v>4</v>
      </c>
      <c r="U161" s="146"/>
      <c r="V161" s="146"/>
      <c r="W161" s="146" t="s">
        <v>453</v>
      </c>
      <c r="X161" s="146">
        <v>1</v>
      </c>
      <c r="Y161" s="146">
        <v>8</v>
      </c>
      <c r="Z161" s="146"/>
      <c r="AA161" s="146"/>
      <c r="AB161" s="185">
        <v>0</v>
      </c>
      <c r="AC161" s="146"/>
      <c r="AD161" s="186">
        <v>0</v>
      </c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46"/>
      <c r="AV161" s="146"/>
      <c r="AW161" s="146">
        <v>1</v>
      </c>
      <c r="AX161" s="146"/>
      <c r="AY161" s="146"/>
      <c r="AZ161" s="146"/>
      <c r="BA161" s="146"/>
      <c r="BB161" s="146"/>
      <c r="BC161" s="146"/>
      <c r="BD161" s="146"/>
      <c r="BE161" s="146"/>
      <c r="BF161" s="146"/>
      <c r="BG161" s="146"/>
      <c r="BH161" s="146"/>
      <c r="BI161" s="146"/>
      <c r="BJ161" s="146"/>
      <c r="BK161" s="146"/>
      <c r="BL161" s="146"/>
      <c r="BM161" s="146"/>
      <c r="BN161" s="146"/>
      <c r="BO161" s="146"/>
      <c r="BP161" s="146"/>
      <c r="BQ161" s="146"/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146"/>
      <c r="DB161" s="146"/>
      <c r="DC161" s="146"/>
      <c r="DD161" s="146"/>
      <c r="DE161" s="146"/>
      <c r="DF161" s="146"/>
      <c r="DG161" s="146"/>
      <c r="DH161" s="146"/>
      <c r="DI161" s="146">
        <v>1</v>
      </c>
      <c r="DJ161" s="146"/>
      <c r="DK161" s="146"/>
      <c r="DL161" s="146"/>
      <c r="DM161" s="146"/>
      <c r="DN161" s="146"/>
      <c r="DO161" s="146"/>
      <c r="DP161" s="146">
        <v>4</v>
      </c>
      <c r="DQ161" s="146"/>
      <c r="DR161" s="146"/>
      <c r="DS161" s="146"/>
      <c r="DT161" s="146"/>
      <c r="DU161" s="146"/>
      <c r="DV161" s="146">
        <v>2</v>
      </c>
      <c r="DW161" s="146">
        <v>1</v>
      </c>
    </row>
    <row r="162" spans="1:127" x14ac:dyDescent="0.25">
      <c r="A162" s="146" t="s">
        <v>457</v>
      </c>
      <c r="B162" s="146" t="s">
        <v>822</v>
      </c>
      <c r="C162" s="146" t="s">
        <v>448</v>
      </c>
      <c r="D162" s="146">
        <v>4</v>
      </c>
      <c r="E162" s="168">
        <v>43204</v>
      </c>
      <c r="F162" s="170">
        <v>0.46527777777777801</v>
      </c>
      <c r="G162" s="146"/>
      <c r="H162" s="146"/>
      <c r="I162" s="146"/>
      <c r="J162" s="146">
        <v>23.4</v>
      </c>
      <c r="K162" s="146" t="s">
        <v>449</v>
      </c>
      <c r="L162" s="146">
        <v>5</v>
      </c>
      <c r="M162" s="146" t="s">
        <v>358</v>
      </c>
      <c r="N162" s="193">
        <v>1</v>
      </c>
      <c r="O162" s="146"/>
      <c r="P162" s="146"/>
      <c r="Q162" s="146"/>
      <c r="R162" s="146"/>
      <c r="S162" s="146">
        <v>1</v>
      </c>
      <c r="T162" s="146">
        <v>5</v>
      </c>
      <c r="U162" s="146"/>
      <c r="V162" s="146"/>
      <c r="W162" s="146" t="s">
        <v>454</v>
      </c>
      <c r="X162" s="146">
        <v>0</v>
      </c>
      <c r="Y162" s="146">
        <v>4</v>
      </c>
      <c r="Z162" s="146"/>
      <c r="AA162" s="146"/>
      <c r="AB162" s="185">
        <v>0</v>
      </c>
      <c r="AC162" s="146"/>
      <c r="AD162" s="186">
        <v>0</v>
      </c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46"/>
      <c r="AW162" s="146"/>
      <c r="AX162" s="146"/>
      <c r="AY162" s="146"/>
      <c r="AZ162" s="146"/>
      <c r="BA162" s="146"/>
      <c r="BB162" s="146"/>
      <c r="BC162" s="146"/>
      <c r="BD162" s="146"/>
      <c r="BE162" s="146"/>
      <c r="BF162" s="146"/>
      <c r="BG162" s="146"/>
      <c r="BH162" s="146"/>
      <c r="BI162" s="146"/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146"/>
      <c r="DB162" s="146"/>
      <c r="DC162" s="146"/>
      <c r="DD162" s="146"/>
      <c r="DE162" s="146"/>
      <c r="DF162" s="146"/>
      <c r="DG162" s="146"/>
      <c r="DH162" s="146"/>
      <c r="DI162" s="146"/>
      <c r="DJ162" s="146"/>
      <c r="DK162" s="146"/>
      <c r="DL162" s="146"/>
      <c r="DM162" s="146"/>
      <c r="DN162" s="146"/>
      <c r="DO162" s="146"/>
      <c r="DP162" s="146">
        <v>4</v>
      </c>
      <c r="DQ162" s="146"/>
      <c r="DR162" s="146"/>
      <c r="DS162" s="146"/>
      <c r="DT162" s="146"/>
      <c r="DU162" s="146"/>
      <c r="DV162" s="146"/>
      <c r="DW162" s="146"/>
    </row>
    <row r="163" spans="1:127" x14ac:dyDescent="0.25">
      <c r="A163" s="146" t="s">
        <v>457</v>
      </c>
      <c r="B163" s="146" t="s">
        <v>822</v>
      </c>
      <c r="C163" s="146" t="s">
        <v>448</v>
      </c>
      <c r="D163" s="146">
        <v>4</v>
      </c>
      <c r="E163" s="168">
        <v>43204</v>
      </c>
      <c r="F163" s="170">
        <v>0.46527777777777801</v>
      </c>
      <c r="G163" s="170">
        <v>0.5</v>
      </c>
      <c r="H163" s="146"/>
      <c r="I163" s="146"/>
      <c r="J163" s="146">
        <v>23.4</v>
      </c>
      <c r="K163" s="146" t="s">
        <v>449</v>
      </c>
      <c r="L163" s="146">
        <v>6</v>
      </c>
      <c r="M163" s="146" t="s">
        <v>358</v>
      </c>
      <c r="N163" s="193">
        <v>1</v>
      </c>
      <c r="O163" s="146"/>
      <c r="P163" s="146"/>
      <c r="Q163" s="146"/>
      <c r="R163" s="146"/>
      <c r="S163" s="146">
        <v>1</v>
      </c>
      <c r="T163" s="146">
        <v>6</v>
      </c>
      <c r="U163" s="146" t="s">
        <v>455</v>
      </c>
      <c r="V163" s="146"/>
      <c r="W163" s="146" t="s">
        <v>456</v>
      </c>
      <c r="X163" s="146">
        <v>1</v>
      </c>
      <c r="Y163" s="146">
        <v>26</v>
      </c>
      <c r="Z163" s="146"/>
      <c r="AA163" s="146"/>
      <c r="AB163" s="185">
        <v>0</v>
      </c>
      <c r="AC163" s="146"/>
      <c r="AD163" s="186">
        <v>0</v>
      </c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>
        <v>1</v>
      </c>
      <c r="AQ163" s="146"/>
      <c r="AR163" s="146"/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>
        <v>1</v>
      </c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146">
        <v>1</v>
      </c>
      <c r="DB163" s="146"/>
      <c r="DC163" s="146"/>
      <c r="DD163" s="146"/>
      <c r="DE163" s="146"/>
      <c r="DF163" s="146"/>
      <c r="DG163" s="146"/>
      <c r="DH163" s="146"/>
      <c r="DI163" s="146">
        <v>1</v>
      </c>
      <c r="DJ163" s="146"/>
      <c r="DK163" s="146"/>
      <c r="DL163" s="146"/>
      <c r="DM163" s="146"/>
      <c r="DN163" s="146"/>
      <c r="DO163" s="146">
        <v>1</v>
      </c>
      <c r="DP163" s="146">
        <v>4</v>
      </c>
      <c r="DQ163" s="146"/>
      <c r="DR163" s="146">
        <v>2</v>
      </c>
      <c r="DS163" s="146"/>
      <c r="DT163" s="146"/>
      <c r="DU163" s="146">
        <v>15</v>
      </c>
      <c r="DV163" s="146"/>
      <c r="DW163" s="146">
        <v>1</v>
      </c>
    </row>
    <row r="164" spans="1:127" x14ac:dyDescent="0.25">
      <c r="A164" s="146" t="s">
        <v>458</v>
      </c>
      <c r="B164" s="146" t="s">
        <v>823</v>
      </c>
      <c r="C164" s="146" t="s">
        <v>448</v>
      </c>
      <c r="D164" s="146">
        <v>4</v>
      </c>
      <c r="E164" s="168">
        <v>43204</v>
      </c>
      <c r="F164" s="170">
        <v>0.5</v>
      </c>
      <c r="G164" s="170">
        <v>0.51041666666666663</v>
      </c>
      <c r="H164" s="146"/>
      <c r="I164" s="146"/>
      <c r="J164" s="146">
        <v>25.3</v>
      </c>
      <c r="K164" s="146" t="s">
        <v>449</v>
      </c>
      <c r="L164" s="146">
        <v>7</v>
      </c>
      <c r="M164" s="146" t="s">
        <v>358</v>
      </c>
      <c r="N164" s="193">
        <v>2</v>
      </c>
      <c r="O164" s="146"/>
      <c r="P164" s="146"/>
      <c r="Q164" s="146"/>
      <c r="R164" s="146"/>
      <c r="S164" s="146">
        <v>1</v>
      </c>
      <c r="T164" s="146">
        <v>7</v>
      </c>
      <c r="U164" s="146"/>
      <c r="V164" s="146"/>
      <c r="W164" s="146" t="s">
        <v>459</v>
      </c>
      <c r="X164" s="146">
        <v>3</v>
      </c>
      <c r="Y164" s="146">
        <v>12</v>
      </c>
      <c r="Z164" s="146"/>
      <c r="AA164" s="146"/>
      <c r="AB164" s="185">
        <v>1</v>
      </c>
      <c r="AC164" s="146"/>
      <c r="AD164" s="186">
        <v>0</v>
      </c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>
        <v>2</v>
      </c>
      <c r="BY164" s="146"/>
      <c r="BZ164" s="146"/>
      <c r="CA164" s="146"/>
      <c r="CB164" s="146"/>
      <c r="CC164" s="146"/>
      <c r="CD164" s="146"/>
      <c r="CE164" s="146"/>
      <c r="CF164" s="146"/>
      <c r="CG164" s="146"/>
      <c r="CH164" s="146"/>
      <c r="CI164" s="146"/>
      <c r="CJ164" s="146"/>
      <c r="CK164" s="146">
        <v>1</v>
      </c>
      <c r="CL164" s="146"/>
      <c r="CM164" s="146"/>
      <c r="CN164" s="146"/>
      <c r="CO164" s="146"/>
      <c r="CP164" s="146"/>
      <c r="CQ164" s="146"/>
      <c r="CR164" s="146"/>
      <c r="CS164" s="146"/>
      <c r="CT164" s="146"/>
      <c r="CU164" s="146"/>
      <c r="CV164" s="146"/>
      <c r="CW164" s="146"/>
      <c r="CX164" s="146"/>
      <c r="CY164" s="146"/>
      <c r="CZ164" s="146"/>
      <c r="DA164" s="146"/>
      <c r="DB164" s="146"/>
      <c r="DC164" s="146"/>
      <c r="DD164" s="146"/>
      <c r="DE164" s="146"/>
      <c r="DF164" s="146"/>
      <c r="DG164" s="146"/>
      <c r="DH164" s="146"/>
      <c r="DI164" s="146">
        <v>5</v>
      </c>
      <c r="DJ164" s="146"/>
      <c r="DK164" s="146"/>
      <c r="DL164" s="146"/>
      <c r="DM164" s="146">
        <v>1</v>
      </c>
      <c r="DN164" s="146"/>
      <c r="DO164" s="146">
        <v>3</v>
      </c>
      <c r="DP164" s="146"/>
      <c r="DQ164" s="146"/>
      <c r="DR164" s="146"/>
      <c r="DS164" s="146"/>
      <c r="DT164" s="146"/>
      <c r="DU164" s="146">
        <v>2</v>
      </c>
      <c r="DV164" s="146"/>
      <c r="DW164" s="146"/>
    </row>
    <row r="165" spans="1:127" x14ac:dyDescent="0.25">
      <c r="A165" s="146" t="s">
        <v>460</v>
      </c>
      <c r="B165" s="146" t="s">
        <v>824</v>
      </c>
      <c r="C165" s="146" t="s">
        <v>448</v>
      </c>
      <c r="D165" s="146">
        <v>4</v>
      </c>
      <c r="E165" s="168">
        <v>43204</v>
      </c>
      <c r="F165" s="170">
        <v>0.51041666666666663</v>
      </c>
      <c r="G165" s="170">
        <v>0.54166666666666663</v>
      </c>
      <c r="H165" s="146"/>
      <c r="I165" s="146"/>
      <c r="J165" s="146">
        <v>26.1</v>
      </c>
      <c r="K165" s="146" t="s">
        <v>449</v>
      </c>
      <c r="L165" s="146">
        <v>8</v>
      </c>
      <c r="M165" s="146" t="s">
        <v>358</v>
      </c>
      <c r="N165" s="193">
        <v>1</v>
      </c>
      <c r="O165" s="146"/>
      <c r="P165" s="146"/>
      <c r="Q165" s="146"/>
      <c r="R165" s="146"/>
      <c r="S165" s="146">
        <v>1</v>
      </c>
      <c r="T165" s="146">
        <v>8</v>
      </c>
      <c r="U165" s="146"/>
      <c r="V165" s="146"/>
      <c r="W165" s="146" t="s">
        <v>461</v>
      </c>
      <c r="X165" s="146">
        <v>0</v>
      </c>
      <c r="Y165" s="146">
        <v>26</v>
      </c>
      <c r="Z165" s="146"/>
      <c r="AA165" s="146"/>
      <c r="AB165" s="185">
        <v>0</v>
      </c>
      <c r="AC165" s="146"/>
      <c r="AD165" s="186">
        <v>0</v>
      </c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  <c r="CB165" s="146"/>
      <c r="CC165" s="146"/>
      <c r="CD165" s="146"/>
      <c r="CE165" s="146"/>
      <c r="CF165" s="146"/>
      <c r="CG165" s="146"/>
      <c r="CH165" s="146"/>
      <c r="CI165" s="146"/>
      <c r="CJ165" s="146"/>
      <c r="CK165" s="146"/>
      <c r="CL165" s="146"/>
      <c r="CM165" s="146"/>
      <c r="CN165" s="146"/>
      <c r="CO165" s="146">
        <v>1</v>
      </c>
      <c r="CP165" s="146"/>
      <c r="CQ165" s="146"/>
      <c r="CR165" s="146"/>
      <c r="CS165" s="146"/>
      <c r="CT165" s="146"/>
      <c r="CU165" s="146"/>
      <c r="CV165" s="146"/>
      <c r="CW165" s="146"/>
      <c r="CX165" s="146"/>
      <c r="CY165" s="146"/>
      <c r="CZ165" s="146"/>
      <c r="DA165" s="146"/>
      <c r="DB165" s="146"/>
      <c r="DC165" s="146"/>
      <c r="DD165" s="146"/>
      <c r="DE165" s="146"/>
      <c r="DF165" s="146"/>
      <c r="DG165" s="146"/>
      <c r="DH165" s="146"/>
      <c r="DI165" s="146">
        <v>13</v>
      </c>
      <c r="DJ165" s="146"/>
      <c r="DK165" s="146"/>
      <c r="DL165" s="146"/>
      <c r="DM165" s="146"/>
      <c r="DN165" s="146"/>
      <c r="DO165" s="146">
        <v>2</v>
      </c>
      <c r="DP165" s="146"/>
      <c r="DQ165" s="146"/>
      <c r="DR165" s="146"/>
      <c r="DS165" s="146"/>
      <c r="DT165" s="146"/>
      <c r="DU165" s="146">
        <v>8</v>
      </c>
      <c r="DV165" s="146">
        <v>1</v>
      </c>
      <c r="DW165" s="146">
        <v>1</v>
      </c>
    </row>
    <row r="166" spans="1:127" x14ac:dyDescent="0.25">
      <c r="A166" s="146" t="s">
        <v>460</v>
      </c>
      <c r="B166" s="146" t="s">
        <v>824</v>
      </c>
      <c r="C166" s="146" t="s">
        <v>448</v>
      </c>
      <c r="D166" s="146">
        <v>4</v>
      </c>
      <c r="E166" s="168">
        <v>43204</v>
      </c>
      <c r="F166" s="170">
        <v>0.51041666666666663</v>
      </c>
      <c r="G166" s="170">
        <v>0.54166666666666663</v>
      </c>
      <c r="H166" s="146"/>
      <c r="I166" s="146"/>
      <c r="J166" s="146">
        <v>26.1</v>
      </c>
      <c r="K166" s="146" t="s">
        <v>449</v>
      </c>
      <c r="L166" s="146">
        <v>9</v>
      </c>
      <c r="M166" s="146" t="s">
        <v>358</v>
      </c>
      <c r="N166" s="193">
        <v>1</v>
      </c>
      <c r="O166" s="146"/>
      <c r="P166" s="146"/>
      <c r="Q166" s="146"/>
      <c r="R166" s="146"/>
      <c r="S166" s="146">
        <v>1</v>
      </c>
      <c r="T166" s="146">
        <v>9</v>
      </c>
      <c r="U166" s="146"/>
      <c r="V166" s="146"/>
      <c r="W166" s="146" t="s">
        <v>462</v>
      </c>
      <c r="X166" s="146">
        <v>0</v>
      </c>
      <c r="Y166" s="146">
        <v>14</v>
      </c>
      <c r="Z166" s="146"/>
      <c r="AA166" s="146"/>
      <c r="AB166" s="185">
        <v>0</v>
      </c>
      <c r="AC166" s="146"/>
      <c r="AD166" s="186">
        <v>0</v>
      </c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  <c r="AT166" s="146"/>
      <c r="AU166" s="146"/>
      <c r="AV166" s="146"/>
      <c r="AW166" s="146"/>
      <c r="AX166" s="146"/>
      <c r="AY166" s="146"/>
      <c r="AZ166" s="146"/>
      <c r="BA166" s="146"/>
      <c r="BB166" s="146"/>
      <c r="BC166" s="146"/>
      <c r="BD166" s="146"/>
      <c r="BE166" s="146"/>
      <c r="BF166" s="146"/>
      <c r="BG166" s="146"/>
      <c r="BH166" s="146"/>
      <c r="BI166" s="146"/>
      <c r="BJ166" s="146"/>
      <c r="BK166" s="146"/>
      <c r="BL166" s="146"/>
      <c r="BM166" s="146"/>
      <c r="BN166" s="146"/>
      <c r="BO166" s="146"/>
      <c r="BP166" s="146"/>
      <c r="BQ166" s="146"/>
      <c r="BR166" s="146"/>
      <c r="BS166" s="146"/>
      <c r="BT166" s="146"/>
      <c r="BU166" s="146"/>
      <c r="BV166" s="146"/>
      <c r="BW166" s="146"/>
      <c r="BX166" s="146"/>
      <c r="BY166" s="146"/>
      <c r="BZ166" s="146"/>
      <c r="CA166" s="146"/>
      <c r="CB166" s="146"/>
      <c r="CC166" s="146"/>
      <c r="CD166" s="146"/>
      <c r="CE166" s="146"/>
      <c r="CF166" s="146"/>
      <c r="CG166" s="146"/>
      <c r="CH166" s="146"/>
      <c r="CI166" s="146"/>
      <c r="CJ166" s="146"/>
      <c r="CK166" s="146"/>
      <c r="CL166" s="146"/>
      <c r="CM166" s="146"/>
      <c r="CN166" s="146"/>
      <c r="CO166" s="146"/>
      <c r="CP166" s="146"/>
      <c r="CQ166" s="146"/>
      <c r="CR166" s="146"/>
      <c r="CS166" s="146"/>
      <c r="CT166" s="146"/>
      <c r="CU166" s="146"/>
      <c r="CV166" s="146"/>
      <c r="CW166" s="146"/>
      <c r="CX166" s="146"/>
      <c r="CY166" s="146"/>
      <c r="CZ166" s="146"/>
      <c r="DA166" s="146">
        <v>1</v>
      </c>
      <c r="DB166" s="146"/>
      <c r="DC166" s="146"/>
      <c r="DD166" s="146"/>
      <c r="DE166" s="146"/>
      <c r="DF166" s="146"/>
      <c r="DG166" s="146"/>
      <c r="DH166" s="146"/>
      <c r="DI166" s="146">
        <v>1</v>
      </c>
      <c r="DJ166" s="146"/>
      <c r="DK166" s="146"/>
      <c r="DL166" s="146"/>
      <c r="DM166" s="146"/>
      <c r="DN166" s="146"/>
      <c r="DO166" s="146">
        <v>1</v>
      </c>
      <c r="DP166" s="146"/>
      <c r="DQ166" s="146"/>
      <c r="DR166" s="146"/>
      <c r="DS166" s="146"/>
      <c r="DT166" s="146"/>
      <c r="DU166" s="146">
        <v>10</v>
      </c>
      <c r="DV166" s="146"/>
      <c r="DW166" s="146">
        <v>1</v>
      </c>
    </row>
    <row r="167" spans="1:127" x14ac:dyDescent="0.25">
      <c r="A167" s="146" t="s">
        <v>460</v>
      </c>
      <c r="B167" s="146" t="s">
        <v>824</v>
      </c>
      <c r="C167" s="146" t="s">
        <v>448</v>
      </c>
      <c r="D167" s="146">
        <v>4</v>
      </c>
      <c r="E167" s="168">
        <v>43204</v>
      </c>
      <c r="F167" s="170">
        <v>0.51041666666666663</v>
      </c>
      <c r="G167" s="170">
        <v>0.54166666666666663</v>
      </c>
      <c r="H167" s="146"/>
      <c r="I167" s="146"/>
      <c r="J167" s="146">
        <v>26.1</v>
      </c>
      <c r="K167" s="146" t="s">
        <v>449</v>
      </c>
      <c r="L167" s="146">
        <v>10</v>
      </c>
      <c r="M167" s="146" t="s">
        <v>358</v>
      </c>
      <c r="N167" s="193">
        <v>1</v>
      </c>
      <c r="O167" s="146"/>
      <c r="P167" s="146"/>
      <c r="Q167" s="146"/>
      <c r="R167" s="146"/>
      <c r="S167" s="146">
        <v>1</v>
      </c>
      <c r="T167" s="146">
        <v>10</v>
      </c>
      <c r="U167" s="146"/>
      <c r="V167" s="146"/>
      <c r="W167" s="146" t="s">
        <v>463</v>
      </c>
      <c r="X167" s="146">
        <v>0</v>
      </c>
      <c r="Y167" s="146">
        <v>15</v>
      </c>
      <c r="Z167" s="146"/>
      <c r="AA167" s="146"/>
      <c r="AB167" s="185">
        <v>0</v>
      </c>
      <c r="AC167" s="146"/>
      <c r="AD167" s="186">
        <v>0</v>
      </c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46"/>
      <c r="AV167" s="146"/>
      <c r="AW167" s="146"/>
      <c r="AX167" s="146"/>
      <c r="AY167" s="146"/>
      <c r="AZ167" s="146"/>
      <c r="BA167" s="146"/>
      <c r="BB167" s="146"/>
      <c r="BC167" s="146"/>
      <c r="BD167" s="146"/>
      <c r="BE167" s="146"/>
      <c r="BF167" s="146"/>
      <c r="BG167" s="146"/>
      <c r="BH167" s="146"/>
      <c r="BI167" s="146"/>
      <c r="BJ167" s="146"/>
      <c r="BK167" s="146"/>
      <c r="BL167" s="146"/>
      <c r="BM167" s="146"/>
      <c r="BN167" s="146"/>
      <c r="BO167" s="146"/>
      <c r="BP167" s="146"/>
      <c r="BQ167" s="146"/>
      <c r="BR167" s="146"/>
      <c r="BS167" s="146"/>
      <c r="BT167" s="146"/>
      <c r="BU167" s="146"/>
      <c r="BV167" s="146"/>
      <c r="BW167" s="146"/>
      <c r="BX167" s="146"/>
      <c r="BY167" s="146"/>
      <c r="BZ167" s="146"/>
      <c r="CA167" s="146"/>
      <c r="CB167" s="146"/>
      <c r="CC167" s="146"/>
      <c r="CD167" s="146"/>
      <c r="CE167" s="146"/>
      <c r="CF167" s="146"/>
      <c r="CG167" s="146"/>
      <c r="CH167" s="146"/>
      <c r="CI167" s="146"/>
      <c r="CJ167" s="146"/>
      <c r="CK167" s="146"/>
      <c r="CL167" s="146"/>
      <c r="CM167" s="146"/>
      <c r="CN167" s="146"/>
      <c r="CO167" s="146"/>
      <c r="CP167" s="146"/>
      <c r="CQ167" s="146"/>
      <c r="CR167" s="146"/>
      <c r="CS167" s="146"/>
      <c r="CT167" s="146"/>
      <c r="CU167" s="146"/>
      <c r="CV167" s="146"/>
      <c r="CW167" s="146"/>
      <c r="CX167" s="146"/>
      <c r="CY167" s="146"/>
      <c r="CZ167" s="146"/>
      <c r="DA167" s="146"/>
      <c r="DB167" s="146"/>
      <c r="DC167" s="146"/>
      <c r="DD167" s="146"/>
      <c r="DE167" s="146"/>
      <c r="DF167" s="146"/>
      <c r="DG167" s="146"/>
      <c r="DH167" s="146"/>
      <c r="DI167" s="146">
        <v>4</v>
      </c>
      <c r="DJ167" s="146"/>
      <c r="DK167" s="146"/>
      <c r="DL167" s="146"/>
      <c r="DM167" s="146">
        <v>1</v>
      </c>
      <c r="DN167" s="146"/>
      <c r="DO167" s="146">
        <v>1</v>
      </c>
      <c r="DP167" s="146"/>
      <c r="DQ167" s="146"/>
      <c r="DR167" s="146"/>
      <c r="DS167" s="146"/>
      <c r="DT167" s="146"/>
      <c r="DU167" s="146">
        <v>8</v>
      </c>
      <c r="DV167" s="146"/>
      <c r="DW167" s="146">
        <v>1</v>
      </c>
    </row>
  </sheetData>
  <mergeCells count="1">
    <mergeCell ref="O2:O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D029-D7C1-4E3E-A85B-3C4F31A43BEF}">
  <dimension ref="A2:DJ25"/>
  <sheetViews>
    <sheetView workbookViewId="0">
      <selection activeCell="F11" sqref="F11"/>
    </sheetView>
  </sheetViews>
  <sheetFormatPr defaultRowHeight="15" x14ac:dyDescent="0.25"/>
  <cols>
    <col min="7" max="8" width="9.140625" style="146"/>
    <col min="11" max="11" width="9.140625" style="146"/>
  </cols>
  <sheetData>
    <row r="2" spans="1:114" s="146" customFormat="1" x14ac:dyDescent="0.25">
      <c r="A2" s="163" t="s">
        <v>116</v>
      </c>
      <c r="B2" s="163" t="s">
        <v>541</v>
      </c>
      <c r="C2" s="166" t="s">
        <v>124</v>
      </c>
      <c r="D2" s="165" t="s">
        <v>360</v>
      </c>
      <c r="E2" s="167" t="s">
        <v>368</v>
      </c>
      <c r="F2" s="163" t="s">
        <v>840</v>
      </c>
      <c r="G2" s="163" t="s">
        <v>834</v>
      </c>
      <c r="H2" s="163" t="s">
        <v>836</v>
      </c>
      <c r="I2" s="163" t="s">
        <v>841</v>
      </c>
      <c r="J2" s="163" t="s">
        <v>833</v>
      </c>
      <c r="K2" s="163" t="s">
        <v>848</v>
      </c>
      <c r="L2" s="163" t="s">
        <v>138</v>
      </c>
      <c r="M2" s="191" t="s">
        <v>139</v>
      </c>
      <c r="N2" s="163" t="s">
        <v>140</v>
      </c>
      <c r="O2" s="192" t="s">
        <v>141</v>
      </c>
      <c r="P2" s="163" t="s">
        <v>142</v>
      </c>
      <c r="Q2" s="163" t="s">
        <v>143</v>
      </c>
      <c r="R2" s="163" t="s">
        <v>557</v>
      </c>
      <c r="S2" s="163" t="s">
        <v>144</v>
      </c>
      <c r="T2" s="163" t="s">
        <v>145</v>
      </c>
      <c r="U2" s="163" t="s">
        <v>146</v>
      </c>
      <c r="V2" s="163" t="s">
        <v>147</v>
      </c>
      <c r="W2" s="163" t="s">
        <v>148</v>
      </c>
      <c r="X2" s="163" t="s">
        <v>149</v>
      </c>
      <c r="Y2" s="163" t="s">
        <v>150</v>
      </c>
      <c r="Z2" s="163" t="s">
        <v>151</v>
      </c>
      <c r="AA2" s="163" t="s">
        <v>152</v>
      </c>
      <c r="AB2" s="163" t="s">
        <v>153</v>
      </c>
      <c r="AC2" s="163" t="s">
        <v>568</v>
      </c>
      <c r="AD2" s="163" t="s">
        <v>154</v>
      </c>
      <c r="AE2" s="163" t="s">
        <v>155</v>
      </c>
      <c r="AF2" s="163" t="s">
        <v>156</v>
      </c>
      <c r="AG2" s="163" t="s">
        <v>157</v>
      </c>
      <c r="AH2" s="163" t="s">
        <v>158</v>
      </c>
      <c r="AI2" s="163" t="s">
        <v>159</v>
      </c>
      <c r="AJ2" s="163" t="s">
        <v>160</v>
      </c>
      <c r="AK2" s="163" t="s">
        <v>161</v>
      </c>
      <c r="AL2" s="163" t="s">
        <v>162</v>
      </c>
      <c r="AM2" s="163" t="s">
        <v>163</v>
      </c>
      <c r="AN2" s="163" t="s">
        <v>164</v>
      </c>
      <c r="AO2" s="163" t="s">
        <v>555</v>
      </c>
      <c r="AP2" s="163" t="s">
        <v>165</v>
      </c>
      <c r="AQ2" s="163" t="s">
        <v>166</v>
      </c>
      <c r="AR2" s="163" t="s">
        <v>167</v>
      </c>
      <c r="AS2" s="163" t="s">
        <v>168</v>
      </c>
      <c r="AT2" s="163" t="s">
        <v>169</v>
      </c>
      <c r="AU2" s="163" t="s">
        <v>170</v>
      </c>
      <c r="AV2" s="163" t="s">
        <v>171</v>
      </c>
      <c r="AW2" s="163" t="s">
        <v>669</v>
      </c>
      <c r="AX2" s="163" t="s">
        <v>172</v>
      </c>
      <c r="AY2" s="163" t="s">
        <v>556</v>
      </c>
      <c r="AZ2" s="163" t="s">
        <v>173</v>
      </c>
      <c r="BA2" s="163" t="s">
        <v>174</v>
      </c>
      <c r="BB2" s="163" t="s">
        <v>175</v>
      </c>
      <c r="BC2" s="163" t="s">
        <v>176</v>
      </c>
      <c r="BD2" s="163" t="s">
        <v>177</v>
      </c>
      <c r="BE2" s="163" t="s">
        <v>178</v>
      </c>
      <c r="BF2" s="163" t="s">
        <v>179</v>
      </c>
      <c r="BG2" s="163" t="s">
        <v>180</v>
      </c>
      <c r="BH2" s="163" t="s">
        <v>181</v>
      </c>
      <c r="BI2" s="163" t="s">
        <v>182</v>
      </c>
      <c r="BJ2" s="163" t="s">
        <v>183</v>
      </c>
      <c r="BK2" s="163" t="s">
        <v>184</v>
      </c>
      <c r="BL2" s="163" t="s">
        <v>185</v>
      </c>
      <c r="BM2" s="163" t="s">
        <v>186</v>
      </c>
      <c r="BN2" s="163" t="s">
        <v>187</v>
      </c>
      <c r="BO2" s="163" t="s">
        <v>188</v>
      </c>
      <c r="BP2" s="163" t="s">
        <v>189</v>
      </c>
      <c r="BQ2" s="163" t="s">
        <v>190</v>
      </c>
      <c r="BR2" s="202" t="s">
        <v>597</v>
      </c>
      <c r="BS2" s="148" t="s">
        <v>758</v>
      </c>
      <c r="BT2" s="148" t="s">
        <v>608</v>
      </c>
      <c r="BU2" s="148" t="s">
        <v>760</v>
      </c>
      <c r="BV2" s="148" t="s">
        <v>609</v>
      </c>
      <c r="BW2" s="148" t="s">
        <v>610</v>
      </c>
      <c r="BX2" s="148" t="s">
        <v>605</v>
      </c>
      <c r="BY2" s="148" t="s">
        <v>606</v>
      </c>
      <c r="BZ2" s="148" t="s">
        <v>607</v>
      </c>
      <c r="CA2" s="148" t="s">
        <v>598</v>
      </c>
      <c r="CB2" s="148" t="s">
        <v>754</v>
      </c>
      <c r="CC2" s="148" t="s">
        <v>618</v>
      </c>
      <c r="CD2" s="148" t="s">
        <v>753</v>
      </c>
      <c r="CE2" s="148" t="s">
        <v>620</v>
      </c>
      <c r="CF2" s="148" t="s">
        <v>619</v>
      </c>
      <c r="CG2" s="148" t="s">
        <v>755</v>
      </c>
      <c r="CH2" s="148" t="s">
        <v>601</v>
      </c>
      <c r="CI2" s="148" t="s">
        <v>594</v>
      </c>
      <c r="CJ2" s="148" t="s">
        <v>595</v>
      </c>
      <c r="CK2" s="148" t="s">
        <v>596</v>
      </c>
      <c r="CL2" s="148" t="s">
        <v>756</v>
      </c>
      <c r="CM2" s="148" t="s">
        <v>616</v>
      </c>
      <c r="CN2" s="148" t="s">
        <v>614</v>
      </c>
      <c r="CO2" s="148" t="s">
        <v>593</v>
      </c>
      <c r="CP2" s="148" t="s">
        <v>751</v>
      </c>
      <c r="CQ2" s="148" t="s">
        <v>757</v>
      </c>
      <c r="CR2" s="148" t="s">
        <v>599</v>
      </c>
      <c r="CS2" s="148" t="s">
        <v>600</v>
      </c>
      <c r="CT2" s="148" t="s">
        <v>602</v>
      </c>
      <c r="CU2" s="148" t="s">
        <v>603</v>
      </c>
      <c r="CV2" s="148" t="s">
        <v>621</v>
      </c>
      <c r="CW2" s="148" t="s">
        <v>623</v>
      </c>
      <c r="CX2" s="148" t="s">
        <v>750</v>
      </c>
      <c r="CY2" s="148" t="s">
        <v>617</v>
      </c>
      <c r="CZ2" s="148" t="s">
        <v>604</v>
      </c>
      <c r="DA2" s="148" t="s">
        <v>590</v>
      </c>
      <c r="DB2" s="148" t="s">
        <v>591</v>
      </c>
      <c r="DC2" s="148" t="s">
        <v>613</v>
      </c>
      <c r="DD2" s="148" t="s">
        <v>615</v>
      </c>
      <c r="DE2" s="148" t="s">
        <v>612</v>
      </c>
      <c r="DF2" s="148" t="s">
        <v>592</v>
      </c>
      <c r="DG2" s="148" t="s">
        <v>611</v>
      </c>
      <c r="DH2" s="148" t="s">
        <v>749</v>
      </c>
      <c r="DI2" s="148" t="s">
        <v>622</v>
      </c>
      <c r="DJ2" s="148" t="s">
        <v>569</v>
      </c>
    </row>
    <row r="3" spans="1:114" s="146" customFormat="1" x14ac:dyDescent="0.25">
      <c r="A3" s="146" t="s">
        <v>457</v>
      </c>
      <c r="B3" s="146" t="s">
        <v>822</v>
      </c>
      <c r="C3" s="146">
        <v>1</v>
      </c>
      <c r="D3" s="193">
        <v>1</v>
      </c>
      <c r="E3" s="146">
        <v>1</v>
      </c>
      <c r="F3" s="146">
        <v>3</v>
      </c>
      <c r="G3" s="197">
        <f>COUNTIF(L3:BQ3,  "&lt;&gt;0")</f>
        <v>2</v>
      </c>
      <c r="H3" s="197">
        <v>2</v>
      </c>
      <c r="I3" s="146">
        <v>6</v>
      </c>
      <c r="J3" s="197">
        <f>COUNTIF(BR3:DJ3,  "&lt;&gt;0")</f>
        <v>1</v>
      </c>
      <c r="K3" s="197">
        <v>1</v>
      </c>
      <c r="L3" s="146">
        <v>0</v>
      </c>
      <c r="M3" s="185">
        <v>0</v>
      </c>
      <c r="N3" s="146">
        <v>0</v>
      </c>
      <c r="O3" s="186">
        <v>2</v>
      </c>
      <c r="P3" s="146">
        <v>0</v>
      </c>
      <c r="Q3" s="146">
        <v>0</v>
      </c>
      <c r="R3" s="146">
        <v>0</v>
      </c>
      <c r="S3" s="146">
        <v>0</v>
      </c>
      <c r="T3" s="146">
        <v>0</v>
      </c>
      <c r="U3" s="146">
        <v>0</v>
      </c>
      <c r="V3" s="146">
        <v>0</v>
      </c>
      <c r="W3" s="146">
        <v>0</v>
      </c>
      <c r="X3" s="146">
        <v>0</v>
      </c>
      <c r="Y3" s="146">
        <v>0</v>
      </c>
      <c r="Z3" s="146">
        <v>0</v>
      </c>
      <c r="AA3" s="146">
        <v>0</v>
      </c>
      <c r="AB3" s="146">
        <v>0</v>
      </c>
      <c r="AC3" s="146">
        <v>0</v>
      </c>
      <c r="AD3" s="146">
        <v>0</v>
      </c>
      <c r="AE3" s="146">
        <v>0</v>
      </c>
      <c r="AF3" s="146">
        <v>0</v>
      </c>
      <c r="AG3" s="146">
        <v>0</v>
      </c>
      <c r="AH3" s="146">
        <v>1</v>
      </c>
      <c r="AI3" s="146">
        <v>0</v>
      </c>
      <c r="AJ3" s="146">
        <v>0</v>
      </c>
      <c r="AK3" s="146">
        <v>0</v>
      </c>
      <c r="AL3" s="146">
        <v>0</v>
      </c>
      <c r="AM3" s="146">
        <v>0</v>
      </c>
      <c r="AN3" s="146">
        <v>0</v>
      </c>
      <c r="AO3" s="146">
        <v>0</v>
      </c>
      <c r="AP3" s="146">
        <v>0</v>
      </c>
      <c r="AQ3" s="146">
        <v>0</v>
      </c>
      <c r="AR3" s="146">
        <v>0</v>
      </c>
      <c r="AS3" s="146">
        <v>0</v>
      </c>
      <c r="AT3" s="146">
        <v>0</v>
      </c>
      <c r="AU3" s="146">
        <v>0</v>
      </c>
      <c r="AV3" s="146">
        <v>0</v>
      </c>
      <c r="AW3" s="146">
        <v>0</v>
      </c>
      <c r="AX3" s="146">
        <v>0</v>
      </c>
      <c r="AY3" s="146">
        <v>0</v>
      </c>
      <c r="AZ3" s="146">
        <v>0</v>
      </c>
      <c r="BA3" s="146">
        <v>0</v>
      </c>
      <c r="BB3" s="146">
        <v>0</v>
      </c>
      <c r="BC3" s="146">
        <v>0</v>
      </c>
      <c r="BD3" s="146">
        <v>0</v>
      </c>
      <c r="BE3" s="146">
        <v>0</v>
      </c>
      <c r="BF3" s="146">
        <v>0</v>
      </c>
      <c r="BG3" s="146">
        <v>0</v>
      </c>
      <c r="BH3" s="146">
        <v>0</v>
      </c>
      <c r="BI3" s="146">
        <v>0</v>
      </c>
      <c r="BJ3" s="146">
        <v>0</v>
      </c>
      <c r="BK3" s="146">
        <v>0</v>
      </c>
      <c r="BL3" s="146">
        <v>0</v>
      </c>
      <c r="BM3" s="146">
        <v>0</v>
      </c>
      <c r="BN3" s="146">
        <v>0</v>
      </c>
      <c r="BO3" s="146">
        <v>0</v>
      </c>
      <c r="BP3" s="146">
        <v>0</v>
      </c>
      <c r="BQ3" s="146">
        <v>0</v>
      </c>
      <c r="BR3" s="186">
        <v>0</v>
      </c>
      <c r="BS3" s="146">
        <v>0</v>
      </c>
      <c r="BT3" s="146">
        <v>0</v>
      </c>
      <c r="BU3" s="146">
        <v>0</v>
      </c>
      <c r="BV3" s="146">
        <v>0</v>
      </c>
      <c r="BW3" s="146">
        <v>0</v>
      </c>
      <c r="BX3" s="146">
        <v>0</v>
      </c>
      <c r="BY3" s="146">
        <v>0</v>
      </c>
      <c r="BZ3" s="146">
        <v>0</v>
      </c>
      <c r="CA3" s="146">
        <v>0</v>
      </c>
      <c r="CB3" s="146">
        <v>0</v>
      </c>
      <c r="CC3" s="146">
        <v>0</v>
      </c>
      <c r="CD3" s="146">
        <v>0</v>
      </c>
      <c r="CE3" s="146">
        <v>0</v>
      </c>
      <c r="CF3" s="146">
        <v>0</v>
      </c>
      <c r="CG3" s="146">
        <v>0</v>
      </c>
      <c r="CH3" s="146">
        <v>0</v>
      </c>
      <c r="CI3" s="146">
        <v>0</v>
      </c>
      <c r="CJ3" s="146">
        <v>0</v>
      </c>
      <c r="CK3" s="146">
        <v>0</v>
      </c>
      <c r="CL3" s="146">
        <v>0</v>
      </c>
      <c r="CM3" s="146">
        <v>0</v>
      </c>
      <c r="CN3" s="146">
        <v>0</v>
      </c>
      <c r="CO3" s="146">
        <v>0</v>
      </c>
      <c r="CP3" s="146">
        <v>0</v>
      </c>
      <c r="CQ3" s="146">
        <v>0</v>
      </c>
      <c r="CR3" s="146">
        <v>0</v>
      </c>
      <c r="CS3" s="146">
        <v>0</v>
      </c>
      <c r="CT3" s="146">
        <v>0</v>
      </c>
      <c r="CU3" s="146">
        <v>0</v>
      </c>
      <c r="CV3" s="146">
        <v>0</v>
      </c>
      <c r="CW3" s="146">
        <v>0</v>
      </c>
      <c r="CX3" s="146">
        <v>0</v>
      </c>
      <c r="CY3" s="146">
        <v>0</v>
      </c>
      <c r="CZ3" s="146">
        <v>0</v>
      </c>
      <c r="DA3" s="146">
        <v>0</v>
      </c>
      <c r="DB3" s="146">
        <v>0</v>
      </c>
      <c r="DC3" s="146">
        <v>0</v>
      </c>
      <c r="DD3" s="146">
        <v>0</v>
      </c>
      <c r="DE3" s="146">
        <v>0</v>
      </c>
      <c r="DF3" s="146">
        <v>6</v>
      </c>
      <c r="DG3" s="146">
        <v>0</v>
      </c>
      <c r="DH3" s="146">
        <v>0</v>
      </c>
      <c r="DI3" s="146">
        <v>0</v>
      </c>
      <c r="DJ3" s="146">
        <v>0</v>
      </c>
    </row>
    <row r="4" spans="1:114" s="146" customFormat="1" x14ac:dyDescent="0.25">
      <c r="A4" s="146" t="s">
        <v>457</v>
      </c>
      <c r="B4" s="146" t="s">
        <v>822</v>
      </c>
      <c r="C4" s="146">
        <v>2</v>
      </c>
      <c r="D4" s="193">
        <v>1</v>
      </c>
      <c r="E4" s="146">
        <v>2</v>
      </c>
      <c r="F4" s="146">
        <v>1</v>
      </c>
      <c r="G4" s="197">
        <f t="shared" ref="G4:G12" si="0">COUNTIF(L4:BQ4,  "&lt;&gt;0")</f>
        <v>1</v>
      </c>
      <c r="H4" s="197">
        <v>1</v>
      </c>
      <c r="I4" s="146">
        <v>3</v>
      </c>
      <c r="J4" s="197">
        <f t="shared" ref="J4:J12" si="1">COUNTIF(BR4:DJ4,  "&lt;&gt;0")</f>
        <v>2</v>
      </c>
      <c r="K4" s="197">
        <v>2</v>
      </c>
      <c r="L4" s="146">
        <v>0</v>
      </c>
      <c r="M4" s="185">
        <v>0</v>
      </c>
      <c r="N4" s="146">
        <v>0</v>
      </c>
      <c r="O4" s="186">
        <v>0</v>
      </c>
      <c r="P4" s="146">
        <v>0</v>
      </c>
      <c r="Q4" s="146">
        <v>0</v>
      </c>
      <c r="R4" s="146">
        <v>0</v>
      </c>
      <c r="S4" s="146">
        <v>0</v>
      </c>
      <c r="T4" s="146">
        <v>0</v>
      </c>
      <c r="U4" s="146">
        <v>0</v>
      </c>
      <c r="V4" s="146">
        <v>0</v>
      </c>
      <c r="W4" s="146">
        <v>0</v>
      </c>
      <c r="X4" s="146">
        <v>0</v>
      </c>
      <c r="Y4" s="146">
        <v>0</v>
      </c>
      <c r="Z4" s="146">
        <v>0</v>
      </c>
      <c r="AA4" s="146">
        <v>0</v>
      </c>
      <c r="AB4" s="146">
        <v>0</v>
      </c>
      <c r="AC4" s="146">
        <v>0</v>
      </c>
      <c r="AD4" s="146">
        <v>0</v>
      </c>
      <c r="AE4" s="146">
        <v>0</v>
      </c>
      <c r="AF4" s="146">
        <v>0</v>
      </c>
      <c r="AG4" s="146">
        <v>0</v>
      </c>
      <c r="AH4" s="146">
        <v>0</v>
      </c>
      <c r="AI4" s="146">
        <v>0</v>
      </c>
      <c r="AJ4" s="146">
        <v>0</v>
      </c>
      <c r="AK4" s="146">
        <v>0</v>
      </c>
      <c r="AL4" s="146">
        <v>0</v>
      </c>
      <c r="AM4" s="146">
        <v>0</v>
      </c>
      <c r="AN4" s="146">
        <v>0</v>
      </c>
      <c r="AO4" s="146">
        <v>0</v>
      </c>
      <c r="AP4" s="146">
        <v>0</v>
      </c>
      <c r="AQ4" s="146">
        <v>0</v>
      </c>
      <c r="AR4" s="146">
        <v>0</v>
      </c>
      <c r="AS4" s="146">
        <v>0</v>
      </c>
      <c r="AT4" s="146">
        <v>0</v>
      </c>
      <c r="AU4" s="146">
        <v>0</v>
      </c>
      <c r="AV4" s="146">
        <v>0</v>
      </c>
      <c r="AW4" s="146">
        <v>0</v>
      </c>
      <c r="AX4" s="146">
        <v>0</v>
      </c>
      <c r="AY4" s="146">
        <v>0</v>
      </c>
      <c r="AZ4" s="146">
        <v>0</v>
      </c>
      <c r="BA4" s="146">
        <v>0</v>
      </c>
      <c r="BB4" s="146">
        <v>1</v>
      </c>
      <c r="BC4" s="146">
        <v>0</v>
      </c>
      <c r="BD4" s="146">
        <v>0</v>
      </c>
      <c r="BE4" s="146">
        <v>0</v>
      </c>
      <c r="BF4" s="146">
        <v>0</v>
      </c>
      <c r="BG4" s="146">
        <v>0</v>
      </c>
      <c r="BH4" s="146">
        <v>0</v>
      </c>
      <c r="BI4" s="146">
        <v>0</v>
      </c>
      <c r="BJ4" s="146">
        <v>0</v>
      </c>
      <c r="BK4" s="146">
        <v>0</v>
      </c>
      <c r="BL4" s="146">
        <v>0</v>
      </c>
      <c r="BM4" s="146">
        <v>0</v>
      </c>
      <c r="BN4" s="146">
        <v>0</v>
      </c>
      <c r="BO4" s="146">
        <v>0</v>
      </c>
      <c r="BP4" s="146">
        <v>0</v>
      </c>
      <c r="BQ4" s="146">
        <v>0</v>
      </c>
      <c r="BR4" s="186">
        <v>0</v>
      </c>
      <c r="BS4" s="146">
        <v>0</v>
      </c>
      <c r="BT4" s="146">
        <v>0</v>
      </c>
      <c r="BU4" s="146">
        <v>0</v>
      </c>
      <c r="BV4" s="146">
        <v>0</v>
      </c>
      <c r="BW4" s="146">
        <v>0</v>
      </c>
      <c r="BX4" s="146">
        <v>0</v>
      </c>
      <c r="BY4" s="146">
        <v>0</v>
      </c>
      <c r="BZ4" s="146">
        <v>0</v>
      </c>
      <c r="CA4" s="146">
        <v>0</v>
      </c>
      <c r="CB4" s="146">
        <v>0</v>
      </c>
      <c r="CC4" s="146">
        <v>0</v>
      </c>
      <c r="CD4" s="146">
        <v>0</v>
      </c>
      <c r="CE4" s="146">
        <v>0</v>
      </c>
      <c r="CF4" s="146">
        <v>0</v>
      </c>
      <c r="CG4" s="146">
        <v>0</v>
      </c>
      <c r="CH4" s="146">
        <v>0</v>
      </c>
      <c r="CI4" s="146">
        <v>0</v>
      </c>
      <c r="CJ4" s="146">
        <v>0</v>
      </c>
      <c r="CK4" s="146">
        <v>0</v>
      </c>
      <c r="CL4" s="146">
        <v>0</v>
      </c>
      <c r="CM4" s="146">
        <v>0</v>
      </c>
      <c r="CN4" s="146">
        <v>0</v>
      </c>
      <c r="CO4" s="146">
        <v>0</v>
      </c>
      <c r="CP4" s="146">
        <v>0</v>
      </c>
      <c r="CQ4" s="146">
        <v>0</v>
      </c>
      <c r="CR4" s="146">
        <v>0</v>
      </c>
      <c r="CS4" s="146">
        <v>0</v>
      </c>
      <c r="CT4" s="146">
        <v>0</v>
      </c>
      <c r="CU4" s="146">
        <v>0</v>
      </c>
      <c r="CV4" s="146">
        <v>0</v>
      </c>
      <c r="CW4" s="146">
        <v>0</v>
      </c>
      <c r="CX4" s="146">
        <v>0</v>
      </c>
      <c r="CY4" s="146">
        <v>0</v>
      </c>
      <c r="CZ4" s="146">
        <v>1</v>
      </c>
      <c r="DA4" s="146">
        <v>0</v>
      </c>
      <c r="DB4" s="146">
        <v>0</v>
      </c>
      <c r="DC4" s="146">
        <v>0</v>
      </c>
      <c r="DD4" s="146">
        <v>0</v>
      </c>
      <c r="DE4" s="146">
        <v>0</v>
      </c>
      <c r="DF4" s="146">
        <v>0</v>
      </c>
      <c r="DG4" s="146">
        <v>0</v>
      </c>
      <c r="DH4" s="146">
        <v>2</v>
      </c>
      <c r="DI4" s="146">
        <v>0</v>
      </c>
      <c r="DJ4" s="146">
        <v>0</v>
      </c>
    </row>
    <row r="5" spans="1:114" s="146" customFormat="1" x14ac:dyDescent="0.25">
      <c r="A5" s="146" t="s">
        <v>457</v>
      </c>
      <c r="B5" s="146" t="s">
        <v>822</v>
      </c>
      <c r="C5" s="146">
        <v>3</v>
      </c>
      <c r="D5" s="193">
        <v>1</v>
      </c>
      <c r="E5" s="146">
        <v>3</v>
      </c>
      <c r="F5" s="146">
        <v>2</v>
      </c>
      <c r="G5" s="197">
        <f t="shared" si="0"/>
        <v>2</v>
      </c>
      <c r="H5" s="197">
        <v>1</v>
      </c>
      <c r="I5" s="146">
        <v>5</v>
      </c>
      <c r="J5" s="197">
        <f t="shared" si="1"/>
        <v>4</v>
      </c>
      <c r="K5" s="197">
        <v>3</v>
      </c>
      <c r="L5" s="146">
        <v>0</v>
      </c>
      <c r="M5" s="185">
        <v>1</v>
      </c>
      <c r="N5" s="146">
        <v>0</v>
      </c>
      <c r="O5" s="186">
        <v>0</v>
      </c>
      <c r="P5" s="146">
        <v>0</v>
      </c>
      <c r="Q5" s="146">
        <v>0</v>
      </c>
      <c r="R5" s="146">
        <v>0</v>
      </c>
      <c r="S5" s="146">
        <v>0</v>
      </c>
      <c r="T5" s="146">
        <v>0</v>
      </c>
      <c r="U5" s="146">
        <v>0</v>
      </c>
      <c r="V5" s="146">
        <v>0</v>
      </c>
      <c r="W5" s="146">
        <v>0</v>
      </c>
      <c r="X5" s="146">
        <v>0</v>
      </c>
      <c r="Y5" s="146">
        <v>0</v>
      </c>
      <c r="Z5" s="146">
        <v>0</v>
      </c>
      <c r="AA5" s="146">
        <v>0</v>
      </c>
      <c r="AB5" s="146">
        <v>0</v>
      </c>
      <c r="AC5" s="146">
        <v>0</v>
      </c>
      <c r="AD5" s="146">
        <v>0</v>
      </c>
      <c r="AE5" s="146">
        <v>0</v>
      </c>
      <c r="AF5" s="146">
        <v>0</v>
      </c>
      <c r="AG5" s="146">
        <v>0</v>
      </c>
      <c r="AH5" s="146">
        <v>0</v>
      </c>
      <c r="AI5" s="146">
        <v>0</v>
      </c>
      <c r="AJ5" s="146">
        <v>0</v>
      </c>
      <c r="AK5" s="146">
        <v>0</v>
      </c>
      <c r="AL5" s="146">
        <v>0</v>
      </c>
      <c r="AM5" s="146">
        <v>0</v>
      </c>
      <c r="AN5" s="146">
        <v>0</v>
      </c>
      <c r="AO5" s="146">
        <v>0</v>
      </c>
      <c r="AP5" s="146">
        <v>0</v>
      </c>
      <c r="AQ5" s="146">
        <v>0</v>
      </c>
      <c r="AR5" s="146">
        <v>0</v>
      </c>
      <c r="AS5" s="146">
        <v>0</v>
      </c>
      <c r="AT5" s="146">
        <v>0</v>
      </c>
      <c r="AU5" s="146">
        <v>0</v>
      </c>
      <c r="AV5" s="146">
        <v>0</v>
      </c>
      <c r="AW5" s="146">
        <v>0</v>
      </c>
      <c r="AX5" s="146">
        <v>0</v>
      </c>
      <c r="AY5" s="146">
        <v>0</v>
      </c>
      <c r="AZ5" s="146">
        <v>0</v>
      </c>
      <c r="BA5" s="146">
        <v>0</v>
      </c>
      <c r="BB5" s="146">
        <v>1</v>
      </c>
      <c r="BC5" s="146">
        <v>0</v>
      </c>
      <c r="BD5" s="146">
        <v>0</v>
      </c>
      <c r="BE5" s="146">
        <v>0</v>
      </c>
      <c r="BF5" s="146">
        <v>0</v>
      </c>
      <c r="BG5" s="146">
        <v>0</v>
      </c>
      <c r="BH5" s="146">
        <v>0</v>
      </c>
      <c r="BI5" s="146">
        <v>0</v>
      </c>
      <c r="BJ5" s="146">
        <v>0</v>
      </c>
      <c r="BK5" s="146">
        <v>0</v>
      </c>
      <c r="BL5" s="146">
        <v>0</v>
      </c>
      <c r="BM5" s="146">
        <v>0</v>
      </c>
      <c r="BN5" s="146">
        <v>0</v>
      </c>
      <c r="BO5" s="146">
        <v>0</v>
      </c>
      <c r="BP5" s="146">
        <v>0</v>
      </c>
      <c r="BQ5" s="146">
        <v>0</v>
      </c>
      <c r="BR5" s="186">
        <v>0</v>
      </c>
      <c r="BS5" s="146">
        <v>0</v>
      </c>
      <c r="BT5" s="146">
        <v>0</v>
      </c>
      <c r="BU5" s="146">
        <v>0</v>
      </c>
      <c r="BV5" s="146">
        <v>0</v>
      </c>
      <c r="BW5" s="146">
        <v>1</v>
      </c>
      <c r="BX5" s="146">
        <v>0</v>
      </c>
      <c r="BY5" s="146">
        <v>0</v>
      </c>
      <c r="BZ5" s="146">
        <v>0</v>
      </c>
      <c r="CA5" s="146">
        <v>0</v>
      </c>
      <c r="CB5" s="146">
        <v>0</v>
      </c>
      <c r="CC5" s="146">
        <v>0</v>
      </c>
      <c r="CD5" s="146">
        <v>0</v>
      </c>
      <c r="CE5" s="146">
        <v>0</v>
      </c>
      <c r="CF5" s="146">
        <v>0</v>
      </c>
      <c r="CG5" s="146">
        <v>0</v>
      </c>
      <c r="CH5" s="146">
        <v>0</v>
      </c>
      <c r="CI5" s="146">
        <v>0</v>
      </c>
      <c r="CJ5" s="146">
        <v>0</v>
      </c>
      <c r="CK5" s="146">
        <v>0</v>
      </c>
      <c r="CL5" s="146">
        <v>0</v>
      </c>
      <c r="CM5" s="146">
        <v>0</v>
      </c>
      <c r="CN5" s="146">
        <v>0</v>
      </c>
      <c r="CO5" s="146">
        <v>0</v>
      </c>
      <c r="CP5" s="146">
        <v>0</v>
      </c>
      <c r="CQ5" s="146">
        <v>0</v>
      </c>
      <c r="CR5" s="146">
        <v>0</v>
      </c>
      <c r="CS5" s="146">
        <v>0</v>
      </c>
      <c r="CT5" s="146">
        <v>1</v>
      </c>
      <c r="CU5" s="146">
        <v>0</v>
      </c>
      <c r="CV5" s="146">
        <v>0</v>
      </c>
      <c r="CW5" s="146">
        <v>0</v>
      </c>
      <c r="CX5" s="146">
        <v>0</v>
      </c>
      <c r="CY5" s="146">
        <v>0</v>
      </c>
      <c r="CZ5" s="146">
        <v>0</v>
      </c>
      <c r="DA5" s="146">
        <v>2</v>
      </c>
      <c r="DB5" s="146">
        <v>0</v>
      </c>
      <c r="DC5" s="146">
        <v>0</v>
      </c>
      <c r="DD5" s="146">
        <v>0</v>
      </c>
      <c r="DE5" s="146">
        <v>0</v>
      </c>
      <c r="DF5" s="146">
        <v>0</v>
      </c>
      <c r="DG5" s="146">
        <v>0</v>
      </c>
      <c r="DH5" s="146">
        <v>1</v>
      </c>
      <c r="DI5" s="146">
        <v>0</v>
      </c>
      <c r="DJ5" s="146">
        <v>0</v>
      </c>
    </row>
    <row r="6" spans="1:114" s="146" customFormat="1" x14ac:dyDescent="0.25">
      <c r="A6" s="146" t="s">
        <v>457</v>
      </c>
      <c r="B6" s="146" t="s">
        <v>822</v>
      </c>
      <c r="C6" s="146">
        <v>4</v>
      </c>
      <c r="D6" s="193">
        <v>1</v>
      </c>
      <c r="E6" s="146">
        <v>4</v>
      </c>
      <c r="F6" s="146">
        <v>1</v>
      </c>
      <c r="G6" s="197">
        <f t="shared" si="0"/>
        <v>1</v>
      </c>
      <c r="H6" s="197">
        <v>0</v>
      </c>
      <c r="I6" s="146">
        <v>8</v>
      </c>
      <c r="J6" s="197">
        <f t="shared" si="1"/>
        <v>4</v>
      </c>
      <c r="K6" s="197">
        <v>1</v>
      </c>
      <c r="L6" s="146">
        <v>0</v>
      </c>
      <c r="M6" s="185">
        <v>0</v>
      </c>
      <c r="N6" s="146">
        <v>0</v>
      </c>
      <c r="O6" s="186">
        <v>0</v>
      </c>
      <c r="P6" s="146">
        <v>0</v>
      </c>
      <c r="Q6" s="146">
        <v>0</v>
      </c>
      <c r="R6" s="146">
        <v>0</v>
      </c>
      <c r="S6" s="146">
        <v>0</v>
      </c>
      <c r="T6" s="146">
        <v>0</v>
      </c>
      <c r="U6" s="146">
        <v>0</v>
      </c>
      <c r="V6" s="146">
        <v>0</v>
      </c>
      <c r="W6" s="146">
        <v>0</v>
      </c>
      <c r="X6" s="146">
        <v>0</v>
      </c>
      <c r="Y6" s="146">
        <v>0</v>
      </c>
      <c r="Z6" s="146">
        <v>0</v>
      </c>
      <c r="AA6" s="146">
        <v>0</v>
      </c>
      <c r="AB6" s="146">
        <v>0</v>
      </c>
      <c r="AC6" s="146">
        <v>0</v>
      </c>
      <c r="AD6" s="146">
        <v>0</v>
      </c>
      <c r="AE6" s="146">
        <v>0</v>
      </c>
      <c r="AF6" s="146">
        <v>0</v>
      </c>
      <c r="AG6" s="146">
        <v>0</v>
      </c>
      <c r="AH6" s="146">
        <v>1</v>
      </c>
      <c r="AI6" s="146">
        <v>0</v>
      </c>
      <c r="AJ6" s="146">
        <v>0</v>
      </c>
      <c r="AK6" s="146">
        <v>0</v>
      </c>
      <c r="AL6" s="146">
        <v>0</v>
      </c>
      <c r="AM6" s="146">
        <v>0</v>
      </c>
      <c r="AN6" s="146">
        <v>0</v>
      </c>
      <c r="AO6" s="146">
        <v>0</v>
      </c>
      <c r="AP6" s="146">
        <v>0</v>
      </c>
      <c r="AQ6" s="146">
        <v>0</v>
      </c>
      <c r="AR6" s="146">
        <v>0</v>
      </c>
      <c r="AS6" s="146">
        <v>0</v>
      </c>
      <c r="AT6" s="146">
        <v>0</v>
      </c>
      <c r="AU6" s="146">
        <v>0</v>
      </c>
      <c r="AV6" s="146">
        <v>0</v>
      </c>
      <c r="AW6" s="146">
        <v>0</v>
      </c>
      <c r="AX6" s="146">
        <v>0</v>
      </c>
      <c r="AY6" s="146">
        <v>0</v>
      </c>
      <c r="AZ6" s="146">
        <v>0</v>
      </c>
      <c r="BA6" s="146">
        <v>0</v>
      </c>
      <c r="BB6" s="146">
        <v>0</v>
      </c>
      <c r="BC6" s="146">
        <v>0</v>
      </c>
      <c r="BD6" s="146">
        <v>0</v>
      </c>
      <c r="BE6" s="146">
        <v>0</v>
      </c>
      <c r="BF6" s="146">
        <v>0</v>
      </c>
      <c r="BG6" s="146">
        <v>0</v>
      </c>
      <c r="BH6" s="146">
        <v>0</v>
      </c>
      <c r="BI6" s="146">
        <v>0</v>
      </c>
      <c r="BJ6" s="146">
        <v>0</v>
      </c>
      <c r="BK6" s="146">
        <v>0</v>
      </c>
      <c r="BL6" s="146">
        <v>0</v>
      </c>
      <c r="BM6" s="146">
        <v>0</v>
      </c>
      <c r="BN6" s="146">
        <v>0</v>
      </c>
      <c r="BO6" s="146">
        <v>0</v>
      </c>
      <c r="BP6" s="146">
        <v>0</v>
      </c>
      <c r="BQ6" s="146">
        <v>0</v>
      </c>
      <c r="BR6" s="186">
        <v>0</v>
      </c>
      <c r="BS6" s="146">
        <v>0</v>
      </c>
      <c r="BT6" s="146">
        <v>0</v>
      </c>
      <c r="BU6" s="146">
        <v>0</v>
      </c>
      <c r="BV6" s="146">
        <v>0</v>
      </c>
      <c r="BW6" s="146">
        <v>0</v>
      </c>
      <c r="BX6" s="146">
        <v>0</v>
      </c>
      <c r="BY6" s="146">
        <v>0</v>
      </c>
      <c r="BZ6" s="146">
        <v>0</v>
      </c>
      <c r="CA6" s="146">
        <v>0</v>
      </c>
      <c r="CB6" s="146">
        <v>0</v>
      </c>
      <c r="CC6" s="146">
        <v>0</v>
      </c>
      <c r="CD6" s="146">
        <v>0</v>
      </c>
      <c r="CE6" s="146">
        <v>0</v>
      </c>
      <c r="CF6" s="146">
        <v>0</v>
      </c>
      <c r="CG6" s="146">
        <v>0</v>
      </c>
      <c r="CH6" s="146">
        <v>0</v>
      </c>
      <c r="CI6" s="146">
        <v>0</v>
      </c>
      <c r="CJ6" s="146">
        <v>0</v>
      </c>
      <c r="CK6" s="146">
        <v>0</v>
      </c>
      <c r="CL6" s="146">
        <v>0</v>
      </c>
      <c r="CM6" s="146">
        <v>0</v>
      </c>
      <c r="CN6" s="146">
        <v>0</v>
      </c>
      <c r="CO6" s="146">
        <v>0</v>
      </c>
      <c r="CP6" s="146">
        <v>0</v>
      </c>
      <c r="CQ6" s="146">
        <v>0</v>
      </c>
      <c r="CR6" s="146">
        <v>0</v>
      </c>
      <c r="CS6" s="146">
        <v>0</v>
      </c>
      <c r="CT6" s="146">
        <v>1</v>
      </c>
      <c r="CU6" s="146">
        <v>0</v>
      </c>
      <c r="CV6" s="146">
        <v>0</v>
      </c>
      <c r="CW6" s="146">
        <v>0</v>
      </c>
      <c r="CX6" s="146">
        <v>0</v>
      </c>
      <c r="CY6" s="146">
        <v>0</v>
      </c>
      <c r="CZ6" s="146">
        <v>0</v>
      </c>
      <c r="DA6" s="146">
        <v>4</v>
      </c>
      <c r="DB6" s="146">
        <v>0</v>
      </c>
      <c r="DC6" s="146">
        <v>0</v>
      </c>
      <c r="DD6" s="146">
        <v>0</v>
      </c>
      <c r="DE6" s="146">
        <v>0</v>
      </c>
      <c r="DF6" s="146">
        <v>0</v>
      </c>
      <c r="DG6" s="146">
        <v>2</v>
      </c>
      <c r="DH6" s="146">
        <v>1</v>
      </c>
      <c r="DI6" s="146">
        <v>0</v>
      </c>
      <c r="DJ6" s="146">
        <v>0</v>
      </c>
    </row>
    <row r="7" spans="1:114" s="146" customFormat="1" x14ac:dyDescent="0.25">
      <c r="A7" s="146" t="s">
        <v>457</v>
      </c>
      <c r="B7" s="146" t="s">
        <v>822</v>
      </c>
      <c r="C7" s="146">
        <v>5</v>
      </c>
      <c r="D7" s="193">
        <v>1</v>
      </c>
      <c r="E7" s="146">
        <v>5</v>
      </c>
      <c r="F7" s="146">
        <v>0</v>
      </c>
      <c r="G7" s="197">
        <f t="shared" si="0"/>
        <v>0</v>
      </c>
      <c r="H7" s="197">
        <v>0</v>
      </c>
      <c r="I7" s="146">
        <v>4</v>
      </c>
      <c r="J7" s="197">
        <f t="shared" si="1"/>
        <v>1</v>
      </c>
      <c r="K7" s="197">
        <v>0</v>
      </c>
      <c r="L7" s="146">
        <v>0</v>
      </c>
      <c r="M7" s="185">
        <v>0</v>
      </c>
      <c r="N7" s="146">
        <v>0</v>
      </c>
      <c r="O7" s="186">
        <v>0</v>
      </c>
      <c r="P7" s="146">
        <v>0</v>
      </c>
      <c r="Q7" s="146">
        <v>0</v>
      </c>
      <c r="R7" s="146">
        <v>0</v>
      </c>
      <c r="S7" s="146">
        <v>0</v>
      </c>
      <c r="T7" s="146">
        <v>0</v>
      </c>
      <c r="U7" s="146">
        <v>0</v>
      </c>
      <c r="V7" s="146">
        <v>0</v>
      </c>
      <c r="W7" s="146">
        <v>0</v>
      </c>
      <c r="X7" s="146">
        <v>0</v>
      </c>
      <c r="Y7" s="146">
        <v>0</v>
      </c>
      <c r="Z7" s="146">
        <v>0</v>
      </c>
      <c r="AA7" s="146">
        <v>0</v>
      </c>
      <c r="AB7" s="146">
        <v>0</v>
      </c>
      <c r="AC7" s="146">
        <v>0</v>
      </c>
      <c r="AD7" s="146">
        <v>0</v>
      </c>
      <c r="AE7" s="146">
        <v>0</v>
      </c>
      <c r="AF7" s="146">
        <v>0</v>
      </c>
      <c r="AG7" s="146">
        <v>0</v>
      </c>
      <c r="AH7" s="146">
        <v>0</v>
      </c>
      <c r="AI7" s="146">
        <v>0</v>
      </c>
      <c r="AJ7" s="146">
        <v>0</v>
      </c>
      <c r="AK7" s="146">
        <v>0</v>
      </c>
      <c r="AL7" s="146">
        <v>0</v>
      </c>
      <c r="AM7" s="146">
        <v>0</v>
      </c>
      <c r="AN7" s="146">
        <v>0</v>
      </c>
      <c r="AO7" s="146">
        <v>0</v>
      </c>
      <c r="AP7" s="146">
        <v>0</v>
      </c>
      <c r="AQ7" s="146">
        <v>0</v>
      </c>
      <c r="AR7" s="146">
        <v>0</v>
      </c>
      <c r="AS7" s="146">
        <v>0</v>
      </c>
      <c r="AT7" s="146">
        <v>0</v>
      </c>
      <c r="AU7" s="146">
        <v>0</v>
      </c>
      <c r="AV7" s="146">
        <v>0</v>
      </c>
      <c r="AW7" s="146">
        <v>0</v>
      </c>
      <c r="AX7" s="146">
        <v>0</v>
      </c>
      <c r="AY7" s="146">
        <v>0</v>
      </c>
      <c r="AZ7" s="146">
        <v>0</v>
      </c>
      <c r="BA7" s="146">
        <v>0</v>
      </c>
      <c r="BB7" s="146">
        <v>0</v>
      </c>
      <c r="BC7" s="146">
        <v>0</v>
      </c>
      <c r="BD7" s="146">
        <v>0</v>
      </c>
      <c r="BE7" s="146">
        <v>0</v>
      </c>
      <c r="BF7" s="146">
        <v>0</v>
      </c>
      <c r="BG7" s="146">
        <v>0</v>
      </c>
      <c r="BH7" s="146">
        <v>0</v>
      </c>
      <c r="BI7" s="146">
        <v>0</v>
      </c>
      <c r="BJ7" s="146">
        <v>0</v>
      </c>
      <c r="BK7" s="146">
        <v>0</v>
      </c>
      <c r="BL7" s="146">
        <v>0</v>
      </c>
      <c r="BM7" s="146">
        <v>0</v>
      </c>
      <c r="BN7" s="146">
        <v>0</v>
      </c>
      <c r="BO7" s="146">
        <v>0</v>
      </c>
      <c r="BP7" s="146">
        <v>0</v>
      </c>
      <c r="BQ7" s="146">
        <v>0</v>
      </c>
      <c r="BR7" s="186">
        <v>0</v>
      </c>
      <c r="BS7" s="146">
        <v>0</v>
      </c>
      <c r="BT7" s="146">
        <v>0</v>
      </c>
      <c r="BU7" s="146">
        <v>0</v>
      </c>
      <c r="BV7" s="146">
        <v>0</v>
      </c>
      <c r="BW7" s="146">
        <v>0</v>
      </c>
      <c r="BX7" s="146">
        <v>0</v>
      </c>
      <c r="BY7" s="146">
        <v>0</v>
      </c>
      <c r="BZ7" s="146">
        <v>0</v>
      </c>
      <c r="CA7" s="146">
        <v>0</v>
      </c>
      <c r="CB7" s="146">
        <v>0</v>
      </c>
      <c r="CC7" s="146">
        <v>0</v>
      </c>
      <c r="CD7" s="146">
        <v>0</v>
      </c>
      <c r="CE7" s="146">
        <v>0</v>
      </c>
      <c r="CF7" s="146">
        <v>0</v>
      </c>
      <c r="CG7" s="146">
        <v>0</v>
      </c>
      <c r="CH7" s="146">
        <v>0</v>
      </c>
      <c r="CI7" s="146">
        <v>0</v>
      </c>
      <c r="CJ7" s="146">
        <v>0</v>
      </c>
      <c r="CK7" s="146">
        <v>0</v>
      </c>
      <c r="CL7" s="146">
        <v>0</v>
      </c>
      <c r="CM7" s="146">
        <v>0</v>
      </c>
      <c r="CN7" s="146">
        <v>0</v>
      </c>
      <c r="CO7" s="146">
        <v>0</v>
      </c>
      <c r="CP7" s="146">
        <v>0</v>
      </c>
      <c r="CQ7" s="146">
        <v>0</v>
      </c>
      <c r="CR7" s="146">
        <v>0</v>
      </c>
      <c r="CS7" s="146">
        <v>0</v>
      </c>
      <c r="CT7" s="146">
        <v>0</v>
      </c>
      <c r="CU7" s="146">
        <v>0</v>
      </c>
      <c r="CV7" s="146">
        <v>0</v>
      </c>
      <c r="CW7" s="146">
        <v>0</v>
      </c>
      <c r="CX7" s="146">
        <v>0</v>
      </c>
      <c r="CY7" s="146">
        <v>0</v>
      </c>
      <c r="CZ7" s="146">
        <v>0</v>
      </c>
      <c r="DA7" s="146">
        <v>4</v>
      </c>
      <c r="DB7" s="146">
        <v>0</v>
      </c>
      <c r="DC7" s="146">
        <v>0</v>
      </c>
      <c r="DD7" s="146">
        <v>0</v>
      </c>
      <c r="DE7" s="146">
        <v>0</v>
      </c>
      <c r="DF7" s="146">
        <v>0</v>
      </c>
      <c r="DG7" s="146">
        <v>0</v>
      </c>
      <c r="DH7" s="146">
        <v>0</v>
      </c>
      <c r="DI7" s="146">
        <v>0</v>
      </c>
      <c r="DJ7" s="146">
        <v>0</v>
      </c>
    </row>
    <row r="8" spans="1:114" s="146" customFormat="1" x14ac:dyDescent="0.25">
      <c r="A8" s="146" t="s">
        <v>457</v>
      </c>
      <c r="B8" s="146" t="s">
        <v>822</v>
      </c>
      <c r="C8" s="146">
        <v>6</v>
      </c>
      <c r="D8" s="193">
        <v>1</v>
      </c>
      <c r="E8" s="146">
        <v>6</v>
      </c>
      <c r="F8" s="146">
        <v>1</v>
      </c>
      <c r="G8" s="197">
        <f t="shared" si="0"/>
        <v>1</v>
      </c>
      <c r="H8" s="197">
        <v>1</v>
      </c>
      <c r="I8" s="146">
        <v>26</v>
      </c>
      <c r="J8" s="197">
        <f t="shared" si="1"/>
        <v>8</v>
      </c>
      <c r="K8" s="197">
        <v>2</v>
      </c>
      <c r="L8" s="146">
        <v>0</v>
      </c>
      <c r="M8" s="185">
        <v>0</v>
      </c>
      <c r="N8" s="146">
        <v>0</v>
      </c>
      <c r="O8" s="186">
        <v>0</v>
      </c>
      <c r="P8" s="146">
        <v>0</v>
      </c>
      <c r="Q8" s="146">
        <v>0</v>
      </c>
      <c r="R8" s="146">
        <v>0</v>
      </c>
      <c r="S8" s="146">
        <v>0</v>
      </c>
      <c r="T8" s="146">
        <v>0</v>
      </c>
      <c r="U8" s="146">
        <v>0</v>
      </c>
      <c r="V8" s="146">
        <v>0</v>
      </c>
      <c r="W8" s="146">
        <v>0</v>
      </c>
      <c r="X8" s="146">
        <v>0</v>
      </c>
      <c r="Y8" s="146">
        <v>0</v>
      </c>
      <c r="Z8" s="146">
        <v>0</v>
      </c>
      <c r="AA8" s="146">
        <v>1</v>
      </c>
      <c r="AB8" s="146">
        <v>0</v>
      </c>
      <c r="AC8" s="146">
        <v>0</v>
      </c>
      <c r="AD8" s="146">
        <v>0</v>
      </c>
      <c r="AE8" s="146">
        <v>0</v>
      </c>
      <c r="AF8" s="146">
        <v>0</v>
      </c>
      <c r="AG8" s="146">
        <v>0</v>
      </c>
      <c r="AH8" s="146">
        <v>0</v>
      </c>
      <c r="AI8" s="146">
        <v>0</v>
      </c>
      <c r="AJ8" s="146">
        <v>0</v>
      </c>
      <c r="AK8" s="146">
        <v>0</v>
      </c>
      <c r="AL8" s="146">
        <v>0</v>
      </c>
      <c r="AM8" s="146">
        <v>0</v>
      </c>
      <c r="AN8" s="146">
        <v>0</v>
      </c>
      <c r="AO8" s="146">
        <v>0</v>
      </c>
      <c r="AP8" s="146">
        <v>0</v>
      </c>
      <c r="AQ8" s="146">
        <v>0</v>
      </c>
      <c r="AR8" s="146">
        <v>0</v>
      </c>
      <c r="AS8" s="146">
        <v>0</v>
      </c>
      <c r="AT8" s="146">
        <v>0</v>
      </c>
      <c r="AU8" s="146">
        <v>0</v>
      </c>
      <c r="AV8" s="146">
        <v>0</v>
      </c>
      <c r="AW8" s="146">
        <v>0</v>
      </c>
      <c r="AX8" s="146">
        <v>0</v>
      </c>
      <c r="AY8" s="146">
        <v>0</v>
      </c>
      <c r="AZ8" s="146">
        <v>0</v>
      </c>
      <c r="BA8" s="146">
        <v>0</v>
      </c>
      <c r="BB8" s="146">
        <v>0</v>
      </c>
      <c r="BC8" s="146">
        <v>0</v>
      </c>
      <c r="BD8" s="146">
        <v>0</v>
      </c>
      <c r="BE8" s="146">
        <v>0</v>
      </c>
      <c r="BF8" s="146">
        <v>0</v>
      </c>
      <c r="BG8" s="146">
        <v>0</v>
      </c>
      <c r="BH8" s="146">
        <v>0</v>
      </c>
      <c r="BI8" s="146">
        <v>0</v>
      </c>
      <c r="BJ8" s="146">
        <v>0</v>
      </c>
      <c r="BK8" s="146">
        <v>0</v>
      </c>
      <c r="BL8" s="146">
        <v>0</v>
      </c>
      <c r="BM8" s="146">
        <v>0</v>
      </c>
      <c r="BN8" s="146">
        <v>0</v>
      </c>
      <c r="BO8" s="146">
        <v>0</v>
      </c>
      <c r="BP8" s="146">
        <v>0</v>
      </c>
      <c r="BQ8" s="146">
        <v>0</v>
      </c>
      <c r="BR8" s="186">
        <v>0</v>
      </c>
      <c r="BS8" s="146">
        <v>0</v>
      </c>
      <c r="BT8" s="146">
        <v>0</v>
      </c>
      <c r="BU8" s="146">
        <v>0</v>
      </c>
      <c r="BV8" s="146">
        <v>0</v>
      </c>
      <c r="BW8" s="146">
        <v>1</v>
      </c>
      <c r="BX8" s="146">
        <v>0</v>
      </c>
      <c r="BY8" s="146">
        <v>0</v>
      </c>
      <c r="BZ8" s="146">
        <v>0</v>
      </c>
      <c r="CA8" s="146">
        <v>0</v>
      </c>
      <c r="CB8" s="146">
        <v>0</v>
      </c>
      <c r="CC8" s="146">
        <v>0</v>
      </c>
      <c r="CD8" s="146">
        <v>0</v>
      </c>
      <c r="CE8" s="146">
        <v>0</v>
      </c>
      <c r="CF8" s="146">
        <v>0</v>
      </c>
      <c r="CG8" s="146">
        <v>0</v>
      </c>
      <c r="CH8" s="146">
        <v>0</v>
      </c>
      <c r="CI8" s="146">
        <v>0</v>
      </c>
      <c r="CJ8" s="146">
        <v>0</v>
      </c>
      <c r="CK8" s="146">
        <v>0</v>
      </c>
      <c r="CL8" s="146">
        <v>1</v>
      </c>
      <c r="CM8" s="146">
        <v>0</v>
      </c>
      <c r="CN8" s="146">
        <v>0</v>
      </c>
      <c r="CO8" s="146">
        <v>0</v>
      </c>
      <c r="CP8" s="146">
        <v>0</v>
      </c>
      <c r="CQ8" s="146">
        <v>0</v>
      </c>
      <c r="CR8" s="146">
        <v>0</v>
      </c>
      <c r="CS8" s="146">
        <v>0</v>
      </c>
      <c r="CT8" s="146">
        <v>1</v>
      </c>
      <c r="CU8" s="146">
        <v>0</v>
      </c>
      <c r="CV8" s="146">
        <v>0</v>
      </c>
      <c r="CW8" s="146">
        <v>0</v>
      </c>
      <c r="CX8" s="146">
        <v>0</v>
      </c>
      <c r="CY8" s="146">
        <v>0</v>
      </c>
      <c r="CZ8" s="146">
        <v>1</v>
      </c>
      <c r="DA8" s="146">
        <v>4</v>
      </c>
      <c r="DB8" s="146">
        <v>0</v>
      </c>
      <c r="DC8" s="146">
        <v>2</v>
      </c>
      <c r="DD8" s="146">
        <v>0</v>
      </c>
      <c r="DE8" s="146">
        <v>0</v>
      </c>
      <c r="DF8" s="146">
        <v>15</v>
      </c>
      <c r="DG8" s="146">
        <v>0</v>
      </c>
      <c r="DH8" s="146">
        <v>1</v>
      </c>
      <c r="DI8" s="146">
        <v>0</v>
      </c>
      <c r="DJ8" s="146">
        <v>0</v>
      </c>
    </row>
    <row r="9" spans="1:114" s="146" customFormat="1" x14ac:dyDescent="0.25">
      <c r="A9" s="146" t="s">
        <v>458</v>
      </c>
      <c r="B9" s="146" t="s">
        <v>823</v>
      </c>
      <c r="C9" s="146">
        <v>7</v>
      </c>
      <c r="D9" s="193">
        <v>2</v>
      </c>
      <c r="E9" s="146">
        <v>7</v>
      </c>
      <c r="F9" s="146">
        <v>3</v>
      </c>
      <c r="G9" s="197">
        <f t="shared" si="0"/>
        <v>2</v>
      </c>
      <c r="H9" s="197">
        <v>1</v>
      </c>
      <c r="I9" s="146">
        <v>12</v>
      </c>
      <c r="J9" s="197">
        <f t="shared" si="1"/>
        <v>5</v>
      </c>
      <c r="K9" s="197">
        <v>2</v>
      </c>
      <c r="L9" s="146">
        <v>0</v>
      </c>
      <c r="M9" s="185">
        <v>1</v>
      </c>
      <c r="N9" s="146">
        <v>0</v>
      </c>
      <c r="O9" s="186">
        <v>0</v>
      </c>
      <c r="P9" s="146">
        <v>0</v>
      </c>
      <c r="Q9" s="146">
        <v>0</v>
      </c>
      <c r="R9" s="146">
        <v>0</v>
      </c>
      <c r="S9" s="146">
        <v>0</v>
      </c>
      <c r="T9" s="146">
        <v>0</v>
      </c>
      <c r="U9" s="146">
        <v>0</v>
      </c>
      <c r="V9" s="146">
        <v>0</v>
      </c>
      <c r="W9" s="146">
        <v>0</v>
      </c>
      <c r="X9" s="146">
        <v>0</v>
      </c>
      <c r="Y9" s="146">
        <v>0</v>
      </c>
      <c r="Z9" s="146">
        <v>0</v>
      </c>
      <c r="AA9" s="146">
        <v>0</v>
      </c>
      <c r="AB9" s="146">
        <v>0</v>
      </c>
      <c r="AC9" s="146">
        <v>0</v>
      </c>
      <c r="AD9" s="146">
        <v>0</v>
      </c>
      <c r="AE9" s="146">
        <v>0</v>
      </c>
      <c r="AF9" s="146">
        <v>0</v>
      </c>
      <c r="AG9" s="146">
        <v>0</v>
      </c>
      <c r="AH9" s="146">
        <v>0</v>
      </c>
      <c r="AI9" s="146">
        <v>0</v>
      </c>
      <c r="AJ9" s="146">
        <v>0</v>
      </c>
      <c r="AK9" s="146">
        <v>0</v>
      </c>
      <c r="AL9" s="146">
        <v>0</v>
      </c>
      <c r="AM9" s="146">
        <v>0</v>
      </c>
      <c r="AN9" s="146">
        <v>0</v>
      </c>
      <c r="AO9" s="146">
        <v>0</v>
      </c>
      <c r="AP9" s="146">
        <v>0</v>
      </c>
      <c r="AQ9" s="146">
        <v>0</v>
      </c>
      <c r="AR9" s="146">
        <v>0</v>
      </c>
      <c r="AS9" s="146">
        <v>0</v>
      </c>
      <c r="AT9" s="146">
        <v>0</v>
      </c>
      <c r="AU9" s="146">
        <v>0</v>
      </c>
      <c r="AV9" s="146">
        <v>0</v>
      </c>
      <c r="AW9" s="146">
        <v>0</v>
      </c>
      <c r="AX9" s="146">
        <v>0</v>
      </c>
      <c r="AY9" s="146">
        <v>0</v>
      </c>
      <c r="AZ9" s="146">
        <v>0</v>
      </c>
      <c r="BA9" s="146">
        <v>0</v>
      </c>
      <c r="BB9" s="146">
        <v>0</v>
      </c>
      <c r="BC9" s="146">
        <v>0</v>
      </c>
      <c r="BD9" s="146">
        <v>0</v>
      </c>
      <c r="BE9" s="146">
        <v>0</v>
      </c>
      <c r="BF9" s="146">
        <v>0</v>
      </c>
      <c r="BG9" s="146">
        <v>0</v>
      </c>
      <c r="BH9" s="146">
        <v>0</v>
      </c>
      <c r="BI9" s="146">
        <v>2</v>
      </c>
      <c r="BJ9" s="146">
        <v>0</v>
      </c>
      <c r="BK9" s="146">
        <v>0</v>
      </c>
      <c r="BL9" s="146">
        <v>0</v>
      </c>
      <c r="BM9" s="146">
        <v>0</v>
      </c>
      <c r="BN9" s="146">
        <v>0</v>
      </c>
      <c r="BO9" s="146">
        <v>0</v>
      </c>
      <c r="BP9" s="146">
        <v>0</v>
      </c>
      <c r="BQ9" s="146">
        <v>0</v>
      </c>
      <c r="BR9" s="186">
        <v>0</v>
      </c>
      <c r="BS9" s="146">
        <v>0</v>
      </c>
      <c r="BT9" s="146">
        <v>0</v>
      </c>
      <c r="BU9" s="146">
        <v>0</v>
      </c>
      <c r="BV9" s="146">
        <v>1</v>
      </c>
      <c r="BW9" s="146">
        <v>0</v>
      </c>
      <c r="BX9" s="146">
        <v>0</v>
      </c>
      <c r="BY9" s="146">
        <v>0</v>
      </c>
      <c r="BZ9" s="146">
        <v>0</v>
      </c>
      <c r="CA9" s="146">
        <v>0</v>
      </c>
      <c r="CB9" s="146">
        <v>0</v>
      </c>
      <c r="CC9" s="146">
        <v>0</v>
      </c>
      <c r="CD9" s="146">
        <v>0</v>
      </c>
      <c r="CE9" s="146">
        <v>0</v>
      </c>
      <c r="CF9" s="146">
        <v>0</v>
      </c>
      <c r="CG9" s="146">
        <v>0</v>
      </c>
      <c r="CH9" s="146">
        <v>0</v>
      </c>
      <c r="CI9" s="146">
        <v>0</v>
      </c>
      <c r="CJ9" s="146">
        <v>0</v>
      </c>
      <c r="CK9" s="146">
        <v>0</v>
      </c>
      <c r="CL9" s="146">
        <v>0</v>
      </c>
      <c r="CM9" s="146">
        <v>0</v>
      </c>
      <c r="CN9" s="146">
        <v>0</v>
      </c>
      <c r="CO9" s="146">
        <v>0</v>
      </c>
      <c r="CP9" s="146">
        <v>0</v>
      </c>
      <c r="CQ9" s="146">
        <v>0</v>
      </c>
      <c r="CR9" s="146">
        <v>0</v>
      </c>
      <c r="CS9" s="146">
        <v>0</v>
      </c>
      <c r="CT9" s="146">
        <v>5</v>
      </c>
      <c r="CU9" s="146">
        <v>0</v>
      </c>
      <c r="CV9" s="146">
        <v>0</v>
      </c>
      <c r="CW9" s="146">
        <v>0</v>
      </c>
      <c r="CX9" s="146">
        <v>1</v>
      </c>
      <c r="CY9" s="146">
        <v>0</v>
      </c>
      <c r="CZ9" s="146">
        <v>3</v>
      </c>
      <c r="DA9" s="146">
        <v>0</v>
      </c>
      <c r="DB9" s="146">
        <v>0</v>
      </c>
      <c r="DC9" s="146">
        <v>0</v>
      </c>
      <c r="DD9" s="146">
        <v>0</v>
      </c>
      <c r="DE9" s="146">
        <v>0</v>
      </c>
      <c r="DF9" s="146">
        <v>2</v>
      </c>
      <c r="DG9" s="146">
        <v>0</v>
      </c>
      <c r="DH9" s="146">
        <v>0</v>
      </c>
      <c r="DI9" s="146">
        <v>0</v>
      </c>
      <c r="DJ9" s="146">
        <v>0</v>
      </c>
    </row>
    <row r="10" spans="1:114" s="146" customFormat="1" x14ac:dyDescent="0.25">
      <c r="A10" s="146" t="s">
        <v>460</v>
      </c>
      <c r="B10" s="146" t="s">
        <v>824</v>
      </c>
      <c r="C10" s="146">
        <v>8</v>
      </c>
      <c r="D10" s="193">
        <v>1</v>
      </c>
      <c r="E10" s="146">
        <v>8</v>
      </c>
      <c r="F10" s="146">
        <v>0</v>
      </c>
      <c r="G10" s="197">
        <f t="shared" si="0"/>
        <v>0</v>
      </c>
      <c r="H10" s="197">
        <v>0</v>
      </c>
      <c r="I10" s="146">
        <v>26</v>
      </c>
      <c r="J10" s="197">
        <f t="shared" si="1"/>
        <v>6</v>
      </c>
      <c r="K10" s="197">
        <v>1</v>
      </c>
      <c r="L10" s="146">
        <v>0</v>
      </c>
      <c r="M10" s="185">
        <v>0</v>
      </c>
      <c r="N10" s="146">
        <v>0</v>
      </c>
      <c r="O10" s="186">
        <v>0</v>
      </c>
      <c r="P10" s="146">
        <v>0</v>
      </c>
      <c r="Q10" s="146">
        <v>0</v>
      </c>
      <c r="R10" s="146">
        <v>0</v>
      </c>
      <c r="S10" s="146">
        <v>0</v>
      </c>
      <c r="T10" s="146">
        <v>0</v>
      </c>
      <c r="U10" s="146">
        <v>0</v>
      </c>
      <c r="V10" s="146">
        <v>0</v>
      </c>
      <c r="W10" s="146">
        <v>0</v>
      </c>
      <c r="X10" s="146">
        <v>0</v>
      </c>
      <c r="Y10" s="146">
        <v>0</v>
      </c>
      <c r="Z10" s="146">
        <v>0</v>
      </c>
      <c r="AA10" s="146">
        <v>0</v>
      </c>
      <c r="AB10" s="146">
        <v>0</v>
      </c>
      <c r="AC10" s="146">
        <v>0</v>
      </c>
      <c r="AD10" s="146">
        <v>0</v>
      </c>
      <c r="AE10" s="146">
        <v>0</v>
      </c>
      <c r="AF10" s="146">
        <v>0</v>
      </c>
      <c r="AG10" s="146">
        <v>0</v>
      </c>
      <c r="AH10" s="146">
        <v>0</v>
      </c>
      <c r="AI10" s="146">
        <v>0</v>
      </c>
      <c r="AJ10" s="146">
        <v>0</v>
      </c>
      <c r="AK10" s="146">
        <v>0</v>
      </c>
      <c r="AL10" s="146">
        <v>0</v>
      </c>
      <c r="AM10" s="146">
        <v>0</v>
      </c>
      <c r="AN10" s="146">
        <v>0</v>
      </c>
      <c r="AO10" s="146">
        <v>0</v>
      </c>
      <c r="AP10" s="146">
        <v>0</v>
      </c>
      <c r="AQ10" s="146">
        <v>0</v>
      </c>
      <c r="AR10" s="146">
        <v>0</v>
      </c>
      <c r="AS10" s="146">
        <v>0</v>
      </c>
      <c r="AT10" s="146">
        <v>0</v>
      </c>
      <c r="AU10" s="146">
        <v>0</v>
      </c>
      <c r="AV10" s="146">
        <v>0</v>
      </c>
      <c r="AW10" s="146">
        <v>0</v>
      </c>
      <c r="AX10" s="146">
        <v>0</v>
      </c>
      <c r="AY10" s="146">
        <v>0</v>
      </c>
      <c r="AZ10" s="146">
        <v>0</v>
      </c>
      <c r="BA10" s="146">
        <v>0</v>
      </c>
      <c r="BB10" s="146">
        <v>0</v>
      </c>
      <c r="BC10" s="146">
        <v>0</v>
      </c>
      <c r="BD10" s="146">
        <v>0</v>
      </c>
      <c r="BE10" s="146">
        <v>0</v>
      </c>
      <c r="BF10" s="146">
        <v>0</v>
      </c>
      <c r="BG10" s="146">
        <v>0</v>
      </c>
      <c r="BH10" s="146">
        <v>0</v>
      </c>
      <c r="BI10" s="146">
        <v>0</v>
      </c>
      <c r="BJ10" s="146">
        <v>0</v>
      </c>
      <c r="BK10" s="146">
        <v>0</v>
      </c>
      <c r="BL10" s="146">
        <v>0</v>
      </c>
      <c r="BM10" s="146">
        <v>0</v>
      </c>
      <c r="BN10" s="146">
        <v>0</v>
      </c>
      <c r="BO10" s="146">
        <v>0</v>
      </c>
      <c r="BP10" s="146">
        <v>0</v>
      </c>
      <c r="BQ10" s="146">
        <v>0</v>
      </c>
      <c r="BR10" s="186">
        <v>0</v>
      </c>
      <c r="BS10" s="146">
        <v>0</v>
      </c>
      <c r="BT10" s="146">
        <v>0</v>
      </c>
      <c r="BU10" s="146">
        <v>0</v>
      </c>
      <c r="BV10" s="146">
        <v>0</v>
      </c>
      <c r="BW10" s="146">
        <v>0</v>
      </c>
      <c r="BX10" s="146">
        <v>0</v>
      </c>
      <c r="BY10" s="146">
        <v>0</v>
      </c>
      <c r="BZ10" s="146">
        <v>1</v>
      </c>
      <c r="CA10" s="146">
        <v>0</v>
      </c>
      <c r="CB10" s="146">
        <v>0</v>
      </c>
      <c r="CC10" s="146">
        <v>0</v>
      </c>
      <c r="CD10" s="146">
        <v>0</v>
      </c>
      <c r="CE10" s="146">
        <v>0</v>
      </c>
      <c r="CF10" s="146">
        <v>0</v>
      </c>
      <c r="CG10" s="146">
        <v>0</v>
      </c>
      <c r="CH10" s="146">
        <v>0</v>
      </c>
      <c r="CI10" s="146">
        <v>0</v>
      </c>
      <c r="CJ10" s="146">
        <v>0</v>
      </c>
      <c r="CK10" s="146">
        <v>0</v>
      </c>
      <c r="CL10" s="146">
        <v>0</v>
      </c>
      <c r="CM10" s="146">
        <v>0</v>
      </c>
      <c r="CN10" s="146">
        <v>0</v>
      </c>
      <c r="CO10" s="146">
        <v>0</v>
      </c>
      <c r="CP10" s="146">
        <v>0</v>
      </c>
      <c r="CQ10" s="146">
        <v>0</v>
      </c>
      <c r="CR10" s="146">
        <v>0</v>
      </c>
      <c r="CS10" s="146">
        <v>0</v>
      </c>
      <c r="CT10" s="146">
        <v>13</v>
      </c>
      <c r="CU10" s="146">
        <v>0</v>
      </c>
      <c r="CV10" s="146">
        <v>0</v>
      </c>
      <c r="CW10" s="146">
        <v>0</v>
      </c>
      <c r="CX10" s="146">
        <v>0</v>
      </c>
      <c r="CY10" s="146">
        <v>0</v>
      </c>
      <c r="CZ10" s="146">
        <v>2</v>
      </c>
      <c r="DA10" s="146">
        <v>0</v>
      </c>
      <c r="DB10" s="146">
        <v>0</v>
      </c>
      <c r="DC10" s="146">
        <v>0</v>
      </c>
      <c r="DD10" s="146">
        <v>0</v>
      </c>
      <c r="DE10" s="146">
        <v>0</v>
      </c>
      <c r="DF10" s="146">
        <v>8</v>
      </c>
      <c r="DG10" s="146">
        <v>1</v>
      </c>
      <c r="DH10" s="146">
        <v>1</v>
      </c>
      <c r="DI10" s="146">
        <v>0</v>
      </c>
      <c r="DJ10" s="146">
        <v>0</v>
      </c>
    </row>
    <row r="11" spans="1:114" s="146" customFormat="1" x14ac:dyDescent="0.25">
      <c r="A11" s="146" t="s">
        <v>460</v>
      </c>
      <c r="B11" s="146" t="s">
        <v>824</v>
      </c>
      <c r="C11" s="146">
        <v>9</v>
      </c>
      <c r="D11" s="193">
        <v>1</v>
      </c>
      <c r="E11" s="146">
        <v>9</v>
      </c>
      <c r="F11" s="146">
        <v>0</v>
      </c>
      <c r="G11" s="197">
        <f t="shared" si="0"/>
        <v>0</v>
      </c>
      <c r="H11" s="197">
        <v>0</v>
      </c>
      <c r="I11" s="146">
        <v>14</v>
      </c>
      <c r="J11" s="197">
        <f t="shared" si="1"/>
        <v>5</v>
      </c>
      <c r="K11" s="197">
        <v>0</v>
      </c>
      <c r="L11" s="146">
        <v>0</v>
      </c>
      <c r="M11" s="185">
        <v>0</v>
      </c>
      <c r="N11" s="146">
        <v>0</v>
      </c>
      <c r="O11" s="186">
        <v>0</v>
      </c>
      <c r="P11" s="146">
        <v>0</v>
      </c>
      <c r="Q11" s="146">
        <v>0</v>
      </c>
      <c r="R11" s="146">
        <v>0</v>
      </c>
      <c r="S11" s="146">
        <v>0</v>
      </c>
      <c r="T11" s="146">
        <v>0</v>
      </c>
      <c r="U11" s="146">
        <v>0</v>
      </c>
      <c r="V11" s="146">
        <v>0</v>
      </c>
      <c r="W11" s="146">
        <v>0</v>
      </c>
      <c r="X11" s="146">
        <v>0</v>
      </c>
      <c r="Y11" s="146">
        <v>0</v>
      </c>
      <c r="Z11" s="146">
        <v>0</v>
      </c>
      <c r="AA11" s="146">
        <v>0</v>
      </c>
      <c r="AB11" s="146">
        <v>0</v>
      </c>
      <c r="AC11" s="146">
        <v>0</v>
      </c>
      <c r="AD11" s="146">
        <v>0</v>
      </c>
      <c r="AE11" s="146">
        <v>0</v>
      </c>
      <c r="AF11" s="146">
        <v>0</v>
      </c>
      <c r="AG11" s="146">
        <v>0</v>
      </c>
      <c r="AH11" s="146">
        <v>0</v>
      </c>
      <c r="AI11" s="146">
        <v>0</v>
      </c>
      <c r="AJ11" s="146">
        <v>0</v>
      </c>
      <c r="AK11" s="146">
        <v>0</v>
      </c>
      <c r="AL11" s="146">
        <v>0</v>
      </c>
      <c r="AM11" s="146">
        <v>0</v>
      </c>
      <c r="AN11" s="146">
        <v>0</v>
      </c>
      <c r="AO11" s="146">
        <v>0</v>
      </c>
      <c r="AP11" s="146">
        <v>0</v>
      </c>
      <c r="AQ11" s="146">
        <v>0</v>
      </c>
      <c r="AR11" s="146">
        <v>0</v>
      </c>
      <c r="AS11" s="146">
        <v>0</v>
      </c>
      <c r="AT11" s="146">
        <v>0</v>
      </c>
      <c r="AU11" s="146">
        <v>0</v>
      </c>
      <c r="AV11" s="146">
        <v>0</v>
      </c>
      <c r="AW11" s="146">
        <v>0</v>
      </c>
      <c r="AX11" s="146">
        <v>0</v>
      </c>
      <c r="AY11" s="146">
        <v>0</v>
      </c>
      <c r="AZ11" s="146">
        <v>0</v>
      </c>
      <c r="BA11" s="146">
        <v>0</v>
      </c>
      <c r="BB11" s="146">
        <v>0</v>
      </c>
      <c r="BC11" s="146">
        <v>0</v>
      </c>
      <c r="BD11" s="146">
        <v>0</v>
      </c>
      <c r="BE11" s="146">
        <v>0</v>
      </c>
      <c r="BF11" s="146">
        <v>0</v>
      </c>
      <c r="BG11" s="146">
        <v>0</v>
      </c>
      <c r="BH11" s="146">
        <v>0</v>
      </c>
      <c r="BI11" s="146">
        <v>0</v>
      </c>
      <c r="BJ11" s="146">
        <v>0</v>
      </c>
      <c r="BK11" s="146">
        <v>0</v>
      </c>
      <c r="BL11" s="146">
        <v>0</v>
      </c>
      <c r="BM11" s="146">
        <v>0</v>
      </c>
      <c r="BN11" s="146">
        <v>0</v>
      </c>
      <c r="BO11" s="146">
        <v>0</v>
      </c>
      <c r="BP11" s="146">
        <v>0</v>
      </c>
      <c r="BQ11" s="146">
        <v>0</v>
      </c>
      <c r="BR11" s="186">
        <v>0</v>
      </c>
      <c r="BS11" s="146">
        <v>0</v>
      </c>
      <c r="BT11" s="146">
        <v>0</v>
      </c>
      <c r="BU11" s="146">
        <v>0</v>
      </c>
      <c r="BV11" s="146">
        <v>0</v>
      </c>
      <c r="BW11" s="146">
        <v>0</v>
      </c>
      <c r="BX11" s="146">
        <v>0</v>
      </c>
      <c r="BY11" s="146">
        <v>0</v>
      </c>
      <c r="BZ11" s="146">
        <v>0</v>
      </c>
      <c r="CA11" s="146">
        <v>0</v>
      </c>
      <c r="CB11" s="146">
        <v>0</v>
      </c>
      <c r="CC11" s="146">
        <v>0</v>
      </c>
      <c r="CD11" s="146">
        <v>0</v>
      </c>
      <c r="CE11" s="146">
        <v>0</v>
      </c>
      <c r="CF11" s="146">
        <v>0</v>
      </c>
      <c r="CG11" s="146">
        <v>0</v>
      </c>
      <c r="CH11" s="146">
        <v>0</v>
      </c>
      <c r="CI11" s="146">
        <v>0</v>
      </c>
      <c r="CJ11" s="146">
        <v>0</v>
      </c>
      <c r="CK11" s="146">
        <v>0</v>
      </c>
      <c r="CL11" s="146">
        <v>1</v>
      </c>
      <c r="CM11" s="146">
        <v>0</v>
      </c>
      <c r="CN11" s="146">
        <v>0</v>
      </c>
      <c r="CO11" s="146">
        <v>0</v>
      </c>
      <c r="CP11" s="146">
        <v>0</v>
      </c>
      <c r="CQ11" s="146">
        <v>0</v>
      </c>
      <c r="CR11" s="146">
        <v>0</v>
      </c>
      <c r="CS11" s="146">
        <v>0</v>
      </c>
      <c r="CT11" s="146">
        <v>1</v>
      </c>
      <c r="CU11" s="146">
        <v>0</v>
      </c>
      <c r="CV11" s="146">
        <v>0</v>
      </c>
      <c r="CW11" s="146">
        <v>0</v>
      </c>
      <c r="CX11" s="146">
        <v>0</v>
      </c>
      <c r="CY11" s="146">
        <v>0</v>
      </c>
      <c r="CZ11" s="146">
        <v>1</v>
      </c>
      <c r="DA11" s="146">
        <v>0</v>
      </c>
      <c r="DB11" s="146">
        <v>0</v>
      </c>
      <c r="DC11" s="146">
        <v>0</v>
      </c>
      <c r="DD11" s="146">
        <v>0</v>
      </c>
      <c r="DE11" s="146">
        <v>0</v>
      </c>
      <c r="DF11" s="146">
        <v>10</v>
      </c>
      <c r="DG11" s="146">
        <v>0</v>
      </c>
      <c r="DH11" s="146">
        <v>1</v>
      </c>
      <c r="DI11" s="146">
        <v>0</v>
      </c>
      <c r="DJ11" s="146">
        <v>0</v>
      </c>
    </row>
    <row r="12" spans="1:114" s="146" customFormat="1" x14ac:dyDescent="0.25">
      <c r="A12" s="146" t="s">
        <v>460</v>
      </c>
      <c r="B12" s="146" t="s">
        <v>824</v>
      </c>
      <c r="C12" s="146">
        <v>10</v>
      </c>
      <c r="D12" s="193">
        <v>1</v>
      </c>
      <c r="E12" s="146">
        <v>10</v>
      </c>
      <c r="F12" s="146">
        <v>0</v>
      </c>
      <c r="G12" s="197">
        <f t="shared" si="0"/>
        <v>0</v>
      </c>
      <c r="H12" s="197">
        <v>0</v>
      </c>
      <c r="I12" s="146">
        <v>15</v>
      </c>
      <c r="J12" s="197">
        <f t="shared" si="1"/>
        <v>5</v>
      </c>
      <c r="K12" s="197">
        <v>0</v>
      </c>
      <c r="L12" s="146">
        <v>0</v>
      </c>
      <c r="M12" s="185">
        <v>0</v>
      </c>
      <c r="N12" s="146">
        <v>0</v>
      </c>
      <c r="O12" s="186">
        <v>0</v>
      </c>
      <c r="P12" s="146">
        <v>0</v>
      </c>
      <c r="Q12" s="146">
        <v>0</v>
      </c>
      <c r="R12" s="146">
        <v>0</v>
      </c>
      <c r="S12" s="146">
        <v>0</v>
      </c>
      <c r="T12" s="146">
        <v>0</v>
      </c>
      <c r="U12" s="146">
        <v>0</v>
      </c>
      <c r="V12" s="146">
        <v>0</v>
      </c>
      <c r="W12" s="146">
        <v>0</v>
      </c>
      <c r="X12" s="146">
        <v>0</v>
      </c>
      <c r="Y12" s="146">
        <v>0</v>
      </c>
      <c r="Z12" s="146">
        <v>0</v>
      </c>
      <c r="AA12" s="146">
        <v>0</v>
      </c>
      <c r="AB12" s="146">
        <v>0</v>
      </c>
      <c r="AC12" s="146">
        <v>0</v>
      </c>
      <c r="AD12" s="146">
        <v>0</v>
      </c>
      <c r="AE12" s="146">
        <v>0</v>
      </c>
      <c r="AF12" s="146">
        <v>0</v>
      </c>
      <c r="AG12" s="146">
        <v>0</v>
      </c>
      <c r="AH12" s="146">
        <v>0</v>
      </c>
      <c r="AI12" s="146">
        <v>0</v>
      </c>
      <c r="AJ12" s="146">
        <v>0</v>
      </c>
      <c r="AK12" s="146">
        <v>0</v>
      </c>
      <c r="AL12" s="146">
        <v>0</v>
      </c>
      <c r="AM12" s="146">
        <v>0</v>
      </c>
      <c r="AN12" s="146">
        <v>0</v>
      </c>
      <c r="AO12" s="146">
        <v>0</v>
      </c>
      <c r="AP12" s="146">
        <v>0</v>
      </c>
      <c r="AQ12" s="146">
        <v>0</v>
      </c>
      <c r="AR12" s="146">
        <v>0</v>
      </c>
      <c r="AS12" s="146">
        <v>0</v>
      </c>
      <c r="AT12" s="146">
        <v>0</v>
      </c>
      <c r="AU12" s="146">
        <v>0</v>
      </c>
      <c r="AV12" s="146">
        <v>0</v>
      </c>
      <c r="AW12" s="146">
        <v>0</v>
      </c>
      <c r="AX12" s="146">
        <v>0</v>
      </c>
      <c r="AY12" s="146">
        <v>0</v>
      </c>
      <c r="AZ12" s="146">
        <v>0</v>
      </c>
      <c r="BA12" s="146">
        <v>0</v>
      </c>
      <c r="BB12" s="146">
        <v>0</v>
      </c>
      <c r="BC12" s="146">
        <v>0</v>
      </c>
      <c r="BD12" s="146">
        <v>0</v>
      </c>
      <c r="BE12" s="146">
        <v>0</v>
      </c>
      <c r="BF12" s="146">
        <v>0</v>
      </c>
      <c r="BG12" s="146">
        <v>0</v>
      </c>
      <c r="BH12" s="146">
        <v>0</v>
      </c>
      <c r="BI12" s="146">
        <v>0</v>
      </c>
      <c r="BJ12" s="146">
        <v>0</v>
      </c>
      <c r="BK12" s="146">
        <v>0</v>
      </c>
      <c r="BL12" s="146">
        <v>0</v>
      </c>
      <c r="BM12" s="146">
        <v>0</v>
      </c>
      <c r="BN12" s="146">
        <v>0</v>
      </c>
      <c r="BO12" s="146">
        <v>0</v>
      </c>
      <c r="BP12" s="146">
        <v>0</v>
      </c>
      <c r="BQ12" s="146">
        <v>0</v>
      </c>
      <c r="BR12" s="186">
        <v>0</v>
      </c>
      <c r="BS12" s="146">
        <v>0</v>
      </c>
      <c r="BT12" s="146">
        <v>0</v>
      </c>
      <c r="BU12" s="146">
        <v>0</v>
      </c>
      <c r="BV12" s="146">
        <v>0</v>
      </c>
      <c r="BW12" s="146">
        <v>0</v>
      </c>
      <c r="BX12" s="146">
        <v>0</v>
      </c>
      <c r="BY12" s="146">
        <v>0</v>
      </c>
      <c r="BZ12" s="146">
        <v>0</v>
      </c>
      <c r="CA12" s="146">
        <v>0</v>
      </c>
      <c r="CB12" s="146">
        <v>0</v>
      </c>
      <c r="CC12" s="146">
        <v>0</v>
      </c>
      <c r="CD12" s="146">
        <v>0</v>
      </c>
      <c r="CE12" s="146">
        <v>0</v>
      </c>
      <c r="CF12" s="146">
        <v>0</v>
      </c>
      <c r="CG12" s="146">
        <v>0</v>
      </c>
      <c r="CH12" s="146">
        <v>0</v>
      </c>
      <c r="CI12" s="146">
        <v>0</v>
      </c>
      <c r="CJ12" s="146">
        <v>0</v>
      </c>
      <c r="CK12" s="146">
        <v>0</v>
      </c>
      <c r="CL12" s="146">
        <v>0</v>
      </c>
      <c r="CM12" s="146">
        <v>0</v>
      </c>
      <c r="CN12" s="146">
        <v>0</v>
      </c>
      <c r="CO12" s="146">
        <v>0</v>
      </c>
      <c r="CP12" s="146">
        <v>0</v>
      </c>
      <c r="CQ12" s="146">
        <v>0</v>
      </c>
      <c r="CR12" s="146">
        <v>0</v>
      </c>
      <c r="CS12" s="146">
        <v>0</v>
      </c>
      <c r="CT12" s="146">
        <v>4</v>
      </c>
      <c r="CU12" s="146">
        <v>0</v>
      </c>
      <c r="CV12" s="146">
        <v>0</v>
      </c>
      <c r="CW12" s="146">
        <v>0</v>
      </c>
      <c r="CX12" s="146">
        <v>1</v>
      </c>
      <c r="CY12" s="146">
        <v>0</v>
      </c>
      <c r="CZ12" s="146">
        <v>1</v>
      </c>
      <c r="DA12" s="146">
        <v>0</v>
      </c>
      <c r="DB12" s="146">
        <v>0</v>
      </c>
      <c r="DC12" s="146">
        <v>0</v>
      </c>
      <c r="DD12" s="146">
        <v>0</v>
      </c>
      <c r="DE12" s="146">
        <v>0</v>
      </c>
      <c r="DF12" s="146">
        <v>8</v>
      </c>
      <c r="DG12" s="146">
        <v>0</v>
      </c>
      <c r="DH12" s="146">
        <v>1</v>
      </c>
      <c r="DI12" s="146">
        <v>0</v>
      </c>
      <c r="DJ12" s="146">
        <v>0</v>
      </c>
    </row>
    <row r="15" spans="1:114" x14ac:dyDescent="0.25">
      <c r="A15" s="146" t="s">
        <v>847</v>
      </c>
      <c r="B15" s="167" t="s">
        <v>839</v>
      </c>
      <c r="C15" s="163" t="s">
        <v>836</v>
      </c>
      <c r="D15" s="146" t="s">
        <v>837</v>
      </c>
      <c r="P15" s="146" t="s">
        <v>847</v>
      </c>
      <c r="Q15" s="167" t="s">
        <v>839</v>
      </c>
      <c r="R15" s="163" t="s">
        <v>848</v>
      </c>
      <c r="S15" s="146" t="s">
        <v>837</v>
      </c>
    </row>
    <row r="16" spans="1:114" x14ac:dyDescent="0.25">
      <c r="A16" s="146">
        <v>1</v>
      </c>
      <c r="B16" s="146">
        <v>1</v>
      </c>
      <c r="C16" s="197">
        <v>2</v>
      </c>
      <c r="D16" s="146">
        <f>C16</f>
        <v>2</v>
      </c>
      <c r="P16" s="146">
        <v>1</v>
      </c>
      <c r="Q16" s="146">
        <v>1</v>
      </c>
      <c r="R16" s="197">
        <v>1</v>
      </c>
      <c r="S16" s="146">
        <f>R16</f>
        <v>1</v>
      </c>
    </row>
    <row r="17" spans="1:19" x14ac:dyDescent="0.25">
      <c r="A17" s="146">
        <v>2</v>
      </c>
      <c r="B17" s="146">
        <v>2</v>
      </c>
      <c r="C17" s="197">
        <v>1</v>
      </c>
      <c r="D17" s="146">
        <f>C17+D16</f>
        <v>3</v>
      </c>
      <c r="P17" s="146">
        <v>2</v>
      </c>
      <c r="Q17" s="146">
        <v>2</v>
      </c>
      <c r="R17" s="197">
        <v>2</v>
      </c>
      <c r="S17" s="146">
        <f>R17+S16</f>
        <v>3</v>
      </c>
    </row>
    <row r="18" spans="1:19" x14ac:dyDescent="0.25">
      <c r="A18" s="146">
        <v>3</v>
      </c>
      <c r="B18" s="146">
        <v>3</v>
      </c>
      <c r="C18" s="197">
        <v>1</v>
      </c>
      <c r="D18" s="146">
        <f t="shared" ref="D18:D25" si="2">C18+D17</f>
        <v>4</v>
      </c>
      <c r="P18" s="146">
        <v>3</v>
      </c>
      <c r="Q18" s="146">
        <v>3</v>
      </c>
      <c r="R18" s="197">
        <v>3</v>
      </c>
      <c r="S18" s="146">
        <f t="shared" ref="S18:S25" si="3">R18+S17</f>
        <v>6</v>
      </c>
    </row>
    <row r="19" spans="1:19" x14ac:dyDescent="0.25">
      <c r="A19" s="146">
        <v>4</v>
      </c>
      <c r="B19" s="146">
        <v>4</v>
      </c>
      <c r="C19" s="197">
        <v>0</v>
      </c>
      <c r="D19" s="146">
        <f t="shared" si="2"/>
        <v>4</v>
      </c>
      <c r="P19" s="146">
        <v>4</v>
      </c>
      <c r="Q19" s="146">
        <v>4</v>
      </c>
      <c r="R19" s="197">
        <v>1</v>
      </c>
      <c r="S19" s="146">
        <f t="shared" si="3"/>
        <v>7</v>
      </c>
    </row>
    <row r="20" spans="1:19" x14ac:dyDescent="0.25">
      <c r="A20" s="146">
        <v>5</v>
      </c>
      <c r="B20" s="146">
        <v>5</v>
      </c>
      <c r="C20" s="197">
        <v>0</v>
      </c>
      <c r="D20" s="146">
        <f t="shared" si="2"/>
        <v>4</v>
      </c>
      <c r="P20" s="146">
        <v>5</v>
      </c>
      <c r="Q20" s="146">
        <v>5</v>
      </c>
      <c r="R20" s="197">
        <v>0</v>
      </c>
      <c r="S20" s="146">
        <f t="shared" si="3"/>
        <v>7</v>
      </c>
    </row>
    <row r="21" spans="1:19" x14ac:dyDescent="0.25">
      <c r="A21" s="146">
        <v>6</v>
      </c>
      <c r="B21" s="146">
        <v>6</v>
      </c>
      <c r="C21" s="197">
        <v>1</v>
      </c>
      <c r="D21" s="146">
        <f t="shared" si="2"/>
        <v>5</v>
      </c>
      <c r="P21" s="146">
        <v>6</v>
      </c>
      <c r="Q21" s="146">
        <v>6</v>
      </c>
      <c r="R21" s="197">
        <v>2</v>
      </c>
      <c r="S21" s="146">
        <f t="shared" si="3"/>
        <v>9</v>
      </c>
    </row>
    <row r="22" spans="1:19" x14ac:dyDescent="0.25">
      <c r="A22" s="146">
        <v>7</v>
      </c>
      <c r="B22" s="146">
        <v>7</v>
      </c>
      <c r="C22" s="197">
        <v>1</v>
      </c>
      <c r="D22" s="146">
        <f t="shared" si="2"/>
        <v>6</v>
      </c>
      <c r="P22" s="146">
        <v>7</v>
      </c>
      <c r="Q22" s="146">
        <v>7</v>
      </c>
      <c r="R22" s="197">
        <v>2</v>
      </c>
      <c r="S22" s="146">
        <f t="shared" si="3"/>
        <v>11</v>
      </c>
    </row>
    <row r="23" spans="1:19" x14ac:dyDescent="0.25">
      <c r="A23" s="146">
        <v>8</v>
      </c>
      <c r="B23" s="146">
        <v>8</v>
      </c>
      <c r="C23" s="197">
        <v>0</v>
      </c>
      <c r="D23" s="146">
        <f t="shared" si="2"/>
        <v>6</v>
      </c>
      <c r="P23" s="146">
        <v>8</v>
      </c>
      <c r="Q23" s="146">
        <v>8</v>
      </c>
      <c r="R23" s="197">
        <v>1</v>
      </c>
      <c r="S23" s="146">
        <f t="shared" si="3"/>
        <v>12</v>
      </c>
    </row>
    <row r="24" spans="1:19" x14ac:dyDescent="0.25">
      <c r="A24" s="146">
        <v>9</v>
      </c>
      <c r="B24" s="146">
        <v>9</v>
      </c>
      <c r="C24" s="197">
        <v>0</v>
      </c>
      <c r="D24" s="146">
        <f t="shared" si="2"/>
        <v>6</v>
      </c>
      <c r="P24" s="146">
        <v>9</v>
      </c>
      <c r="Q24" s="146">
        <v>9</v>
      </c>
      <c r="R24" s="197">
        <v>0</v>
      </c>
      <c r="S24" s="146">
        <f t="shared" si="3"/>
        <v>12</v>
      </c>
    </row>
    <row r="25" spans="1:19" x14ac:dyDescent="0.25">
      <c r="A25" s="146">
        <v>10</v>
      </c>
      <c r="B25" s="146">
        <v>10</v>
      </c>
      <c r="C25" s="197">
        <v>0</v>
      </c>
      <c r="D25" s="146">
        <f t="shared" si="2"/>
        <v>6</v>
      </c>
      <c r="P25" s="146">
        <v>10</v>
      </c>
      <c r="Q25" s="146">
        <v>10</v>
      </c>
      <c r="R25" s="197">
        <v>0</v>
      </c>
      <c r="S25" s="146">
        <f t="shared" si="3"/>
        <v>12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D5B8-F47D-4780-B19E-8E5A523E0EC0}">
  <dimension ref="A2:DJ81"/>
  <sheetViews>
    <sheetView topLeftCell="A16" workbookViewId="0">
      <selection activeCell="I41" sqref="I41"/>
    </sheetView>
  </sheetViews>
  <sheetFormatPr defaultRowHeight="15" x14ac:dyDescent="0.25"/>
  <cols>
    <col min="6" max="6" width="12.28515625" bestFit="1" customWidth="1"/>
    <col min="7" max="7" width="9.85546875" style="146" bestFit="1" customWidth="1"/>
    <col min="8" max="8" width="14.7109375" style="146" bestFit="1" customWidth="1"/>
    <col min="9" max="9" width="15.85546875" bestFit="1" customWidth="1"/>
    <col min="11" max="11" width="9.140625" style="146"/>
  </cols>
  <sheetData>
    <row r="2" spans="1:114" s="146" customFormat="1" x14ac:dyDescent="0.25">
      <c r="A2" s="163" t="s">
        <v>116</v>
      </c>
      <c r="B2" s="163" t="s">
        <v>541</v>
      </c>
      <c r="C2" s="166" t="s">
        <v>124</v>
      </c>
      <c r="D2" s="167" t="s">
        <v>368</v>
      </c>
      <c r="E2" s="146" t="s">
        <v>805</v>
      </c>
      <c r="F2" s="163" t="s">
        <v>840</v>
      </c>
      <c r="G2" s="163" t="s">
        <v>834</v>
      </c>
      <c r="H2" s="163" t="s">
        <v>836</v>
      </c>
      <c r="I2" s="163" t="s">
        <v>841</v>
      </c>
      <c r="J2" s="163" t="s">
        <v>833</v>
      </c>
      <c r="K2" s="163" t="s">
        <v>848</v>
      </c>
      <c r="L2" s="163" t="s">
        <v>138</v>
      </c>
      <c r="M2" s="191" t="s">
        <v>139</v>
      </c>
      <c r="N2" s="163" t="s">
        <v>140</v>
      </c>
      <c r="O2" s="192" t="s">
        <v>141</v>
      </c>
      <c r="P2" s="163" t="s">
        <v>142</v>
      </c>
      <c r="Q2" s="163" t="s">
        <v>143</v>
      </c>
      <c r="R2" s="163" t="s">
        <v>557</v>
      </c>
      <c r="S2" s="163" t="s">
        <v>144</v>
      </c>
      <c r="T2" s="163" t="s">
        <v>145</v>
      </c>
      <c r="U2" s="163" t="s">
        <v>146</v>
      </c>
      <c r="V2" s="163" t="s">
        <v>147</v>
      </c>
      <c r="W2" s="163" t="s">
        <v>148</v>
      </c>
      <c r="X2" s="163" t="s">
        <v>149</v>
      </c>
      <c r="Y2" s="163" t="s">
        <v>150</v>
      </c>
      <c r="Z2" s="163" t="s">
        <v>151</v>
      </c>
      <c r="AA2" s="163" t="s">
        <v>152</v>
      </c>
      <c r="AB2" s="163" t="s">
        <v>153</v>
      </c>
      <c r="AC2" s="163" t="s">
        <v>568</v>
      </c>
      <c r="AD2" s="163" t="s">
        <v>154</v>
      </c>
      <c r="AE2" s="163" t="s">
        <v>155</v>
      </c>
      <c r="AF2" s="163" t="s">
        <v>156</v>
      </c>
      <c r="AG2" s="163" t="s">
        <v>157</v>
      </c>
      <c r="AH2" s="163" t="s">
        <v>158</v>
      </c>
      <c r="AI2" s="163" t="s">
        <v>159</v>
      </c>
      <c r="AJ2" s="163" t="s">
        <v>160</v>
      </c>
      <c r="AK2" s="163" t="s">
        <v>161</v>
      </c>
      <c r="AL2" s="163" t="s">
        <v>162</v>
      </c>
      <c r="AM2" s="163" t="s">
        <v>163</v>
      </c>
      <c r="AN2" s="163" t="s">
        <v>164</v>
      </c>
      <c r="AO2" s="163" t="s">
        <v>555</v>
      </c>
      <c r="AP2" s="163" t="s">
        <v>165</v>
      </c>
      <c r="AQ2" s="163" t="s">
        <v>166</v>
      </c>
      <c r="AR2" s="163" t="s">
        <v>167</v>
      </c>
      <c r="AS2" s="163" t="s">
        <v>168</v>
      </c>
      <c r="AT2" s="163" t="s">
        <v>169</v>
      </c>
      <c r="AU2" s="163" t="s">
        <v>170</v>
      </c>
      <c r="AV2" s="163" t="s">
        <v>171</v>
      </c>
      <c r="AW2" s="163" t="s">
        <v>669</v>
      </c>
      <c r="AX2" s="163" t="s">
        <v>172</v>
      </c>
      <c r="AY2" s="163" t="s">
        <v>556</v>
      </c>
      <c r="AZ2" s="163" t="s">
        <v>173</v>
      </c>
      <c r="BA2" s="163" t="s">
        <v>174</v>
      </c>
      <c r="BB2" s="163" t="s">
        <v>175</v>
      </c>
      <c r="BC2" s="163" t="s">
        <v>176</v>
      </c>
      <c r="BD2" s="163" t="s">
        <v>177</v>
      </c>
      <c r="BE2" s="163" t="s">
        <v>178</v>
      </c>
      <c r="BF2" s="163" t="s">
        <v>179</v>
      </c>
      <c r="BG2" s="163" t="s">
        <v>180</v>
      </c>
      <c r="BH2" s="163" t="s">
        <v>181</v>
      </c>
      <c r="BI2" s="163" t="s">
        <v>182</v>
      </c>
      <c r="BJ2" s="163" t="s">
        <v>183</v>
      </c>
      <c r="BK2" s="163" t="s">
        <v>184</v>
      </c>
      <c r="BL2" s="163" t="s">
        <v>185</v>
      </c>
      <c r="BM2" s="163" t="s">
        <v>186</v>
      </c>
      <c r="BN2" s="163" t="s">
        <v>187</v>
      </c>
      <c r="BO2" s="163" t="s">
        <v>188</v>
      </c>
      <c r="BP2" s="163" t="s">
        <v>189</v>
      </c>
      <c r="BQ2" s="163" t="s">
        <v>190</v>
      </c>
      <c r="BR2" s="203" t="s">
        <v>597</v>
      </c>
      <c r="BS2" s="148" t="s">
        <v>758</v>
      </c>
      <c r="BT2" s="148" t="s">
        <v>608</v>
      </c>
      <c r="BU2" s="148" t="s">
        <v>760</v>
      </c>
      <c r="BV2" s="148" t="s">
        <v>609</v>
      </c>
      <c r="BW2" s="148" t="s">
        <v>610</v>
      </c>
      <c r="BX2" s="148" t="s">
        <v>605</v>
      </c>
      <c r="BY2" s="148" t="s">
        <v>606</v>
      </c>
      <c r="BZ2" s="148" t="s">
        <v>607</v>
      </c>
      <c r="CA2" s="148" t="s">
        <v>598</v>
      </c>
      <c r="CB2" s="148" t="s">
        <v>754</v>
      </c>
      <c r="CC2" s="148" t="s">
        <v>618</v>
      </c>
      <c r="CD2" s="148" t="s">
        <v>753</v>
      </c>
      <c r="CE2" s="148" t="s">
        <v>620</v>
      </c>
      <c r="CF2" s="148" t="s">
        <v>619</v>
      </c>
      <c r="CG2" s="148" t="s">
        <v>755</v>
      </c>
      <c r="CH2" s="148" t="s">
        <v>601</v>
      </c>
      <c r="CI2" s="148" t="s">
        <v>594</v>
      </c>
      <c r="CJ2" s="148" t="s">
        <v>595</v>
      </c>
      <c r="CK2" s="148" t="s">
        <v>596</v>
      </c>
      <c r="CL2" s="148" t="s">
        <v>756</v>
      </c>
      <c r="CM2" s="148" t="s">
        <v>616</v>
      </c>
      <c r="CN2" s="148" t="s">
        <v>614</v>
      </c>
      <c r="CO2" s="148" t="s">
        <v>593</v>
      </c>
      <c r="CP2" s="148" t="s">
        <v>751</v>
      </c>
      <c r="CQ2" s="148" t="s">
        <v>757</v>
      </c>
      <c r="CR2" s="148" t="s">
        <v>599</v>
      </c>
      <c r="CS2" s="148" t="s">
        <v>600</v>
      </c>
      <c r="CT2" s="148" t="s">
        <v>602</v>
      </c>
      <c r="CU2" s="148" t="s">
        <v>603</v>
      </c>
      <c r="CV2" s="148" t="s">
        <v>621</v>
      </c>
      <c r="CW2" s="148" t="s">
        <v>623</v>
      </c>
      <c r="CX2" s="148" t="s">
        <v>750</v>
      </c>
      <c r="CY2" s="148" t="s">
        <v>617</v>
      </c>
      <c r="CZ2" s="148" t="s">
        <v>604</v>
      </c>
      <c r="DA2" s="148" t="s">
        <v>590</v>
      </c>
      <c r="DB2" s="148" t="s">
        <v>591</v>
      </c>
      <c r="DC2" s="148" t="s">
        <v>613</v>
      </c>
      <c r="DD2" s="148" t="s">
        <v>615</v>
      </c>
      <c r="DE2" s="148" t="s">
        <v>612</v>
      </c>
      <c r="DF2" s="148" t="s">
        <v>592</v>
      </c>
      <c r="DG2" s="148" t="s">
        <v>611</v>
      </c>
      <c r="DH2" s="148" t="s">
        <v>749</v>
      </c>
      <c r="DI2" s="148" t="s">
        <v>622</v>
      </c>
      <c r="DJ2" s="148" t="s">
        <v>569</v>
      </c>
    </row>
    <row r="3" spans="1:114" s="146" customFormat="1" x14ac:dyDescent="0.25">
      <c r="A3" s="146" t="s">
        <v>817</v>
      </c>
      <c r="B3" s="146" t="s">
        <v>544</v>
      </c>
      <c r="C3" s="146">
        <v>62</v>
      </c>
      <c r="D3" s="146">
        <v>62</v>
      </c>
      <c r="E3" s="146">
        <v>0.5</v>
      </c>
      <c r="F3" s="146">
        <v>1</v>
      </c>
      <c r="G3" s="197">
        <f>COUNTIF(L3:BQ3,  "&lt;&gt;0")</f>
        <v>1</v>
      </c>
      <c r="H3" s="197">
        <v>1</v>
      </c>
      <c r="I3" s="146">
        <v>11</v>
      </c>
      <c r="J3" s="197">
        <f>COUNTIF(BR3:DJ3,  "&lt;&gt;0")</f>
        <v>7</v>
      </c>
      <c r="K3" s="197">
        <v>7</v>
      </c>
      <c r="L3" s="146">
        <v>0</v>
      </c>
      <c r="M3" s="185">
        <v>0</v>
      </c>
      <c r="N3" s="146">
        <v>0</v>
      </c>
      <c r="O3" s="186">
        <v>0</v>
      </c>
      <c r="P3" s="146">
        <v>0</v>
      </c>
      <c r="Q3" s="146">
        <v>0</v>
      </c>
      <c r="R3" s="146">
        <v>0</v>
      </c>
      <c r="S3" s="146">
        <v>0</v>
      </c>
      <c r="T3" s="146">
        <v>0</v>
      </c>
      <c r="U3" s="146">
        <v>0</v>
      </c>
      <c r="V3" s="146">
        <v>0</v>
      </c>
      <c r="W3" s="146">
        <v>0</v>
      </c>
      <c r="X3" s="146">
        <v>0</v>
      </c>
      <c r="Y3" s="146">
        <v>0</v>
      </c>
      <c r="Z3" s="146">
        <v>0</v>
      </c>
      <c r="AA3" s="146">
        <v>0</v>
      </c>
      <c r="AB3" s="146">
        <v>0</v>
      </c>
      <c r="AC3" s="146">
        <v>0</v>
      </c>
      <c r="AD3" s="146">
        <v>0</v>
      </c>
      <c r="AE3" s="146">
        <v>0</v>
      </c>
      <c r="AF3" s="146">
        <v>0</v>
      </c>
      <c r="AG3" s="146">
        <v>0</v>
      </c>
      <c r="AH3" s="146">
        <v>1</v>
      </c>
      <c r="AI3" s="146">
        <v>0</v>
      </c>
      <c r="AJ3" s="146">
        <v>0</v>
      </c>
      <c r="AK3" s="146">
        <v>0</v>
      </c>
      <c r="AL3" s="146">
        <v>0</v>
      </c>
      <c r="AM3" s="146">
        <v>0</v>
      </c>
      <c r="AN3" s="146">
        <v>0</v>
      </c>
      <c r="AO3" s="146">
        <v>0</v>
      </c>
      <c r="AP3" s="146">
        <v>0</v>
      </c>
      <c r="AQ3" s="146">
        <v>0</v>
      </c>
      <c r="AR3" s="146">
        <v>0</v>
      </c>
      <c r="AS3" s="146">
        <v>0</v>
      </c>
      <c r="AT3" s="146">
        <v>0</v>
      </c>
      <c r="AU3" s="146">
        <v>0</v>
      </c>
      <c r="AV3" s="146">
        <v>0</v>
      </c>
      <c r="AW3" s="146">
        <v>0</v>
      </c>
      <c r="AX3" s="146">
        <v>0</v>
      </c>
      <c r="AY3" s="146">
        <v>0</v>
      </c>
      <c r="AZ3" s="146">
        <v>0</v>
      </c>
      <c r="BA3" s="146">
        <v>0</v>
      </c>
      <c r="BB3" s="146">
        <v>0</v>
      </c>
      <c r="BC3" s="146">
        <v>0</v>
      </c>
      <c r="BD3" s="146">
        <v>0</v>
      </c>
      <c r="BE3" s="146">
        <v>0</v>
      </c>
      <c r="BF3" s="146">
        <v>0</v>
      </c>
      <c r="BG3" s="146">
        <v>0</v>
      </c>
      <c r="BH3" s="146">
        <v>0</v>
      </c>
      <c r="BI3" s="146">
        <v>0</v>
      </c>
      <c r="BJ3" s="146">
        <v>0</v>
      </c>
      <c r="BK3" s="146">
        <v>0</v>
      </c>
      <c r="BL3" s="146">
        <v>0</v>
      </c>
      <c r="BM3" s="146">
        <v>0</v>
      </c>
      <c r="BN3" s="146">
        <v>0</v>
      </c>
      <c r="BO3" s="146">
        <v>0</v>
      </c>
      <c r="BP3" s="146">
        <v>0</v>
      </c>
      <c r="BQ3" s="146">
        <v>0</v>
      </c>
      <c r="BR3" s="204">
        <v>0</v>
      </c>
      <c r="BS3" s="146">
        <v>0</v>
      </c>
      <c r="BT3" s="146">
        <v>0</v>
      </c>
      <c r="BU3" s="146">
        <v>0</v>
      </c>
      <c r="BV3" s="146">
        <v>0</v>
      </c>
      <c r="BW3" s="146">
        <v>0</v>
      </c>
      <c r="BX3" s="146">
        <v>0</v>
      </c>
      <c r="BY3" s="146">
        <v>0</v>
      </c>
      <c r="BZ3" s="146">
        <v>0</v>
      </c>
      <c r="CA3" s="146">
        <v>2</v>
      </c>
      <c r="CB3" s="146">
        <v>0</v>
      </c>
      <c r="CC3" s="146">
        <v>0</v>
      </c>
      <c r="CD3" s="146">
        <v>0</v>
      </c>
      <c r="CE3" s="146">
        <v>0</v>
      </c>
      <c r="CF3" s="146">
        <v>0</v>
      </c>
      <c r="CG3" s="146">
        <v>0</v>
      </c>
      <c r="CH3" s="146">
        <v>0</v>
      </c>
      <c r="CI3" s="146">
        <v>0</v>
      </c>
      <c r="CJ3" s="146">
        <v>0</v>
      </c>
      <c r="CK3" s="146">
        <v>0</v>
      </c>
      <c r="CL3" s="146">
        <v>1</v>
      </c>
      <c r="CM3" s="146">
        <v>0</v>
      </c>
      <c r="CN3" s="146">
        <v>0</v>
      </c>
      <c r="CO3" s="146">
        <v>0</v>
      </c>
      <c r="CP3" s="146">
        <v>0</v>
      </c>
      <c r="CQ3" s="146">
        <v>0</v>
      </c>
      <c r="CR3" s="146">
        <v>0</v>
      </c>
      <c r="CS3" s="146">
        <v>0</v>
      </c>
      <c r="CT3" s="146">
        <v>2</v>
      </c>
      <c r="CU3" s="146">
        <v>1</v>
      </c>
      <c r="CV3" s="146">
        <v>0</v>
      </c>
      <c r="CW3" s="146">
        <v>0</v>
      </c>
      <c r="CX3" s="146">
        <v>2</v>
      </c>
      <c r="CY3" s="146">
        <v>0</v>
      </c>
      <c r="CZ3" s="146">
        <v>2</v>
      </c>
      <c r="DA3" s="146">
        <v>0</v>
      </c>
      <c r="DB3" s="146">
        <v>0</v>
      </c>
      <c r="DC3" s="146">
        <v>0</v>
      </c>
      <c r="DD3" s="146">
        <v>0</v>
      </c>
      <c r="DE3" s="146">
        <v>0</v>
      </c>
      <c r="DF3" s="146">
        <v>0</v>
      </c>
      <c r="DG3" s="146">
        <v>0</v>
      </c>
      <c r="DH3" s="146">
        <v>1</v>
      </c>
      <c r="DI3" s="146">
        <v>0</v>
      </c>
      <c r="DJ3" s="146">
        <v>0</v>
      </c>
    </row>
    <row r="4" spans="1:114" s="146" customFormat="1" x14ac:dyDescent="0.25">
      <c r="A4" s="146" t="s">
        <v>817</v>
      </c>
      <c r="B4" s="146" t="s">
        <v>544</v>
      </c>
      <c r="C4" s="146">
        <v>63</v>
      </c>
      <c r="D4" s="146">
        <v>63</v>
      </c>
      <c r="E4" s="146">
        <v>0.5</v>
      </c>
      <c r="F4" s="146">
        <v>0</v>
      </c>
      <c r="G4" s="197">
        <f t="shared" ref="G4:G39" si="0">COUNTIF(L4:BQ4,  "&lt;&gt;0")</f>
        <v>0</v>
      </c>
      <c r="H4" s="197">
        <v>0</v>
      </c>
      <c r="I4" s="146">
        <v>8</v>
      </c>
      <c r="J4" s="197">
        <f t="shared" ref="J4:J39" si="1">COUNTIF(BR4:DJ4,  "&lt;&gt;0")</f>
        <v>4</v>
      </c>
      <c r="K4" s="197">
        <v>0</v>
      </c>
      <c r="L4" s="146">
        <v>0</v>
      </c>
      <c r="M4" s="185">
        <v>0</v>
      </c>
      <c r="N4" s="146">
        <v>0</v>
      </c>
      <c r="O4" s="186">
        <v>0</v>
      </c>
      <c r="P4" s="146">
        <v>0</v>
      </c>
      <c r="Q4" s="146">
        <v>0</v>
      </c>
      <c r="R4" s="146">
        <v>0</v>
      </c>
      <c r="S4" s="146">
        <v>0</v>
      </c>
      <c r="T4" s="146">
        <v>0</v>
      </c>
      <c r="U4" s="146">
        <v>0</v>
      </c>
      <c r="V4" s="146">
        <v>0</v>
      </c>
      <c r="W4" s="146">
        <v>0</v>
      </c>
      <c r="X4" s="146">
        <v>0</v>
      </c>
      <c r="Y4" s="146">
        <v>0</v>
      </c>
      <c r="Z4" s="146">
        <v>0</v>
      </c>
      <c r="AA4" s="146">
        <v>0</v>
      </c>
      <c r="AB4" s="146">
        <v>0</v>
      </c>
      <c r="AC4" s="146">
        <v>0</v>
      </c>
      <c r="AD4" s="146">
        <v>0</v>
      </c>
      <c r="AE4" s="146">
        <v>0</v>
      </c>
      <c r="AF4" s="146">
        <v>0</v>
      </c>
      <c r="AG4" s="146">
        <v>0</v>
      </c>
      <c r="AH4" s="146">
        <v>0</v>
      </c>
      <c r="AI4" s="146">
        <v>0</v>
      </c>
      <c r="AJ4" s="146">
        <v>0</v>
      </c>
      <c r="AK4" s="146">
        <v>0</v>
      </c>
      <c r="AL4" s="146">
        <v>0</v>
      </c>
      <c r="AM4" s="146">
        <v>0</v>
      </c>
      <c r="AN4" s="146">
        <v>0</v>
      </c>
      <c r="AO4" s="146">
        <v>0</v>
      </c>
      <c r="AP4" s="146">
        <v>0</v>
      </c>
      <c r="AQ4" s="146">
        <v>0</v>
      </c>
      <c r="AR4" s="146">
        <v>0</v>
      </c>
      <c r="AS4" s="146">
        <v>0</v>
      </c>
      <c r="AT4" s="146">
        <v>0</v>
      </c>
      <c r="AU4" s="146">
        <v>0</v>
      </c>
      <c r="AV4" s="146">
        <v>0</v>
      </c>
      <c r="AW4" s="146">
        <v>0</v>
      </c>
      <c r="AX4" s="146">
        <v>0</v>
      </c>
      <c r="AY4" s="146">
        <v>0</v>
      </c>
      <c r="AZ4" s="146">
        <v>0</v>
      </c>
      <c r="BA4" s="146">
        <v>0</v>
      </c>
      <c r="BB4" s="146">
        <v>0</v>
      </c>
      <c r="BC4" s="146">
        <v>0</v>
      </c>
      <c r="BD4" s="146">
        <v>0</v>
      </c>
      <c r="BE4" s="146">
        <v>0</v>
      </c>
      <c r="BF4" s="146">
        <v>0</v>
      </c>
      <c r="BG4" s="146">
        <v>0</v>
      </c>
      <c r="BH4" s="146">
        <v>0</v>
      </c>
      <c r="BI4" s="146">
        <v>0</v>
      </c>
      <c r="BJ4" s="146">
        <v>0</v>
      </c>
      <c r="BK4" s="146">
        <v>0</v>
      </c>
      <c r="BL4" s="146">
        <v>0</v>
      </c>
      <c r="BM4" s="146">
        <v>0</v>
      </c>
      <c r="BN4" s="146">
        <v>0</v>
      </c>
      <c r="BO4" s="146">
        <v>0</v>
      </c>
      <c r="BP4" s="146">
        <v>0</v>
      </c>
      <c r="BQ4" s="146">
        <v>0</v>
      </c>
      <c r="BR4" s="204">
        <v>0</v>
      </c>
      <c r="BS4" s="146">
        <v>0</v>
      </c>
      <c r="BT4" s="146">
        <v>0</v>
      </c>
      <c r="BU4" s="146">
        <v>0</v>
      </c>
      <c r="BV4" s="146">
        <v>0</v>
      </c>
      <c r="BW4" s="146">
        <v>0</v>
      </c>
      <c r="BX4" s="146">
        <v>0</v>
      </c>
      <c r="BY4" s="146">
        <v>0</v>
      </c>
      <c r="BZ4" s="146">
        <v>0</v>
      </c>
      <c r="CA4" s="146">
        <v>0</v>
      </c>
      <c r="CB4" s="146">
        <v>0</v>
      </c>
      <c r="CC4" s="146">
        <v>0</v>
      </c>
      <c r="CD4" s="146">
        <v>0</v>
      </c>
      <c r="CE4" s="146">
        <v>0</v>
      </c>
      <c r="CF4" s="146">
        <v>0</v>
      </c>
      <c r="CG4" s="146">
        <v>0</v>
      </c>
      <c r="CH4" s="146">
        <v>0</v>
      </c>
      <c r="CI4" s="146">
        <v>0</v>
      </c>
      <c r="CJ4" s="146">
        <v>0</v>
      </c>
      <c r="CK4" s="146">
        <v>0</v>
      </c>
      <c r="CL4" s="146">
        <v>0</v>
      </c>
      <c r="CM4" s="146">
        <v>0</v>
      </c>
      <c r="CN4" s="146">
        <v>0</v>
      </c>
      <c r="CO4" s="146">
        <v>0</v>
      </c>
      <c r="CP4" s="146">
        <v>0</v>
      </c>
      <c r="CQ4" s="146">
        <v>0</v>
      </c>
      <c r="CR4" s="146">
        <v>0</v>
      </c>
      <c r="CS4" s="146">
        <v>0</v>
      </c>
      <c r="CT4" s="146">
        <v>1</v>
      </c>
      <c r="CU4" s="146">
        <v>5</v>
      </c>
      <c r="CV4" s="146">
        <v>0</v>
      </c>
      <c r="CW4" s="146">
        <v>0</v>
      </c>
      <c r="CX4" s="146">
        <v>0</v>
      </c>
      <c r="CY4" s="146">
        <v>0</v>
      </c>
      <c r="CZ4" s="146">
        <v>1</v>
      </c>
      <c r="DA4" s="146">
        <v>0</v>
      </c>
      <c r="DB4" s="146">
        <v>0</v>
      </c>
      <c r="DC4" s="146">
        <v>0</v>
      </c>
      <c r="DD4" s="146">
        <v>0</v>
      </c>
      <c r="DE4" s="146">
        <v>0</v>
      </c>
      <c r="DF4" s="146">
        <v>0</v>
      </c>
      <c r="DG4" s="146">
        <v>0</v>
      </c>
      <c r="DH4" s="146">
        <v>1</v>
      </c>
      <c r="DI4" s="146">
        <v>0</v>
      </c>
      <c r="DJ4" s="146">
        <v>0</v>
      </c>
    </row>
    <row r="5" spans="1:114" s="146" customFormat="1" x14ac:dyDescent="0.25">
      <c r="A5" s="146" t="s">
        <v>817</v>
      </c>
      <c r="B5" s="146" t="s">
        <v>544</v>
      </c>
      <c r="C5" s="146">
        <v>64</v>
      </c>
      <c r="D5" s="146">
        <v>64</v>
      </c>
      <c r="E5" s="146">
        <v>1</v>
      </c>
      <c r="F5" s="146">
        <v>3</v>
      </c>
      <c r="G5" s="197">
        <f>COUNTIF(L5:BQ5,  "&lt;&gt;0")</f>
        <v>2</v>
      </c>
      <c r="H5" s="197">
        <v>1</v>
      </c>
      <c r="I5" s="146">
        <v>9</v>
      </c>
      <c r="J5" s="197">
        <f t="shared" si="1"/>
        <v>6</v>
      </c>
      <c r="K5" s="197">
        <v>3</v>
      </c>
      <c r="L5" s="146">
        <v>0</v>
      </c>
      <c r="M5" s="185">
        <v>2</v>
      </c>
      <c r="N5" s="146">
        <v>0</v>
      </c>
      <c r="O5" s="186">
        <v>0</v>
      </c>
      <c r="P5" s="146">
        <v>0</v>
      </c>
      <c r="Q5" s="146">
        <v>0</v>
      </c>
      <c r="R5" s="146">
        <v>0</v>
      </c>
      <c r="S5" s="146">
        <v>0</v>
      </c>
      <c r="T5" s="146">
        <v>0</v>
      </c>
      <c r="U5" s="146">
        <v>0</v>
      </c>
      <c r="V5" s="146">
        <v>0</v>
      </c>
      <c r="W5" s="146">
        <v>0</v>
      </c>
      <c r="X5" s="146">
        <v>0</v>
      </c>
      <c r="Y5" s="146">
        <v>0</v>
      </c>
      <c r="Z5" s="146">
        <v>0</v>
      </c>
      <c r="AA5" s="146">
        <v>0</v>
      </c>
      <c r="AB5" s="146">
        <v>0</v>
      </c>
      <c r="AC5" s="146">
        <v>0</v>
      </c>
      <c r="AD5" s="146">
        <v>0</v>
      </c>
      <c r="AE5" s="146">
        <v>0</v>
      </c>
      <c r="AF5" s="146">
        <v>0</v>
      </c>
      <c r="AG5" s="146">
        <v>0</v>
      </c>
      <c r="AH5" s="146">
        <v>1</v>
      </c>
      <c r="AI5" s="146">
        <v>0</v>
      </c>
      <c r="AJ5" s="146">
        <v>0</v>
      </c>
      <c r="AK5" s="146">
        <v>0</v>
      </c>
      <c r="AL5" s="146">
        <v>0</v>
      </c>
      <c r="AM5" s="146">
        <v>0</v>
      </c>
      <c r="AN5" s="146">
        <v>0</v>
      </c>
      <c r="AO5" s="146">
        <v>0</v>
      </c>
      <c r="AP5" s="146">
        <v>0</v>
      </c>
      <c r="AQ5" s="146">
        <v>0</v>
      </c>
      <c r="AR5" s="146">
        <v>0</v>
      </c>
      <c r="AS5" s="146">
        <v>0</v>
      </c>
      <c r="AT5" s="146">
        <v>0</v>
      </c>
      <c r="AU5" s="146">
        <v>0</v>
      </c>
      <c r="AV5" s="146">
        <v>0</v>
      </c>
      <c r="AW5" s="146">
        <v>0</v>
      </c>
      <c r="AX5" s="146">
        <v>0</v>
      </c>
      <c r="AY5" s="146">
        <v>0</v>
      </c>
      <c r="AZ5" s="146">
        <v>0</v>
      </c>
      <c r="BA5" s="146">
        <v>0</v>
      </c>
      <c r="BB5" s="146">
        <v>0</v>
      </c>
      <c r="BC5" s="146">
        <v>0</v>
      </c>
      <c r="BD5" s="146">
        <v>0</v>
      </c>
      <c r="BE5" s="146">
        <v>0</v>
      </c>
      <c r="BF5" s="146">
        <v>0</v>
      </c>
      <c r="BG5" s="146">
        <v>0</v>
      </c>
      <c r="BH5" s="146">
        <v>0</v>
      </c>
      <c r="BI5" s="146">
        <v>0</v>
      </c>
      <c r="BJ5" s="146">
        <v>0</v>
      </c>
      <c r="BK5" s="146">
        <v>0</v>
      </c>
      <c r="BL5" s="146">
        <v>0</v>
      </c>
      <c r="BM5" s="146">
        <v>0</v>
      </c>
      <c r="BN5" s="146">
        <v>0</v>
      </c>
      <c r="BO5" s="146">
        <v>0</v>
      </c>
      <c r="BP5" s="146">
        <v>0</v>
      </c>
      <c r="BQ5" s="146">
        <v>0</v>
      </c>
      <c r="BR5" s="204">
        <v>0</v>
      </c>
      <c r="BS5" s="146">
        <v>0</v>
      </c>
      <c r="BT5" s="146">
        <v>0</v>
      </c>
      <c r="BU5" s="146">
        <v>0</v>
      </c>
      <c r="BV5" s="146">
        <v>0</v>
      </c>
      <c r="BW5" s="146">
        <v>0</v>
      </c>
      <c r="BX5" s="146">
        <v>0</v>
      </c>
      <c r="BY5" s="146">
        <v>0</v>
      </c>
      <c r="BZ5" s="146">
        <v>0</v>
      </c>
      <c r="CA5" s="146">
        <v>0</v>
      </c>
      <c r="CB5" s="146">
        <v>0</v>
      </c>
      <c r="CC5" s="146">
        <v>0</v>
      </c>
      <c r="CD5" s="146">
        <v>0</v>
      </c>
      <c r="CE5" s="146">
        <v>0</v>
      </c>
      <c r="CF5" s="146">
        <v>0</v>
      </c>
      <c r="CG5" s="146">
        <v>0</v>
      </c>
      <c r="CH5" s="146">
        <v>0</v>
      </c>
      <c r="CI5" s="146">
        <v>0</v>
      </c>
      <c r="CJ5" s="146">
        <v>0</v>
      </c>
      <c r="CK5" s="146">
        <v>0</v>
      </c>
      <c r="CL5" s="146">
        <v>2</v>
      </c>
      <c r="CM5" s="146">
        <v>1</v>
      </c>
      <c r="CN5" s="146">
        <v>0</v>
      </c>
      <c r="CO5" s="146">
        <v>1</v>
      </c>
      <c r="CP5" s="146">
        <v>0</v>
      </c>
      <c r="CQ5" s="146">
        <v>0</v>
      </c>
      <c r="CR5" s="146">
        <v>0</v>
      </c>
      <c r="CS5" s="146">
        <v>0</v>
      </c>
      <c r="CT5" s="146">
        <v>1</v>
      </c>
      <c r="CU5" s="146">
        <v>0</v>
      </c>
      <c r="CV5" s="146">
        <v>0</v>
      </c>
      <c r="CW5" s="146">
        <v>0</v>
      </c>
      <c r="CX5" s="146">
        <v>0</v>
      </c>
      <c r="CY5" s="146">
        <v>0</v>
      </c>
      <c r="CZ5" s="146">
        <v>0</v>
      </c>
      <c r="DA5" s="146">
        <v>0</v>
      </c>
      <c r="DB5" s="146">
        <v>0</v>
      </c>
      <c r="DC5" s="146">
        <v>0</v>
      </c>
      <c r="DD5" s="146">
        <v>0</v>
      </c>
      <c r="DE5" s="146">
        <v>0</v>
      </c>
      <c r="DF5" s="146">
        <v>1</v>
      </c>
      <c r="DG5" s="146">
        <v>0</v>
      </c>
      <c r="DH5" s="146">
        <v>3</v>
      </c>
      <c r="DI5" s="146">
        <v>0</v>
      </c>
      <c r="DJ5" s="146">
        <v>0</v>
      </c>
    </row>
    <row r="6" spans="1:114" s="146" customFormat="1" x14ac:dyDescent="0.25">
      <c r="A6" s="146" t="s">
        <v>818</v>
      </c>
      <c r="B6" s="146" t="s">
        <v>544</v>
      </c>
      <c r="C6" s="146">
        <v>65</v>
      </c>
      <c r="D6" s="146">
        <v>65</v>
      </c>
      <c r="E6" s="146">
        <v>1</v>
      </c>
      <c r="F6" s="146">
        <v>2</v>
      </c>
      <c r="G6" s="197">
        <f t="shared" si="0"/>
        <v>2</v>
      </c>
      <c r="H6" s="197">
        <v>1</v>
      </c>
      <c r="I6" s="146">
        <v>2</v>
      </c>
      <c r="J6" s="197">
        <f t="shared" si="1"/>
        <v>2</v>
      </c>
      <c r="K6" s="197">
        <v>0</v>
      </c>
      <c r="L6" s="146">
        <v>0</v>
      </c>
      <c r="M6" s="185">
        <v>0</v>
      </c>
      <c r="N6" s="146">
        <v>0</v>
      </c>
      <c r="O6" s="186">
        <v>0</v>
      </c>
      <c r="P6" s="146">
        <v>0</v>
      </c>
      <c r="Q6" s="146">
        <v>0</v>
      </c>
      <c r="R6" s="146">
        <v>0</v>
      </c>
      <c r="S6" s="146">
        <v>0</v>
      </c>
      <c r="T6" s="146">
        <v>0</v>
      </c>
      <c r="U6" s="146">
        <v>0</v>
      </c>
      <c r="V6" s="146">
        <v>0</v>
      </c>
      <c r="W6" s="146">
        <v>0</v>
      </c>
      <c r="X6" s="146">
        <v>0</v>
      </c>
      <c r="Y6" s="146">
        <v>0</v>
      </c>
      <c r="Z6" s="146">
        <v>0</v>
      </c>
      <c r="AA6" s="146">
        <v>0</v>
      </c>
      <c r="AB6" s="146">
        <v>0</v>
      </c>
      <c r="AC6" s="146">
        <v>0</v>
      </c>
      <c r="AD6" s="146">
        <v>0</v>
      </c>
      <c r="AE6" s="146">
        <v>0</v>
      </c>
      <c r="AF6" s="146">
        <v>0</v>
      </c>
      <c r="AG6" s="146">
        <v>0</v>
      </c>
      <c r="AH6" s="146">
        <v>1</v>
      </c>
      <c r="AI6" s="146">
        <v>0</v>
      </c>
      <c r="AJ6" s="146">
        <v>0</v>
      </c>
      <c r="AK6" s="146">
        <v>0</v>
      </c>
      <c r="AL6" s="146">
        <v>0</v>
      </c>
      <c r="AM6" s="146">
        <v>0</v>
      </c>
      <c r="AN6" s="146">
        <v>0</v>
      </c>
      <c r="AO6" s="146">
        <v>0</v>
      </c>
      <c r="AP6" s="146">
        <v>0</v>
      </c>
      <c r="AQ6" s="146">
        <v>0</v>
      </c>
      <c r="AR6" s="146">
        <v>0</v>
      </c>
      <c r="AS6" s="146">
        <v>1</v>
      </c>
      <c r="AT6" s="146">
        <v>0</v>
      </c>
      <c r="AU6" s="146">
        <v>0</v>
      </c>
      <c r="AV6" s="146">
        <v>0</v>
      </c>
      <c r="AW6" s="146">
        <v>0</v>
      </c>
      <c r="AX6" s="146">
        <v>0</v>
      </c>
      <c r="AY6" s="146">
        <v>0</v>
      </c>
      <c r="AZ6" s="146">
        <v>0</v>
      </c>
      <c r="BA6" s="146">
        <v>0</v>
      </c>
      <c r="BB6" s="146">
        <v>0</v>
      </c>
      <c r="BC6" s="146">
        <v>0</v>
      </c>
      <c r="BD6" s="146">
        <v>0</v>
      </c>
      <c r="BE6" s="146">
        <v>0</v>
      </c>
      <c r="BF6" s="146">
        <v>0</v>
      </c>
      <c r="BG6" s="146">
        <v>0</v>
      </c>
      <c r="BH6" s="146">
        <v>0</v>
      </c>
      <c r="BI6" s="146">
        <v>0</v>
      </c>
      <c r="BJ6" s="146">
        <v>0</v>
      </c>
      <c r="BK6" s="146">
        <v>0</v>
      </c>
      <c r="BL6" s="146">
        <v>0</v>
      </c>
      <c r="BM6" s="146">
        <v>0</v>
      </c>
      <c r="BN6" s="146">
        <v>0</v>
      </c>
      <c r="BO6" s="146">
        <v>0</v>
      </c>
      <c r="BP6" s="146">
        <v>0</v>
      </c>
      <c r="BQ6" s="146">
        <v>0</v>
      </c>
      <c r="BR6" s="204">
        <v>0</v>
      </c>
      <c r="BS6" s="146">
        <v>0</v>
      </c>
      <c r="BT6" s="146">
        <v>0</v>
      </c>
      <c r="BU6" s="146">
        <v>0</v>
      </c>
      <c r="BV6" s="146">
        <v>0</v>
      </c>
      <c r="BW6" s="146">
        <v>0</v>
      </c>
      <c r="BX6" s="146">
        <v>0</v>
      </c>
      <c r="BY6" s="146">
        <v>0</v>
      </c>
      <c r="BZ6" s="146">
        <v>0</v>
      </c>
      <c r="CA6" s="146">
        <v>0</v>
      </c>
      <c r="CB6" s="146">
        <v>0</v>
      </c>
      <c r="CC6" s="146">
        <v>0</v>
      </c>
      <c r="CD6" s="146">
        <v>0</v>
      </c>
      <c r="CE6" s="146">
        <v>0</v>
      </c>
      <c r="CF6" s="146">
        <v>0</v>
      </c>
      <c r="CG6" s="146">
        <v>0</v>
      </c>
      <c r="CH6" s="146">
        <v>0</v>
      </c>
      <c r="CI6" s="146">
        <v>0</v>
      </c>
      <c r="CJ6" s="146">
        <v>0</v>
      </c>
      <c r="CK6" s="146">
        <v>0</v>
      </c>
      <c r="CL6" s="146">
        <v>0</v>
      </c>
      <c r="CM6" s="146">
        <v>0</v>
      </c>
      <c r="CN6" s="146">
        <v>0</v>
      </c>
      <c r="CO6" s="146">
        <v>0</v>
      </c>
      <c r="CP6" s="146">
        <v>0</v>
      </c>
      <c r="CQ6" s="146">
        <v>0</v>
      </c>
      <c r="CR6" s="146">
        <v>0</v>
      </c>
      <c r="CS6" s="146">
        <v>0</v>
      </c>
      <c r="CT6" s="146">
        <v>1</v>
      </c>
      <c r="CU6" s="146">
        <v>1</v>
      </c>
      <c r="CV6" s="146">
        <v>0</v>
      </c>
      <c r="CW6" s="146">
        <v>0</v>
      </c>
      <c r="CX6" s="146">
        <v>0</v>
      </c>
      <c r="CY6" s="146">
        <v>0</v>
      </c>
      <c r="CZ6" s="146">
        <v>0</v>
      </c>
      <c r="DA6" s="146">
        <v>0</v>
      </c>
      <c r="DB6" s="146">
        <v>0</v>
      </c>
      <c r="DC6" s="146">
        <v>0</v>
      </c>
      <c r="DD6" s="146">
        <v>0</v>
      </c>
      <c r="DE6" s="146">
        <v>0</v>
      </c>
      <c r="DF6" s="146">
        <v>0</v>
      </c>
      <c r="DG6" s="146">
        <v>0</v>
      </c>
      <c r="DH6" s="146">
        <v>0</v>
      </c>
      <c r="DI6" s="146">
        <v>0</v>
      </c>
      <c r="DJ6" s="146">
        <v>0</v>
      </c>
    </row>
    <row r="7" spans="1:114" s="146" customFormat="1" x14ac:dyDescent="0.25">
      <c r="A7" s="146" t="s">
        <v>818</v>
      </c>
      <c r="B7" s="146" t="s">
        <v>544</v>
      </c>
      <c r="C7" s="146">
        <v>66</v>
      </c>
      <c r="D7" s="146">
        <v>66</v>
      </c>
      <c r="E7" s="146">
        <v>1</v>
      </c>
      <c r="F7" s="146">
        <v>1</v>
      </c>
      <c r="G7" s="197">
        <f t="shared" si="0"/>
        <v>1</v>
      </c>
      <c r="H7" s="197">
        <v>0</v>
      </c>
      <c r="I7" s="146">
        <v>10</v>
      </c>
      <c r="J7" s="197">
        <f t="shared" si="1"/>
        <v>5</v>
      </c>
      <c r="K7" s="197">
        <v>0</v>
      </c>
      <c r="L7" s="146">
        <v>0</v>
      </c>
      <c r="M7" s="185">
        <v>0</v>
      </c>
      <c r="N7" s="146">
        <v>0</v>
      </c>
      <c r="O7" s="186">
        <v>0</v>
      </c>
      <c r="P7" s="146">
        <v>0</v>
      </c>
      <c r="Q7" s="146">
        <v>0</v>
      </c>
      <c r="R7" s="146">
        <v>0</v>
      </c>
      <c r="S7" s="146">
        <v>0</v>
      </c>
      <c r="T7" s="146">
        <v>0</v>
      </c>
      <c r="U7" s="146">
        <v>0</v>
      </c>
      <c r="V7" s="146">
        <v>0</v>
      </c>
      <c r="W7" s="146">
        <v>0</v>
      </c>
      <c r="X7" s="146">
        <v>0</v>
      </c>
      <c r="Y7" s="146">
        <v>0</v>
      </c>
      <c r="Z7" s="146">
        <v>0</v>
      </c>
      <c r="AA7" s="146">
        <v>0</v>
      </c>
      <c r="AB7" s="146">
        <v>0</v>
      </c>
      <c r="AC7" s="146">
        <v>0</v>
      </c>
      <c r="AD7" s="146">
        <v>0</v>
      </c>
      <c r="AE7" s="146">
        <v>0</v>
      </c>
      <c r="AF7" s="146">
        <v>0</v>
      </c>
      <c r="AG7" s="146">
        <v>0</v>
      </c>
      <c r="AH7" s="146">
        <v>1</v>
      </c>
      <c r="AI7" s="146">
        <v>0</v>
      </c>
      <c r="AJ7" s="146">
        <v>0</v>
      </c>
      <c r="AK7" s="146">
        <v>0</v>
      </c>
      <c r="AL7" s="146">
        <v>0</v>
      </c>
      <c r="AM7" s="146">
        <v>0</v>
      </c>
      <c r="AN7" s="146">
        <v>0</v>
      </c>
      <c r="AO7" s="146">
        <v>0</v>
      </c>
      <c r="AP7" s="146">
        <v>0</v>
      </c>
      <c r="AQ7" s="146">
        <v>0</v>
      </c>
      <c r="AR7" s="146">
        <v>0</v>
      </c>
      <c r="AS7" s="146">
        <v>0</v>
      </c>
      <c r="AT7" s="146">
        <v>0</v>
      </c>
      <c r="AU7" s="146">
        <v>0</v>
      </c>
      <c r="AV7" s="146">
        <v>0</v>
      </c>
      <c r="AW7" s="146">
        <v>0</v>
      </c>
      <c r="AX7" s="146">
        <v>0</v>
      </c>
      <c r="AY7" s="146">
        <v>0</v>
      </c>
      <c r="AZ7" s="146">
        <v>0</v>
      </c>
      <c r="BA7" s="146">
        <v>0</v>
      </c>
      <c r="BB7" s="146">
        <v>0</v>
      </c>
      <c r="BC7" s="146">
        <v>0</v>
      </c>
      <c r="BD7" s="146">
        <v>0</v>
      </c>
      <c r="BE7" s="146">
        <v>0</v>
      </c>
      <c r="BF7" s="146">
        <v>0</v>
      </c>
      <c r="BG7" s="146">
        <v>0</v>
      </c>
      <c r="BH7" s="146">
        <v>0</v>
      </c>
      <c r="BI7" s="146">
        <v>0</v>
      </c>
      <c r="BJ7" s="146">
        <v>0</v>
      </c>
      <c r="BK7" s="146">
        <v>0</v>
      </c>
      <c r="BL7" s="146">
        <v>0</v>
      </c>
      <c r="BM7" s="146">
        <v>0</v>
      </c>
      <c r="BN7" s="146">
        <v>0</v>
      </c>
      <c r="BO7" s="146">
        <v>0</v>
      </c>
      <c r="BP7" s="146">
        <v>0</v>
      </c>
      <c r="BQ7" s="146">
        <v>0</v>
      </c>
      <c r="BR7" s="204">
        <v>0</v>
      </c>
      <c r="BS7" s="146">
        <v>0</v>
      </c>
      <c r="BT7" s="146">
        <v>0</v>
      </c>
      <c r="BU7" s="146">
        <v>0</v>
      </c>
      <c r="BV7" s="146">
        <v>0</v>
      </c>
      <c r="BW7" s="146">
        <v>0</v>
      </c>
      <c r="BX7" s="146">
        <v>0</v>
      </c>
      <c r="BY7" s="146">
        <v>0</v>
      </c>
      <c r="BZ7" s="146">
        <v>0</v>
      </c>
      <c r="CA7" s="146">
        <v>0</v>
      </c>
      <c r="CB7" s="146">
        <v>0</v>
      </c>
      <c r="CC7" s="146">
        <v>0</v>
      </c>
      <c r="CD7" s="146">
        <v>0</v>
      </c>
      <c r="CE7" s="146">
        <v>0</v>
      </c>
      <c r="CF7" s="146">
        <v>0</v>
      </c>
      <c r="CG7" s="146">
        <v>0</v>
      </c>
      <c r="CH7" s="146">
        <v>0</v>
      </c>
      <c r="CI7" s="146">
        <v>0</v>
      </c>
      <c r="CJ7" s="146">
        <v>0</v>
      </c>
      <c r="CK7" s="146">
        <v>0</v>
      </c>
      <c r="CL7" s="146">
        <v>3</v>
      </c>
      <c r="CM7" s="146">
        <v>0</v>
      </c>
      <c r="CN7" s="146">
        <v>0</v>
      </c>
      <c r="CO7" s="146">
        <v>1</v>
      </c>
      <c r="CP7" s="146">
        <v>0</v>
      </c>
      <c r="CQ7" s="146">
        <v>0</v>
      </c>
      <c r="CR7" s="146">
        <v>0</v>
      </c>
      <c r="CS7" s="146">
        <v>0</v>
      </c>
      <c r="CT7" s="146">
        <v>1</v>
      </c>
      <c r="CU7" s="146">
        <v>4</v>
      </c>
      <c r="CV7" s="146">
        <v>0</v>
      </c>
      <c r="CW7" s="146">
        <v>0</v>
      </c>
      <c r="CX7" s="146">
        <v>0</v>
      </c>
      <c r="CY7" s="146">
        <v>0</v>
      </c>
      <c r="CZ7" s="146">
        <v>0</v>
      </c>
      <c r="DA7" s="146">
        <v>0</v>
      </c>
      <c r="DB7" s="146">
        <v>0</v>
      </c>
      <c r="DC7" s="146">
        <v>0</v>
      </c>
      <c r="DD7" s="146">
        <v>0</v>
      </c>
      <c r="DE7" s="146">
        <v>0</v>
      </c>
      <c r="DF7" s="146">
        <v>0</v>
      </c>
      <c r="DG7" s="146">
        <v>0</v>
      </c>
      <c r="DH7" s="146">
        <v>1</v>
      </c>
      <c r="DI7" s="146">
        <v>0</v>
      </c>
      <c r="DJ7" s="146">
        <v>0</v>
      </c>
    </row>
    <row r="8" spans="1:114" s="146" customFormat="1" x14ac:dyDescent="0.25">
      <c r="A8" s="146" t="s">
        <v>818</v>
      </c>
      <c r="B8" s="146" t="s">
        <v>544</v>
      </c>
      <c r="C8" s="146">
        <v>69</v>
      </c>
      <c r="D8" s="146">
        <v>69</v>
      </c>
      <c r="E8" s="146">
        <v>1</v>
      </c>
      <c r="F8" s="146">
        <v>8</v>
      </c>
      <c r="G8" s="197">
        <f t="shared" si="0"/>
        <v>3</v>
      </c>
      <c r="H8" s="197">
        <v>2</v>
      </c>
      <c r="I8" s="146">
        <v>10</v>
      </c>
      <c r="J8" s="197">
        <f t="shared" si="1"/>
        <v>3</v>
      </c>
      <c r="K8" s="197">
        <v>0</v>
      </c>
      <c r="L8" s="146">
        <v>0</v>
      </c>
      <c r="M8" s="185">
        <v>0</v>
      </c>
      <c r="N8" s="146">
        <v>0</v>
      </c>
      <c r="O8" s="186">
        <v>0</v>
      </c>
      <c r="P8" s="146">
        <v>0</v>
      </c>
      <c r="Q8" s="146">
        <v>0</v>
      </c>
      <c r="R8" s="146">
        <v>0</v>
      </c>
      <c r="S8" s="146">
        <v>0</v>
      </c>
      <c r="T8" s="146">
        <v>0</v>
      </c>
      <c r="U8" s="146">
        <v>0</v>
      </c>
      <c r="V8" s="146">
        <v>0</v>
      </c>
      <c r="W8" s="146">
        <v>0</v>
      </c>
      <c r="X8" s="146">
        <v>0</v>
      </c>
      <c r="Y8" s="146">
        <v>0</v>
      </c>
      <c r="Z8" s="146">
        <v>0</v>
      </c>
      <c r="AA8" s="146">
        <v>1</v>
      </c>
      <c r="AB8" s="146">
        <v>0</v>
      </c>
      <c r="AC8" s="146">
        <v>0</v>
      </c>
      <c r="AD8" s="146">
        <v>0</v>
      </c>
      <c r="AE8" s="146">
        <v>0</v>
      </c>
      <c r="AF8" s="146">
        <v>0</v>
      </c>
      <c r="AG8" s="146">
        <v>0</v>
      </c>
      <c r="AH8" s="146">
        <v>2</v>
      </c>
      <c r="AI8" s="146">
        <v>0</v>
      </c>
      <c r="AJ8" s="146">
        <v>0</v>
      </c>
      <c r="AK8" s="146">
        <v>0</v>
      </c>
      <c r="AL8" s="146">
        <v>0</v>
      </c>
      <c r="AM8" s="146">
        <v>0</v>
      </c>
      <c r="AN8" s="146">
        <v>0</v>
      </c>
      <c r="AO8" s="146">
        <v>0</v>
      </c>
      <c r="AP8" s="146">
        <v>0</v>
      </c>
      <c r="AQ8" s="146">
        <v>0</v>
      </c>
      <c r="AR8" s="146">
        <v>0</v>
      </c>
      <c r="AS8" s="146">
        <v>0</v>
      </c>
      <c r="AT8" s="146">
        <v>0</v>
      </c>
      <c r="AU8" s="146">
        <v>0</v>
      </c>
      <c r="AV8" s="146">
        <v>0</v>
      </c>
      <c r="AW8" s="146">
        <v>0</v>
      </c>
      <c r="AX8" s="146">
        <v>0</v>
      </c>
      <c r="AY8" s="146">
        <v>0</v>
      </c>
      <c r="AZ8" s="146">
        <v>0</v>
      </c>
      <c r="BA8" s="146">
        <v>0</v>
      </c>
      <c r="BB8" s="146">
        <v>5</v>
      </c>
      <c r="BC8" s="146">
        <v>0</v>
      </c>
      <c r="BD8" s="146">
        <v>0</v>
      </c>
      <c r="BE8" s="146">
        <v>0</v>
      </c>
      <c r="BF8" s="146">
        <v>0</v>
      </c>
      <c r="BG8" s="146">
        <v>0</v>
      </c>
      <c r="BH8" s="146">
        <v>0</v>
      </c>
      <c r="BI8" s="146">
        <v>0</v>
      </c>
      <c r="BJ8" s="146">
        <v>0</v>
      </c>
      <c r="BK8" s="146">
        <v>0</v>
      </c>
      <c r="BL8" s="146">
        <v>0</v>
      </c>
      <c r="BM8" s="146">
        <v>0</v>
      </c>
      <c r="BN8" s="146">
        <v>0</v>
      </c>
      <c r="BO8" s="146">
        <v>0</v>
      </c>
      <c r="BP8" s="146">
        <v>0</v>
      </c>
      <c r="BQ8" s="146">
        <v>0</v>
      </c>
      <c r="BR8" s="204">
        <v>0</v>
      </c>
      <c r="BS8" s="146">
        <v>0</v>
      </c>
      <c r="BT8" s="146">
        <v>0</v>
      </c>
      <c r="BU8" s="146">
        <v>0</v>
      </c>
      <c r="BV8" s="146">
        <v>0</v>
      </c>
      <c r="BW8" s="146">
        <v>0</v>
      </c>
      <c r="BX8" s="146">
        <v>0</v>
      </c>
      <c r="BY8" s="146">
        <v>0</v>
      </c>
      <c r="BZ8" s="146">
        <v>0</v>
      </c>
      <c r="CA8" s="146">
        <v>0</v>
      </c>
      <c r="CB8" s="146">
        <v>0</v>
      </c>
      <c r="CC8" s="146">
        <v>0</v>
      </c>
      <c r="CD8" s="146">
        <v>0</v>
      </c>
      <c r="CE8" s="146">
        <v>0</v>
      </c>
      <c r="CF8" s="146">
        <v>0</v>
      </c>
      <c r="CG8" s="146">
        <v>0</v>
      </c>
      <c r="CH8" s="146">
        <v>0</v>
      </c>
      <c r="CI8" s="146">
        <v>0</v>
      </c>
      <c r="CJ8" s="146">
        <v>0</v>
      </c>
      <c r="CK8" s="146">
        <v>0</v>
      </c>
      <c r="CL8" s="146">
        <v>8</v>
      </c>
      <c r="CM8" s="146">
        <v>0</v>
      </c>
      <c r="CN8" s="146">
        <v>0</v>
      </c>
      <c r="CO8" s="146">
        <v>1</v>
      </c>
      <c r="CP8" s="146">
        <v>0</v>
      </c>
      <c r="CQ8" s="146">
        <v>0</v>
      </c>
      <c r="CR8" s="146">
        <v>0</v>
      </c>
      <c r="CS8" s="146">
        <v>0</v>
      </c>
      <c r="CT8" s="146">
        <v>0</v>
      </c>
      <c r="CU8" s="146">
        <v>1</v>
      </c>
      <c r="CV8" s="146">
        <v>0</v>
      </c>
      <c r="CW8" s="146">
        <v>0</v>
      </c>
      <c r="CX8" s="146">
        <v>0</v>
      </c>
      <c r="CY8" s="146">
        <v>0</v>
      </c>
      <c r="CZ8" s="146">
        <v>0</v>
      </c>
      <c r="DA8" s="146">
        <v>0</v>
      </c>
      <c r="DB8" s="146">
        <v>0</v>
      </c>
      <c r="DC8" s="146">
        <v>0</v>
      </c>
      <c r="DD8" s="146">
        <v>0</v>
      </c>
      <c r="DE8" s="146">
        <v>0</v>
      </c>
      <c r="DF8" s="146">
        <v>0</v>
      </c>
      <c r="DG8" s="146">
        <v>0</v>
      </c>
      <c r="DH8" s="146">
        <v>0</v>
      </c>
      <c r="DI8" s="146">
        <v>0</v>
      </c>
      <c r="DJ8" s="146">
        <v>0</v>
      </c>
    </row>
    <row r="9" spans="1:114" s="146" customFormat="1" x14ac:dyDescent="0.25">
      <c r="A9" s="146" t="s">
        <v>818</v>
      </c>
      <c r="B9" s="146" t="s">
        <v>544</v>
      </c>
      <c r="C9" s="146">
        <v>70</v>
      </c>
      <c r="D9" s="146">
        <v>70</v>
      </c>
      <c r="E9" s="146">
        <v>1</v>
      </c>
      <c r="F9" s="146">
        <v>8</v>
      </c>
      <c r="G9" s="197">
        <f t="shared" si="0"/>
        <v>3</v>
      </c>
      <c r="H9" s="197">
        <v>1</v>
      </c>
      <c r="I9" s="146">
        <v>6</v>
      </c>
      <c r="J9" s="197">
        <f t="shared" si="1"/>
        <v>6</v>
      </c>
      <c r="K9" s="197">
        <v>2</v>
      </c>
      <c r="L9" s="146">
        <v>0</v>
      </c>
      <c r="M9" s="185">
        <v>0</v>
      </c>
      <c r="N9" s="146">
        <v>0</v>
      </c>
      <c r="O9" s="186">
        <v>0</v>
      </c>
      <c r="P9" s="146">
        <v>0</v>
      </c>
      <c r="Q9" s="146">
        <v>0</v>
      </c>
      <c r="R9" s="146">
        <v>0</v>
      </c>
      <c r="S9" s="146">
        <v>0</v>
      </c>
      <c r="T9" s="146">
        <v>0</v>
      </c>
      <c r="U9" s="146">
        <v>0</v>
      </c>
      <c r="V9" s="146">
        <v>0</v>
      </c>
      <c r="W9" s="146">
        <v>0</v>
      </c>
      <c r="X9" s="146">
        <v>0</v>
      </c>
      <c r="Y9" s="146">
        <v>0</v>
      </c>
      <c r="Z9" s="146">
        <v>0</v>
      </c>
      <c r="AA9" s="146">
        <v>0</v>
      </c>
      <c r="AB9" s="146">
        <v>0</v>
      </c>
      <c r="AC9" s="146">
        <v>0</v>
      </c>
      <c r="AD9" s="146">
        <v>0</v>
      </c>
      <c r="AE9" s="146">
        <v>0</v>
      </c>
      <c r="AF9" s="146">
        <v>0</v>
      </c>
      <c r="AG9" s="146">
        <v>0</v>
      </c>
      <c r="AH9" s="146">
        <v>5</v>
      </c>
      <c r="AI9" s="146">
        <v>0</v>
      </c>
      <c r="AJ9" s="146">
        <v>0</v>
      </c>
      <c r="AK9" s="146">
        <v>2</v>
      </c>
      <c r="AL9" s="146">
        <v>0</v>
      </c>
      <c r="AM9" s="146">
        <v>0</v>
      </c>
      <c r="AN9" s="146">
        <v>0</v>
      </c>
      <c r="AO9" s="146">
        <v>0</v>
      </c>
      <c r="AP9" s="146">
        <v>0</v>
      </c>
      <c r="AQ9" s="146">
        <v>0</v>
      </c>
      <c r="AR9" s="146">
        <v>0</v>
      </c>
      <c r="AS9" s="146">
        <v>0</v>
      </c>
      <c r="AT9" s="146">
        <v>0</v>
      </c>
      <c r="AU9" s="146">
        <v>0</v>
      </c>
      <c r="AV9" s="146">
        <v>0</v>
      </c>
      <c r="AW9" s="146">
        <v>0</v>
      </c>
      <c r="AX9" s="146">
        <v>0</v>
      </c>
      <c r="AY9" s="146">
        <v>0</v>
      </c>
      <c r="AZ9" s="146">
        <v>0</v>
      </c>
      <c r="BA9" s="146">
        <v>0</v>
      </c>
      <c r="BB9" s="146">
        <v>1</v>
      </c>
      <c r="BC9" s="146">
        <v>0</v>
      </c>
      <c r="BD9" s="146">
        <v>0</v>
      </c>
      <c r="BE9" s="146">
        <v>0</v>
      </c>
      <c r="BF9" s="146">
        <v>0</v>
      </c>
      <c r="BG9" s="146">
        <v>0</v>
      </c>
      <c r="BH9" s="146">
        <v>0</v>
      </c>
      <c r="BI9" s="146">
        <v>0</v>
      </c>
      <c r="BJ9" s="146">
        <v>0</v>
      </c>
      <c r="BK9" s="146">
        <v>0</v>
      </c>
      <c r="BL9" s="146">
        <v>0</v>
      </c>
      <c r="BM9" s="146">
        <v>0</v>
      </c>
      <c r="BN9" s="146">
        <v>0</v>
      </c>
      <c r="BO9" s="146">
        <v>0</v>
      </c>
      <c r="BP9" s="146">
        <v>0</v>
      </c>
      <c r="BQ9" s="146">
        <v>0</v>
      </c>
      <c r="BR9" s="204">
        <v>0</v>
      </c>
      <c r="BS9" s="146">
        <v>0</v>
      </c>
      <c r="BT9" s="146">
        <v>0</v>
      </c>
      <c r="BU9" s="146">
        <v>1</v>
      </c>
      <c r="BV9" s="146">
        <v>0</v>
      </c>
      <c r="BW9" s="146">
        <v>0</v>
      </c>
      <c r="BX9" s="146">
        <v>0</v>
      </c>
      <c r="BY9" s="146">
        <v>0</v>
      </c>
      <c r="BZ9" s="146">
        <v>0</v>
      </c>
      <c r="CA9" s="146">
        <v>0</v>
      </c>
      <c r="CB9" s="146">
        <v>0</v>
      </c>
      <c r="CC9" s="146">
        <v>0</v>
      </c>
      <c r="CD9" s="146">
        <v>0</v>
      </c>
      <c r="CE9" s="146">
        <v>0</v>
      </c>
      <c r="CF9" s="146">
        <v>0</v>
      </c>
      <c r="CG9" s="146">
        <v>0</v>
      </c>
      <c r="CH9" s="146">
        <v>0</v>
      </c>
      <c r="CI9" s="146">
        <v>0</v>
      </c>
      <c r="CJ9" s="146">
        <v>0</v>
      </c>
      <c r="CK9" s="146">
        <v>0</v>
      </c>
      <c r="CL9" s="146">
        <v>1</v>
      </c>
      <c r="CM9" s="146">
        <v>0</v>
      </c>
      <c r="CN9" s="146">
        <v>0</v>
      </c>
      <c r="CO9" s="146">
        <v>1</v>
      </c>
      <c r="CP9" s="146">
        <v>0</v>
      </c>
      <c r="CQ9" s="146">
        <v>0</v>
      </c>
      <c r="CR9" s="146">
        <v>0</v>
      </c>
      <c r="CS9" s="146">
        <v>1</v>
      </c>
      <c r="CT9" s="146">
        <v>0</v>
      </c>
      <c r="CU9" s="146">
        <v>0</v>
      </c>
      <c r="CV9" s="146">
        <v>0</v>
      </c>
      <c r="CW9" s="146">
        <v>0</v>
      </c>
      <c r="CX9" s="146">
        <v>1</v>
      </c>
      <c r="CY9" s="146">
        <v>0</v>
      </c>
      <c r="CZ9" s="146">
        <v>0</v>
      </c>
      <c r="DA9" s="146">
        <v>0</v>
      </c>
      <c r="DB9" s="146">
        <v>0</v>
      </c>
      <c r="DC9" s="146">
        <v>0</v>
      </c>
      <c r="DD9" s="146">
        <v>0</v>
      </c>
      <c r="DE9" s="146">
        <v>0</v>
      </c>
      <c r="DF9" s="146">
        <v>0</v>
      </c>
      <c r="DG9" s="146">
        <v>0</v>
      </c>
      <c r="DH9" s="146">
        <v>1</v>
      </c>
      <c r="DI9" s="146">
        <v>0</v>
      </c>
      <c r="DJ9" s="146">
        <v>0</v>
      </c>
    </row>
    <row r="10" spans="1:114" s="146" customFormat="1" x14ac:dyDescent="0.25">
      <c r="A10" s="146" t="s">
        <v>818</v>
      </c>
      <c r="B10" s="146" t="s">
        <v>544</v>
      </c>
      <c r="C10" s="146">
        <v>71</v>
      </c>
      <c r="D10" s="146">
        <v>71</v>
      </c>
      <c r="E10" s="146">
        <v>1</v>
      </c>
      <c r="F10" s="146">
        <v>9</v>
      </c>
      <c r="G10" s="197">
        <f t="shared" si="0"/>
        <v>3</v>
      </c>
      <c r="H10" s="197">
        <v>0</v>
      </c>
      <c r="I10" s="146">
        <v>5</v>
      </c>
      <c r="J10" s="197">
        <f t="shared" si="1"/>
        <v>3</v>
      </c>
      <c r="K10" s="197">
        <v>1</v>
      </c>
      <c r="L10" s="146">
        <v>0</v>
      </c>
      <c r="M10" s="185">
        <v>0</v>
      </c>
      <c r="N10" s="146">
        <v>0</v>
      </c>
      <c r="O10" s="186">
        <v>0</v>
      </c>
      <c r="P10" s="146">
        <v>0</v>
      </c>
      <c r="Q10" s="146">
        <v>0</v>
      </c>
      <c r="R10" s="146">
        <v>0</v>
      </c>
      <c r="S10" s="146">
        <v>0</v>
      </c>
      <c r="T10" s="146">
        <v>0</v>
      </c>
      <c r="U10" s="146">
        <v>0</v>
      </c>
      <c r="V10" s="146">
        <v>0</v>
      </c>
      <c r="W10" s="146">
        <v>0</v>
      </c>
      <c r="X10" s="146">
        <v>0</v>
      </c>
      <c r="Y10" s="146">
        <v>0</v>
      </c>
      <c r="Z10" s="146">
        <v>0</v>
      </c>
      <c r="AA10" s="146">
        <v>1</v>
      </c>
      <c r="AB10" s="146">
        <v>0</v>
      </c>
      <c r="AC10" s="146">
        <v>0</v>
      </c>
      <c r="AD10" s="146">
        <v>0</v>
      </c>
      <c r="AE10" s="146">
        <v>0</v>
      </c>
      <c r="AF10" s="146">
        <v>0</v>
      </c>
      <c r="AG10" s="146">
        <v>0</v>
      </c>
      <c r="AH10" s="146">
        <v>4</v>
      </c>
      <c r="AI10" s="146">
        <v>0</v>
      </c>
      <c r="AJ10" s="146">
        <v>0</v>
      </c>
      <c r="AK10" s="146">
        <v>0</v>
      </c>
      <c r="AL10" s="146">
        <v>0</v>
      </c>
      <c r="AM10" s="146">
        <v>0</v>
      </c>
      <c r="AN10" s="146">
        <v>0</v>
      </c>
      <c r="AO10" s="146">
        <v>0</v>
      </c>
      <c r="AP10" s="146">
        <v>0</v>
      </c>
      <c r="AQ10" s="146">
        <v>0</v>
      </c>
      <c r="AR10" s="146">
        <v>0</v>
      </c>
      <c r="AS10" s="146">
        <v>0</v>
      </c>
      <c r="AT10" s="146">
        <v>0</v>
      </c>
      <c r="AU10" s="146">
        <v>0</v>
      </c>
      <c r="AV10" s="146">
        <v>0</v>
      </c>
      <c r="AW10" s="146">
        <v>0</v>
      </c>
      <c r="AX10" s="146">
        <v>0</v>
      </c>
      <c r="AY10" s="146">
        <v>0</v>
      </c>
      <c r="AZ10" s="146">
        <v>0</v>
      </c>
      <c r="BA10" s="146">
        <v>0</v>
      </c>
      <c r="BB10" s="146">
        <v>4</v>
      </c>
      <c r="BC10" s="146">
        <v>0</v>
      </c>
      <c r="BD10" s="146">
        <v>0</v>
      </c>
      <c r="BE10" s="146">
        <v>0</v>
      </c>
      <c r="BF10" s="146">
        <v>0</v>
      </c>
      <c r="BG10" s="146">
        <v>0</v>
      </c>
      <c r="BH10" s="146">
        <v>0</v>
      </c>
      <c r="BI10" s="146">
        <v>0</v>
      </c>
      <c r="BJ10" s="146">
        <v>0</v>
      </c>
      <c r="BK10" s="146">
        <v>0</v>
      </c>
      <c r="BL10" s="146">
        <v>0</v>
      </c>
      <c r="BM10" s="146">
        <v>0</v>
      </c>
      <c r="BN10" s="146">
        <v>0</v>
      </c>
      <c r="BO10" s="146">
        <v>0</v>
      </c>
      <c r="BP10" s="146">
        <v>0</v>
      </c>
      <c r="BQ10" s="146">
        <v>0</v>
      </c>
      <c r="BR10" s="204">
        <v>0</v>
      </c>
      <c r="BS10" s="146">
        <v>0</v>
      </c>
      <c r="BT10" s="146">
        <v>0</v>
      </c>
      <c r="BU10" s="146">
        <v>0</v>
      </c>
      <c r="BV10" s="146">
        <v>0</v>
      </c>
      <c r="BW10" s="146">
        <v>0</v>
      </c>
      <c r="BX10" s="146">
        <v>0</v>
      </c>
      <c r="BY10" s="146">
        <v>0</v>
      </c>
      <c r="BZ10" s="146">
        <v>0</v>
      </c>
      <c r="CA10" s="146">
        <v>1</v>
      </c>
      <c r="CB10" s="146">
        <v>0</v>
      </c>
      <c r="CC10" s="146">
        <v>0</v>
      </c>
      <c r="CD10" s="146">
        <v>0</v>
      </c>
      <c r="CE10" s="146">
        <v>0</v>
      </c>
      <c r="CF10" s="146">
        <v>0</v>
      </c>
      <c r="CG10" s="146">
        <v>0</v>
      </c>
      <c r="CH10" s="146">
        <v>0</v>
      </c>
      <c r="CI10" s="146">
        <v>2</v>
      </c>
      <c r="CJ10" s="146">
        <v>0</v>
      </c>
      <c r="CK10" s="146">
        <v>0</v>
      </c>
      <c r="CL10" s="146">
        <v>2</v>
      </c>
      <c r="CM10" s="146">
        <v>0</v>
      </c>
      <c r="CN10" s="146">
        <v>0</v>
      </c>
      <c r="CO10" s="146">
        <v>0</v>
      </c>
      <c r="CP10" s="146">
        <v>0</v>
      </c>
      <c r="CQ10" s="146">
        <v>0</v>
      </c>
      <c r="CR10" s="146">
        <v>0</v>
      </c>
      <c r="CS10" s="146">
        <v>0</v>
      </c>
      <c r="CT10" s="146">
        <v>0</v>
      </c>
      <c r="CU10" s="146">
        <v>0</v>
      </c>
      <c r="CV10" s="146">
        <v>0</v>
      </c>
      <c r="CW10" s="146">
        <v>0</v>
      </c>
      <c r="CX10" s="146">
        <v>0</v>
      </c>
      <c r="CY10" s="146">
        <v>0</v>
      </c>
      <c r="CZ10" s="146">
        <v>0</v>
      </c>
      <c r="DA10" s="146">
        <v>0</v>
      </c>
      <c r="DB10" s="146">
        <v>0</v>
      </c>
      <c r="DC10" s="146">
        <v>0</v>
      </c>
      <c r="DD10" s="146">
        <v>0</v>
      </c>
      <c r="DE10" s="146">
        <v>0</v>
      </c>
      <c r="DF10" s="146">
        <v>0</v>
      </c>
      <c r="DG10" s="146">
        <v>0</v>
      </c>
      <c r="DH10" s="146">
        <v>0</v>
      </c>
      <c r="DI10" s="146">
        <v>0</v>
      </c>
      <c r="DJ10" s="146">
        <v>0</v>
      </c>
    </row>
    <row r="11" spans="1:114" s="146" customFormat="1" x14ac:dyDescent="0.25">
      <c r="A11" s="146" t="s">
        <v>818</v>
      </c>
      <c r="B11" s="146" t="s">
        <v>544</v>
      </c>
      <c r="C11" s="146">
        <v>72</v>
      </c>
      <c r="D11" s="146">
        <v>72</v>
      </c>
      <c r="E11" s="146">
        <v>1</v>
      </c>
      <c r="F11" s="146">
        <v>1</v>
      </c>
      <c r="G11" s="197">
        <f t="shared" si="0"/>
        <v>1</v>
      </c>
      <c r="H11" s="197">
        <v>0</v>
      </c>
      <c r="I11" s="146">
        <v>1</v>
      </c>
      <c r="J11" s="197">
        <f t="shared" si="1"/>
        <v>1</v>
      </c>
      <c r="K11" s="197">
        <v>0</v>
      </c>
      <c r="L11" s="146">
        <v>0</v>
      </c>
      <c r="M11" s="185">
        <v>1</v>
      </c>
      <c r="N11" s="146">
        <v>0</v>
      </c>
      <c r="O11" s="186">
        <v>0</v>
      </c>
      <c r="P11" s="146">
        <v>0</v>
      </c>
      <c r="Q11" s="146">
        <v>0</v>
      </c>
      <c r="R11" s="146">
        <v>0</v>
      </c>
      <c r="S11" s="146">
        <v>0</v>
      </c>
      <c r="T11" s="146">
        <v>0</v>
      </c>
      <c r="U11" s="146">
        <v>0</v>
      </c>
      <c r="V11" s="146">
        <v>0</v>
      </c>
      <c r="W11" s="146">
        <v>0</v>
      </c>
      <c r="X11" s="146">
        <v>0</v>
      </c>
      <c r="Y11" s="146">
        <v>0</v>
      </c>
      <c r="Z11" s="146">
        <v>0</v>
      </c>
      <c r="AA11" s="146">
        <v>0</v>
      </c>
      <c r="AB11" s="146">
        <v>0</v>
      </c>
      <c r="AC11" s="146">
        <v>0</v>
      </c>
      <c r="AD11" s="146">
        <v>0</v>
      </c>
      <c r="AE11" s="146">
        <v>0</v>
      </c>
      <c r="AF11" s="146">
        <v>0</v>
      </c>
      <c r="AG11" s="146">
        <v>0</v>
      </c>
      <c r="AH11" s="146">
        <v>0</v>
      </c>
      <c r="AI11" s="146">
        <v>0</v>
      </c>
      <c r="AJ11" s="146">
        <v>0</v>
      </c>
      <c r="AK11" s="146">
        <v>0</v>
      </c>
      <c r="AL11" s="146">
        <v>0</v>
      </c>
      <c r="AM11" s="146">
        <v>0</v>
      </c>
      <c r="AN11" s="146">
        <v>0</v>
      </c>
      <c r="AO11" s="146">
        <v>0</v>
      </c>
      <c r="AP11" s="146">
        <v>0</v>
      </c>
      <c r="AQ11" s="146">
        <v>0</v>
      </c>
      <c r="AR11" s="146">
        <v>0</v>
      </c>
      <c r="AS11" s="146">
        <v>0</v>
      </c>
      <c r="AT11" s="146">
        <v>0</v>
      </c>
      <c r="AU11" s="146">
        <v>0</v>
      </c>
      <c r="AV11" s="146">
        <v>0</v>
      </c>
      <c r="AW11" s="146">
        <v>0</v>
      </c>
      <c r="AX11" s="146">
        <v>0</v>
      </c>
      <c r="AY11" s="146">
        <v>0</v>
      </c>
      <c r="AZ11" s="146">
        <v>0</v>
      </c>
      <c r="BA11" s="146">
        <v>0</v>
      </c>
      <c r="BB11" s="146">
        <v>0</v>
      </c>
      <c r="BC11" s="146">
        <v>0</v>
      </c>
      <c r="BD11" s="146">
        <v>0</v>
      </c>
      <c r="BE11" s="146">
        <v>0</v>
      </c>
      <c r="BF11" s="146">
        <v>0</v>
      </c>
      <c r="BG11" s="146">
        <v>0</v>
      </c>
      <c r="BH11" s="146">
        <v>0</v>
      </c>
      <c r="BI11" s="146">
        <v>0</v>
      </c>
      <c r="BJ11" s="146">
        <v>0</v>
      </c>
      <c r="BK11" s="146">
        <v>0</v>
      </c>
      <c r="BL11" s="146">
        <v>0</v>
      </c>
      <c r="BM11" s="146">
        <v>0</v>
      </c>
      <c r="BN11" s="146">
        <v>0</v>
      </c>
      <c r="BO11" s="146">
        <v>0</v>
      </c>
      <c r="BP11" s="146">
        <v>0</v>
      </c>
      <c r="BQ11" s="146">
        <v>0</v>
      </c>
      <c r="BR11" s="204">
        <v>0</v>
      </c>
      <c r="BS11" s="146">
        <v>0</v>
      </c>
      <c r="BT11" s="146">
        <v>0</v>
      </c>
      <c r="BU11" s="146">
        <v>0</v>
      </c>
      <c r="BV11" s="146">
        <v>0</v>
      </c>
      <c r="BW11" s="146">
        <v>0</v>
      </c>
      <c r="BX11" s="146">
        <v>0</v>
      </c>
      <c r="BY11" s="146">
        <v>0</v>
      </c>
      <c r="BZ11" s="146">
        <v>0</v>
      </c>
      <c r="CA11" s="146">
        <v>0</v>
      </c>
      <c r="CB11" s="146">
        <v>0</v>
      </c>
      <c r="CC11" s="146">
        <v>0</v>
      </c>
      <c r="CD11" s="146">
        <v>0</v>
      </c>
      <c r="CE11" s="146">
        <v>0</v>
      </c>
      <c r="CF11" s="146">
        <v>0</v>
      </c>
      <c r="CG11" s="146">
        <v>0</v>
      </c>
      <c r="CH11" s="146">
        <v>0</v>
      </c>
      <c r="CI11" s="146">
        <v>0</v>
      </c>
      <c r="CJ11" s="146">
        <v>0</v>
      </c>
      <c r="CK11" s="146">
        <v>0</v>
      </c>
      <c r="CL11" s="146">
        <v>0</v>
      </c>
      <c r="CM11" s="146">
        <v>0</v>
      </c>
      <c r="CN11" s="146">
        <v>0</v>
      </c>
      <c r="CO11" s="146">
        <v>0</v>
      </c>
      <c r="CP11" s="146">
        <v>0</v>
      </c>
      <c r="CQ11" s="146">
        <v>0</v>
      </c>
      <c r="CR11" s="146">
        <v>0</v>
      </c>
      <c r="CS11" s="146">
        <v>0</v>
      </c>
      <c r="CT11" s="146">
        <v>1</v>
      </c>
      <c r="CU11" s="146">
        <v>0</v>
      </c>
      <c r="CV11" s="146">
        <v>0</v>
      </c>
      <c r="CW11" s="146">
        <v>0</v>
      </c>
      <c r="CX11" s="146">
        <v>0</v>
      </c>
      <c r="CY11" s="146">
        <v>0</v>
      </c>
      <c r="CZ11" s="146">
        <v>0</v>
      </c>
      <c r="DA11" s="146">
        <v>0</v>
      </c>
      <c r="DB11" s="146">
        <v>0</v>
      </c>
      <c r="DC11" s="146">
        <v>0</v>
      </c>
      <c r="DD11" s="146">
        <v>0</v>
      </c>
      <c r="DE11" s="146">
        <v>0</v>
      </c>
      <c r="DF11" s="146">
        <v>0</v>
      </c>
      <c r="DG11" s="146">
        <v>0</v>
      </c>
      <c r="DH11" s="146">
        <v>0</v>
      </c>
      <c r="DI11" s="146">
        <v>0</v>
      </c>
      <c r="DJ11" s="146">
        <v>0</v>
      </c>
    </row>
    <row r="12" spans="1:114" s="146" customFormat="1" x14ac:dyDescent="0.25">
      <c r="A12" s="146" t="s">
        <v>818</v>
      </c>
      <c r="B12" s="146" t="s">
        <v>544</v>
      </c>
      <c r="C12" s="146">
        <v>73</v>
      </c>
      <c r="D12" s="146">
        <v>73</v>
      </c>
      <c r="E12" s="146">
        <v>1</v>
      </c>
      <c r="F12" s="146">
        <v>1</v>
      </c>
      <c r="G12" s="197">
        <f t="shared" si="0"/>
        <v>1</v>
      </c>
      <c r="H12" s="197">
        <v>0</v>
      </c>
      <c r="I12" s="146">
        <v>6</v>
      </c>
      <c r="J12" s="197">
        <f t="shared" si="1"/>
        <v>4</v>
      </c>
      <c r="K12" s="197">
        <v>0</v>
      </c>
      <c r="L12" s="146">
        <v>0</v>
      </c>
      <c r="M12" s="185">
        <v>0</v>
      </c>
      <c r="N12" s="146">
        <v>0</v>
      </c>
      <c r="O12" s="186">
        <v>0</v>
      </c>
      <c r="P12" s="146">
        <v>0</v>
      </c>
      <c r="Q12" s="146">
        <v>0</v>
      </c>
      <c r="R12" s="146">
        <v>0</v>
      </c>
      <c r="S12" s="146">
        <v>0</v>
      </c>
      <c r="T12" s="146">
        <v>0</v>
      </c>
      <c r="U12" s="146">
        <v>0</v>
      </c>
      <c r="V12" s="146">
        <v>0</v>
      </c>
      <c r="W12" s="146">
        <v>0</v>
      </c>
      <c r="X12" s="146">
        <v>0</v>
      </c>
      <c r="Y12" s="146">
        <v>0</v>
      </c>
      <c r="Z12" s="146">
        <v>0</v>
      </c>
      <c r="AA12" s="146">
        <v>0</v>
      </c>
      <c r="AB12" s="146">
        <v>0</v>
      </c>
      <c r="AC12" s="146">
        <v>0</v>
      </c>
      <c r="AD12" s="146">
        <v>0</v>
      </c>
      <c r="AE12" s="146">
        <v>0</v>
      </c>
      <c r="AF12" s="146">
        <v>0</v>
      </c>
      <c r="AG12" s="146">
        <v>0</v>
      </c>
      <c r="AH12" s="146">
        <v>0</v>
      </c>
      <c r="AI12" s="146">
        <v>0</v>
      </c>
      <c r="AJ12" s="146">
        <v>0</v>
      </c>
      <c r="AK12" s="146">
        <v>0</v>
      </c>
      <c r="AL12" s="146">
        <v>0</v>
      </c>
      <c r="AM12" s="146">
        <v>0</v>
      </c>
      <c r="AN12" s="146">
        <v>0</v>
      </c>
      <c r="AO12" s="146">
        <v>0</v>
      </c>
      <c r="AP12" s="146">
        <v>0</v>
      </c>
      <c r="AQ12" s="146">
        <v>0</v>
      </c>
      <c r="AR12" s="146">
        <v>0</v>
      </c>
      <c r="AS12" s="146">
        <v>0</v>
      </c>
      <c r="AT12" s="146">
        <v>0</v>
      </c>
      <c r="AU12" s="146">
        <v>0</v>
      </c>
      <c r="AV12" s="146">
        <v>0</v>
      </c>
      <c r="AW12" s="146">
        <v>0</v>
      </c>
      <c r="AX12" s="146">
        <v>0</v>
      </c>
      <c r="AY12" s="146">
        <v>0</v>
      </c>
      <c r="AZ12" s="146">
        <v>0</v>
      </c>
      <c r="BA12" s="146">
        <v>0</v>
      </c>
      <c r="BB12" s="146">
        <v>1</v>
      </c>
      <c r="BC12" s="146">
        <v>0</v>
      </c>
      <c r="BD12" s="146">
        <v>0</v>
      </c>
      <c r="BE12" s="146">
        <v>0</v>
      </c>
      <c r="BF12" s="146">
        <v>0</v>
      </c>
      <c r="BG12" s="146">
        <v>0</v>
      </c>
      <c r="BH12" s="146">
        <v>0</v>
      </c>
      <c r="BI12" s="146">
        <v>0</v>
      </c>
      <c r="BJ12" s="146">
        <v>0</v>
      </c>
      <c r="BK12" s="146">
        <v>0</v>
      </c>
      <c r="BL12" s="146">
        <v>0</v>
      </c>
      <c r="BM12" s="146">
        <v>0</v>
      </c>
      <c r="BN12" s="146">
        <v>0</v>
      </c>
      <c r="BO12" s="146">
        <v>0</v>
      </c>
      <c r="BP12" s="146">
        <v>0</v>
      </c>
      <c r="BQ12" s="146">
        <v>0</v>
      </c>
      <c r="BR12" s="204">
        <v>0</v>
      </c>
      <c r="BS12" s="146">
        <v>0</v>
      </c>
      <c r="BT12" s="146">
        <v>0</v>
      </c>
      <c r="BU12" s="146">
        <v>0</v>
      </c>
      <c r="BV12" s="146">
        <v>0</v>
      </c>
      <c r="BW12" s="146">
        <v>0</v>
      </c>
      <c r="BX12" s="146">
        <v>0</v>
      </c>
      <c r="BY12" s="146">
        <v>0</v>
      </c>
      <c r="BZ12" s="146">
        <v>0</v>
      </c>
      <c r="CA12" s="146">
        <v>0</v>
      </c>
      <c r="CB12" s="146">
        <v>0</v>
      </c>
      <c r="CC12" s="146">
        <v>0</v>
      </c>
      <c r="CD12" s="146">
        <v>0</v>
      </c>
      <c r="CE12" s="146">
        <v>0</v>
      </c>
      <c r="CF12" s="146">
        <v>0</v>
      </c>
      <c r="CG12" s="146">
        <v>0</v>
      </c>
      <c r="CH12" s="146">
        <v>0</v>
      </c>
      <c r="CI12" s="146">
        <v>0</v>
      </c>
      <c r="CJ12" s="146">
        <v>0</v>
      </c>
      <c r="CK12" s="146">
        <v>0</v>
      </c>
      <c r="CL12" s="146">
        <v>3</v>
      </c>
      <c r="CM12" s="146">
        <v>0</v>
      </c>
      <c r="CN12" s="146">
        <v>0</v>
      </c>
      <c r="CO12" s="146">
        <v>1</v>
      </c>
      <c r="CP12" s="146">
        <v>0</v>
      </c>
      <c r="CQ12" s="146">
        <v>0</v>
      </c>
      <c r="CR12" s="146">
        <v>0</v>
      </c>
      <c r="CS12" s="146">
        <v>0</v>
      </c>
      <c r="CT12" s="146">
        <v>0</v>
      </c>
      <c r="CU12" s="146">
        <v>1</v>
      </c>
      <c r="CV12" s="146">
        <v>0</v>
      </c>
      <c r="CW12" s="146">
        <v>0</v>
      </c>
      <c r="CX12" s="146">
        <v>0</v>
      </c>
      <c r="CY12" s="146">
        <v>0</v>
      </c>
      <c r="CZ12" s="146">
        <v>0</v>
      </c>
      <c r="DA12" s="146">
        <v>0</v>
      </c>
      <c r="DB12" s="146">
        <v>0</v>
      </c>
      <c r="DC12" s="146">
        <v>0</v>
      </c>
      <c r="DD12" s="146">
        <v>0</v>
      </c>
      <c r="DE12" s="146">
        <v>0</v>
      </c>
      <c r="DF12" s="146">
        <v>0</v>
      </c>
      <c r="DG12" s="146">
        <v>0</v>
      </c>
      <c r="DH12" s="146">
        <v>1</v>
      </c>
      <c r="DI12" s="146">
        <v>0</v>
      </c>
      <c r="DJ12" s="146">
        <v>0</v>
      </c>
    </row>
    <row r="13" spans="1:114" s="146" customFormat="1" x14ac:dyDescent="0.25">
      <c r="A13" s="146" t="s">
        <v>820</v>
      </c>
      <c r="B13" s="146" t="s">
        <v>544</v>
      </c>
      <c r="C13" s="146">
        <v>75</v>
      </c>
      <c r="D13" s="146">
        <v>75</v>
      </c>
      <c r="E13" s="146">
        <v>3</v>
      </c>
      <c r="F13" s="146">
        <v>0</v>
      </c>
      <c r="G13" s="197">
        <f>COUNTIF(L13:BQ13,  "&lt;&gt;0")</f>
        <v>0</v>
      </c>
      <c r="H13" s="197">
        <v>0</v>
      </c>
      <c r="I13" s="146">
        <v>1</v>
      </c>
      <c r="J13" s="197">
        <f>COUNTIF(BR13:DJ13,  "&lt;&gt;0")</f>
        <v>1</v>
      </c>
      <c r="K13" s="197">
        <v>0</v>
      </c>
      <c r="L13" s="146">
        <v>0</v>
      </c>
      <c r="M13" s="185">
        <v>0</v>
      </c>
      <c r="N13" s="146">
        <v>0</v>
      </c>
      <c r="O13" s="186">
        <v>0</v>
      </c>
      <c r="P13" s="146">
        <v>0</v>
      </c>
      <c r="Q13" s="146">
        <v>0</v>
      </c>
      <c r="R13" s="146">
        <v>0</v>
      </c>
      <c r="S13" s="146">
        <v>0</v>
      </c>
      <c r="T13" s="146">
        <v>0</v>
      </c>
      <c r="U13" s="146">
        <v>0</v>
      </c>
      <c r="V13" s="146">
        <v>0</v>
      </c>
      <c r="W13" s="146">
        <v>0</v>
      </c>
      <c r="X13" s="146">
        <v>0</v>
      </c>
      <c r="Y13" s="146">
        <v>0</v>
      </c>
      <c r="Z13" s="146">
        <v>0</v>
      </c>
      <c r="AA13" s="146">
        <v>0</v>
      </c>
      <c r="AB13" s="146">
        <v>0</v>
      </c>
      <c r="AC13" s="146">
        <v>0</v>
      </c>
      <c r="AD13" s="146">
        <v>0</v>
      </c>
      <c r="AE13" s="146">
        <v>0</v>
      </c>
      <c r="AF13" s="146">
        <v>0</v>
      </c>
      <c r="AG13" s="146">
        <v>0</v>
      </c>
      <c r="AH13" s="146">
        <v>0</v>
      </c>
      <c r="AI13" s="146">
        <v>0</v>
      </c>
      <c r="AJ13" s="146">
        <v>0</v>
      </c>
      <c r="AK13" s="146">
        <v>0</v>
      </c>
      <c r="AL13" s="146">
        <v>0</v>
      </c>
      <c r="AM13" s="146">
        <v>0</v>
      </c>
      <c r="AN13" s="146">
        <v>0</v>
      </c>
      <c r="AO13" s="146">
        <v>0</v>
      </c>
      <c r="AP13" s="146">
        <v>0</v>
      </c>
      <c r="AQ13" s="146">
        <v>0</v>
      </c>
      <c r="AR13" s="146">
        <v>0</v>
      </c>
      <c r="AS13" s="146">
        <v>0</v>
      </c>
      <c r="AT13" s="146">
        <v>0</v>
      </c>
      <c r="AU13" s="146">
        <v>0</v>
      </c>
      <c r="AV13" s="146">
        <v>0</v>
      </c>
      <c r="AW13" s="146">
        <v>0</v>
      </c>
      <c r="AX13" s="146">
        <v>0</v>
      </c>
      <c r="AY13" s="146">
        <v>0</v>
      </c>
      <c r="AZ13" s="146">
        <v>0</v>
      </c>
      <c r="BA13" s="146">
        <v>0</v>
      </c>
      <c r="BB13" s="146">
        <v>0</v>
      </c>
      <c r="BC13" s="146">
        <v>0</v>
      </c>
      <c r="BD13" s="146">
        <v>0</v>
      </c>
      <c r="BE13" s="146">
        <v>0</v>
      </c>
      <c r="BF13" s="146">
        <v>0</v>
      </c>
      <c r="BG13" s="146">
        <v>0</v>
      </c>
      <c r="BH13" s="146">
        <v>0</v>
      </c>
      <c r="BI13" s="146">
        <v>0</v>
      </c>
      <c r="BJ13" s="146">
        <v>0</v>
      </c>
      <c r="BK13" s="146">
        <v>0</v>
      </c>
      <c r="BL13" s="146">
        <v>0</v>
      </c>
      <c r="BM13" s="146">
        <v>0</v>
      </c>
      <c r="BN13" s="146">
        <v>0</v>
      </c>
      <c r="BO13" s="146">
        <v>0</v>
      </c>
      <c r="BP13" s="146">
        <v>0</v>
      </c>
      <c r="BQ13" s="146">
        <v>0</v>
      </c>
      <c r="BR13" s="204">
        <v>0</v>
      </c>
      <c r="BS13" s="146">
        <v>0</v>
      </c>
      <c r="BT13" s="146">
        <v>0</v>
      </c>
      <c r="BU13" s="146">
        <v>0</v>
      </c>
      <c r="BV13" s="146">
        <v>0</v>
      </c>
      <c r="BW13" s="146">
        <v>0</v>
      </c>
      <c r="BX13" s="146">
        <v>0</v>
      </c>
      <c r="BY13" s="146">
        <v>0</v>
      </c>
      <c r="BZ13" s="146">
        <v>0</v>
      </c>
      <c r="CA13" s="146">
        <v>0</v>
      </c>
      <c r="CB13" s="146">
        <v>0</v>
      </c>
      <c r="CC13" s="146">
        <v>0</v>
      </c>
      <c r="CD13" s="146">
        <v>0</v>
      </c>
      <c r="CE13" s="146">
        <v>0</v>
      </c>
      <c r="CF13" s="146">
        <v>0</v>
      </c>
      <c r="CG13" s="146">
        <v>0</v>
      </c>
      <c r="CH13" s="146">
        <v>0</v>
      </c>
      <c r="CI13" s="146">
        <v>0</v>
      </c>
      <c r="CJ13" s="146">
        <v>0</v>
      </c>
      <c r="CK13" s="146">
        <v>0</v>
      </c>
      <c r="CL13" s="146">
        <v>0</v>
      </c>
      <c r="CM13" s="146">
        <v>0</v>
      </c>
      <c r="CN13" s="146">
        <v>0</v>
      </c>
      <c r="CO13" s="146">
        <v>0</v>
      </c>
      <c r="CP13" s="146">
        <v>0</v>
      </c>
      <c r="CQ13" s="146">
        <v>0</v>
      </c>
      <c r="CR13" s="146">
        <v>0</v>
      </c>
      <c r="CS13" s="146">
        <v>0</v>
      </c>
      <c r="CT13" s="146">
        <v>0</v>
      </c>
      <c r="CU13" s="146">
        <v>0</v>
      </c>
      <c r="CV13" s="146">
        <v>0</v>
      </c>
      <c r="CW13" s="146">
        <v>0</v>
      </c>
      <c r="CX13" s="146">
        <v>0</v>
      </c>
      <c r="CY13" s="146">
        <v>0</v>
      </c>
      <c r="CZ13" s="146">
        <v>0</v>
      </c>
      <c r="DA13" s="146">
        <v>0</v>
      </c>
      <c r="DB13" s="146">
        <v>0</v>
      </c>
      <c r="DC13" s="146">
        <v>0</v>
      </c>
      <c r="DD13" s="146">
        <v>0</v>
      </c>
      <c r="DE13" s="146">
        <v>0</v>
      </c>
      <c r="DF13" s="146">
        <v>0</v>
      </c>
      <c r="DG13" s="146">
        <v>0</v>
      </c>
      <c r="DH13" s="146">
        <v>1</v>
      </c>
      <c r="DI13" s="146">
        <v>0</v>
      </c>
      <c r="DJ13" s="146">
        <v>0</v>
      </c>
    </row>
    <row r="14" spans="1:114" s="146" customFormat="1" x14ac:dyDescent="0.25">
      <c r="A14" s="146" t="s">
        <v>818</v>
      </c>
      <c r="B14" s="146" t="s">
        <v>544</v>
      </c>
      <c r="C14" s="146">
        <v>76</v>
      </c>
      <c r="D14" s="146">
        <v>76</v>
      </c>
      <c r="E14" s="146">
        <v>1</v>
      </c>
      <c r="F14" s="146">
        <v>3</v>
      </c>
      <c r="G14" s="197">
        <f t="shared" si="0"/>
        <v>2</v>
      </c>
      <c r="H14" s="197">
        <v>1</v>
      </c>
      <c r="I14" s="146">
        <v>20</v>
      </c>
      <c r="J14" s="197">
        <f t="shared" si="1"/>
        <v>5</v>
      </c>
      <c r="K14" s="197">
        <v>2</v>
      </c>
      <c r="L14" s="146">
        <v>0</v>
      </c>
      <c r="M14" s="185">
        <v>1</v>
      </c>
      <c r="N14" s="146">
        <v>0</v>
      </c>
      <c r="O14" s="186">
        <v>0</v>
      </c>
      <c r="P14" s="146">
        <v>0</v>
      </c>
      <c r="Q14" s="146">
        <v>0</v>
      </c>
      <c r="R14" s="146">
        <v>0</v>
      </c>
      <c r="S14" s="146">
        <v>0</v>
      </c>
      <c r="T14" s="146">
        <v>0</v>
      </c>
      <c r="U14" s="146">
        <v>0</v>
      </c>
      <c r="V14" s="146">
        <v>0</v>
      </c>
      <c r="W14" s="146">
        <v>0</v>
      </c>
      <c r="X14" s="146">
        <v>0</v>
      </c>
      <c r="Y14" s="146">
        <v>2</v>
      </c>
      <c r="Z14" s="146">
        <v>0</v>
      </c>
      <c r="AA14" s="146">
        <v>0</v>
      </c>
      <c r="AB14" s="146">
        <v>0</v>
      </c>
      <c r="AC14" s="146">
        <v>0</v>
      </c>
      <c r="AD14" s="146">
        <v>0</v>
      </c>
      <c r="AE14" s="146">
        <v>0</v>
      </c>
      <c r="AF14" s="146">
        <v>0</v>
      </c>
      <c r="AG14" s="146">
        <v>0</v>
      </c>
      <c r="AH14" s="146">
        <v>0</v>
      </c>
      <c r="AI14" s="146">
        <v>0</v>
      </c>
      <c r="AJ14" s="146">
        <v>0</v>
      </c>
      <c r="AK14" s="146">
        <v>0</v>
      </c>
      <c r="AL14" s="146">
        <v>0</v>
      </c>
      <c r="AM14" s="146">
        <v>0</v>
      </c>
      <c r="AN14" s="146">
        <v>0</v>
      </c>
      <c r="AO14" s="146">
        <v>0</v>
      </c>
      <c r="AP14" s="146">
        <v>0</v>
      </c>
      <c r="AQ14" s="146">
        <v>0</v>
      </c>
      <c r="AR14" s="146">
        <v>0</v>
      </c>
      <c r="AS14" s="146">
        <v>0</v>
      </c>
      <c r="AT14" s="146">
        <v>0</v>
      </c>
      <c r="AU14" s="146">
        <v>0</v>
      </c>
      <c r="AV14" s="146">
        <v>0</v>
      </c>
      <c r="AW14" s="146">
        <v>0</v>
      </c>
      <c r="AX14" s="146">
        <v>0</v>
      </c>
      <c r="AY14" s="146">
        <v>0</v>
      </c>
      <c r="AZ14" s="146">
        <v>0</v>
      </c>
      <c r="BA14" s="146">
        <v>0</v>
      </c>
      <c r="BB14" s="146">
        <v>0</v>
      </c>
      <c r="BC14" s="146">
        <v>0</v>
      </c>
      <c r="BD14" s="146">
        <v>0</v>
      </c>
      <c r="BE14" s="146">
        <v>0</v>
      </c>
      <c r="BF14" s="146">
        <v>0</v>
      </c>
      <c r="BG14" s="146">
        <v>0</v>
      </c>
      <c r="BH14" s="146">
        <v>0</v>
      </c>
      <c r="BI14" s="146">
        <v>0</v>
      </c>
      <c r="BJ14" s="146">
        <v>0</v>
      </c>
      <c r="BK14" s="146">
        <v>0</v>
      </c>
      <c r="BL14" s="146">
        <v>0</v>
      </c>
      <c r="BM14" s="146">
        <v>0</v>
      </c>
      <c r="BN14" s="146">
        <v>0</v>
      </c>
      <c r="BO14" s="146">
        <v>0</v>
      </c>
      <c r="BP14" s="146">
        <v>0</v>
      </c>
      <c r="BQ14" s="146">
        <v>0</v>
      </c>
      <c r="BR14" s="204">
        <v>0</v>
      </c>
      <c r="BS14" s="146">
        <v>0</v>
      </c>
      <c r="BT14" s="146">
        <v>0</v>
      </c>
      <c r="BU14" s="146">
        <v>0</v>
      </c>
      <c r="BV14" s="146">
        <v>0</v>
      </c>
      <c r="BW14" s="146">
        <v>0</v>
      </c>
      <c r="BX14" s="146">
        <v>2</v>
      </c>
      <c r="BY14" s="146">
        <v>0</v>
      </c>
      <c r="BZ14" s="146">
        <v>0</v>
      </c>
      <c r="CA14" s="146">
        <v>0</v>
      </c>
      <c r="CB14" s="146">
        <v>0</v>
      </c>
      <c r="CC14" s="146">
        <v>0</v>
      </c>
      <c r="CD14" s="146">
        <v>0</v>
      </c>
      <c r="CE14" s="146">
        <v>0</v>
      </c>
      <c r="CF14" s="146">
        <v>0</v>
      </c>
      <c r="CG14" s="146">
        <v>0</v>
      </c>
      <c r="CH14" s="146">
        <v>0</v>
      </c>
      <c r="CI14" s="146">
        <v>0</v>
      </c>
      <c r="CJ14" s="146">
        <v>0</v>
      </c>
      <c r="CK14" s="146">
        <v>0</v>
      </c>
      <c r="CL14" s="146">
        <v>0</v>
      </c>
      <c r="CM14" s="146">
        <v>0</v>
      </c>
      <c r="CN14" s="146">
        <v>0</v>
      </c>
      <c r="CO14" s="146">
        <v>0</v>
      </c>
      <c r="CP14" s="146">
        <v>0</v>
      </c>
      <c r="CQ14" s="146">
        <v>0</v>
      </c>
      <c r="CR14" s="146">
        <v>0</v>
      </c>
      <c r="CS14" s="146">
        <v>0</v>
      </c>
      <c r="CT14" s="146">
        <v>0</v>
      </c>
      <c r="CU14" s="146">
        <v>11</v>
      </c>
      <c r="CV14" s="146">
        <v>0</v>
      </c>
      <c r="CW14" s="146">
        <v>0</v>
      </c>
      <c r="CX14" s="146">
        <v>0</v>
      </c>
      <c r="CY14" s="146">
        <v>0</v>
      </c>
      <c r="CZ14" s="146">
        <v>1</v>
      </c>
      <c r="DA14" s="146">
        <v>0</v>
      </c>
      <c r="DB14" s="146">
        <v>0</v>
      </c>
      <c r="DC14" s="146">
        <v>0</v>
      </c>
      <c r="DD14" s="146">
        <v>0</v>
      </c>
      <c r="DE14" s="146">
        <v>0</v>
      </c>
      <c r="DF14" s="146">
        <v>0</v>
      </c>
      <c r="DG14" s="146">
        <v>0</v>
      </c>
      <c r="DH14" s="146">
        <v>4</v>
      </c>
      <c r="DI14" s="146">
        <v>2</v>
      </c>
      <c r="DJ14" s="146">
        <v>0</v>
      </c>
    </row>
    <row r="15" spans="1:114" s="146" customFormat="1" x14ac:dyDescent="0.25">
      <c r="A15" s="146" t="s">
        <v>818</v>
      </c>
      <c r="B15" s="146" t="s">
        <v>544</v>
      </c>
      <c r="C15" s="146">
        <v>77</v>
      </c>
      <c r="D15" s="146">
        <v>77</v>
      </c>
      <c r="E15" s="146">
        <v>1</v>
      </c>
      <c r="F15" s="146">
        <v>4</v>
      </c>
      <c r="G15" s="197">
        <f t="shared" si="0"/>
        <v>1</v>
      </c>
      <c r="H15" s="197">
        <v>0</v>
      </c>
      <c r="I15" s="146">
        <v>22</v>
      </c>
      <c r="J15" s="197">
        <f t="shared" si="1"/>
        <v>1</v>
      </c>
      <c r="K15" s="197">
        <v>0</v>
      </c>
      <c r="L15" s="146">
        <v>0</v>
      </c>
      <c r="M15" s="185">
        <v>0</v>
      </c>
      <c r="N15" s="146">
        <v>0</v>
      </c>
      <c r="O15" s="186">
        <v>0</v>
      </c>
      <c r="P15" s="146">
        <v>0</v>
      </c>
      <c r="Q15" s="146">
        <v>0</v>
      </c>
      <c r="R15" s="146">
        <v>0</v>
      </c>
      <c r="S15" s="146">
        <v>0</v>
      </c>
      <c r="T15" s="146">
        <v>0</v>
      </c>
      <c r="U15" s="146">
        <v>0</v>
      </c>
      <c r="V15" s="146">
        <v>0</v>
      </c>
      <c r="W15" s="146">
        <v>0</v>
      </c>
      <c r="X15" s="146">
        <v>0</v>
      </c>
      <c r="Y15" s="146">
        <v>0</v>
      </c>
      <c r="Z15" s="146">
        <v>0</v>
      </c>
      <c r="AA15" s="146">
        <v>0</v>
      </c>
      <c r="AB15" s="146">
        <v>0</v>
      </c>
      <c r="AC15" s="146">
        <v>0</v>
      </c>
      <c r="AD15" s="146">
        <v>0</v>
      </c>
      <c r="AE15" s="146">
        <v>0</v>
      </c>
      <c r="AF15" s="146">
        <v>0</v>
      </c>
      <c r="AG15" s="146">
        <v>0</v>
      </c>
      <c r="AH15" s="146">
        <v>4</v>
      </c>
      <c r="AI15" s="146">
        <v>0</v>
      </c>
      <c r="AJ15" s="146">
        <v>0</v>
      </c>
      <c r="AK15" s="146">
        <v>0</v>
      </c>
      <c r="AL15" s="146">
        <v>0</v>
      </c>
      <c r="AM15" s="146">
        <v>0</v>
      </c>
      <c r="AN15" s="146">
        <v>0</v>
      </c>
      <c r="AO15" s="146">
        <v>0</v>
      </c>
      <c r="AP15" s="146">
        <v>0</v>
      </c>
      <c r="AQ15" s="146">
        <v>0</v>
      </c>
      <c r="AR15" s="146">
        <v>0</v>
      </c>
      <c r="AS15" s="146">
        <v>0</v>
      </c>
      <c r="AT15" s="146">
        <v>0</v>
      </c>
      <c r="AU15" s="146">
        <v>0</v>
      </c>
      <c r="AV15" s="146">
        <v>0</v>
      </c>
      <c r="AW15" s="146">
        <v>0</v>
      </c>
      <c r="AX15" s="146">
        <v>0</v>
      </c>
      <c r="AY15" s="146">
        <v>0</v>
      </c>
      <c r="AZ15" s="146">
        <v>0</v>
      </c>
      <c r="BA15" s="146">
        <v>0</v>
      </c>
      <c r="BB15" s="146">
        <v>0</v>
      </c>
      <c r="BC15" s="146">
        <v>0</v>
      </c>
      <c r="BD15" s="146">
        <v>0</v>
      </c>
      <c r="BE15" s="146">
        <v>0</v>
      </c>
      <c r="BF15" s="146">
        <v>0</v>
      </c>
      <c r="BG15" s="146">
        <v>0</v>
      </c>
      <c r="BH15" s="146">
        <v>0</v>
      </c>
      <c r="BI15" s="146">
        <v>0</v>
      </c>
      <c r="BJ15" s="146">
        <v>0</v>
      </c>
      <c r="BK15" s="146">
        <v>0</v>
      </c>
      <c r="BL15" s="146">
        <v>0</v>
      </c>
      <c r="BM15" s="146">
        <v>0</v>
      </c>
      <c r="BN15" s="146">
        <v>0</v>
      </c>
      <c r="BO15" s="146">
        <v>0</v>
      </c>
      <c r="BP15" s="146">
        <v>0</v>
      </c>
      <c r="BQ15" s="146">
        <v>0</v>
      </c>
      <c r="BR15" s="204">
        <v>0</v>
      </c>
      <c r="BS15" s="146">
        <v>0</v>
      </c>
      <c r="BT15" s="146">
        <v>0</v>
      </c>
      <c r="BU15" s="146">
        <v>0</v>
      </c>
      <c r="BV15" s="146">
        <v>0</v>
      </c>
      <c r="BW15" s="146">
        <v>0</v>
      </c>
      <c r="BX15" s="146">
        <v>0</v>
      </c>
      <c r="BY15" s="146">
        <v>0</v>
      </c>
      <c r="BZ15" s="146">
        <v>0</v>
      </c>
      <c r="CA15" s="146">
        <v>0</v>
      </c>
      <c r="CB15" s="146">
        <v>0</v>
      </c>
      <c r="CC15" s="146">
        <v>0</v>
      </c>
      <c r="CD15" s="146">
        <v>0</v>
      </c>
      <c r="CE15" s="146">
        <v>0</v>
      </c>
      <c r="CF15" s="146">
        <v>0</v>
      </c>
      <c r="CG15" s="146">
        <v>0</v>
      </c>
      <c r="CH15" s="146">
        <v>0</v>
      </c>
      <c r="CI15" s="146">
        <v>0</v>
      </c>
      <c r="CJ15" s="146">
        <v>0</v>
      </c>
      <c r="CK15" s="146">
        <v>0</v>
      </c>
      <c r="CL15" s="146">
        <v>0</v>
      </c>
      <c r="CM15" s="146">
        <v>0</v>
      </c>
      <c r="CN15" s="146">
        <v>0</v>
      </c>
      <c r="CO15" s="146">
        <v>0</v>
      </c>
      <c r="CP15" s="146">
        <v>0</v>
      </c>
      <c r="CQ15" s="146">
        <v>0</v>
      </c>
      <c r="CR15" s="146">
        <v>0</v>
      </c>
      <c r="CS15" s="146">
        <v>0</v>
      </c>
      <c r="CT15" s="146">
        <v>0</v>
      </c>
      <c r="CU15" s="146">
        <v>22</v>
      </c>
      <c r="CV15" s="146">
        <v>0</v>
      </c>
      <c r="CW15" s="146">
        <v>0</v>
      </c>
      <c r="CX15" s="146">
        <v>0</v>
      </c>
      <c r="CY15" s="146">
        <v>0</v>
      </c>
      <c r="CZ15" s="146">
        <v>0</v>
      </c>
      <c r="DA15" s="146">
        <v>0</v>
      </c>
      <c r="DB15" s="146">
        <v>0</v>
      </c>
      <c r="DC15" s="146">
        <v>0</v>
      </c>
      <c r="DD15" s="146">
        <v>0</v>
      </c>
      <c r="DE15" s="146">
        <v>0</v>
      </c>
      <c r="DF15" s="146">
        <v>0</v>
      </c>
      <c r="DG15" s="146">
        <v>0</v>
      </c>
      <c r="DH15" s="146">
        <v>0</v>
      </c>
      <c r="DI15" s="146">
        <v>0</v>
      </c>
      <c r="DJ15" s="146">
        <v>0</v>
      </c>
    </row>
    <row r="16" spans="1:114" s="146" customFormat="1" x14ac:dyDescent="0.25">
      <c r="A16" s="146" t="s">
        <v>819</v>
      </c>
      <c r="B16" s="146" t="s">
        <v>544</v>
      </c>
      <c r="C16" s="146">
        <v>67</v>
      </c>
      <c r="D16" s="146">
        <v>67</v>
      </c>
      <c r="E16" s="146">
        <v>2</v>
      </c>
      <c r="F16" s="146">
        <v>2</v>
      </c>
      <c r="G16" s="197">
        <f t="shared" si="0"/>
        <v>1</v>
      </c>
      <c r="H16" s="197">
        <v>0</v>
      </c>
      <c r="I16" s="146">
        <v>19</v>
      </c>
      <c r="J16" s="197">
        <f t="shared" si="1"/>
        <v>3</v>
      </c>
      <c r="K16" s="197">
        <v>0</v>
      </c>
      <c r="L16" s="146">
        <v>0</v>
      </c>
      <c r="M16" s="185">
        <v>2</v>
      </c>
      <c r="N16" s="146">
        <v>0</v>
      </c>
      <c r="O16" s="186">
        <v>0</v>
      </c>
      <c r="P16" s="146">
        <v>0</v>
      </c>
      <c r="Q16" s="146">
        <v>0</v>
      </c>
      <c r="R16" s="146">
        <v>0</v>
      </c>
      <c r="S16" s="146">
        <v>0</v>
      </c>
      <c r="T16" s="146">
        <v>0</v>
      </c>
      <c r="U16" s="146">
        <v>0</v>
      </c>
      <c r="V16" s="146">
        <v>0</v>
      </c>
      <c r="W16" s="146">
        <v>0</v>
      </c>
      <c r="X16" s="146">
        <v>0</v>
      </c>
      <c r="Y16" s="146">
        <v>0</v>
      </c>
      <c r="Z16" s="146">
        <v>0</v>
      </c>
      <c r="AA16" s="146">
        <v>0</v>
      </c>
      <c r="AB16" s="146">
        <v>0</v>
      </c>
      <c r="AC16" s="146">
        <v>0</v>
      </c>
      <c r="AD16" s="146">
        <v>0</v>
      </c>
      <c r="AE16" s="146">
        <v>0</v>
      </c>
      <c r="AF16" s="146">
        <v>0</v>
      </c>
      <c r="AG16" s="146">
        <v>0</v>
      </c>
      <c r="AH16" s="146">
        <v>0</v>
      </c>
      <c r="AI16" s="146">
        <v>0</v>
      </c>
      <c r="AJ16" s="146">
        <v>0</v>
      </c>
      <c r="AK16" s="146">
        <v>0</v>
      </c>
      <c r="AL16" s="146">
        <v>0</v>
      </c>
      <c r="AM16" s="146">
        <v>0</v>
      </c>
      <c r="AN16" s="146">
        <v>0</v>
      </c>
      <c r="AO16" s="146">
        <v>0</v>
      </c>
      <c r="AP16" s="146">
        <v>0</v>
      </c>
      <c r="AQ16" s="146">
        <v>0</v>
      </c>
      <c r="AR16" s="146">
        <v>0</v>
      </c>
      <c r="AS16" s="146">
        <v>0</v>
      </c>
      <c r="AT16" s="146">
        <v>0</v>
      </c>
      <c r="AU16" s="146">
        <v>0</v>
      </c>
      <c r="AV16" s="146">
        <v>0</v>
      </c>
      <c r="AW16" s="146">
        <v>0</v>
      </c>
      <c r="AX16" s="146">
        <v>0</v>
      </c>
      <c r="AY16" s="146">
        <v>0</v>
      </c>
      <c r="AZ16" s="146">
        <v>0</v>
      </c>
      <c r="BA16" s="146">
        <v>0</v>
      </c>
      <c r="BB16" s="146">
        <v>0</v>
      </c>
      <c r="BC16" s="146">
        <v>0</v>
      </c>
      <c r="BD16" s="146">
        <v>0</v>
      </c>
      <c r="BE16" s="146">
        <v>0</v>
      </c>
      <c r="BF16" s="146">
        <v>0</v>
      </c>
      <c r="BG16" s="146">
        <v>0</v>
      </c>
      <c r="BH16" s="146">
        <v>0</v>
      </c>
      <c r="BI16" s="146">
        <v>0</v>
      </c>
      <c r="BJ16" s="146">
        <v>0</v>
      </c>
      <c r="BK16" s="146">
        <v>0</v>
      </c>
      <c r="BL16" s="146">
        <v>0</v>
      </c>
      <c r="BM16" s="146">
        <v>0</v>
      </c>
      <c r="BN16" s="146">
        <v>0</v>
      </c>
      <c r="BO16" s="146">
        <v>0</v>
      </c>
      <c r="BP16" s="146">
        <v>0</v>
      </c>
      <c r="BQ16" s="146">
        <v>0</v>
      </c>
      <c r="BR16" s="204">
        <v>0</v>
      </c>
      <c r="BS16" s="146">
        <v>0</v>
      </c>
      <c r="BT16" s="146">
        <v>0</v>
      </c>
      <c r="BU16" s="146">
        <v>0</v>
      </c>
      <c r="BV16" s="146">
        <v>0</v>
      </c>
      <c r="BW16" s="146">
        <v>0</v>
      </c>
      <c r="BX16" s="146">
        <v>0</v>
      </c>
      <c r="BY16" s="146">
        <v>0</v>
      </c>
      <c r="BZ16" s="146">
        <v>0</v>
      </c>
      <c r="CA16" s="146">
        <v>0</v>
      </c>
      <c r="CB16" s="146">
        <v>0</v>
      </c>
      <c r="CC16" s="146">
        <v>0</v>
      </c>
      <c r="CD16" s="146">
        <v>0</v>
      </c>
      <c r="CE16" s="146">
        <v>0</v>
      </c>
      <c r="CF16" s="146">
        <v>0</v>
      </c>
      <c r="CG16" s="146">
        <v>0</v>
      </c>
      <c r="CH16" s="146">
        <v>0</v>
      </c>
      <c r="CI16" s="146">
        <v>0</v>
      </c>
      <c r="CJ16" s="146">
        <v>0</v>
      </c>
      <c r="CK16" s="146">
        <v>0</v>
      </c>
      <c r="CL16" s="146">
        <v>8</v>
      </c>
      <c r="CM16" s="146">
        <v>0</v>
      </c>
      <c r="CN16" s="146">
        <v>0</v>
      </c>
      <c r="CO16" s="146">
        <v>0</v>
      </c>
      <c r="CP16" s="146">
        <v>0</v>
      </c>
      <c r="CQ16" s="146">
        <v>0</v>
      </c>
      <c r="CR16" s="146">
        <v>0</v>
      </c>
      <c r="CS16" s="146">
        <v>0</v>
      </c>
      <c r="CT16" s="146">
        <v>0</v>
      </c>
      <c r="CU16" s="146">
        <v>9</v>
      </c>
      <c r="CV16" s="146">
        <v>0</v>
      </c>
      <c r="CW16" s="146">
        <v>0</v>
      </c>
      <c r="CX16" s="146">
        <v>2</v>
      </c>
      <c r="CY16" s="146">
        <v>0</v>
      </c>
      <c r="CZ16" s="146">
        <v>0</v>
      </c>
      <c r="DA16" s="146">
        <v>0</v>
      </c>
      <c r="DB16" s="146">
        <v>0</v>
      </c>
      <c r="DC16" s="146">
        <v>0</v>
      </c>
      <c r="DD16" s="146">
        <v>0</v>
      </c>
      <c r="DE16" s="146">
        <v>0</v>
      </c>
      <c r="DF16" s="146">
        <v>0</v>
      </c>
      <c r="DG16" s="146">
        <v>0</v>
      </c>
      <c r="DH16" s="146">
        <v>0</v>
      </c>
      <c r="DI16" s="146">
        <v>0</v>
      </c>
      <c r="DJ16" s="146">
        <v>0</v>
      </c>
    </row>
    <row r="17" spans="1:114" s="146" customFormat="1" x14ac:dyDescent="0.25">
      <c r="A17" s="146" t="s">
        <v>819</v>
      </c>
      <c r="B17" s="146" t="s">
        <v>544</v>
      </c>
      <c r="C17" s="146">
        <v>74</v>
      </c>
      <c r="D17" s="146">
        <v>74</v>
      </c>
      <c r="E17" s="146">
        <v>2</v>
      </c>
      <c r="F17" s="146">
        <v>4</v>
      </c>
      <c r="G17" s="197">
        <f t="shared" si="0"/>
        <v>2</v>
      </c>
      <c r="H17" s="197">
        <v>0</v>
      </c>
      <c r="I17" s="146">
        <v>1</v>
      </c>
      <c r="J17" s="197">
        <f t="shared" si="1"/>
        <v>1</v>
      </c>
      <c r="K17" s="197">
        <v>0</v>
      </c>
      <c r="L17" s="146">
        <v>0</v>
      </c>
      <c r="M17" s="185">
        <v>0</v>
      </c>
      <c r="N17" s="146">
        <v>0</v>
      </c>
      <c r="O17" s="186">
        <v>0</v>
      </c>
      <c r="P17" s="146">
        <v>0</v>
      </c>
      <c r="Q17" s="146">
        <v>0</v>
      </c>
      <c r="R17" s="146">
        <v>0</v>
      </c>
      <c r="S17" s="146">
        <v>0</v>
      </c>
      <c r="T17" s="146">
        <v>0</v>
      </c>
      <c r="U17" s="146">
        <v>0</v>
      </c>
      <c r="V17" s="146">
        <v>0</v>
      </c>
      <c r="W17" s="146">
        <v>0</v>
      </c>
      <c r="X17" s="146">
        <v>0</v>
      </c>
      <c r="Y17" s="146">
        <v>0</v>
      </c>
      <c r="Z17" s="146">
        <v>0</v>
      </c>
      <c r="AA17" s="146">
        <v>0</v>
      </c>
      <c r="AB17" s="146">
        <v>0</v>
      </c>
      <c r="AC17" s="146">
        <v>0</v>
      </c>
      <c r="AD17" s="146">
        <v>0</v>
      </c>
      <c r="AE17" s="146">
        <v>0</v>
      </c>
      <c r="AF17" s="146">
        <v>0</v>
      </c>
      <c r="AG17" s="146">
        <v>0</v>
      </c>
      <c r="AH17" s="146">
        <v>3</v>
      </c>
      <c r="AI17" s="146">
        <v>0</v>
      </c>
      <c r="AJ17" s="146">
        <v>0</v>
      </c>
      <c r="AK17" s="146">
        <v>0</v>
      </c>
      <c r="AL17" s="146">
        <v>0</v>
      </c>
      <c r="AM17" s="146">
        <v>0</v>
      </c>
      <c r="AN17" s="146">
        <v>0</v>
      </c>
      <c r="AO17" s="146">
        <v>0</v>
      </c>
      <c r="AP17" s="146">
        <v>0</v>
      </c>
      <c r="AQ17" s="146">
        <v>0</v>
      </c>
      <c r="AR17" s="146">
        <v>0</v>
      </c>
      <c r="AS17" s="146">
        <v>0</v>
      </c>
      <c r="AT17" s="146">
        <v>0</v>
      </c>
      <c r="AU17" s="146">
        <v>0</v>
      </c>
      <c r="AV17" s="146">
        <v>0</v>
      </c>
      <c r="AW17" s="146">
        <v>0</v>
      </c>
      <c r="AX17" s="146">
        <v>0</v>
      </c>
      <c r="AY17" s="146">
        <v>0</v>
      </c>
      <c r="AZ17" s="146">
        <v>0</v>
      </c>
      <c r="BA17" s="146">
        <v>0</v>
      </c>
      <c r="BB17" s="146">
        <v>1</v>
      </c>
      <c r="BC17" s="146">
        <v>0</v>
      </c>
      <c r="BD17" s="146">
        <v>0</v>
      </c>
      <c r="BE17" s="146">
        <v>0</v>
      </c>
      <c r="BF17" s="146">
        <v>0</v>
      </c>
      <c r="BG17" s="146">
        <v>0</v>
      </c>
      <c r="BH17" s="146">
        <v>0</v>
      </c>
      <c r="BI17" s="146">
        <v>0</v>
      </c>
      <c r="BJ17" s="146">
        <v>0</v>
      </c>
      <c r="BK17" s="146">
        <v>0</v>
      </c>
      <c r="BL17" s="146">
        <v>0</v>
      </c>
      <c r="BM17" s="146">
        <v>0</v>
      </c>
      <c r="BN17" s="146">
        <v>0</v>
      </c>
      <c r="BO17" s="146">
        <v>0</v>
      </c>
      <c r="BP17" s="146">
        <v>0</v>
      </c>
      <c r="BQ17" s="146">
        <v>0</v>
      </c>
      <c r="BR17" s="204">
        <v>0</v>
      </c>
      <c r="BS17" s="146">
        <v>0</v>
      </c>
      <c r="BT17" s="146">
        <v>0</v>
      </c>
      <c r="BU17" s="146">
        <v>0</v>
      </c>
      <c r="BV17" s="146">
        <v>0</v>
      </c>
      <c r="BW17" s="146">
        <v>0</v>
      </c>
      <c r="BX17" s="146">
        <v>0</v>
      </c>
      <c r="BY17" s="146">
        <v>0</v>
      </c>
      <c r="BZ17" s="146">
        <v>0</v>
      </c>
      <c r="CA17" s="146">
        <v>0</v>
      </c>
      <c r="CB17" s="146">
        <v>0</v>
      </c>
      <c r="CC17" s="146">
        <v>0</v>
      </c>
      <c r="CD17" s="146">
        <v>0</v>
      </c>
      <c r="CE17" s="146">
        <v>0</v>
      </c>
      <c r="CF17" s="146">
        <v>0</v>
      </c>
      <c r="CG17" s="146">
        <v>0</v>
      </c>
      <c r="CH17" s="146">
        <v>0</v>
      </c>
      <c r="CI17" s="146">
        <v>0</v>
      </c>
      <c r="CJ17" s="146">
        <v>0</v>
      </c>
      <c r="CK17" s="146">
        <v>0</v>
      </c>
      <c r="CL17" s="146">
        <v>0</v>
      </c>
      <c r="CM17" s="146">
        <v>0</v>
      </c>
      <c r="CN17" s="146">
        <v>0</v>
      </c>
      <c r="CO17" s="146">
        <v>0</v>
      </c>
      <c r="CP17" s="146">
        <v>0</v>
      </c>
      <c r="CQ17" s="146">
        <v>0</v>
      </c>
      <c r="CR17" s="146">
        <v>0</v>
      </c>
      <c r="CS17" s="146">
        <v>0</v>
      </c>
      <c r="CT17" s="146">
        <v>0</v>
      </c>
      <c r="CU17" s="146">
        <v>1</v>
      </c>
      <c r="CV17" s="146">
        <v>0</v>
      </c>
      <c r="CW17" s="146">
        <v>0</v>
      </c>
      <c r="CX17" s="146">
        <v>0</v>
      </c>
      <c r="CY17" s="146">
        <v>0</v>
      </c>
      <c r="CZ17" s="146">
        <v>0</v>
      </c>
      <c r="DA17" s="146">
        <v>0</v>
      </c>
      <c r="DB17" s="146">
        <v>0</v>
      </c>
      <c r="DC17" s="146">
        <v>0</v>
      </c>
      <c r="DD17" s="146">
        <v>0</v>
      </c>
      <c r="DE17" s="146">
        <v>0</v>
      </c>
      <c r="DF17" s="146">
        <v>0</v>
      </c>
      <c r="DG17" s="146">
        <v>0</v>
      </c>
      <c r="DH17" s="146">
        <v>0</v>
      </c>
      <c r="DI17" s="146">
        <v>0</v>
      </c>
      <c r="DJ17" s="146">
        <v>0</v>
      </c>
    </row>
    <row r="18" spans="1:114" s="146" customFormat="1" x14ac:dyDescent="0.25">
      <c r="A18" s="146" t="s">
        <v>819</v>
      </c>
      <c r="B18" s="146" t="s">
        <v>544</v>
      </c>
      <c r="C18" s="146">
        <v>78</v>
      </c>
      <c r="D18" s="146">
        <v>78</v>
      </c>
      <c r="E18" s="146">
        <v>2</v>
      </c>
      <c r="F18" s="146">
        <v>3</v>
      </c>
      <c r="G18" s="197">
        <f t="shared" si="0"/>
        <v>3</v>
      </c>
      <c r="H18" s="197">
        <v>1</v>
      </c>
      <c r="I18" s="146">
        <v>12</v>
      </c>
      <c r="J18" s="197">
        <f t="shared" si="1"/>
        <v>5</v>
      </c>
      <c r="K18" s="197">
        <v>1</v>
      </c>
      <c r="L18" s="146">
        <v>0</v>
      </c>
      <c r="M18" s="185">
        <v>0</v>
      </c>
      <c r="N18" s="146">
        <v>0</v>
      </c>
      <c r="O18" s="186">
        <v>0</v>
      </c>
      <c r="P18" s="146">
        <v>0</v>
      </c>
      <c r="Q18" s="146">
        <v>0</v>
      </c>
      <c r="R18" s="146">
        <v>0</v>
      </c>
      <c r="S18" s="146">
        <v>0</v>
      </c>
      <c r="T18" s="146">
        <v>0</v>
      </c>
      <c r="U18" s="146">
        <v>0</v>
      </c>
      <c r="V18" s="146">
        <v>0</v>
      </c>
      <c r="W18" s="146">
        <v>0</v>
      </c>
      <c r="X18" s="146">
        <v>0</v>
      </c>
      <c r="Y18" s="146">
        <v>0</v>
      </c>
      <c r="Z18" s="146">
        <v>0</v>
      </c>
      <c r="AA18" s="146">
        <v>1</v>
      </c>
      <c r="AB18" s="146">
        <v>0</v>
      </c>
      <c r="AC18" s="146">
        <v>0</v>
      </c>
      <c r="AD18" s="146">
        <v>0</v>
      </c>
      <c r="AE18" s="146">
        <v>0</v>
      </c>
      <c r="AF18" s="146">
        <v>0</v>
      </c>
      <c r="AG18" s="146">
        <v>0</v>
      </c>
      <c r="AH18" s="146">
        <v>0</v>
      </c>
      <c r="AI18" s="146">
        <v>0</v>
      </c>
      <c r="AJ18" s="146">
        <v>0</v>
      </c>
      <c r="AK18" s="146">
        <v>1</v>
      </c>
      <c r="AL18" s="146">
        <v>0</v>
      </c>
      <c r="AM18" s="146">
        <v>0</v>
      </c>
      <c r="AN18" s="146">
        <v>0</v>
      </c>
      <c r="AO18" s="146">
        <v>0</v>
      </c>
      <c r="AP18" s="146">
        <v>0</v>
      </c>
      <c r="AQ18" s="146">
        <v>0</v>
      </c>
      <c r="AR18" s="146">
        <v>0</v>
      </c>
      <c r="AS18" s="146">
        <v>0</v>
      </c>
      <c r="AT18" s="146">
        <v>1</v>
      </c>
      <c r="AU18" s="146">
        <v>0</v>
      </c>
      <c r="AV18" s="146">
        <v>0</v>
      </c>
      <c r="AW18" s="146">
        <v>0</v>
      </c>
      <c r="AX18" s="146">
        <v>0</v>
      </c>
      <c r="AY18" s="146">
        <v>0</v>
      </c>
      <c r="AZ18" s="146">
        <v>0</v>
      </c>
      <c r="BA18" s="146">
        <v>0</v>
      </c>
      <c r="BB18" s="146">
        <v>0</v>
      </c>
      <c r="BC18" s="146">
        <v>0</v>
      </c>
      <c r="BD18" s="146">
        <v>0</v>
      </c>
      <c r="BE18" s="146">
        <v>0</v>
      </c>
      <c r="BF18" s="146">
        <v>0</v>
      </c>
      <c r="BG18" s="146">
        <v>0</v>
      </c>
      <c r="BH18" s="146">
        <v>0</v>
      </c>
      <c r="BI18" s="146">
        <v>0</v>
      </c>
      <c r="BJ18" s="146">
        <v>0</v>
      </c>
      <c r="BK18" s="146">
        <v>0</v>
      </c>
      <c r="BL18" s="146">
        <v>0</v>
      </c>
      <c r="BM18" s="146">
        <v>0</v>
      </c>
      <c r="BN18" s="146">
        <v>0</v>
      </c>
      <c r="BO18" s="146">
        <v>0</v>
      </c>
      <c r="BP18" s="146">
        <v>0</v>
      </c>
      <c r="BQ18" s="146">
        <v>0</v>
      </c>
      <c r="BR18" s="204">
        <v>0</v>
      </c>
      <c r="BS18" s="146">
        <v>0</v>
      </c>
      <c r="BT18" s="146">
        <v>0</v>
      </c>
      <c r="BU18" s="146">
        <v>0</v>
      </c>
      <c r="BV18" s="146">
        <v>0</v>
      </c>
      <c r="BW18" s="146">
        <v>0</v>
      </c>
      <c r="BX18" s="146">
        <v>0</v>
      </c>
      <c r="BY18" s="146">
        <v>0</v>
      </c>
      <c r="BZ18" s="146">
        <v>0</v>
      </c>
      <c r="CA18" s="146">
        <v>0</v>
      </c>
      <c r="CB18" s="146">
        <v>0</v>
      </c>
      <c r="CC18" s="146">
        <v>0</v>
      </c>
      <c r="CD18" s="146">
        <v>0</v>
      </c>
      <c r="CE18" s="146">
        <v>0</v>
      </c>
      <c r="CF18" s="146">
        <v>0</v>
      </c>
      <c r="CG18" s="146">
        <v>0</v>
      </c>
      <c r="CH18" s="146">
        <v>0</v>
      </c>
      <c r="CI18" s="146">
        <v>0</v>
      </c>
      <c r="CJ18" s="146">
        <v>0</v>
      </c>
      <c r="CK18" s="146">
        <v>0</v>
      </c>
      <c r="CL18" s="146">
        <v>1</v>
      </c>
      <c r="CM18" s="146">
        <v>0</v>
      </c>
      <c r="CN18" s="146">
        <v>0</v>
      </c>
      <c r="CO18" s="146">
        <v>0</v>
      </c>
      <c r="CP18" s="146">
        <v>0</v>
      </c>
      <c r="CQ18" s="146">
        <v>0</v>
      </c>
      <c r="CR18" s="146">
        <v>0</v>
      </c>
      <c r="CS18" s="146">
        <v>0</v>
      </c>
      <c r="CT18" s="146">
        <v>0</v>
      </c>
      <c r="CU18" s="146">
        <v>8</v>
      </c>
      <c r="CV18" s="146">
        <v>0</v>
      </c>
      <c r="CW18" s="146">
        <v>1</v>
      </c>
      <c r="CX18" s="146">
        <v>0</v>
      </c>
      <c r="CY18" s="146">
        <v>0</v>
      </c>
      <c r="CZ18" s="146">
        <v>0</v>
      </c>
      <c r="DA18" s="146">
        <v>0</v>
      </c>
      <c r="DB18" s="146">
        <v>0</v>
      </c>
      <c r="DC18" s="146">
        <v>0</v>
      </c>
      <c r="DD18" s="146">
        <v>0</v>
      </c>
      <c r="DE18" s="146">
        <v>0</v>
      </c>
      <c r="DF18" s="146">
        <v>1</v>
      </c>
      <c r="DG18" s="146">
        <v>0</v>
      </c>
      <c r="DH18" s="146">
        <v>1</v>
      </c>
      <c r="DI18" s="146">
        <v>0</v>
      </c>
      <c r="DJ18" s="146">
        <v>0</v>
      </c>
    </row>
    <row r="19" spans="1:114" s="146" customFormat="1" x14ac:dyDescent="0.25">
      <c r="A19" s="146" t="s">
        <v>819</v>
      </c>
      <c r="B19" s="146" t="s">
        <v>544</v>
      </c>
      <c r="C19" s="146">
        <v>79</v>
      </c>
      <c r="D19" s="146">
        <v>79</v>
      </c>
      <c r="E19" s="146">
        <v>2</v>
      </c>
      <c r="F19" s="146">
        <v>7</v>
      </c>
      <c r="G19" s="197">
        <f t="shared" si="0"/>
        <v>3</v>
      </c>
      <c r="H19" s="197">
        <v>1</v>
      </c>
      <c r="I19" s="146">
        <v>26</v>
      </c>
      <c r="J19" s="197">
        <f t="shared" si="1"/>
        <v>7</v>
      </c>
      <c r="K19" s="197">
        <v>1</v>
      </c>
      <c r="L19" s="146">
        <v>0</v>
      </c>
      <c r="M19" s="185">
        <v>0</v>
      </c>
      <c r="N19" s="146">
        <v>0</v>
      </c>
      <c r="O19" s="186">
        <v>1</v>
      </c>
      <c r="P19" s="146">
        <v>0</v>
      </c>
      <c r="Q19" s="146">
        <v>0</v>
      </c>
      <c r="R19" s="146">
        <v>0</v>
      </c>
      <c r="S19" s="146">
        <v>0</v>
      </c>
      <c r="T19" s="146">
        <v>0</v>
      </c>
      <c r="U19" s="146">
        <v>0</v>
      </c>
      <c r="V19" s="146">
        <v>0</v>
      </c>
      <c r="W19" s="146">
        <v>0</v>
      </c>
      <c r="X19" s="146">
        <v>0</v>
      </c>
      <c r="Y19" s="146">
        <v>0</v>
      </c>
      <c r="Z19" s="146">
        <v>0</v>
      </c>
      <c r="AA19" s="146">
        <v>0</v>
      </c>
      <c r="AB19" s="146">
        <v>0</v>
      </c>
      <c r="AC19" s="146">
        <v>0</v>
      </c>
      <c r="AD19" s="146">
        <v>0</v>
      </c>
      <c r="AE19" s="146">
        <v>0</v>
      </c>
      <c r="AF19" s="146">
        <v>0</v>
      </c>
      <c r="AG19" s="146">
        <v>0</v>
      </c>
      <c r="AH19" s="146">
        <v>5</v>
      </c>
      <c r="AI19" s="146">
        <v>0</v>
      </c>
      <c r="AJ19" s="146">
        <v>0</v>
      </c>
      <c r="AK19" s="146">
        <v>1</v>
      </c>
      <c r="AL19" s="146">
        <v>0</v>
      </c>
      <c r="AM19" s="146">
        <v>0</v>
      </c>
      <c r="AN19" s="146">
        <v>0</v>
      </c>
      <c r="AO19" s="146">
        <v>0</v>
      </c>
      <c r="AP19" s="146">
        <v>0</v>
      </c>
      <c r="AQ19" s="146">
        <v>0</v>
      </c>
      <c r="AR19" s="146">
        <v>0</v>
      </c>
      <c r="AS19" s="146">
        <v>0</v>
      </c>
      <c r="AT19" s="146">
        <v>0</v>
      </c>
      <c r="AU19" s="146">
        <v>0</v>
      </c>
      <c r="AV19" s="146">
        <v>0</v>
      </c>
      <c r="AW19" s="146">
        <v>0</v>
      </c>
      <c r="AX19" s="146">
        <v>0</v>
      </c>
      <c r="AY19" s="146">
        <v>0</v>
      </c>
      <c r="AZ19" s="146">
        <v>0</v>
      </c>
      <c r="BA19" s="146">
        <v>0</v>
      </c>
      <c r="BB19" s="146">
        <v>0</v>
      </c>
      <c r="BC19" s="146">
        <v>0</v>
      </c>
      <c r="BD19" s="146">
        <v>0</v>
      </c>
      <c r="BE19" s="146">
        <v>0</v>
      </c>
      <c r="BF19" s="146">
        <v>0</v>
      </c>
      <c r="BG19" s="146">
        <v>0</v>
      </c>
      <c r="BH19" s="146">
        <v>0</v>
      </c>
      <c r="BI19" s="146">
        <v>0</v>
      </c>
      <c r="BJ19" s="146">
        <v>0</v>
      </c>
      <c r="BK19" s="146">
        <v>0</v>
      </c>
      <c r="BL19" s="146">
        <v>0</v>
      </c>
      <c r="BM19" s="146">
        <v>0</v>
      </c>
      <c r="BN19" s="146">
        <v>0</v>
      </c>
      <c r="BO19" s="146">
        <v>0</v>
      </c>
      <c r="BP19" s="146">
        <v>0</v>
      </c>
      <c r="BQ19" s="146">
        <v>0</v>
      </c>
      <c r="BR19" s="204">
        <v>0</v>
      </c>
      <c r="BS19" s="146">
        <v>0</v>
      </c>
      <c r="BT19" s="146">
        <v>0</v>
      </c>
      <c r="BU19" s="146">
        <v>0</v>
      </c>
      <c r="BV19" s="146">
        <v>0</v>
      </c>
      <c r="BW19" s="146">
        <v>0</v>
      </c>
      <c r="BX19" s="146">
        <v>1</v>
      </c>
      <c r="BY19" s="146">
        <v>1</v>
      </c>
      <c r="BZ19" s="146">
        <v>0</v>
      </c>
      <c r="CA19" s="146">
        <v>0</v>
      </c>
      <c r="CB19" s="146">
        <v>0</v>
      </c>
      <c r="CC19" s="146">
        <v>0</v>
      </c>
      <c r="CD19" s="146">
        <v>0</v>
      </c>
      <c r="CE19" s="146">
        <v>0</v>
      </c>
      <c r="CF19" s="146">
        <v>0</v>
      </c>
      <c r="CG19" s="146">
        <v>0</v>
      </c>
      <c r="CH19" s="146">
        <v>0</v>
      </c>
      <c r="CI19" s="146">
        <v>0</v>
      </c>
      <c r="CJ19" s="146">
        <v>0</v>
      </c>
      <c r="CK19" s="146">
        <v>0</v>
      </c>
      <c r="CL19" s="146">
        <v>2</v>
      </c>
      <c r="CM19" s="146">
        <v>0</v>
      </c>
      <c r="CN19" s="146">
        <v>0</v>
      </c>
      <c r="CO19" s="146">
        <v>0</v>
      </c>
      <c r="CP19" s="146">
        <v>0</v>
      </c>
      <c r="CQ19" s="146">
        <v>0</v>
      </c>
      <c r="CR19" s="146">
        <v>0</v>
      </c>
      <c r="CS19" s="146">
        <v>0</v>
      </c>
      <c r="CT19" s="146">
        <v>1</v>
      </c>
      <c r="CU19" s="146">
        <v>5</v>
      </c>
      <c r="CV19" s="146">
        <v>0</v>
      </c>
      <c r="CW19" s="146">
        <v>0</v>
      </c>
      <c r="CX19" s="146">
        <v>2</v>
      </c>
      <c r="CY19" s="146">
        <v>0</v>
      </c>
      <c r="CZ19" s="146">
        <v>0</v>
      </c>
      <c r="DA19" s="146">
        <v>0</v>
      </c>
      <c r="DB19" s="146">
        <v>0</v>
      </c>
      <c r="DC19" s="146">
        <v>0</v>
      </c>
      <c r="DD19" s="146">
        <v>0</v>
      </c>
      <c r="DE19" s="146">
        <v>0</v>
      </c>
      <c r="DF19" s="146">
        <v>14</v>
      </c>
      <c r="DG19" s="146">
        <v>0</v>
      </c>
      <c r="DH19" s="146">
        <v>0</v>
      </c>
      <c r="DI19" s="146">
        <v>0</v>
      </c>
      <c r="DJ19" s="146">
        <v>0</v>
      </c>
    </row>
    <row r="20" spans="1:114" s="146" customFormat="1" x14ac:dyDescent="0.25">
      <c r="A20" s="146" t="s">
        <v>819</v>
      </c>
      <c r="B20" s="146" t="s">
        <v>544</v>
      </c>
      <c r="C20" s="146">
        <v>80</v>
      </c>
      <c r="D20" s="146">
        <v>80</v>
      </c>
      <c r="E20" s="146">
        <v>2</v>
      </c>
      <c r="F20" s="146">
        <v>3</v>
      </c>
      <c r="G20" s="197">
        <f t="shared" si="0"/>
        <v>2</v>
      </c>
      <c r="H20" s="197">
        <v>0</v>
      </c>
      <c r="I20" s="146">
        <v>6</v>
      </c>
      <c r="J20" s="197">
        <f t="shared" si="1"/>
        <v>2</v>
      </c>
      <c r="K20" s="197">
        <v>0</v>
      </c>
      <c r="L20" s="146">
        <v>0</v>
      </c>
      <c r="M20" s="185">
        <v>0</v>
      </c>
      <c r="N20" s="146">
        <v>0</v>
      </c>
      <c r="O20" s="186">
        <v>0</v>
      </c>
      <c r="P20" s="146">
        <v>0</v>
      </c>
      <c r="Q20" s="146">
        <v>0</v>
      </c>
      <c r="R20" s="146">
        <v>0</v>
      </c>
      <c r="S20" s="146">
        <v>0</v>
      </c>
      <c r="T20" s="146">
        <v>0</v>
      </c>
      <c r="U20" s="146">
        <v>0</v>
      </c>
      <c r="V20" s="146">
        <v>0</v>
      </c>
      <c r="W20" s="146">
        <v>0</v>
      </c>
      <c r="X20" s="146">
        <v>0</v>
      </c>
      <c r="Y20" s="146">
        <v>0</v>
      </c>
      <c r="Z20" s="146">
        <v>0</v>
      </c>
      <c r="AA20" s="146">
        <v>0</v>
      </c>
      <c r="AB20" s="146">
        <v>0</v>
      </c>
      <c r="AC20" s="146">
        <v>0</v>
      </c>
      <c r="AD20" s="146">
        <v>0</v>
      </c>
      <c r="AE20" s="146">
        <v>0</v>
      </c>
      <c r="AF20" s="146">
        <v>0</v>
      </c>
      <c r="AG20" s="146">
        <v>0</v>
      </c>
      <c r="AH20" s="146">
        <v>2</v>
      </c>
      <c r="AI20" s="146">
        <v>0</v>
      </c>
      <c r="AJ20" s="146">
        <v>0</v>
      </c>
      <c r="AK20" s="146">
        <v>0</v>
      </c>
      <c r="AL20" s="146">
        <v>0</v>
      </c>
      <c r="AM20" s="146">
        <v>0</v>
      </c>
      <c r="AN20" s="146">
        <v>0</v>
      </c>
      <c r="AO20" s="146">
        <v>0</v>
      </c>
      <c r="AP20" s="146">
        <v>0</v>
      </c>
      <c r="AQ20" s="146">
        <v>0</v>
      </c>
      <c r="AR20" s="146">
        <v>0</v>
      </c>
      <c r="AS20" s="146">
        <v>0</v>
      </c>
      <c r="AT20" s="146">
        <v>0</v>
      </c>
      <c r="AU20" s="146">
        <v>0</v>
      </c>
      <c r="AV20" s="146">
        <v>0</v>
      </c>
      <c r="AW20" s="146">
        <v>0</v>
      </c>
      <c r="AX20" s="146">
        <v>0</v>
      </c>
      <c r="AY20" s="146">
        <v>0</v>
      </c>
      <c r="AZ20" s="146">
        <v>0</v>
      </c>
      <c r="BA20" s="146">
        <v>0</v>
      </c>
      <c r="BB20" s="146">
        <v>1</v>
      </c>
      <c r="BC20" s="146">
        <v>0</v>
      </c>
      <c r="BD20" s="146">
        <v>0</v>
      </c>
      <c r="BE20" s="146">
        <v>0</v>
      </c>
      <c r="BF20" s="146">
        <v>0</v>
      </c>
      <c r="BG20" s="146">
        <v>0</v>
      </c>
      <c r="BH20" s="146">
        <v>0</v>
      </c>
      <c r="BI20" s="146">
        <v>0</v>
      </c>
      <c r="BJ20" s="146">
        <v>0</v>
      </c>
      <c r="BK20" s="146">
        <v>0</v>
      </c>
      <c r="BL20" s="146">
        <v>0</v>
      </c>
      <c r="BM20" s="146">
        <v>0</v>
      </c>
      <c r="BN20" s="146">
        <v>0</v>
      </c>
      <c r="BO20" s="146">
        <v>0</v>
      </c>
      <c r="BP20" s="146">
        <v>0</v>
      </c>
      <c r="BQ20" s="146">
        <v>0</v>
      </c>
      <c r="BR20" s="204">
        <v>0</v>
      </c>
      <c r="BS20" s="146">
        <v>0</v>
      </c>
      <c r="BT20" s="146">
        <v>0</v>
      </c>
      <c r="BU20" s="146">
        <v>0</v>
      </c>
      <c r="BV20" s="146">
        <v>0</v>
      </c>
      <c r="BW20" s="146">
        <v>0</v>
      </c>
      <c r="BX20" s="146">
        <v>0</v>
      </c>
      <c r="BY20" s="146">
        <v>0</v>
      </c>
      <c r="BZ20" s="146">
        <v>0</v>
      </c>
      <c r="CA20" s="146">
        <v>0</v>
      </c>
      <c r="CB20" s="146">
        <v>0</v>
      </c>
      <c r="CC20" s="146">
        <v>0</v>
      </c>
      <c r="CD20" s="146">
        <v>0</v>
      </c>
      <c r="CE20" s="146">
        <v>0</v>
      </c>
      <c r="CF20" s="146">
        <v>0</v>
      </c>
      <c r="CG20" s="146">
        <v>0</v>
      </c>
      <c r="CH20" s="146">
        <v>0</v>
      </c>
      <c r="CI20" s="146">
        <v>0</v>
      </c>
      <c r="CJ20" s="146">
        <v>0</v>
      </c>
      <c r="CK20" s="146">
        <v>0</v>
      </c>
      <c r="CL20" s="146">
        <v>3</v>
      </c>
      <c r="CM20" s="146">
        <v>0</v>
      </c>
      <c r="CN20" s="146">
        <v>0</v>
      </c>
      <c r="CO20" s="146">
        <v>0</v>
      </c>
      <c r="CP20" s="146">
        <v>0</v>
      </c>
      <c r="CQ20" s="146">
        <v>0</v>
      </c>
      <c r="CR20" s="146">
        <v>0</v>
      </c>
      <c r="CS20" s="146">
        <v>0</v>
      </c>
      <c r="CT20" s="146">
        <v>0</v>
      </c>
      <c r="CU20" s="146">
        <v>0</v>
      </c>
      <c r="CV20" s="146">
        <v>0</v>
      </c>
      <c r="CW20" s="146">
        <v>0</v>
      </c>
      <c r="CX20" s="146">
        <v>0</v>
      </c>
      <c r="CY20" s="146">
        <v>0</v>
      </c>
      <c r="CZ20" s="146">
        <v>0</v>
      </c>
      <c r="DA20" s="146">
        <v>0</v>
      </c>
      <c r="DB20" s="146">
        <v>0</v>
      </c>
      <c r="DC20" s="146">
        <v>0</v>
      </c>
      <c r="DD20" s="146">
        <v>0</v>
      </c>
      <c r="DE20" s="146">
        <v>0</v>
      </c>
      <c r="DF20" s="146">
        <v>3</v>
      </c>
      <c r="DG20" s="146">
        <v>0</v>
      </c>
      <c r="DH20" s="146">
        <v>0</v>
      </c>
      <c r="DI20" s="146">
        <v>0</v>
      </c>
      <c r="DJ20" s="146">
        <v>0</v>
      </c>
    </row>
    <row r="21" spans="1:114" s="146" customFormat="1" x14ac:dyDescent="0.25">
      <c r="A21" s="146" t="s">
        <v>819</v>
      </c>
      <c r="B21" s="146" t="s">
        <v>544</v>
      </c>
      <c r="C21" s="146">
        <v>81</v>
      </c>
      <c r="D21" s="146">
        <v>81</v>
      </c>
      <c r="E21" s="146">
        <v>2</v>
      </c>
      <c r="F21" s="146">
        <v>4</v>
      </c>
      <c r="G21" s="197">
        <f t="shared" si="0"/>
        <v>3</v>
      </c>
      <c r="H21" s="197">
        <v>0</v>
      </c>
      <c r="I21" s="146">
        <v>11</v>
      </c>
      <c r="J21" s="197">
        <f t="shared" si="1"/>
        <v>4</v>
      </c>
      <c r="K21" s="197">
        <v>1</v>
      </c>
      <c r="L21" s="146">
        <v>0</v>
      </c>
      <c r="M21" s="185">
        <v>0</v>
      </c>
      <c r="N21" s="146">
        <v>0</v>
      </c>
      <c r="O21" s="186">
        <v>0</v>
      </c>
      <c r="P21" s="146">
        <v>0</v>
      </c>
      <c r="Q21" s="146">
        <v>0</v>
      </c>
      <c r="R21" s="146">
        <v>0</v>
      </c>
      <c r="S21" s="146">
        <v>0</v>
      </c>
      <c r="T21" s="146">
        <v>0</v>
      </c>
      <c r="U21" s="146">
        <v>0</v>
      </c>
      <c r="V21" s="146">
        <v>0</v>
      </c>
      <c r="W21" s="146">
        <v>0</v>
      </c>
      <c r="X21" s="146">
        <v>0</v>
      </c>
      <c r="Y21" s="146">
        <v>0</v>
      </c>
      <c r="Z21" s="146">
        <v>0</v>
      </c>
      <c r="AA21" s="146">
        <v>1</v>
      </c>
      <c r="AB21" s="146">
        <v>0</v>
      </c>
      <c r="AC21" s="146">
        <v>0</v>
      </c>
      <c r="AD21" s="146">
        <v>0</v>
      </c>
      <c r="AE21" s="146">
        <v>0</v>
      </c>
      <c r="AF21" s="146">
        <v>0</v>
      </c>
      <c r="AG21" s="146">
        <v>0</v>
      </c>
      <c r="AH21" s="146">
        <v>2</v>
      </c>
      <c r="AI21" s="146">
        <v>0</v>
      </c>
      <c r="AJ21" s="146">
        <v>0</v>
      </c>
      <c r="AK21" s="146">
        <v>1</v>
      </c>
      <c r="AL21" s="146">
        <v>0</v>
      </c>
      <c r="AM21" s="146">
        <v>0</v>
      </c>
      <c r="AN21" s="146">
        <v>0</v>
      </c>
      <c r="AO21" s="146">
        <v>0</v>
      </c>
      <c r="AP21" s="146">
        <v>0</v>
      </c>
      <c r="AQ21" s="146">
        <v>0</v>
      </c>
      <c r="AR21" s="146">
        <v>0</v>
      </c>
      <c r="AS21" s="146">
        <v>0</v>
      </c>
      <c r="AT21" s="146">
        <v>0</v>
      </c>
      <c r="AU21" s="146">
        <v>0</v>
      </c>
      <c r="AV21" s="146">
        <v>0</v>
      </c>
      <c r="AW21" s="146">
        <v>0</v>
      </c>
      <c r="AX21" s="146">
        <v>0</v>
      </c>
      <c r="AY21" s="146">
        <v>0</v>
      </c>
      <c r="AZ21" s="146">
        <v>0</v>
      </c>
      <c r="BA21" s="146">
        <v>0</v>
      </c>
      <c r="BB21" s="146">
        <v>0</v>
      </c>
      <c r="BC21" s="146">
        <v>0</v>
      </c>
      <c r="BD21" s="146">
        <v>0</v>
      </c>
      <c r="BE21" s="146">
        <v>0</v>
      </c>
      <c r="BF21" s="146">
        <v>0</v>
      </c>
      <c r="BG21" s="146">
        <v>0</v>
      </c>
      <c r="BH21" s="146">
        <v>0</v>
      </c>
      <c r="BI21" s="146">
        <v>0</v>
      </c>
      <c r="BJ21" s="146">
        <v>0</v>
      </c>
      <c r="BK21" s="146">
        <v>0</v>
      </c>
      <c r="BL21" s="146">
        <v>0</v>
      </c>
      <c r="BM21" s="146">
        <v>0</v>
      </c>
      <c r="BN21" s="146">
        <v>0</v>
      </c>
      <c r="BO21" s="146">
        <v>0</v>
      </c>
      <c r="BP21" s="146">
        <v>0</v>
      </c>
      <c r="BQ21" s="146">
        <v>0</v>
      </c>
      <c r="BR21" s="204">
        <v>0</v>
      </c>
      <c r="BS21" s="146">
        <v>0</v>
      </c>
      <c r="BT21" s="146">
        <v>0</v>
      </c>
      <c r="BU21" s="146">
        <v>0</v>
      </c>
      <c r="BV21" s="146">
        <v>0</v>
      </c>
      <c r="BW21" s="146">
        <v>0</v>
      </c>
      <c r="BX21" s="146">
        <v>0</v>
      </c>
      <c r="BY21" s="146">
        <v>0</v>
      </c>
      <c r="BZ21" s="146">
        <v>0</v>
      </c>
      <c r="CA21" s="146">
        <v>0</v>
      </c>
      <c r="CB21" s="146">
        <v>1</v>
      </c>
      <c r="CC21" s="146">
        <v>0</v>
      </c>
      <c r="CD21" s="146">
        <v>0</v>
      </c>
      <c r="CE21" s="146">
        <v>0</v>
      </c>
      <c r="CF21" s="146">
        <v>0</v>
      </c>
      <c r="CG21" s="146">
        <v>0</v>
      </c>
      <c r="CH21" s="146">
        <v>0</v>
      </c>
      <c r="CI21" s="146">
        <v>0</v>
      </c>
      <c r="CJ21" s="146">
        <v>0</v>
      </c>
      <c r="CK21" s="146">
        <v>0</v>
      </c>
      <c r="CL21" s="146">
        <v>0</v>
      </c>
      <c r="CM21" s="146">
        <v>0</v>
      </c>
      <c r="CN21" s="146">
        <v>0</v>
      </c>
      <c r="CO21" s="146">
        <v>0</v>
      </c>
      <c r="CP21" s="146">
        <v>0</v>
      </c>
      <c r="CQ21" s="146">
        <v>0</v>
      </c>
      <c r="CR21" s="146">
        <v>0</v>
      </c>
      <c r="CS21" s="146">
        <v>0</v>
      </c>
      <c r="CT21" s="146">
        <v>0</v>
      </c>
      <c r="CU21" s="146">
        <v>4</v>
      </c>
      <c r="CV21" s="146">
        <v>0</v>
      </c>
      <c r="CW21" s="146">
        <v>0</v>
      </c>
      <c r="CX21" s="146">
        <v>0</v>
      </c>
      <c r="CY21" s="146">
        <v>0</v>
      </c>
      <c r="CZ21" s="146">
        <v>0</v>
      </c>
      <c r="DA21" s="146">
        <v>0</v>
      </c>
      <c r="DB21" s="146">
        <v>0</v>
      </c>
      <c r="DC21" s="146">
        <v>0</v>
      </c>
      <c r="DD21" s="146">
        <v>0</v>
      </c>
      <c r="DE21" s="146">
        <v>0</v>
      </c>
      <c r="DF21" s="146">
        <v>5</v>
      </c>
      <c r="DG21" s="146">
        <v>0</v>
      </c>
      <c r="DH21" s="146">
        <v>1</v>
      </c>
      <c r="DI21" s="146">
        <v>0</v>
      </c>
      <c r="DJ21" s="146">
        <v>0</v>
      </c>
    </row>
    <row r="22" spans="1:114" s="146" customFormat="1" x14ac:dyDescent="0.25">
      <c r="A22" s="146" t="s">
        <v>819</v>
      </c>
      <c r="B22" s="146" t="s">
        <v>544</v>
      </c>
      <c r="C22" s="146">
        <v>82</v>
      </c>
      <c r="D22" s="146">
        <v>82</v>
      </c>
      <c r="E22" s="146">
        <v>2</v>
      </c>
      <c r="F22" s="146">
        <v>3</v>
      </c>
      <c r="G22" s="197">
        <f t="shared" si="0"/>
        <v>3</v>
      </c>
      <c r="H22" s="197">
        <v>0</v>
      </c>
      <c r="I22" s="146">
        <v>4</v>
      </c>
      <c r="J22" s="197">
        <f t="shared" si="1"/>
        <v>3</v>
      </c>
      <c r="K22" s="197">
        <v>1</v>
      </c>
      <c r="L22" s="146">
        <v>0</v>
      </c>
      <c r="M22" s="185">
        <v>0</v>
      </c>
      <c r="N22" s="146">
        <v>0</v>
      </c>
      <c r="O22" s="186">
        <v>0</v>
      </c>
      <c r="P22" s="146">
        <v>0</v>
      </c>
      <c r="Q22" s="146">
        <v>0</v>
      </c>
      <c r="R22" s="146">
        <v>0</v>
      </c>
      <c r="S22" s="146">
        <v>0</v>
      </c>
      <c r="T22" s="146">
        <v>0</v>
      </c>
      <c r="U22" s="146">
        <v>0</v>
      </c>
      <c r="V22" s="146">
        <v>0</v>
      </c>
      <c r="W22" s="146">
        <v>0</v>
      </c>
      <c r="X22" s="146">
        <v>0</v>
      </c>
      <c r="Y22" s="146">
        <v>0</v>
      </c>
      <c r="Z22" s="146">
        <v>0</v>
      </c>
      <c r="AA22" s="146">
        <v>1</v>
      </c>
      <c r="AB22" s="146">
        <v>0</v>
      </c>
      <c r="AC22" s="146">
        <v>0</v>
      </c>
      <c r="AD22" s="146">
        <v>0</v>
      </c>
      <c r="AE22" s="146">
        <v>0</v>
      </c>
      <c r="AF22" s="146">
        <v>0</v>
      </c>
      <c r="AG22" s="146">
        <v>0</v>
      </c>
      <c r="AH22" s="146">
        <v>1</v>
      </c>
      <c r="AI22" s="146">
        <v>0</v>
      </c>
      <c r="AJ22" s="146">
        <v>0</v>
      </c>
      <c r="AK22" s="146">
        <v>1</v>
      </c>
      <c r="AL22" s="146">
        <v>0</v>
      </c>
      <c r="AM22" s="146">
        <v>0</v>
      </c>
      <c r="AN22" s="146">
        <v>0</v>
      </c>
      <c r="AO22" s="146">
        <v>0</v>
      </c>
      <c r="AP22" s="146">
        <v>0</v>
      </c>
      <c r="AQ22" s="146">
        <v>0</v>
      </c>
      <c r="AR22" s="146">
        <v>0</v>
      </c>
      <c r="AS22" s="146">
        <v>0</v>
      </c>
      <c r="AT22" s="146">
        <v>0</v>
      </c>
      <c r="AU22" s="146">
        <v>0</v>
      </c>
      <c r="AV22" s="146">
        <v>0</v>
      </c>
      <c r="AW22" s="146">
        <v>0</v>
      </c>
      <c r="AX22" s="146">
        <v>0</v>
      </c>
      <c r="AY22" s="146">
        <v>0</v>
      </c>
      <c r="AZ22" s="146">
        <v>0</v>
      </c>
      <c r="BA22" s="146">
        <v>0</v>
      </c>
      <c r="BB22" s="146">
        <v>0</v>
      </c>
      <c r="BC22" s="146">
        <v>0</v>
      </c>
      <c r="BD22" s="146">
        <v>0</v>
      </c>
      <c r="BE22" s="146">
        <v>0</v>
      </c>
      <c r="BF22" s="146">
        <v>0</v>
      </c>
      <c r="BG22" s="146">
        <v>0</v>
      </c>
      <c r="BH22" s="146">
        <v>0</v>
      </c>
      <c r="BI22" s="146">
        <v>0</v>
      </c>
      <c r="BJ22" s="146">
        <v>0</v>
      </c>
      <c r="BK22" s="146">
        <v>0</v>
      </c>
      <c r="BL22" s="146">
        <v>0</v>
      </c>
      <c r="BM22" s="146">
        <v>0</v>
      </c>
      <c r="BN22" s="146">
        <v>0</v>
      </c>
      <c r="BO22" s="146">
        <v>0</v>
      </c>
      <c r="BP22" s="146">
        <v>0</v>
      </c>
      <c r="BQ22" s="146">
        <v>0</v>
      </c>
      <c r="BR22" s="204">
        <v>0</v>
      </c>
      <c r="BS22" s="146">
        <v>0</v>
      </c>
      <c r="BT22" s="146">
        <v>0</v>
      </c>
      <c r="BU22" s="146">
        <v>0</v>
      </c>
      <c r="BV22" s="146">
        <v>0</v>
      </c>
      <c r="BW22" s="146">
        <v>0</v>
      </c>
      <c r="BX22" s="146">
        <v>0</v>
      </c>
      <c r="BY22" s="146">
        <v>0</v>
      </c>
      <c r="BZ22" s="146">
        <v>0</v>
      </c>
      <c r="CA22" s="146">
        <v>0</v>
      </c>
      <c r="CB22" s="146">
        <v>0</v>
      </c>
      <c r="CC22" s="146">
        <v>0</v>
      </c>
      <c r="CD22" s="146">
        <v>0</v>
      </c>
      <c r="CE22" s="146">
        <v>0</v>
      </c>
      <c r="CF22" s="146">
        <v>0</v>
      </c>
      <c r="CG22" s="146">
        <v>0</v>
      </c>
      <c r="CH22" s="146">
        <v>0</v>
      </c>
      <c r="CI22" s="146">
        <v>0</v>
      </c>
      <c r="CJ22" s="146">
        <v>0</v>
      </c>
      <c r="CK22" s="146">
        <v>0</v>
      </c>
      <c r="CL22" s="146">
        <v>2</v>
      </c>
      <c r="CM22" s="146">
        <v>0</v>
      </c>
      <c r="CN22" s="146">
        <v>0</v>
      </c>
      <c r="CO22" s="146">
        <v>0</v>
      </c>
      <c r="CP22" s="146">
        <v>0</v>
      </c>
      <c r="CQ22" s="146">
        <v>0</v>
      </c>
      <c r="CR22" s="146">
        <v>0</v>
      </c>
      <c r="CS22" s="146">
        <v>0</v>
      </c>
      <c r="CT22" s="146">
        <v>0</v>
      </c>
      <c r="CU22" s="146">
        <v>0</v>
      </c>
      <c r="CV22" s="146">
        <v>0</v>
      </c>
      <c r="CW22" s="146">
        <v>0</v>
      </c>
      <c r="CX22" s="146">
        <v>1</v>
      </c>
      <c r="CY22" s="146">
        <v>0</v>
      </c>
      <c r="CZ22" s="146">
        <v>0</v>
      </c>
      <c r="DA22" s="146">
        <v>0</v>
      </c>
      <c r="DB22" s="146">
        <v>1</v>
      </c>
      <c r="DC22" s="146">
        <v>0</v>
      </c>
      <c r="DD22" s="146">
        <v>0</v>
      </c>
      <c r="DE22" s="146">
        <v>0</v>
      </c>
      <c r="DF22" s="146">
        <v>0</v>
      </c>
      <c r="DG22" s="146">
        <v>0</v>
      </c>
      <c r="DH22" s="146">
        <v>0</v>
      </c>
      <c r="DI22" s="146">
        <v>0</v>
      </c>
      <c r="DJ22" s="146">
        <v>0</v>
      </c>
    </row>
    <row r="23" spans="1:114" s="146" customFormat="1" x14ac:dyDescent="0.25">
      <c r="A23" s="146" t="s">
        <v>819</v>
      </c>
      <c r="B23" s="146" t="s">
        <v>544</v>
      </c>
      <c r="C23" s="146">
        <v>83</v>
      </c>
      <c r="D23" s="146">
        <v>83</v>
      </c>
      <c r="E23" s="146">
        <v>2</v>
      </c>
      <c r="F23" s="146">
        <v>3</v>
      </c>
      <c r="G23" s="197">
        <f t="shared" si="0"/>
        <v>2</v>
      </c>
      <c r="H23" s="197">
        <v>0</v>
      </c>
      <c r="I23" s="146">
        <v>6</v>
      </c>
      <c r="J23" s="197">
        <f t="shared" si="1"/>
        <v>3</v>
      </c>
      <c r="K23" s="197">
        <v>0</v>
      </c>
      <c r="L23" s="146">
        <v>0</v>
      </c>
      <c r="M23" s="185">
        <v>0</v>
      </c>
      <c r="N23" s="146">
        <v>0</v>
      </c>
      <c r="O23" s="186">
        <v>0</v>
      </c>
      <c r="P23" s="146">
        <v>0</v>
      </c>
      <c r="Q23" s="146">
        <v>0</v>
      </c>
      <c r="R23" s="146">
        <v>0</v>
      </c>
      <c r="S23" s="146">
        <v>0</v>
      </c>
      <c r="T23" s="146">
        <v>0</v>
      </c>
      <c r="U23" s="146">
        <v>0</v>
      </c>
      <c r="V23" s="146">
        <v>0</v>
      </c>
      <c r="W23" s="146">
        <v>0</v>
      </c>
      <c r="X23" s="146">
        <v>0</v>
      </c>
      <c r="Y23" s="146">
        <v>0</v>
      </c>
      <c r="Z23" s="146">
        <v>0</v>
      </c>
      <c r="AA23" s="146">
        <v>0</v>
      </c>
      <c r="AB23" s="146">
        <v>0</v>
      </c>
      <c r="AC23" s="146">
        <v>0</v>
      </c>
      <c r="AD23" s="146">
        <v>0</v>
      </c>
      <c r="AE23" s="146">
        <v>0</v>
      </c>
      <c r="AF23" s="146">
        <v>0</v>
      </c>
      <c r="AG23" s="146">
        <v>0</v>
      </c>
      <c r="AH23" s="146">
        <v>2</v>
      </c>
      <c r="AI23" s="146">
        <v>0</v>
      </c>
      <c r="AJ23" s="146">
        <v>0</v>
      </c>
      <c r="AK23" s="146">
        <v>0</v>
      </c>
      <c r="AL23" s="146">
        <v>0</v>
      </c>
      <c r="AM23" s="146">
        <v>0</v>
      </c>
      <c r="AN23" s="146">
        <v>0</v>
      </c>
      <c r="AO23" s="146">
        <v>0</v>
      </c>
      <c r="AP23" s="146">
        <v>0</v>
      </c>
      <c r="AQ23" s="146">
        <v>0</v>
      </c>
      <c r="AR23" s="146">
        <v>0</v>
      </c>
      <c r="AS23" s="146">
        <v>0</v>
      </c>
      <c r="AT23" s="146">
        <v>0</v>
      </c>
      <c r="AU23" s="146">
        <v>0</v>
      </c>
      <c r="AV23" s="146">
        <v>0</v>
      </c>
      <c r="AW23" s="146">
        <v>0</v>
      </c>
      <c r="AX23" s="146">
        <v>0</v>
      </c>
      <c r="AY23" s="146">
        <v>0</v>
      </c>
      <c r="AZ23" s="146">
        <v>0</v>
      </c>
      <c r="BA23" s="146">
        <v>0</v>
      </c>
      <c r="BB23" s="146">
        <v>1</v>
      </c>
      <c r="BC23" s="146">
        <v>0</v>
      </c>
      <c r="BD23" s="146">
        <v>0</v>
      </c>
      <c r="BE23" s="146">
        <v>0</v>
      </c>
      <c r="BF23" s="146">
        <v>0</v>
      </c>
      <c r="BG23" s="146">
        <v>0</v>
      </c>
      <c r="BH23" s="146">
        <v>0</v>
      </c>
      <c r="BI23" s="146">
        <v>0</v>
      </c>
      <c r="BJ23" s="146">
        <v>0</v>
      </c>
      <c r="BK23" s="146">
        <v>0</v>
      </c>
      <c r="BL23" s="146">
        <v>0</v>
      </c>
      <c r="BM23" s="146">
        <v>0</v>
      </c>
      <c r="BN23" s="146">
        <v>0</v>
      </c>
      <c r="BO23" s="146">
        <v>0</v>
      </c>
      <c r="BP23" s="146">
        <v>0</v>
      </c>
      <c r="BQ23" s="146">
        <v>0</v>
      </c>
      <c r="BR23" s="204">
        <v>0</v>
      </c>
      <c r="BS23" s="146">
        <v>0</v>
      </c>
      <c r="BT23" s="146">
        <v>0</v>
      </c>
      <c r="BU23" s="146">
        <v>0</v>
      </c>
      <c r="BV23" s="146">
        <v>0</v>
      </c>
      <c r="BW23" s="146">
        <v>0</v>
      </c>
      <c r="BX23" s="146">
        <v>0</v>
      </c>
      <c r="BY23" s="146">
        <v>0</v>
      </c>
      <c r="BZ23" s="146">
        <v>0</v>
      </c>
      <c r="CA23" s="146">
        <v>0</v>
      </c>
      <c r="CB23" s="146">
        <v>0</v>
      </c>
      <c r="CC23" s="146">
        <v>0</v>
      </c>
      <c r="CD23" s="146">
        <v>0</v>
      </c>
      <c r="CE23" s="146">
        <v>0</v>
      </c>
      <c r="CF23" s="146">
        <v>0</v>
      </c>
      <c r="CG23" s="146">
        <v>0</v>
      </c>
      <c r="CH23" s="146">
        <v>0</v>
      </c>
      <c r="CI23" s="146">
        <v>0</v>
      </c>
      <c r="CJ23" s="146">
        <v>0</v>
      </c>
      <c r="CK23" s="146">
        <v>0</v>
      </c>
      <c r="CL23" s="146">
        <v>1</v>
      </c>
      <c r="CM23" s="146">
        <v>0</v>
      </c>
      <c r="CN23" s="146">
        <v>0</v>
      </c>
      <c r="CO23" s="146">
        <v>0</v>
      </c>
      <c r="CP23" s="146">
        <v>0</v>
      </c>
      <c r="CQ23" s="146">
        <v>0</v>
      </c>
      <c r="CR23" s="146">
        <v>0</v>
      </c>
      <c r="CS23" s="146">
        <v>0</v>
      </c>
      <c r="CT23" s="146">
        <v>0</v>
      </c>
      <c r="CU23" s="146">
        <v>4</v>
      </c>
      <c r="CV23" s="146">
        <v>0</v>
      </c>
      <c r="CW23" s="146">
        <v>0</v>
      </c>
      <c r="CX23" s="146">
        <v>0</v>
      </c>
      <c r="CY23" s="146">
        <v>0</v>
      </c>
      <c r="CZ23" s="146">
        <v>0</v>
      </c>
      <c r="DA23" s="146">
        <v>0</v>
      </c>
      <c r="DB23" s="146">
        <v>0</v>
      </c>
      <c r="DC23" s="146">
        <v>0</v>
      </c>
      <c r="DD23" s="146">
        <v>0</v>
      </c>
      <c r="DE23" s="146">
        <v>0</v>
      </c>
      <c r="DF23" s="146">
        <v>0</v>
      </c>
      <c r="DG23" s="146">
        <v>0</v>
      </c>
      <c r="DH23" s="146">
        <v>1</v>
      </c>
      <c r="DI23" s="146">
        <v>0</v>
      </c>
      <c r="DJ23" s="146">
        <v>0</v>
      </c>
    </row>
    <row r="24" spans="1:114" s="146" customFormat="1" x14ac:dyDescent="0.25">
      <c r="A24" s="146" t="s">
        <v>819</v>
      </c>
      <c r="B24" s="146" t="s">
        <v>544</v>
      </c>
      <c r="C24" s="146">
        <v>84</v>
      </c>
      <c r="D24" s="146">
        <v>84</v>
      </c>
      <c r="E24" s="146">
        <v>2</v>
      </c>
      <c r="F24" s="146">
        <v>8</v>
      </c>
      <c r="G24" s="197">
        <f t="shared" si="0"/>
        <v>4</v>
      </c>
      <c r="H24" s="197">
        <v>0</v>
      </c>
      <c r="I24" s="146">
        <v>19</v>
      </c>
      <c r="J24" s="197">
        <f t="shared" si="1"/>
        <v>4</v>
      </c>
      <c r="K24" s="197">
        <v>0</v>
      </c>
      <c r="L24" s="146">
        <v>0</v>
      </c>
      <c r="M24" s="185">
        <v>1</v>
      </c>
      <c r="N24" s="146">
        <v>0</v>
      </c>
      <c r="O24" s="186">
        <v>0</v>
      </c>
      <c r="P24" s="146">
        <v>0</v>
      </c>
      <c r="Q24" s="146">
        <v>0</v>
      </c>
      <c r="R24" s="146">
        <v>0</v>
      </c>
      <c r="S24" s="146">
        <v>0</v>
      </c>
      <c r="T24" s="146">
        <v>0</v>
      </c>
      <c r="U24" s="146">
        <v>0</v>
      </c>
      <c r="V24" s="146">
        <v>0</v>
      </c>
      <c r="W24" s="146">
        <v>0</v>
      </c>
      <c r="X24" s="146">
        <v>0</v>
      </c>
      <c r="Y24" s="146">
        <v>0</v>
      </c>
      <c r="Z24" s="146">
        <v>0</v>
      </c>
      <c r="AA24" s="146">
        <v>1</v>
      </c>
      <c r="AB24" s="146">
        <v>0</v>
      </c>
      <c r="AC24" s="146">
        <v>0</v>
      </c>
      <c r="AD24" s="146">
        <v>0</v>
      </c>
      <c r="AE24" s="146">
        <v>0</v>
      </c>
      <c r="AF24" s="146">
        <v>0</v>
      </c>
      <c r="AG24" s="146">
        <v>0</v>
      </c>
      <c r="AH24" s="146">
        <v>4</v>
      </c>
      <c r="AI24" s="146">
        <v>0</v>
      </c>
      <c r="AJ24" s="146">
        <v>0</v>
      </c>
      <c r="AK24" s="146">
        <v>2</v>
      </c>
      <c r="AL24" s="146">
        <v>0</v>
      </c>
      <c r="AM24" s="146">
        <v>0</v>
      </c>
      <c r="AN24" s="146">
        <v>0</v>
      </c>
      <c r="AO24" s="146">
        <v>0</v>
      </c>
      <c r="AP24" s="146">
        <v>0</v>
      </c>
      <c r="AQ24" s="146">
        <v>0</v>
      </c>
      <c r="AR24" s="146">
        <v>0</v>
      </c>
      <c r="AS24" s="146">
        <v>0</v>
      </c>
      <c r="AT24" s="146">
        <v>0</v>
      </c>
      <c r="AU24" s="146">
        <v>0</v>
      </c>
      <c r="AV24" s="146">
        <v>0</v>
      </c>
      <c r="AW24" s="146">
        <v>0</v>
      </c>
      <c r="AX24" s="146">
        <v>0</v>
      </c>
      <c r="AY24" s="146">
        <v>0</v>
      </c>
      <c r="AZ24" s="146">
        <v>0</v>
      </c>
      <c r="BA24" s="146">
        <v>0</v>
      </c>
      <c r="BB24" s="146">
        <v>0</v>
      </c>
      <c r="BC24" s="146">
        <v>0</v>
      </c>
      <c r="BD24" s="146">
        <v>0</v>
      </c>
      <c r="BE24" s="146">
        <v>0</v>
      </c>
      <c r="BF24" s="146">
        <v>0</v>
      </c>
      <c r="BG24" s="146">
        <v>0</v>
      </c>
      <c r="BH24" s="146">
        <v>0</v>
      </c>
      <c r="BI24" s="146">
        <v>0</v>
      </c>
      <c r="BJ24" s="146">
        <v>0</v>
      </c>
      <c r="BK24" s="146">
        <v>0</v>
      </c>
      <c r="BL24" s="146">
        <v>0</v>
      </c>
      <c r="BM24" s="146">
        <v>0</v>
      </c>
      <c r="BN24" s="146">
        <v>0</v>
      </c>
      <c r="BO24" s="146">
        <v>0</v>
      </c>
      <c r="BP24" s="146">
        <v>0</v>
      </c>
      <c r="BQ24" s="146">
        <v>0</v>
      </c>
      <c r="BR24" s="204">
        <v>0</v>
      </c>
      <c r="BS24" s="146">
        <v>0</v>
      </c>
      <c r="BT24" s="146">
        <v>0</v>
      </c>
      <c r="BU24" s="146">
        <v>0</v>
      </c>
      <c r="BV24" s="146">
        <v>0</v>
      </c>
      <c r="BW24" s="146">
        <v>0</v>
      </c>
      <c r="BX24" s="146">
        <v>0</v>
      </c>
      <c r="BY24" s="146">
        <v>0</v>
      </c>
      <c r="BZ24" s="146">
        <v>0</v>
      </c>
      <c r="CA24" s="146">
        <v>0</v>
      </c>
      <c r="CB24" s="146">
        <v>0</v>
      </c>
      <c r="CC24" s="146">
        <v>0</v>
      </c>
      <c r="CD24" s="146">
        <v>0</v>
      </c>
      <c r="CE24" s="146">
        <v>0</v>
      </c>
      <c r="CF24" s="146">
        <v>0</v>
      </c>
      <c r="CG24" s="146">
        <v>0</v>
      </c>
      <c r="CH24" s="146">
        <v>0</v>
      </c>
      <c r="CI24" s="146">
        <v>0</v>
      </c>
      <c r="CJ24" s="146">
        <v>0</v>
      </c>
      <c r="CK24" s="146">
        <v>0</v>
      </c>
      <c r="CL24" s="146">
        <v>11</v>
      </c>
      <c r="CM24" s="146">
        <v>0</v>
      </c>
      <c r="CN24" s="146">
        <v>0</v>
      </c>
      <c r="CO24" s="146">
        <v>0</v>
      </c>
      <c r="CP24" s="146">
        <v>0</v>
      </c>
      <c r="CQ24" s="146">
        <v>0</v>
      </c>
      <c r="CR24" s="146">
        <v>0</v>
      </c>
      <c r="CS24" s="146">
        <v>0</v>
      </c>
      <c r="CT24" s="146">
        <v>0</v>
      </c>
      <c r="CU24" s="146">
        <v>4</v>
      </c>
      <c r="CV24" s="146">
        <v>0</v>
      </c>
      <c r="CW24" s="146">
        <v>0</v>
      </c>
      <c r="CX24" s="146">
        <v>0</v>
      </c>
      <c r="CY24" s="146">
        <v>0</v>
      </c>
      <c r="CZ24" s="146">
        <v>0</v>
      </c>
      <c r="DA24" s="146">
        <v>0</v>
      </c>
      <c r="DB24" s="146">
        <v>0</v>
      </c>
      <c r="DC24" s="146">
        <v>0</v>
      </c>
      <c r="DD24" s="146">
        <v>0</v>
      </c>
      <c r="DE24" s="146">
        <v>0</v>
      </c>
      <c r="DF24" s="146">
        <v>1</v>
      </c>
      <c r="DG24" s="146">
        <v>0</v>
      </c>
      <c r="DH24" s="146">
        <v>3</v>
      </c>
      <c r="DI24" s="146">
        <v>0</v>
      </c>
      <c r="DJ24" s="146">
        <v>0</v>
      </c>
    </row>
    <row r="25" spans="1:114" s="146" customFormat="1" x14ac:dyDescent="0.25">
      <c r="A25" s="146" t="s">
        <v>819</v>
      </c>
      <c r="B25" s="146" t="s">
        <v>544</v>
      </c>
      <c r="C25" s="146">
        <v>85</v>
      </c>
      <c r="D25" s="146">
        <v>85</v>
      </c>
      <c r="E25" s="146">
        <v>2</v>
      </c>
      <c r="F25" s="146">
        <v>5</v>
      </c>
      <c r="G25" s="197">
        <f t="shared" si="0"/>
        <v>3</v>
      </c>
      <c r="H25" s="197">
        <v>0</v>
      </c>
      <c r="I25" s="146">
        <v>4</v>
      </c>
      <c r="J25" s="197">
        <f t="shared" si="1"/>
        <v>2</v>
      </c>
      <c r="K25" s="197">
        <v>0</v>
      </c>
      <c r="L25" s="146">
        <v>0</v>
      </c>
      <c r="M25" s="185">
        <v>0</v>
      </c>
      <c r="N25" s="146">
        <v>0</v>
      </c>
      <c r="O25" s="186">
        <v>0</v>
      </c>
      <c r="P25" s="146">
        <v>0</v>
      </c>
      <c r="Q25" s="146">
        <v>0</v>
      </c>
      <c r="R25" s="146">
        <v>0</v>
      </c>
      <c r="S25" s="146">
        <v>0</v>
      </c>
      <c r="T25" s="146">
        <v>0</v>
      </c>
      <c r="U25" s="146">
        <v>0</v>
      </c>
      <c r="V25" s="146">
        <v>0</v>
      </c>
      <c r="W25" s="146">
        <v>0</v>
      </c>
      <c r="X25" s="146">
        <v>0</v>
      </c>
      <c r="Y25" s="146">
        <v>0</v>
      </c>
      <c r="Z25" s="146">
        <v>0</v>
      </c>
      <c r="AA25" s="146">
        <v>1</v>
      </c>
      <c r="AB25" s="146">
        <v>0</v>
      </c>
      <c r="AC25" s="146">
        <v>0</v>
      </c>
      <c r="AD25" s="146">
        <v>0</v>
      </c>
      <c r="AE25" s="146">
        <v>0</v>
      </c>
      <c r="AF25" s="146">
        <v>0</v>
      </c>
      <c r="AG25" s="146">
        <v>0</v>
      </c>
      <c r="AH25" s="146">
        <v>3</v>
      </c>
      <c r="AI25" s="146">
        <v>0</v>
      </c>
      <c r="AJ25" s="146">
        <v>0</v>
      </c>
      <c r="AK25" s="146">
        <v>1</v>
      </c>
      <c r="AL25" s="146">
        <v>0</v>
      </c>
      <c r="AM25" s="146">
        <v>0</v>
      </c>
      <c r="AN25" s="146">
        <v>0</v>
      </c>
      <c r="AO25" s="146">
        <v>0</v>
      </c>
      <c r="AP25" s="146">
        <v>0</v>
      </c>
      <c r="AQ25" s="146">
        <v>0</v>
      </c>
      <c r="AR25" s="146">
        <v>0</v>
      </c>
      <c r="AS25" s="146">
        <v>0</v>
      </c>
      <c r="AT25" s="146">
        <v>0</v>
      </c>
      <c r="AU25" s="146">
        <v>0</v>
      </c>
      <c r="AV25" s="146">
        <v>0</v>
      </c>
      <c r="AW25" s="146">
        <v>0</v>
      </c>
      <c r="AX25" s="146">
        <v>0</v>
      </c>
      <c r="AY25" s="146">
        <v>0</v>
      </c>
      <c r="AZ25" s="146">
        <v>0</v>
      </c>
      <c r="BA25" s="146">
        <v>0</v>
      </c>
      <c r="BB25" s="146">
        <v>0</v>
      </c>
      <c r="BC25" s="146">
        <v>0</v>
      </c>
      <c r="BD25" s="146">
        <v>0</v>
      </c>
      <c r="BE25" s="146">
        <v>0</v>
      </c>
      <c r="BF25" s="146">
        <v>0</v>
      </c>
      <c r="BG25" s="146">
        <v>0</v>
      </c>
      <c r="BH25" s="146">
        <v>0</v>
      </c>
      <c r="BI25" s="146">
        <v>0</v>
      </c>
      <c r="BJ25" s="146">
        <v>0</v>
      </c>
      <c r="BK25" s="146">
        <v>0</v>
      </c>
      <c r="BL25" s="146">
        <v>0</v>
      </c>
      <c r="BM25" s="146">
        <v>0</v>
      </c>
      <c r="BN25" s="146">
        <v>0</v>
      </c>
      <c r="BO25" s="146">
        <v>0</v>
      </c>
      <c r="BP25" s="146">
        <v>0</v>
      </c>
      <c r="BQ25" s="146">
        <v>0</v>
      </c>
      <c r="BR25" s="204">
        <v>0</v>
      </c>
      <c r="BS25" s="146">
        <v>0</v>
      </c>
      <c r="BT25" s="146">
        <v>0</v>
      </c>
      <c r="BU25" s="146">
        <v>0</v>
      </c>
      <c r="BV25" s="146">
        <v>0</v>
      </c>
      <c r="BW25" s="146">
        <v>0</v>
      </c>
      <c r="BX25" s="146">
        <v>0</v>
      </c>
      <c r="BY25" s="146">
        <v>0</v>
      </c>
      <c r="BZ25" s="146">
        <v>0</v>
      </c>
      <c r="CA25" s="146">
        <v>0</v>
      </c>
      <c r="CB25" s="146">
        <v>0</v>
      </c>
      <c r="CC25" s="146">
        <v>0</v>
      </c>
      <c r="CD25" s="146">
        <v>0</v>
      </c>
      <c r="CE25" s="146">
        <v>0</v>
      </c>
      <c r="CF25" s="146">
        <v>0</v>
      </c>
      <c r="CG25" s="146">
        <v>0</v>
      </c>
      <c r="CH25" s="146">
        <v>0</v>
      </c>
      <c r="CI25" s="146">
        <v>0</v>
      </c>
      <c r="CJ25" s="146">
        <v>0</v>
      </c>
      <c r="CK25" s="146">
        <v>0</v>
      </c>
      <c r="CL25" s="146">
        <v>1</v>
      </c>
      <c r="CM25" s="146">
        <v>0</v>
      </c>
      <c r="CN25" s="146">
        <v>0</v>
      </c>
      <c r="CO25" s="146">
        <v>0</v>
      </c>
      <c r="CP25" s="146">
        <v>0</v>
      </c>
      <c r="CQ25" s="146">
        <v>0</v>
      </c>
      <c r="CR25" s="146">
        <v>0</v>
      </c>
      <c r="CS25" s="146">
        <v>0</v>
      </c>
      <c r="CT25" s="146">
        <v>3</v>
      </c>
      <c r="CU25" s="146">
        <v>0</v>
      </c>
      <c r="CV25" s="146">
        <v>0</v>
      </c>
      <c r="CW25" s="146">
        <v>0</v>
      </c>
      <c r="CX25" s="146">
        <v>0</v>
      </c>
      <c r="CY25" s="146">
        <v>0</v>
      </c>
      <c r="CZ25" s="146">
        <v>0</v>
      </c>
      <c r="DA25" s="146">
        <v>0</v>
      </c>
      <c r="DB25" s="146">
        <v>0</v>
      </c>
      <c r="DC25" s="146">
        <v>0</v>
      </c>
      <c r="DD25" s="146">
        <v>0</v>
      </c>
      <c r="DE25" s="146">
        <v>0</v>
      </c>
      <c r="DF25" s="146">
        <v>0</v>
      </c>
      <c r="DG25" s="146">
        <v>0</v>
      </c>
      <c r="DH25" s="146">
        <v>0</v>
      </c>
      <c r="DI25" s="146">
        <v>0</v>
      </c>
      <c r="DJ25" s="146">
        <v>0</v>
      </c>
    </row>
    <row r="26" spans="1:114" s="146" customFormat="1" x14ac:dyDescent="0.25">
      <c r="A26" s="146" t="s">
        <v>819</v>
      </c>
      <c r="B26" s="146" t="s">
        <v>544</v>
      </c>
      <c r="C26" s="146">
        <v>86</v>
      </c>
      <c r="D26" s="146">
        <v>86</v>
      </c>
      <c r="E26" s="146">
        <v>2</v>
      </c>
      <c r="F26" s="146">
        <v>3</v>
      </c>
      <c r="G26" s="197">
        <f t="shared" si="0"/>
        <v>2</v>
      </c>
      <c r="H26" s="197">
        <v>0</v>
      </c>
      <c r="I26" s="146">
        <v>24</v>
      </c>
      <c r="J26" s="197">
        <f t="shared" si="1"/>
        <v>7</v>
      </c>
      <c r="K26" s="197">
        <v>0</v>
      </c>
      <c r="L26" s="146">
        <v>0</v>
      </c>
      <c r="M26" s="185">
        <v>0</v>
      </c>
      <c r="N26" s="146">
        <v>0</v>
      </c>
      <c r="O26" s="186">
        <v>0</v>
      </c>
      <c r="P26" s="146">
        <v>0</v>
      </c>
      <c r="Q26" s="146">
        <v>0</v>
      </c>
      <c r="R26" s="146">
        <v>0</v>
      </c>
      <c r="S26" s="146">
        <v>0</v>
      </c>
      <c r="T26" s="146">
        <v>0</v>
      </c>
      <c r="U26" s="146">
        <v>0</v>
      </c>
      <c r="V26" s="146">
        <v>0</v>
      </c>
      <c r="W26" s="146">
        <v>0</v>
      </c>
      <c r="X26" s="146">
        <v>0</v>
      </c>
      <c r="Y26" s="146">
        <v>0</v>
      </c>
      <c r="Z26" s="146">
        <v>0</v>
      </c>
      <c r="AA26" s="146">
        <v>2</v>
      </c>
      <c r="AB26" s="146">
        <v>0</v>
      </c>
      <c r="AC26" s="146">
        <v>0</v>
      </c>
      <c r="AD26" s="146">
        <v>0</v>
      </c>
      <c r="AE26" s="146">
        <v>0</v>
      </c>
      <c r="AF26" s="146">
        <v>0</v>
      </c>
      <c r="AG26" s="146">
        <v>0</v>
      </c>
      <c r="AH26" s="146">
        <v>0</v>
      </c>
      <c r="AI26" s="146">
        <v>0</v>
      </c>
      <c r="AJ26" s="146">
        <v>0</v>
      </c>
      <c r="AK26" s="146">
        <v>1</v>
      </c>
      <c r="AL26" s="146">
        <v>0</v>
      </c>
      <c r="AM26" s="146">
        <v>0</v>
      </c>
      <c r="AN26" s="146">
        <v>0</v>
      </c>
      <c r="AO26" s="146">
        <v>0</v>
      </c>
      <c r="AP26" s="146">
        <v>0</v>
      </c>
      <c r="AQ26" s="146">
        <v>0</v>
      </c>
      <c r="AR26" s="146">
        <v>0</v>
      </c>
      <c r="AS26" s="146">
        <v>0</v>
      </c>
      <c r="AT26" s="146">
        <v>0</v>
      </c>
      <c r="AU26" s="146">
        <v>0</v>
      </c>
      <c r="AV26" s="146">
        <v>0</v>
      </c>
      <c r="AW26" s="146">
        <v>0</v>
      </c>
      <c r="AX26" s="146">
        <v>0</v>
      </c>
      <c r="AY26" s="146">
        <v>0</v>
      </c>
      <c r="AZ26" s="146">
        <v>0</v>
      </c>
      <c r="BA26" s="146">
        <v>0</v>
      </c>
      <c r="BB26" s="146">
        <v>0</v>
      </c>
      <c r="BC26" s="146">
        <v>0</v>
      </c>
      <c r="BD26" s="146">
        <v>0</v>
      </c>
      <c r="BE26" s="146">
        <v>0</v>
      </c>
      <c r="BF26" s="146">
        <v>0</v>
      </c>
      <c r="BG26" s="146">
        <v>0</v>
      </c>
      <c r="BH26" s="146">
        <v>0</v>
      </c>
      <c r="BI26" s="146">
        <v>0</v>
      </c>
      <c r="BJ26" s="146">
        <v>0</v>
      </c>
      <c r="BK26" s="146">
        <v>0</v>
      </c>
      <c r="BL26" s="146">
        <v>0</v>
      </c>
      <c r="BM26" s="146">
        <v>0</v>
      </c>
      <c r="BN26" s="146">
        <v>0</v>
      </c>
      <c r="BO26" s="146">
        <v>0</v>
      </c>
      <c r="BP26" s="146">
        <v>0</v>
      </c>
      <c r="BQ26" s="146">
        <v>0</v>
      </c>
      <c r="BR26" s="204">
        <v>0</v>
      </c>
      <c r="BS26" s="146">
        <v>0</v>
      </c>
      <c r="BT26" s="146">
        <v>0</v>
      </c>
      <c r="BU26" s="146">
        <v>0</v>
      </c>
      <c r="BV26" s="146">
        <v>0</v>
      </c>
      <c r="BW26" s="146">
        <v>0</v>
      </c>
      <c r="BX26" s="146">
        <v>0</v>
      </c>
      <c r="BY26" s="146">
        <v>0</v>
      </c>
      <c r="BZ26" s="146">
        <v>0</v>
      </c>
      <c r="CA26" s="146">
        <v>0</v>
      </c>
      <c r="CB26" s="146">
        <v>0</v>
      </c>
      <c r="CC26" s="146">
        <v>0</v>
      </c>
      <c r="CD26" s="146">
        <v>0</v>
      </c>
      <c r="CE26" s="146">
        <v>0</v>
      </c>
      <c r="CF26" s="146">
        <v>0</v>
      </c>
      <c r="CG26" s="146">
        <v>0</v>
      </c>
      <c r="CH26" s="146">
        <v>0</v>
      </c>
      <c r="CI26" s="146">
        <v>0</v>
      </c>
      <c r="CJ26" s="146">
        <v>0</v>
      </c>
      <c r="CK26" s="146">
        <v>0</v>
      </c>
      <c r="CL26" s="146">
        <v>1</v>
      </c>
      <c r="CM26" s="146">
        <v>0</v>
      </c>
      <c r="CN26" s="146">
        <v>0</v>
      </c>
      <c r="CO26" s="146">
        <v>0</v>
      </c>
      <c r="CP26" s="146">
        <v>0</v>
      </c>
      <c r="CQ26" s="146">
        <v>0</v>
      </c>
      <c r="CR26" s="146">
        <v>0</v>
      </c>
      <c r="CS26" s="146">
        <v>0</v>
      </c>
      <c r="CT26" s="146">
        <v>13</v>
      </c>
      <c r="CU26" s="146">
        <v>2</v>
      </c>
      <c r="CV26" s="146">
        <v>0</v>
      </c>
      <c r="CW26" s="146">
        <v>0</v>
      </c>
      <c r="CX26" s="146">
        <v>1</v>
      </c>
      <c r="CY26" s="146">
        <v>0</v>
      </c>
      <c r="CZ26" s="146">
        <v>0</v>
      </c>
      <c r="DA26" s="146">
        <v>0</v>
      </c>
      <c r="DB26" s="146">
        <v>0</v>
      </c>
      <c r="DC26" s="146">
        <v>0</v>
      </c>
      <c r="DD26" s="146">
        <v>0</v>
      </c>
      <c r="DE26" s="146">
        <v>0</v>
      </c>
      <c r="DF26" s="146">
        <v>5</v>
      </c>
      <c r="DG26" s="146">
        <v>1</v>
      </c>
      <c r="DH26" s="146">
        <v>1</v>
      </c>
      <c r="DI26" s="146">
        <v>0</v>
      </c>
      <c r="DJ26" s="146">
        <v>0</v>
      </c>
    </row>
    <row r="27" spans="1:114" s="146" customFormat="1" x14ac:dyDescent="0.25">
      <c r="A27" s="146" t="s">
        <v>819</v>
      </c>
      <c r="B27" s="146" t="s">
        <v>544</v>
      </c>
      <c r="C27" s="146">
        <v>87</v>
      </c>
      <c r="D27" s="146">
        <v>87</v>
      </c>
      <c r="E27" s="146">
        <v>2</v>
      </c>
      <c r="F27" s="146">
        <v>2</v>
      </c>
      <c r="G27" s="197">
        <f t="shared" si="0"/>
        <v>2</v>
      </c>
      <c r="H27" s="197">
        <v>0</v>
      </c>
      <c r="I27" s="146">
        <v>15</v>
      </c>
      <c r="J27" s="197">
        <f t="shared" si="1"/>
        <v>3</v>
      </c>
      <c r="K27" s="197">
        <v>0</v>
      </c>
      <c r="L27" s="146">
        <v>0</v>
      </c>
      <c r="M27" s="185">
        <v>0</v>
      </c>
      <c r="N27" s="146">
        <v>0</v>
      </c>
      <c r="O27" s="186">
        <v>0</v>
      </c>
      <c r="P27" s="146">
        <v>0</v>
      </c>
      <c r="Q27" s="146">
        <v>0</v>
      </c>
      <c r="R27" s="146">
        <v>0</v>
      </c>
      <c r="S27" s="146">
        <v>0</v>
      </c>
      <c r="T27" s="146">
        <v>0</v>
      </c>
      <c r="U27" s="146">
        <v>0</v>
      </c>
      <c r="V27" s="146">
        <v>0</v>
      </c>
      <c r="W27" s="146">
        <v>0</v>
      </c>
      <c r="X27" s="146">
        <v>0</v>
      </c>
      <c r="Y27" s="146">
        <v>0</v>
      </c>
      <c r="Z27" s="146">
        <v>0</v>
      </c>
      <c r="AA27" s="146">
        <v>0</v>
      </c>
      <c r="AB27" s="146">
        <v>0</v>
      </c>
      <c r="AC27" s="146">
        <v>0</v>
      </c>
      <c r="AD27" s="146">
        <v>0</v>
      </c>
      <c r="AE27" s="146">
        <v>0</v>
      </c>
      <c r="AF27" s="146">
        <v>0</v>
      </c>
      <c r="AG27" s="146">
        <v>0</v>
      </c>
      <c r="AH27" s="146">
        <v>1</v>
      </c>
      <c r="AI27" s="146">
        <v>0</v>
      </c>
      <c r="AJ27" s="146">
        <v>0</v>
      </c>
      <c r="AK27" s="146">
        <v>1</v>
      </c>
      <c r="AL27" s="146">
        <v>0</v>
      </c>
      <c r="AM27" s="146">
        <v>0</v>
      </c>
      <c r="AN27" s="146">
        <v>0</v>
      </c>
      <c r="AO27" s="146">
        <v>0</v>
      </c>
      <c r="AP27" s="146">
        <v>0</v>
      </c>
      <c r="AQ27" s="146">
        <v>0</v>
      </c>
      <c r="AR27" s="146">
        <v>0</v>
      </c>
      <c r="AS27" s="146">
        <v>0</v>
      </c>
      <c r="AT27" s="146">
        <v>0</v>
      </c>
      <c r="AU27" s="146">
        <v>0</v>
      </c>
      <c r="AV27" s="146">
        <v>0</v>
      </c>
      <c r="AW27" s="146">
        <v>0</v>
      </c>
      <c r="AX27" s="146">
        <v>0</v>
      </c>
      <c r="AY27" s="146">
        <v>0</v>
      </c>
      <c r="AZ27" s="146">
        <v>0</v>
      </c>
      <c r="BA27" s="146">
        <v>0</v>
      </c>
      <c r="BB27" s="146">
        <v>0</v>
      </c>
      <c r="BC27" s="146">
        <v>0</v>
      </c>
      <c r="BD27" s="146">
        <v>0</v>
      </c>
      <c r="BE27" s="146">
        <v>0</v>
      </c>
      <c r="BF27" s="146">
        <v>0</v>
      </c>
      <c r="BG27" s="146">
        <v>0</v>
      </c>
      <c r="BH27" s="146">
        <v>0</v>
      </c>
      <c r="BI27" s="146">
        <v>0</v>
      </c>
      <c r="BJ27" s="146">
        <v>0</v>
      </c>
      <c r="BK27" s="146">
        <v>0</v>
      </c>
      <c r="BL27" s="146">
        <v>0</v>
      </c>
      <c r="BM27" s="146">
        <v>0</v>
      </c>
      <c r="BN27" s="146">
        <v>0</v>
      </c>
      <c r="BO27" s="146">
        <v>0</v>
      </c>
      <c r="BP27" s="146">
        <v>0</v>
      </c>
      <c r="BQ27" s="146">
        <v>0</v>
      </c>
      <c r="BR27" s="204">
        <v>0</v>
      </c>
      <c r="BS27" s="146">
        <v>0</v>
      </c>
      <c r="BT27" s="146">
        <v>0</v>
      </c>
      <c r="BU27" s="146">
        <v>0</v>
      </c>
      <c r="BV27" s="146">
        <v>0</v>
      </c>
      <c r="BW27" s="146">
        <v>0</v>
      </c>
      <c r="BX27" s="146">
        <v>0</v>
      </c>
      <c r="BY27" s="146">
        <v>0</v>
      </c>
      <c r="BZ27" s="146">
        <v>0</v>
      </c>
      <c r="CA27" s="146">
        <v>0</v>
      </c>
      <c r="CB27" s="146">
        <v>0</v>
      </c>
      <c r="CC27" s="146">
        <v>0</v>
      </c>
      <c r="CD27" s="146">
        <v>0</v>
      </c>
      <c r="CE27" s="146">
        <v>0</v>
      </c>
      <c r="CF27" s="146">
        <v>0</v>
      </c>
      <c r="CG27" s="146">
        <v>0</v>
      </c>
      <c r="CH27" s="146">
        <v>0</v>
      </c>
      <c r="CI27" s="146">
        <v>0</v>
      </c>
      <c r="CJ27" s="146">
        <v>0</v>
      </c>
      <c r="CK27" s="146">
        <v>0</v>
      </c>
      <c r="CL27" s="146">
        <v>7</v>
      </c>
      <c r="CM27" s="146">
        <v>0</v>
      </c>
      <c r="CN27" s="146">
        <v>0</v>
      </c>
      <c r="CO27" s="146">
        <v>0</v>
      </c>
      <c r="CP27" s="146">
        <v>0</v>
      </c>
      <c r="CQ27" s="146">
        <v>0</v>
      </c>
      <c r="CR27" s="146">
        <v>0</v>
      </c>
      <c r="CS27" s="146">
        <v>0</v>
      </c>
      <c r="CT27" s="146">
        <v>0</v>
      </c>
      <c r="CU27" s="146">
        <v>4</v>
      </c>
      <c r="CV27" s="146">
        <v>0</v>
      </c>
      <c r="CW27" s="146">
        <v>0</v>
      </c>
      <c r="CX27" s="146">
        <v>0</v>
      </c>
      <c r="CY27" s="146">
        <v>0</v>
      </c>
      <c r="CZ27" s="146">
        <v>0</v>
      </c>
      <c r="DA27" s="146">
        <v>0</v>
      </c>
      <c r="DB27" s="146">
        <v>0</v>
      </c>
      <c r="DC27" s="146">
        <v>0</v>
      </c>
      <c r="DD27" s="146">
        <v>0</v>
      </c>
      <c r="DE27" s="146">
        <v>0</v>
      </c>
      <c r="DF27" s="146">
        <v>4</v>
      </c>
      <c r="DG27" s="146">
        <v>0</v>
      </c>
      <c r="DH27" s="146">
        <v>0</v>
      </c>
      <c r="DI27" s="146">
        <v>0</v>
      </c>
      <c r="DJ27" s="146">
        <v>0</v>
      </c>
    </row>
    <row r="28" spans="1:114" s="146" customFormat="1" x14ac:dyDescent="0.25">
      <c r="A28" s="146" t="s">
        <v>819</v>
      </c>
      <c r="B28" s="146" t="s">
        <v>544</v>
      </c>
      <c r="C28" s="146">
        <v>88</v>
      </c>
      <c r="D28" s="146">
        <v>88</v>
      </c>
      <c r="E28" s="146">
        <v>2</v>
      </c>
      <c r="F28" s="146">
        <v>3</v>
      </c>
      <c r="G28" s="197">
        <f t="shared" si="0"/>
        <v>3</v>
      </c>
      <c r="H28" s="197">
        <v>0</v>
      </c>
      <c r="I28" s="146">
        <v>8</v>
      </c>
      <c r="J28" s="197">
        <f t="shared" si="1"/>
        <v>2</v>
      </c>
      <c r="K28" s="197">
        <v>0</v>
      </c>
      <c r="L28" s="146">
        <v>0</v>
      </c>
      <c r="M28" s="185">
        <v>0</v>
      </c>
      <c r="N28" s="146">
        <v>0</v>
      </c>
      <c r="O28" s="186">
        <v>0</v>
      </c>
      <c r="P28" s="146">
        <v>0</v>
      </c>
      <c r="Q28" s="146">
        <v>0</v>
      </c>
      <c r="R28" s="146">
        <v>0</v>
      </c>
      <c r="S28" s="146">
        <v>0</v>
      </c>
      <c r="T28" s="146">
        <v>0</v>
      </c>
      <c r="U28" s="146">
        <v>0</v>
      </c>
      <c r="V28" s="146">
        <v>0</v>
      </c>
      <c r="W28" s="146">
        <v>0</v>
      </c>
      <c r="X28" s="146">
        <v>0</v>
      </c>
      <c r="Y28" s="146">
        <v>0</v>
      </c>
      <c r="Z28" s="146">
        <v>0</v>
      </c>
      <c r="AA28" s="146">
        <v>1</v>
      </c>
      <c r="AB28" s="146">
        <v>0</v>
      </c>
      <c r="AC28" s="146">
        <v>0</v>
      </c>
      <c r="AD28" s="146">
        <v>0</v>
      </c>
      <c r="AE28" s="146">
        <v>0</v>
      </c>
      <c r="AF28" s="146">
        <v>0</v>
      </c>
      <c r="AG28" s="146">
        <v>0</v>
      </c>
      <c r="AH28" s="146">
        <v>0</v>
      </c>
      <c r="AI28" s="146">
        <v>0</v>
      </c>
      <c r="AJ28" s="146">
        <v>0</v>
      </c>
      <c r="AK28" s="146">
        <v>1</v>
      </c>
      <c r="AL28" s="146">
        <v>0</v>
      </c>
      <c r="AM28" s="146">
        <v>0</v>
      </c>
      <c r="AN28" s="146">
        <v>0</v>
      </c>
      <c r="AO28" s="146">
        <v>0</v>
      </c>
      <c r="AP28" s="146">
        <v>0</v>
      </c>
      <c r="AQ28" s="146">
        <v>0</v>
      </c>
      <c r="AR28" s="146">
        <v>0</v>
      </c>
      <c r="AS28" s="146">
        <v>0</v>
      </c>
      <c r="AT28" s="146">
        <v>0</v>
      </c>
      <c r="AU28" s="146">
        <v>0</v>
      </c>
      <c r="AV28" s="146">
        <v>0</v>
      </c>
      <c r="AW28" s="146">
        <v>0</v>
      </c>
      <c r="AX28" s="146">
        <v>0</v>
      </c>
      <c r="AY28" s="146">
        <v>0</v>
      </c>
      <c r="AZ28" s="146">
        <v>0</v>
      </c>
      <c r="BA28" s="146">
        <v>0</v>
      </c>
      <c r="BB28" s="146">
        <v>1</v>
      </c>
      <c r="BC28" s="146">
        <v>0</v>
      </c>
      <c r="BD28" s="146">
        <v>0</v>
      </c>
      <c r="BE28" s="146">
        <v>0</v>
      </c>
      <c r="BF28" s="146">
        <v>0</v>
      </c>
      <c r="BG28" s="146">
        <v>0</v>
      </c>
      <c r="BH28" s="146">
        <v>0</v>
      </c>
      <c r="BI28" s="146">
        <v>0</v>
      </c>
      <c r="BJ28" s="146">
        <v>0</v>
      </c>
      <c r="BK28" s="146">
        <v>0</v>
      </c>
      <c r="BL28" s="146">
        <v>0</v>
      </c>
      <c r="BM28" s="146">
        <v>0</v>
      </c>
      <c r="BN28" s="146">
        <v>0</v>
      </c>
      <c r="BO28" s="146">
        <v>0</v>
      </c>
      <c r="BP28" s="146">
        <v>0</v>
      </c>
      <c r="BQ28" s="146">
        <v>0</v>
      </c>
      <c r="BR28" s="204">
        <v>0</v>
      </c>
      <c r="BS28" s="146">
        <v>0</v>
      </c>
      <c r="BT28" s="146">
        <v>0</v>
      </c>
      <c r="BU28" s="146">
        <v>0</v>
      </c>
      <c r="BV28" s="146">
        <v>0</v>
      </c>
      <c r="BW28" s="146">
        <v>0</v>
      </c>
      <c r="BX28" s="146">
        <v>0</v>
      </c>
      <c r="BY28" s="146">
        <v>0</v>
      </c>
      <c r="BZ28" s="146">
        <v>0</v>
      </c>
      <c r="CA28" s="146">
        <v>0</v>
      </c>
      <c r="CB28" s="146">
        <v>0</v>
      </c>
      <c r="CC28" s="146">
        <v>0</v>
      </c>
      <c r="CD28" s="146">
        <v>0</v>
      </c>
      <c r="CE28" s="146">
        <v>0</v>
      </c>
      <c r="CF28" s="146">
        <v>0</v>
      </c>
      <c r="CG28" s="146">
        <v>0</v>
      </c>
      <c r="CH28" s="146">
        <v>0</v>
      </c>
      <c r="CI28" s="146">
        <v>0</v>
      </c>
      <c r="CJ28" s="146">
        <v>0</v>
      </c>
      <c r="CK28" s="146">
        <v>0</v>
      </c>
      <c r="CL28" s="146">
        <v>2</v>
      </c>
      <c r="CM28" s="146">
        <v>0</v>
      </c>
      <c r="CN28" s="146">
        <v>0</v>
      </c>
      <c r="CO28" s="146">
        <v>0</v>
      </c>
      <c r="CP28" s="146">
        <v>0</v>
      </c>
      <c r="CQ28" s="146">
        <v>0</v>
      </c>
      <c r="CR28" s="146">
        <v>0</v>
      </c>
      <c r="CS28" s="146">
        <v>0</v>
      </c>
      <c r="CT28" s="146">
        <v>0</v>
      </c>
      <c r="CU28" s="146">
        <v>6</v>
      </c>
      <c r="CV28" s="146">
        <v>0</v>
      </c>
      <c r="CW28" s="146">
        <v>0</v>
      </c>
      <c r="CX28" s="146">
        <v>0</v>
      </c>
      <c r="CY28" s="146">
        <v>0</v>
      </c>
      <c r="CZ28" s="146">
        <v>0</v>
      </c>
      <c r="DA28" s="146">
        <v>0</v>
      </c>
      <c r="DB28" s="146">
        <v>0</v>
      </c>
      <c r="DC28" s="146">
        <v>0</v>
      </c>
      <c r="DD28" s="146">
        <v>0</v>
      </c>
      <c r="DE28" s="146">
        <v>0</v>
      </c>
      <c r="DF28" s="146">
        <v>0</v>
      </c>
      <c r="DG28" s="146">
        <v>0</v>
      </c>
      <c r="DH28" s="146">
        <v>0</v>
      </c>
      <c r="DI28" s="146">
        <v>0</v>
      </c>
      <c r="DJ28" s="146">
        <v>0</v>
      </c>
    </row>
    <row r="29" spans="1:114" s="146" customFormat="1" x14ac:dyDescent="0.25">
      <c r="A29" s="146" t="s">
        <v>819</v>
      </c>
      <c r="B29" s="146" t="s">
        <v>544</v>
      </c>
      <c r="C29" s="146">
        <v>89</v>
      </c>
      <c r="D29" s="146">
        <v>89</v>
      </c>
      <c r="E29" s="146">
        <v>2</v>
      </c>
      <c r="F29" s="146">
        <v>4</v>
      </c>
      <c r="G29" s="197">
        <f t="shared" si="0"/>
        <v>2</v>
      </c>
      <c r="H29" s="197">
        <v>0</v>
      </c>
      <c r="I29" s="146">
        <v>29</v>
      </c>
      <c r="J29" s="197">
        <f t="shared" si="1"/>
        <v>6</v>
      </c>
      <c r="K29" s="197">
        <v>0</v>
      </c>
      <c r="L29" s="146">
        <v>0</v>
      </c>
      <c r="M29" s="185">
        <v>0</v>
      </c>
      <c r="N29" s="146">
        <v>0</v>
      </c>
      <c r="O29" s="186">
        <v>0</v>
      </c>
      <c r="P29" s="146">
        <v>0</v>
      </c>
      <c r="Q29" s="146">
        <v>0</v>
      </c>
      <c r="R29" s="146">
        <v>0</v>
      </c>
      <c r="S29" s="146">
        <v>0</v>
      </c>
      <c r="T29" s="146">
        <v>0</v>
      </c>
      <c r="U29" s="146">
        <v>0</v>
      </c>
      <c r="V29" s="146">
        <v>0</v>
      </c>
      <c r="W29" s="146">
        <v>0</v>
      </c>
      <c r="X29" s="146">
        <v>0</v>
      </c>
      <c r="Y29" s="146">
        <v>0</v>
      </c>
      <c r="Z29" s="146">
        <v>0</v>
      </c>
      <c r="AA29" s="146">
        <v>3</v>
      </c>
      <c r="AB29" s="146">
        <v>0</v>
      </c>
      <c r="AC29" s="146">
        <v>0</v>
      </c>
      <c r="AD29" s="146">
        <v>0</v>
      </c>
      <c r="AE29" s="146">
        <v>0</v>
      </c>
      <c r="AF29" s="146">
        <v>0</v>
      </c>
      <c r="AG29" s="146">
        <v>0</v>
      </c>
      <c r="AH29" s="146">
        <v>0</v>
      </c>
      <c r="AI29" s="146">
        <v>0</v>
      </c>
      <c r="AJ29" s="146">
        <v>0</v>
      </c>
      <c r="AK29" s="146">
        <v>1</v>
      </c>
      <c r="AL29" s="146">
        <v>0</v>
      </c>
      <c r="AM29" s="146">
        <v>0</v>
      </c>
      <c r="AN29" s="146">
        <v>0</v>
      </c>
      <c r="AO29" s="146">
        <v>0</v>
      </c>
      <c r="AP29" s="146">
        <v>0</v>
      </c>
      <c r="AQ29" s="146">
        <v>0</v>
      </c>
      <c r="AR29" s="146">
        <v>0</v>
      </c>
      <c r="AS29" s="146">
        <v>0</v>
      </c>
      <c r="AT29" s="146">
        <v>0</v>
      </c>
      <c r="AU29" s="146">
        <v>0</v>
      </c>
      <c r="AV29" s="146">
        <v>0</v>
      </c>
      <c r="AW29" s="146">
        <v>0</v>
      </c>
      <c r="AX29" s="146">
        <v>0</v>
      </c>
      <c r="AY29" s="146">
        <v>0</v>
      </c>
      <c r="AZ29" s="146">
        <v>0</v>
      </c>
      <c r="BA29" s="146">
        <v>0</v>
      </c>
      <c r="BB29" s="146">
        <v>0</v>
      </c>
      <c r="BC29" s="146">
        <v>0</v>
      </c>
      <c r="BD29" s="146">
        <v>0</v>
      </c>
      <c r="BE29" s="146">
        <v>0</v>
      </c>
      <c r="BF29" s="146">
        <v>0</v>
      </c>
      <c r="BG29" s="146">
        <v>0</v>
      </c>
      <c r="BH29" s="146">
        <v>0</v>
      </c>
      <c r="BI29" s="146">
        <v>0</v>
      </c>
      <c r="BJ29" s="146">
        <v>0</v>
      </c>
      <c r="BK29" s="146">
        <v>0</v>
      </c>
      <c r="BL29" s="146">
        <v>0</v>
      </c>
      <c r="BM29" s="146">
        <v>0</v>
      </c>
      <c r="BN29" s="146">
        <v>0</v>
      </c>
      <c r="BO29" s="146">
        <v>0</v>
      </c>
      <c r="BP29" s="146">
        <v>0</v>
      </c>
      <c r="BQ29" s="146">
        <v>0</v>
      </c>
      <c r="BR29" s="204">
        <v>0</v>
      </c>
      <c r="BS29" s="146">
        <v>0</v>
      </c>
      <c r="BT29" s="146">
        <v>0</v>
      </c>
      <c r="BU29" s="146">
        <v>0</v>
      </c>
      <c r="BV29" s="146">
        <v>0</v>
      </c>
      <c r="BW29" s="146">
        <v>0</v>
      </c>
      <c r="BX29" s="146">
        <v>1</v>
      </c>
      <c r="BY29" s="146">
        <v>0</v>
      </c>
      <c r="BZ29" s="146">
        <v>0</v>
      </c>
      <c r="CA29" s="146">
        <v>0</v>
      </c>
      <c r="CB29" s="146">
        <v>0</v>
      </c>
      <c r="CC29" s="146">
        <v>0</v>
      </c>
      <c r="CD29" s="146">
        <v>0</v>
      </c>
      <c r="CE29" s="146">
        <v>0</v>
      </c>
      <c r="CF29" s="146">
        <v>0</v>
      </c>
      <c r="CG29" s="146">
        <v>0</v>
      </c>
      <c r="CH29" s="146">
        <v>0</v>
      </c>
      <c r="CI29" s="146">
        <v>0</v>
      </c>
      <c r="CJ29" s="146">
        <v>0</v>
      </c>
      <c r="CK29" s="146">
        <v>0</v>
      </c>
      <c r="CL29" s="146">
        <v>18</v>
      </c>
      <c r="CM29" s="146">
        <v>0</v>
      </c>
      <c r="CN29" s="146">
        <v>0</v>
      </c>
      <c r="CO29" s="146">
        <v>0</v>
      </c>
      <c r="CP29" s="146">
        <v>0</v>
      </c>
      <c r="CQ29" s="146">
        <v>0</v>
      </c>
      <c r="CR29" s="146">
        <v>0</v>
      </c>
      <c r="CS29" s="146">
        <v>0</v>
      </c>
      <c r="CT29" s="146">
        <v>2</v>
      </c>
      <c r="CU29" s="146">
        <v>1</v>
      </c>
      <c r="CV29" s="146">
        <v>0</v>
      </c>
      <c r="CW29" s="146">
        <v>0</v>
      </c>
      <c r="CX29" s="146">
        <v>1</v>
      </c>
      <c r="CY29" s="146">
        <v>0</v>
      </c>
      <c r="CZ29" s="146">
        <v>0</v>
      </c>
      <c r="DA29" s="146">
        <v>0</v>
      </c>
      <c r="DB29" s="146">
        <v>0</v>
      </c>
      <c r="DC29" s="146">
        <v>0</v>
      </c>
      <c r="DD29" s="146">
        <v>0</v>
      </c>
      <c r="DE29" s="146">
        <v>0</v>
      </c>
      <c r="DF29" s="146">
        <v>6</v>
      </c>
      <c r="DG29" s="146">
        <v>0</v>
      </c>
      <c r="DH29" s="146">
        <v>0</v>
      </c>
      <c r="DI29" s="146">
        <v>0</v>
      </c>
      <c r="DJ29" s="146">
        <v>0</v>
      </c>
    </row>
    <row r="30" spans="1:114" s="146" customFormat="1" x14ac:dyDescent="0.25">
      <c r="A30" s="146" t="s">
        <v>820</v>
      </c>
      <c r="B30" s="146" t="s">
        <v>544</v>
      </c>
      <c r="C30" s="146">
        <v>68</v>
      </c>
      <c r="D30" s="146">
        <v>68</v>
      </c>
      <c r="E30" s="146">
        <v>3</v>
      </c>
      <c r="F30" s="146">
        <v>4</v>
      </c>
      <c r="G30" s="197">
        <f t="shared" si="0"/>
        <v>3</v>
      </c>
      <c r="H30" s="197">
        <v>0</v>
      </c>
      <c r="I30" s="146">
        <v>14</v>
      </c>
      <c r="J30" s="197">
        <f t="shared" si="1"/>
        <v>5</v>
      </c>
      <c r="K30" s="197">
        <v>0</v>
      </c>
      <c r="L30" s="146">
        <v>0</v>
      </c>
      <c r="M30" s="185">
        <v>1</v>
      </c>
      <c r="N30" s="146">
        <v>0</v>
      </c>
      <c r="O30" s="186">
        <v>0</v>
      </c>
      <c r="P30" s="146">
        <v>0</v>
      </c>
      <c r="Q30" s="146">
        <v>0</v>
      </c>
      <c r="R30" s="146">
        <v>0</v>
      </c>
      <c r="S30" s="146">
        <v>0</v>
      </c>
      <c r="T30" s="146">
        <v>0</v>
      </c>
      <c r="U30" s="146">
        <v>0</v>
      </c>
      <c r="V30" s="146">
        <v>0</v>
      </c>
      <c r="W30" s="146">
        <v>0</v>
      </c>
      <c r="X30" s="146">
        <v>0</v>
      </c>
      <c r="Y30" s="146">
        <v>0</v>
      </c>
      <c r="Z30" s="146">
        <v>0</v>
      </c>
      <c r="AA30" s="146">
        <v>0</v>
      </c>
      <c r="AB30" s="146">
        <v>0</v>
      </c>
      <c r="AC30" s="146">
        <v>0</v>
      </c>
      <c r="AD30" s="146">
        <v>0</v>
      </c>
      <c r="AE30" s="146">
        <v>0</v>
      </c>
      <c r="AF30" s="146">
        <v>0</v>
      </c>
      <c r="AG30" s="146">
        <v>0</v>
      </c>
      <c r="AH30" s="146">
        <v>1</v>
      </c>
      <c r="AI30" s="146">
        <v>0</v>
      </c>
      <c r="AJ30" s="146">
        <v>0</v>
      </c>
      <c r="AK30" s="146">
        <v>0</v>
      </c>
      <c r="AL30" s="146">
        <v>0</v>
      </c>
      <c r="AM30" s="146">
        <v>0</v>
      </c>
      <c r="AN30" s="146">
        <v>0</v>
      </c>
      <c r="AO30" s="146">
        <v>0</v>
      </c>
      <c r="AP30" s="146">
        <v>0</v>
      </c>
      <c r="AQ30" s="146">
        <v>0</v>
      </c>
      <c r="AR30" s="146">
        <v>0</v>
      </c>
      <c r="AS30" s="146">
        <v>0</v>
      </c>
      <c r="AT30" s="146">
        <v>0</v>
      </c>
      <c r="AU30" s="146">
        <v>0</v>
      </c>
      <c r="AV30" s="146">
        <v>0</v>
      </c>
      <c r="AW30" s="146">
        <v>0</v>
      </c>
      <c r="AX30" s="146">
        <v>0</v>
      </c>
      <c r="AY30" s="146">
        <v>0</v>
      </c>
      <c r="AZ30" s="146">
        <v>0</v>
      </c>
      <c r="BA30" s="146">
        <v>0</v>
      </c>
      <c r="BB30" s="146">
        <v>2</v>
      </c>
      <c r="BC30" s="146">
        <v>0</v>
      </c>
      <c r="BD30" s="146">
        <v>0</v>
      </c>
      <c r="BE30" s="146">
        <v>0</v>
      </c>
      <c r="BF30" s="146">
        <v>0</v>
      </c>
      <c r="BG30" s="146">
        <v>0</v>
      </c>
      <c r="BH30" s="146">
        <v>0</v>
      </c>
      <c r="BI30" s="146">
        <v>0</v>
      </c>
      <c r="BJ30" s="146">
        <v>0</v>
      </c>
      <c r="BK30" s="146">
        <v>0</v>
      </c>
      <c r="BL30" s="146">
        <v>0</v>
      </c>
      <c r="BM30" s="146">
        <v>0</v>
      </c>
      <c r="BN30" s="146">
        <v>0</v>
      </c>
      <c r="BO30" s="146">
        <v>0</v>
      </c>
      <c r="BP30" s="146">
        <v>0</v>
      </c>
      <c r="BQ30" s="146">
        <v>0</v>
      </c>
      <c r="BR30" s="204">
        <v>0</v>
      </c>
      <c r="BS30" s="146">
        <v>0</v>
      </c>
      <c r="BT30" s="146">
        <v>0</v>
      </c>
      <c r="BU30" s="146">
        <v>0</v>
      </c>
      <c r="BV30" s="146">
        <v>0</v>
      </c>
      <c r="BW30" s="146">
        <v>0</v>
      </c>
      <c r="BX30" s="146">
        <v>0</v>
      </c>
      <c r="BY30" s="146">
        <v>0</v>
      </c>
      <c r="BZ30" s="146">
        <v>0</v>
      </c>
      <c r="CA30" s="146">
        <v>0</v>
      </c>
      <c r="CB30" s="146">
        <v>0</v>
      </c>
      <c r="CC30" s="146">
        <v>0</v>
      </c>
      <c r="CD30" s="146">
        <v>0</v>
      </c>
      <c r="CE30" s="146">
        <v>0</v>
      </c>
      <c r="CF30" s="146">
        <v>0</v>
      </c>
      <c r="CG30" s="146">
        <v>0</v>
      </c>
      <c r="CH30" s="146">
        <v>0</v>
      </c>
      <c r="CI30" s="146">
        <v>0</v>
      </c>
      <c r="CJ30" s="146">
        <v>0</v>
      </c>
      <c r="CK30" s="146">
        <v>0</v>
      </c>
      <c r="CL30" s="146">
        <v>9</v>
      </c>
      <c r="CM30" s="146">
        <v>0</v>
      </c>
      <c r="CN30" s="146">
        <v>0</v>
      </c>
      <c r="CO30" s="146">
        <v>1</v>
      </c>
      <c r="CP30" s="146">
        <v>0</v>
      </c>
      <c r="CQ30" s="146">
        <v>0</v>
      </c>
      <c r="CR30" s="146">
        <v>0</v>
      </c>
      <c r="CS30" s="146">
        <v>0</v>
      </c>
      <c r="CT30" s="146">
        <v>1</v>
      </c>
      <c r="CU30" s="146">
        <v>0</v>
      </c>
      <c r="CV30" s="146">
        <v>0</v>
      </c>
      <c r="CW30" s="146">
        <v>0</v>
      </c>
      <c r="CX30" s="146">
        <v>0</v>
      </c>
      <c r="CY30" s="146">
        <v>0</v>
      </c>
      <c r="CZ30" s="146">
        <v>0</v>
      </c>
      <c r="DA30" s="146">
        <v>0</v>
      </c>
      <c r="DB30" s="146">
        <v>0</v>
      </c>
      <c r="DC30" s="146">
        <v>0</v>
      </c>
      <c r="DD30" s="146">
        <v>0</v>
      </c>
      <c r="DE30" s="146">
        <v>0</v>
      </c>
      <c r="DF30" s="146">
        <v>0</v>
      </c>
      <c r="DG30" s="146">
        <v>1</v>
      </c>
      <c r="DH30" s="146">
        <v>2</v>
      </c>
      <c r="DI30" s="146">
        <v>0</v>
      </c>
      <c r="DJ30" s="146">
        <v>0</v>
      </c>
    </row>
    <row r="31" spans="1:114" s="146" customFormat="1" x14ac:dyDescent="0.25">
      <c r="A31" s="146" t="s">
        <v>820</v>
      </c>
      <c r="B31" s="146" t="s">
        <v>544</v>
      </c>
      <c r="C31" s="146">
        <v>90</v>
      </c>
      <c r="D31" s="146">
        <v>90</v>
      </c>
      <c r="E31" s="146">
        <v>3</v>
      </c>
      <c r="F31" s="146">
        <v>2</v>
      </c>
      <c r="G31" s="197">
        <f t="shared" si="0"/>
        <v>1</v>
      </c>
      <c r="H31" s="197">
        <v>0</v>
      </c>
      <c r="I31" s="146">
        <v>4</v>
      </c>
      <c r="J31" s="197">
        <f t="shared" si="1"/>
        <v>1</v>
      </c>
      <c r="K31" s="197">
        <v>0</v>
      </c>
      <c r="L31" s="146">
        <v>0</v>
      </c>
      <c r="M31" s="185">
        <v>0</v>
      </c>
      <c r="N31" s="146">
        <v>0</v>
      </c>
      <c r="O31" s="186">
        <v>0</v>
      </c>
      <c r="P31" s="146">
        <v>0</v>
      </c>
      <c r="Q31" s="146">
        <v>0</v>
      </c>
      <c r="R31" s="146">
        <v>0</v>
      </c>
      <c r="S31" s="146">
        <v>0</v>
      </c>
      <c r="T31" s="146">
        <v>0</v>
      </c>
      <c r="U31" s="146">
        <v>0</v>
      </c>
      <c r="V31" s="146">
        <v>0</v>
      </c>
      <c r="W31" s="146">
        <v>0</v>
      </c>
      <c r="X31" s="146">
        <v>0</v>
      </c>
      <c r="Y31" s="146">
        <v>0</v>
      </c>
      <c r="Z31" s="146">
        <v>0</v>
      </c>
      <c r="AA31" s="146">
        <v>0</v>
      </c>
      <c r="AB31" s="146">
        <v>0</v>
      </c>
      <c r="AC31" s="146">
        <v>0</v>
      </c>
      <c r="AD31" s="146">
        <v>0</v>
      </c>
      <c r="AE31" s="146">
        <v>0</v>
      </c>
      <c r="AF31" s="146">
        <v>0</v>
      </c>
      <c r="AG31" s="146">
        <v>0</v>
      </c>
      <c r="AH31" s="146">
        <v>2</v>
      </c>
      <c r="AI31" s="146">
        <v>0</v>
      </c>
      <c r="AJ31" s="146">
        <v>0</v>
      </c>
      <c r="AK31" s="146">
        <v>0</v>
      </c>
      <c r="AL31" s="146">
        <v>0</v>
      </c>
      <c r="AM31" s="146">
        <v>0</v>
      </c>
      <c r="AN31" s="146">
        <v>0</v>
      </c>
      <c r="AO31" s="146">
        <v>0</v>
      </c>
      <c r="AP31" s="146">
        <v>0</v>
      </c>
      <c r="AQ31" s="146">
        <v>0</v>
      </c>
      <c r="AR31" s="146">
        <v>0</v>
      </c>
      <c r="AS31" s="146">
        <v>0</v>
      </c>
      <c r="AT31" s="146">
        <v>0</v>
      </c>
      <c r="AU31" s="146">
        <v>0</v>
      </c>
      <c r="AV31" s="146">
        <v>0</v>
      </c>
      <c r="AW31" s="146">
        <v>0</v>
      </c>
      <c r="AX31" s="146">
        <v>0</v>
      </c>
      <c r="AY31" s="146">
        <v>0</v>
      </c>
      <c r="AZ31" s="146">
        <v>0</v>
      </c>
      <c r="BA31" s="146">
        <v>0</v>
      </c>
      <c r="BB31" s="146">
        <v>0</v>
      </c>
      <c r="BC31" s="146">
        <v>0</v>
      </c>
      <c r="BD31" s="146">
        <v>0</v>
      </c>
      <c r="BE31" s="146">
        <v>0</v>
      </c>
      <c r="BF31" s="146">
        <v>0</v>
      </c>
      <c r="BG31" s="146">
        <v>0</v>
      </c>
      <c r="BH31" s="146">
        <v>0</v>
      </c>
      <c r="BI31" s="146">
        <v>0</v>
      </c>
      <c r="BJ31" s="146">
        <v>0</v>
      </c>
      <c r="BK31" s="146">
        <v>0</v>
      </c>
      <c r="BL31" s="146">
        <v>0</v>
      </c>
      <c r="BM31" s="146">
        <v>0</v>
      </c>
      <c r="BN31" s="146">
        <v>0</v>
      </c>
      <c r="BO31" s="146">
        <v>0</v>
      </c>
      <c r="BP31" s="146">
        <v>0</v>
      </c>
      <c r="BQ31" s="146">
        <v>0</v>
      </c>
      <c r="BR31" s="204">
        <v>0</v>
      </c>
      <c r="BS31" s="146">
        <v>0</v>
      </c>
      <c r="BT31" s="146">
        <v>0</v>
      </c>
      <c r="BU31" s="146">
        <v>0</v>
      </c>
      <c r="BV31" s="146">
        <v>0</v>
      </c>
      <c r="BW31" s="146">
        <v>0</v>
      </c>
      <c r="BX31" s="146">
        <v>0</v>
      </c>
      <c r="BY31" s="146">
        <v>0</v>
      </c>
      <c r="BZ31" s="146">
        <v>0</v>
      </c>
      <c r="CA31" s="146">
        <v>0</v>
      </c>
      <c r="CB31" s="146">
        <v>0</v>
      </c>
      <c r="CC31" s="146">
        <v>0</v>
      </c>
      <c r="CD31" s="146">
        <v>0</v>
      </c>
      <c r="CE31" s="146">
        <v>0</v>
      </c>
      <c r="CF31" s="146">
        <v>0</v>
      </c>
      <c r="CG31" s="146">
        <v>0</v>
      </c>
      <c r="CH31" s="146">
        <v>0</v>
      </c>
      <c r="CI31" s="146">
        <v>0</v>
      </c>
      <c r="CJ31" s="146">
        <v>0</v>
      </c>
      <c r="CK31" s="146">
        <v>0</v>
      </c>
      <c r="CL31" s="146">
        <v>4</v>
      </c>
      <c r="CM31" s="146">
        <v>0</v>
      </c>
      <c r="CN31" s="146">
        <v>0</v>
      </c>
      <c r="CO31" s="146">
        <v>0</v>
      </c>
      <c r="CP31" s="146">
        <v>0</v>
      </c>
      <c r="CQ31" s="146">
        <v>0</v>
      </c>
      <c r="CR31" s="146">
        <v>0</v>
      </c>
      <c r="CS31" s="146">
        <v>0</v>
      </c>
      <c r="CT31" s="146">
        <v>0</v>
      </c>
      <c r="CU31" s="146">
        <v>0</v>
      </c>
      <c r="CV31" s="146">
        <v>0</v>
      </c>
      <c r="CW31" s="146">
        <v>0</v>
      </c>
      <c r="CX31" s="146">
        <v>0</v>
      </c>
      <c r="CY31" s="146">
        <v>0</v>
      </c>
      <c r="CZ31" s="146">
        <v>0</v>
      </c>
      <c r="DA31" s="146">
        <v>0</v>
      </c>
      <c r="DB31" s="146">
        <v>0</v>
      </c>
      <c r="DC31" s="146">
        <v>0</v>
      </c>
      <c r="DD31" s="146">
        <v>0</v>
      </c>
      <c r="DE31" s="146">
        <v>0</v>
      </c>
      <c r="DF31" s="146">
        <v>0</v>
      </c>
      <c r="DG31" s="146">
        <v>0</v>
      </c>
      <c r="DH31" s="146">
        <v>0</v>
      </c>
      <c r="DI31" s="146">
        <v>0</v>
      </c>
      <c r="DJ31" s="146">
        <v>0</v>
      </c>
    </row>
    <row r="32" spans="1:114" s="146" customFormat="1" x14ac:dyDescent="0.25">
      <c r="A32" s="146" t="s">
        <v>820</v>
      </c>
      <c r="B32" s="146" t="s">
        <v>544</v>
      </c>
      <c r="C32" s="146">
        <v>91</v>
      </c>
      <c r="D32" s="146">
        <v>91</v>
      </c>
      <c r="E32" s="146">
        <v>3</v>
      </c>
      <c r="F32" s="146">
        <v>2</v>
      </c>
      <c r="G32" s="197">
        <f t="shared" si="0"/>
        <v>2</v>
      </c>
      <c r="H32" s="197">
        <v>0</v>
      </c>
      <c r="I32" s="146">
        <v>6</v>
      </c>
      <c r="J32" s="197">
        <f t="shared" si="1"/>
        <v>1</v>
      </c>
      <c r="K32" s="197">
        <v>0</v>
      </c>
      <c r="L32" s="146">
        <v>0</v>
      </c>
      <c r="M32" s="185">
        <v>0</v>
      </c>
      <c r="N32" s="146">
        <v>0</v>
      </c>
      <c r="O32" s="186">
        <v>0</v>
      </c>
      <c r="P32" s="146">
        <v>0</v>
      </c>
      <c r="Q32" s="146">
        <v>0</v>
      </c>
      <c r="R32" s="146">
        <v>0</v>
      </c>
      <c r="S32" s="146">
        <v>0</v>
      </c>
      <c r="T32" s="146">
        <v>0</v>
      </c>
      <c r="U32" s="146">
        <v>0</v>
      </c>
      <c r="V32" s="146">
        <v>0</v>
      </c>
      <c r="W32" s="146">
        <v>0</v>
      </c>
      <c r="X32" s="146">
        <v>0</v>
      </c>
      <c r="Y32" s="146">
        <v>0</v>
      </c>
      <c r="Z32" s="146">
        <v>0</v>
      </c>
      <c r="AA32" s="146">
        <v>0</v>
      </c>
      <c r="AB32" s="146">
        <v>0</v>
      </c>
      <c r="AC32" s="146">
        <v>0</v>
      </c>
      <c r="AD32" s="146">
        <v>0</v>
      </c>
      <c r="AE32" s="146">
        <v>0</v>
      </c>
      <c r="AF32" s="146">
        <v>0</v>
      </c>
      <c r="AG32" s="146">
        <v>0</v>
      </c>
      <c r="AH32" s="146">
        <v>1</v>
      </c>
      <c r="AI32" s="146">
        <v>0</v>
      </c>
      <c r="AJ32" s="146">
        <v>0</v>
      </c>
      <c r="AK32" s="146">
        <v>1</v>
      </c>
      <c r="AL32" s="146">
        <v>0</v>
      </c>
      <c r="AM32" s="146">
        <v>0</v>
      </c>
      <c r="AN32" s="146">
        <v>0</v>
      </c>
      <c r="AO32" s="146">
        <v>0</v>
      </c>
      <c r="AP32" s="146">
        <v>0</v>
      </c>
      <c r="AQ32" s="146">
        <v>0</v>
      </c>
      <c r="AR32" s="146">
        <v>0</v>
      </c>
      <c r="AS32" s="146">
        <v>0</v>
      </c>
      <c r="AT32" s="146">
        <v>0</v>
      </c>
      <c r="AU32" s="146">
        <v>0</v>
      </c>
      <c r="AV32" s="146">
        <v>0</v>
      </c>
      <c r="AW32" s="146">
        <v>0</v>
      </c>
      <c r="AX32" s="146">
        <v>0</v>
      </c>
      <c r="AY32" s="146">
        <v>0</v>
      </c>
      <c r="AZ32" s="146">
        <v>0</v>
      </c>
      <c r="BA32" s="146">
        <v>0</v>
      </c>
      <c r="BB32" s="146">
        <v>0</v>
      </c>
      <c r="BC32" s="146">
        <v>0</v>
      </c>
      <c r="BD32" s="146">
        <v>0</v>
      </c>
      <c r="BE32" s="146">
        <v>0</v>
      </c>
      <c r="BF32" s="146">
        <v>0</v>
      </c>
      <c r="BG32" s="146">
        <v>0</v>
      </c>
      <c r="BH32" s="146">
        <v>0</v>
      </c>
      <c r="BI32" s="146">
        <v>0</v>
      </c>
      <c r="BJ32" s="146">
        <v>0</v>
      </c>
      <c r="BK32" s="146">
        <v>0</v>
      </c>
      <c r="BL32" s="146">
        <v>0</v>
      </c>
      <c r="BM32" s="146">
        <v>0</v>
      </c>
      <c r="BN32" s="146">
        <v>0</v>
      </c>
      <c r="BO32" s="146">
        <v>0</v>
      </c>
      <c r="BP32" s="146">
        <v>0</v>
      </c>
      <c r="BQ32" s="146">
        <v>0</v>
      </c>
      <c r="BR32" s="204">
        <v>0</v>
      </c>
      <c r="BS32" s="146">
        <v>0</v>
      </c>
      <c r="BT32" s="146">
        <v>0</v>
      </c>
      <c r="BU32" s="146">
        <v>0</v>
      </c>
      <c r="BV32" s="146">
        <v>0</v>
      </c>
      <c r="BW32" s="146">
        <v>0</v>
      </c>
      <c r="BX32" s="146">
        <v>0</v>
      </c>
      <c r="BY32" s="146">
        <v>0</v>
      </c>
      <c r="BZ32" s="146">
        <v>0</v>
      </c>
      <c r="CA32" s="146">
        <v>0</v>
      </c>
      <c r="CB32" s="146">
        <v>0</v>
      </c>
      <c r="CC32" s="146">
        <v>0</v>
      </c>
      <c r="CD32" s="146">
        <v>0</v>
      </c>
      <c r="CE32" s="146">
        <v>0</v>
      </c>
      <c r="CF32" s="146">
        <v>0</v>
      </c>
      <c r="CG32" s="146">
        <v>0</v>
      </c>
      <c r="CH32" s="146">
        <v>0</v>
      </c>
      <c r="CI32" s="146">
        <v>0</v>
      </c>
      <c r="CJ32" s="146">
        <v>0</v>
      </c>
      <c r="CK32" s="146">
        <v>0</v>
      </c>
      <c r="CL32" s="146">
        <v>6</v>
      </c>
      <c r="CM32" s="146">
        <v>0</v>
      </c>
      <c r="CN32" s="146">
        <v>0</v>
      </c>
      <c r="CO32" s="146">
        <v>0</v>
      </c>
      <c r="CP32" s="146">
        <v>0</v>
      </c>
      <c r="CQ32" s="146">
        <v>0</v>
      </c>
      <c r="CR32" s="146">
        <v>0</v>
      </c>
      <c r="CS32" s="146">
        <v>0</v>
      </c>
      <c r="CT32" s="146">
        <v>0</v>
      </c>
      <c r="CU32" s="146">
        <v>0</v>
      </c>
      <c r="CV32" s="146">
        <v>0</v>
      </c>
      <c r="CW32" s="146">
        <v>0</v>
      </c>
      <c r="CX32" s="146">
        <v>0</v>
      </c>
      <c r="CY32" s="146">
        <v>0</v>
      </c>
      <c r="CZ32" s="146">
        <v>0</v>
      </c>
      <c r="DA32" s="146">
        <v>0</v>
      </c>
      <c r="DB32" s="146">
        <v>0</v>
      </c>
      <c r="DC32" s="146">
        <v>0</v>
      </c>
      <c r="DD32" s="146">
        <v>0</v>
      </c>
      <c r="DE32" s="146">
        <v>0</v>
      </c>
      <c r="DF32" s="146">
        <v>0</v>
      </c>
      <c r="DG32" s="146">
        <v>0</v>
      </c>
      <c r="DH32" s="146">
        <v>0</v>
      </c>
      <c r="DI32" s="146">
        <v>0</v>
      </c>
      <c r="DJ32" s="146">
        <v>0</v>
      </c>
    </row>
    <row r="33" spans="1:114" s="146" customFormat="1" x14ac:dyDescent="0.25">
      <c r="A33" s="146" t="s">
        <v>820</v>
      </c>
      <c r="B33" s="146" t="s">
        <v>544</v>
      </c>
      <c r="C33" s="146">
        <v>92</v>
      </c>
      <c r="D33" s="146">
        <v>92</v>
      </c>
      <c r="E33" s="146">
        <v>3</v>
      </c>
      <c r="F33" s="146">
        <v>3</v>
      </c>
      <c r="G33" s="197">
        <f t="shared" si="0"/>
        <v>3</v>
      </c>
      <c r="H33" s="197">
        <v>0</v>
      </c>
      <c r="I33" s="146">
        <v>0</v>
      </c>
      <c r="J33" s="197">
        <f t="shared" si="1"/>
        <v>0</v>
      </c>
      <c r="K33" s="197">
        <v>0</v>
      </c>
      <c r="L33" s="146">
        <v>0</v>
      </c>
      <c r="M33" s="185">
        <v>0</v>
      </c>
      <c r="N33" s="146">
        <v>0</v>
      </c>
      <c r="O33" s="186">
        <v>0</v>
      </c>
      <c r="P33" s="146">
        <v>0</v>
      </c>
      <c r="Q33" s="146">
        <v>0</v>
      </c>
      <c r="R33" s="146">
        <v>0</v>
      </c>
      <c r="S33" s="146">
        <v>0</v>
      </c>
      <c r="T33" s="146">
        <v>0</v>
      </c>
      <c r="U33" s="146">
        <v>0</v>
      </c>
      <c r="V33" s="146">
        <v>0</v>
      </c>
      <c r="W33" s="146">
        <v>0</v>
      </c>
      <c r="X33" s="146">
        <v>0</v>
      </c>
      <c r="Y33" s="146">
        <v>0</v>
      </c>
      <c r="Z33" s="146">
        <v>0</v>
      </c>
      <c r="AA33" s="146">
        <v>1</v>
      </c>
      <c r="AB33" s="146">
        <v>0</v>
      </c>
      <c r="AC33" s="146">
        <v>0</v>
      </c>
      <c r="AD33" s="146">
        <v>0</v>
      </c>
      <c r="AE33" s="146">
        <v>0</v>
      </c>
      <c r="AF33" s="146">
        <v>0</v>
      </c>
      <c r="AG33" s="146">
        <v>0</v>
      </c>
      <c r="AH33" s="146">
        <v>1</v>
      </c>
      <c r="AI33" s="146">
        <v>0</v>
      </c>
      <c r="AJ33" s="146">
        <v>0</v>
      </c>
      <c r="AK33" s="146">
        <v>0</v>
      </c>
      <c r="AL33" s="146">
        <v>0</v>
      </c>
      <c r="AM33" s="146">
        <v>0</v>
      </c>
      <c r="AN33" s="146">
        <v>0</v>
      </c>
      <c r="AO33" s="146">
        <v>0</v>
      </c>
      <c r="AP33" s="146">
        <v>0</v>
      </c>
      <c r="AQ33" s="146">
        <v>0</v>
      </c>
      <c r="AR33" s="146">
        <v>0</v>
      </c>
      <c r="AS33" s="146">
        <v>0</v>
      </c>
      <c r="AT33" s="146">
        <v>0</v>
      </c>
      <c r="AU33" s="146">
        <v>0</v>
      </c>
      <c r="AV33" s="146">
        <v>0</v>
      </c>
      <c r="AW33" s="146">
        <v>0</v>
      </c>
      <c r="AX33" s="146">
        <v>0</v>
      </c>
      <c r="AY33" s="146">
        <v>0</v>
      </c>
      <c r="AZ33" s="146">
        <v>0</v>
      </c>
      <c r="BA33" s="146">
        <v>0</v>
      </c>
      <c r="BB33" s="146">
        <v>1</v>
      </c>
      <c r="BC33" s="146">
        <v>0</v>
      </c>
      <c r="BD33" s="146">
        <v>0</v>
      </c>
      <c r="BE33" s="146">
        <v>0</v>
      </c>
      <c r="BF33" s="146">
        <v>0</v>
      </c>
      <c r="BG33" s="146">
        <v>0</v>
      </c>
      <c r="BH33" s="146">
        <v>0</v>
      </c>
      <c r="BI33" s="146">
        <v>0</v>
      </c>
      <c r="BJ33" s="146">
        <v>0</v>
      </c>
      <c r="BK33" s="146">
        <v>0</v>
      </c>
      <c r="BL33" s="146">
        <v>0</v>
      </c>
      <c r="BM33" s="146">
        <v>0</v>
      </c>
      <c r="BN33" s="146">
        <v>0</v>
      </c>
      <c r="BO33" s="146">
        <v>0</v>
      </c>
      <c r="BP33" s="146">
        <v>0</v>
      </c>
      <c r="BQ33" s="146">
        <v>0</v>
      </c>
      <c r="BR33" s="204">
        <v>0</v>
      </c>
      <c r="BS33" s="146">
        <v>0</v>
      </c>
      <c r="BT33" s="146">
        <v>0</v>
      </c>
      <c r="BU33" s="146">
        <v>0</v>
      </c>
      <c r="BV33" s="146">
        <v>0</v>
      </c>
      <c r="BW33" s="146">
        <v>0</v>
      </c>
      <c r="BX33" s="146">
        <v>0</v>
      </c>
      <c r="BY33" s="146">
        <v>0</v>
      </c>
      <c r="BZ33" s="146">
        <v>0</v>
      </c>
      <c r="CA33" s="146">
        <v>0</v>
      </c>
      <c r="CB33" s="146">
        <v>0</v>
      </c>
      <c r="CC33" s="146">
        <v>0</v>
      </c>
      <c r="CD33" s="146">
        <v>0</v>
      </c>
      <c r="CE33" s="146">
        <v>0</v>
      </c>
      <c r="CF33" s="146">
        <v>0</v>
      </c>
      <c r="CG33" s="146">
        <v>0</v>
      </c>
      <c r="CH33" s="146">
        <v>0</v>
      </c>
      <c r="CI33" s="146">
        <v>0</v>
      </c>
      <c r="CJ33" s="146">
        <v>0</v>
      </c>
      <c r="CK33" s="146">
        <v>0</v>
      </c>
      <c r="CL33" s="146">
        <v>0</v>
      </c>
      <c r="CM33" s="146">
        <v>0</v>
      </c>
      <c r="CN33" s="146">
        <v>0</v>
      </c>
      <c r="CO33" s="146">
        <v>0</v>
      </c>
      <c r="CP33" s="146">
        <v>0</v>
      </c>
      <c r="CQ33" s="146">
        <v>0</v>
      </c>
      <c r="CR33" s="146">
        <v>0</v>
      </c>
      <c r="CS33" s="146">
        <v>0</v>
      </c>
      <c r="CT33" s="146">
        <v>0</v>
      </c>
      <c r="CU33" s="146">
        <v>0</v>
      </c>
      <c r="CV33" s="146">
        <v>0</v>
      </c>
      <c r="CW33" s="146">
        <v>0</v>
      </c>
      <c r="CX33" s="146">
        <v>0</v>
      </c>
      <c r="CY33" s="146">
        <v>0</v>
      </c>
      <c r="CZ33" s="146">
        <v>0</v>
      </c>
      <c r="DA33" s="146">
        <v>0</v>
      </c>
      <c r="DB33" s="146">
        <v>0</v>
      </c>
      <c r="DC33" s="146">
        <v>0</v>
      </c>
      <c r="DD33" s="146">
        <v>0</v>
      </c>
      <c r="DE33" s="146">
        <v>0</v>
      </c>
      <c r="DF33" s="146">
        <v>0</v>
      </c>
      <c r="DG33" s="146">
        <v>0</v>
      </c>
      <c r="DH33" s="146">
        <v>0</v>
      </c>
      <c r="DI33" s="146">
        <v>0</v>
      </c>
      <c r="DJ33" s="146">
        <v>0</v>
      </c>
    </row>
    <row r="34" spans="1:114" s="146" customFormat="1" x14ac:dyDescent="0.25">
      <c r="A34" s="146" t="s">
        <v>820</v>
      </c>
      <c r="B34" s="146" t="s">
        <v>544</v>
      </c>
      <c r="C34" s="146">
        <v>93</v>
      </c>
      <c r="D34" s="146">
        <v>93</v>
      </c>
      <c r="E34" s="146">
        <v>3</v>
      </c>
      <c r="F34" s="146">
        <v>0</v>
      </c>
      <c r="G34" s="197">
        <f t="shared" si="0"/>
        <v>0</v>
      </c>
      <c r="H34" s="197">
        <v>0</v>
      </c>
      <c r="I34" s="146">
        <v>12</v>
      </c>
      <c r="J34" s="197">
        <f t="shared" si="1"/>
        <v>2</v>
      </c>
      <c r="K34" s="197">
        <v>0</v>
      </c>
      <c r="L34" s="146">
        <v>0</v>
      </c>
      <c r="M34" s="185">
        <v>0</v>
      </c>
      <c r="N34" s="146">
        <v>0</v>
      </c>
      <c r="O34" s="186">
        <v>0</v>
      </c>
      <c r="P34" s="146">
        <v>0</v>
      </c>
      <c r="Q34" s="146">
        <v>0</v>
      </c>
      <c r="R34" s="146">
        <v>0</v>
      </c>
      <c r="S34" s="146">
        <v>0</v>
      </c>
      <c r="T34" s="146">
        <v>0</v>
      </c>
      <c r="U34" s="146">
        <v>0</v>
      </c>
      <c r="V34" s="146">
        <v>0</v>
      </c>
      <c r="W34" s="146">
        <v>0</v>
      </c>
      <c r="X34" s="146">
        <v>0</v>
      </c>
      <c r="Y34" s="146">
        <v>0</v>
      </c>
      <c r="Z34" s="146">
        <v>0</v>
      </c>
      <c r="AA34" s="146">
        <v>0</v>
      </c>
      <c r="AB34" s="146">
        <v>0</v>
      </c>
      <c r="AC34" s="146">
        <v>0</v>
      </c>
      <c r="AD34" s="146">
        <v>0</v>
      </c>
      <c r="AE34" s="146">
        <v>0</v>
      </c>
      <c r="AF34" s="146">
        <v>0</v>
      </c>
      <c r="AG34" s="146">
        <v>0</v>
      </c>
      <c r="AH34" s="146">
        <v>0</v>
      </c>
      <c r="AI34" s="146">
        <v>0</v>
      </c>
      <c r="AJ34" s="146">
        <v>0</v>
      </c>
      <c r="AK34" s="146">
        <v>0</v>
      </c>
      <c r="AL34" s="146">
        <v>0</v>
      </c>
      <c r="AM34" s="146">
        <v>0</v>
      </c>
      <c r="AN34" s="146">
        <v>0</v>
      </c>
      <c r="AO34" s="146">
        <v>0</v>
      </c>
      <c r="AP34" s="146">
        <v>0</v>
      </c>
      <c r="AQ34" s="146">
        <v>0</v>
      </c>
      <c r="AR34" s="146">
        <v>0</v>
      </c>
      <c r="AS34" s="146">
        <v>0</v>
      </c>
      <c r="AT34" s="146">
        <v>0</v>
      </c>
      <c r="AU34" s="146">
        <v>0</v>
      </c>
      <c r="AV34" s="146">
        <v>0</v>
      </c>
      <c r="AW34" s="146">
        <v>0</v>
      </c>
      <c r="AX34" s="146">
        <v>0</v>
      </c>
      <c r="AY34" s="146">
        <v>0</v>
      </c>
      <c r="AZ34" s="146">
        <v>0</v>
      </c>
      <c r="BA34" s="146">
        <v>0</v>
      </c>
      <c r="BB34" s="146">
        <v>0</v>
      </c>
      <c r="BC34" s="146">
        <v>0</v>
      </c>
      <c r="BD34" s="146">
        <v>0</v>
      </c>
      <c r="BE34" s="146">
        <v>0</v>
      </c>
      <c r="BF34" s="146">
        <v>0</v>
      </c>
      <c r="BG34" s="146">
        <v>0</v>
      </c>
      <c r="BH34" s="146">
        <v>0</v>
      </c>
      <c r="BI34" s="146">
        <v>0</v>
      </c>
      <c r="BJ34" s="146">
        <v>0</v>
      </c>
      <c r="BK34" s="146">
        <v>0</v>
      </c>
      <c r="BL34" s="146">
        <v>0</v>
      </c>
      <c r="BM34" s="146">
        <v>0</v>
      </c>
      <c r="BN34" s="146">
        <v>0</v>
      </c>
      <c r="BO34" s="146">
        <v>0</v>
      </c>
      <c r="BP34" s="146">
        <v>0</v>
      </c>
      <c r="BQ34" s="146">
        <v>0</v>
      </c>
      <c r="BR34" s="204">
        <v>0</v>
      </c>
      <c r="BS34" s="146">
        <v>0</v>
      </c>
      <c r="BT34" s="146">
        <v>0</v>
      </c>
      <c r="BU34" s="146">
        <v>0</v>
      </c>
      <c r="BV34" s="146">
        <v>0</v>
      </c>
      <c r="BW34" s="146">
        <v>0</v>
      </c>
      <c r="BX34" s="146">
        <v>0</v>
      </c>
      <c r="BY34" s="146">
        <v>0</v>
      </c>
      <c r="BZ34" s="146">
        <v>0</v>
      </c>
      <c r="CA34" s="146">
        <v>0</v>
      </c>
      <c r="CB34" s="146">
        <v>0</v>
      </c>
      <c r="CC34" s="146">
        <v>0</v>
      </c>
      <c r="CD34" s="146">
        <v>0</v>
      </c>
      <c r="CE34" s="146">
        <v>0</v>
      </c>
      <c r="CF34" s="146">
        <v>0</v>
      </c>
      <c r="CG34" s="146">
        <v>0</v>
      </c>
      <c r="CH34" s="146">
        <v>0</v>
      </c>
      <c r="CI34" s="146">
        <v>0</v>
      </c>
      <c r="CJ34" s="146">
        <v>0</v>
      </c>
      <c r="CK34" s="146">
        <v>0</v>
      </c>
      <c r="CL34" s="146">
        <v>0</v>
      </c>
      <c r="CM34" s="146">
        <v>0</v>
      </c>
      <c r="CN34" s="146">
        <v>0</v>
      </c>
      <c r="CO34" s="146">
        <v>0</v>
      </c>
      <c r="CP34" s="146">
        <v>0</v>
      </c>
      <c r="CQ34" s="146">
        <v>0</v>
      </c>
      <c r="CR34" s="146">
        <v>0</v>
      </c>
      <c r="CS34" s="146">
        <v>0</v>
      </c>
      <c r="CT34" s="146">
        <v>0</v>
      </c>
      <c r="CU34" s="146">
        <v>10</v>
      </c>
      <c r="CV34" s="146">
        <v>0</v>
      </c>
      <c r="CW34" s="146">
        <v>0</v>
      </c>
      <c r="CX34" s="146">
        <v>2</v>
      </c>
      <c r="CY34" s="146">
        <v>0</v>
      </c>
      <c r="CZ34" s="146">
        <v>0</v>
      </c>
      <c r="DA34" s="146">
        <v>0</v>
      </c>
      <c r="DB34" s="146">
        <v>0</v>
      </c>
      <c r="DC34" s="146">
        <v>0</v>
      </c>
      <c r="DD34" s="146">
        <v>0</v>
      </c>
      <c r="DE34" s="146">
        <v>0</v>
      </c>
      <c r="DF34" s="146">
        <v>0</v>
      </c>
      <c r="DG34" s="146">
        <v>0</v>
      </c>
      <c r="DH34" s="146">
        <v>0</v>
      </c>
      <c r="DI34" s="146">
        <v>0</v>
      </c>
      <c r="DJ34" s="146">
        <v>0</v>
      </c>
    </row>
    <row r="35" spans="1:114" s="146" customFormat="1" x14ac:dyDescent="0.25">
      <c r="A35" s="146" t="s">
        <v>820</v>
      </c>
      <c r="B35" s="146" t="s">
        <v>544</v>
      </c>
      <c r="C35" s="146">
        <v>94</v>
      </c>
      <c r="D35" s="146">
        <v>94</v>
      </c>
      <c r="E35" s="146">
        <v>3</v>
      </c>
      <c r="F35" s="146">
        <v>2</v>
      </c>
      <c r="G35" s="197">
        <f t="shared" si="0"/>
        <v>1</v>
      </c>
      <c r="H35" s="197">
        <v>0</v>
      </c>
      <c r="I35" s="146">
        <v>8</v>
      </c>
      <c r="J35" s="197">
        <f t="shared" si="1"/>
        <v>4</v>
      </c>
      <c r="K35" s="197">
        <v>0</v>
      </c>
      <c r="L35" s="146">
        <v>0</v>
      </c>
      <c r="M35" s="185">
        <v>0</v>
      </c>
      <c r="N35" s="146">
        <v>0</v>
      </c>
      <c r="O35" s="186">
        <v>0</v>
      </c>
      <c r="P35" s="146">
        <v>0</v>
      </c>
      <c r="Q35" s="146">
        <v>0</v>
      </c>
      <c r="R35" s="146">
        <v>0</v>
      </c>
      <c r="S35" s="146">
        <v>0</v>
      </c>
      <c r="T35" s="146">
        <v>0</v>
      </c>
      <c r="U35" s="146">
        <v>0</v>
      </c>
      <c r="V35" s="146">
        <v>0</v>
      </c>
      <c r="W35" s="146">
        <v>0</v>
      </c>
      <c r="X35" s="146">
        <v>0</v>
      </c>
      <c r="Y35" s="146">
        <v>0</v>
      </c>
      <c r="Z35" s="146">
        <v>0</v>
      </c>
      <c r="AA35" s="146">
        <v>0</v>
      </c>
      <c r="AB35" s="146">
        <v>0</v>
      </c>
      <c r="AC35" s="146">
        <v>0</v>
      </c>
      <c r="AD35" s="146">
        <v>0</v>
      </c>
      <c r="AE35" s="146">
        <v>0</v>
      </c>
      <c r="AF35" s="146">
        <v>0</v>
      </c>
      <c r="AG35" s="146">
        <v>0</v>
      </c>
      <c r="AH35" s="146">
        <v>2</v>
      </c>
      <c r="AI35" s="146">
        <v>0</v>
      </c>
      <c r="AJ35" s="146">
        <v>0</v>
      </c>
      <c r="AK35" s="146">
        <v>0</v>
      </c>
      <c r="AL35" s="146">
        <v>0</v>
      </c>
      <c r="AM35" s="146">
        <v>0</v>
      </c>
      <c r="AN35" s="146">
        <v>0</v>
      </c>
      <c r="AO35" s="146">
        <v>0</v>
      </c>
      <c r="AP35" s="146">
        <v>0</v>
      </c>
      <c r="AQ35" s="146">
        <v>0</v>
      </c>
      <c r="AR35" s="146">
        <v>0</v>
      </c>
      <c r="AS35" s="146">
        <v>0</v>
      </c>
      <c r="AT35" s="146">
        <v>0</v>
      </c>
      <c r="AU35" s="146">
        <v>0</v>
      </c>
      <c r="AV35" s="146">
        <v>0</v>
      </c>
      <c r="AW35" s="146">
        <v>0</v>
      </c>
      <c r="AX35" s="146">
        <v>0</v>
      </c>
      <c r="AY35" s="146">
        <v>0</v>
      </c>
      <c r="AZ35" s="146">
        <v>0</v>
      </c>
      <c r="BA35" s="146">
        <v>0</v>
      </c>
      <c r="BB35" s="146">
        <v>0</v>
      </c>
      <c r="BC35" s="146">
        <v>0</v>
      </c>
      <c r="BD35" s="146">
        <v>0</v>
      </c>
      <c r="BE35" s="146">
        <v>0</v>
      </c>
      <c r="BF35" s="146">
        <v>0</v>
      </c>
      <c r="BG35" s="146">
        <v>0</v>
      </c>
      <c r="BH35" s="146">
        <v>0</v>
      </c>
      <c r="BI35" s="146">
        <v>0</v>
      </c>
      <c r="BJ35" s="146">
        <v>0</v>
      </c>
      <c r="BK35" s="146">
        <v>0</v>
      </c>
      <c r="BL35" s="146">
        <v>0</v>
      </c>
      <c r="BM35" s="146">
        <v>0</v>
      </c>
      <c r="BN35" s="146">
        <v>0</v>
      </c>
      <c r="BO35" s="146">
        <v>0</v>
      </c>
      <c r="BP35" s="146">
        <v>0</v>
      </c>
      <c r="BQ35" s="146">
        <v>0</v>
      </c>
      <c r="BR35" s="204">
        <v>0</v>
      </c>
      <c r="BS35" s="146">
        <v>0</v>
      </c>
      <c r="BT35" s="146">
        <v>0</v>
      </c>
      <c r="BU35" s="146">
        <v>0</v>
      </c>
      <c r="BV35" s="146">
        <v>0</v>
      </c>
      <c r="BW35" s="146">
        <v>0</v>
      </c>
      <c r="BX35" s="146">
        <v>0</v>
      </c>
      <c r="BY35" s="146">
        <v>0</v>
      </c>
      <c r="BZ35" s="146">
        <v>0</v>
      </c>
      <c r="CA35" s="146">
        <v>0</v>
      </c>
      <c r="CB35" s="146">
        <v>0</v>
      </c>
      <c r="CC35" s="146">
        <v>0</v>
      </c>
      <c r="CD35" s="146">
        <v>0</v>
      </c>
      <c r="CE35" s="146">
        <v>0</v>
      </c>
      <c r="CF35" s="146">
        <v>0</v>
      </c>
      <c r="CG35" s="146">
        <v>0</v>
      </c>
      <c r="CH35" s="146">
        <v>0</v>
      </c>
      <c r="CI35" s="146">
        <v>0</v>
      </c>
      <c r="CJ35" s="146">
        <v>0</v>
      </c>
      <c r="CK35" s="146">
        <v>0</v>
      </c>
      <c r="CL35" s="146">
        <v>5</v>
      </c>
      <c r="CM35" s="146">
        <v>0</v>
      </c>
      <c r="CN35" s="146">
        <v>0</v>
      </c>
      <c r="CO35" s="146">
        <v>0</v>
      </c>
      <c r="CP35" s="146">
        <v>0</v>
      </c>
      <c r="CQ35" s="146">
        <v>0</v>
      </c>
      <c r="CR35" s="146">
        <v>0</v>
      </c>
      <c r="CS35" s="146">
        <v>0</v>
      </c>
      <c r="CT35" s="146">
        <v>0</v>
      </c>
      <c r="CU35" s="146">
        <v>1</v>
      </c>
      <c r="CV35" s="146">
        <v>0</v>
      </c>
      <c r="CW35" s="146">
        <v>0</v>
      </c>
      <c r="CX35" s="146">
        <v>0</v>
      </c>
      <c r="CY35" s="146">
        <v>0</v>
      </c>
      <c r="CZ35" s="146">
        <v>1</v>
      </c>
      <c r="DA35" s="146">
        <v>0</v>
      </c>
      <c r="DB35" s="146">
        <v>0</v>
      </c>
      <c r="DC35" s="146">
        <v>0</v>
      </c>
      <c r="DD35" s="146">
        <v>0</v>
      </c>
      <c r="DE35" s="146">
        <v>0</v>
      </c>
      <c r="DF35" s="146">
        <v>0</v>
      </c>
      <c r="DG35" s="146">
        <v>0</v>
      </c>
      <c r="DH35" s="146">
        <v>1</v>
      </c>
      <c r="DI35" s="146">
        <v>0</v>
      </c>
      <c r="DJ35" s="146">
        <v>0</v>
      </c>
    </row>
    <row r="36" spans="1:114" s="146" customFormat="1" x14ac:dyDescent="0.25">
      <c r="A36" s="146" t="s">
        <v>820</v>
      </c>
      <c r="B36" s="146" t="s">
        <v>544</v>
      </c>
      <c r="C36" s="146">
        <v>95</v>
      </c>
      <c r="D36" s="146">
        <v>95</v>
      </c>
      <c r="E36" s="146">
        <v>3</v>
      </c>
      <c r="F36" s="146">
        <v>6</v>
      </c>
      <c r="G36" s="197">
        <f t="shared" si="0"/>
        <v>1</v>
      </c>
      <c r="H36" s="197">
        <v>0</v>
      </c>
      <c r="I36" s="146">
        <v>3</v>
      </c>
      <c r="J36" s="197">
        <f t="shared" si="1"/>
        <v>2</v>
      </c>
      <c r="K36" s="197">
        <v>0</v>
      </c>
      <c r="L36" s="146">
        <v>0</v>
      </c>
      <c r="M36" s="185">
        <v>0</v>
      </c>
      <c r="N36" s="146">
        <v>0</v>
      </c>
      <c r="O36" s="186">
        <v>0</v>
      </c>
      <c r="P36" s="146">
        <v>0</v>
      </c>
      <c r="Q36" s="146">
        <v>0</v>
      </c>
      <c r="R36" s="146">
        <v>0</v>
      </c>
      <c r="S36" s="146">
        <v>0</v>
      </c>
      <c r="T36" s="146">
        <v>0</v>
      </c>
      <c r="U36" s="146">
        <v>0</v>
      </c>
      <c r="V36" s="146">
        <v>0</v>
      </c>
      <c r="W36" s="146">
        <v>0</v>
      </c>
      <c r="X36" s="146">
        <v>0</v>
      </c>
      <c r="Y36" s="146">
        <v>0</v>
      </c>
      <c r="Z36" s="146">
        <v>0</v>
      </c>
      <c r="AA36" s="146">
        <v>0</v>
      </c>
      <c r="AB36" s="146">
        <v>0</v>
      </c>
      <c r="AC36" s="146">
        <v>0</v>
      </c>
      <c r="AD36" s="146">
        <v>0</v>
      </c>
      <c r="AE36" s="146">
        <v>0</v>
      </c>
      <c r="AF36" s="146">
        <v>0</v>
      </c>
      <c r="AG36" s="146">
        <v>0</v>
      </c>
      <c r="AH36" s="146">
        <v>6</v>
      </c>
      <c r="AI36" s="146">
        <v>0</v>
      </c>
      <c r="AJ36" s="146">
        <v>0</v>
      </c>
      <c r="AK36" s="146">
        <v>0</v>
      </c>
      <c r="AL36" s="146">
        <v>0</v>
      </c>
      <c r="AM36" s="146">
        <v>0</v>
      </c>
      <c r="AN36" s="146">
        <v>0</v>
      </c>
      <c r="AO36" s="146">
        <v>0</v>
      </c>
      <c r="AP36" s="146">
        <v>0</v>
      </c>
      <c r="AQ36" s="146">
        <v>0</v>
      </c>
      <c r="AR36" s="146">
        <v>0</v>
      </c>
      <c r="AS36" s="146">
        <v>0</v>
      </c>
      <c r="AT36" s="146">
        <v>0</v>
      </c>
      <c r="AU36" s="146">
        <v>0</v>
      </c>
      <c r="AV36" s="146">
        <v>0</v>
      </c>
      <c r="AW36" s="146">
        <v>0</v>
      </c>
      <c r="AX36" s="146">
        <v>0</v>
      </c>
      <c r="AY36" s="146">
        <v>0</v>
      </c>
      <c r="AZ36" s="146">
        <v>0</v>
      </c>
      <c r="BA36" s="146">
        <v>0</v>
      </c>
      <c r="BB36" s="146">
        <v>0</v>
      </c>
      <c r="BC36" s="146">
        <v>0</v>
      </c>
      <c r="BD36" s="146">
        <v>0</v>
      </c>
      <c r="BE36" s="146">
        <v>0</v>
      </c>
      <c r="BF36" s="146">
        <v>0</v>
      </c>
      <c r="BG36" s="146">
        <v>0</v>
      </c>
      <c r="BH36" s="146">
        <v>0</v>
      </c>
      <c r="BI36" s="146">
        <v>0</v>
      </c>
      <c r="BJ36" s="146">
        <v>0</v>
      </c>
      <c r="BK36" s="146">
        <v>0</v>
      </c>
      <c r="BL36" s="146">
        <v>0</v>
      </c>
      <c r="BM36" s="146">
        <v>0</v>
      </c>
      <c r="BN36" s="146">
        <v>0</v>
      </c>
      <c r="BO36" s="146">
        <v>0</v>
      </c>
      <c r="BP36" s="146">
        <v>0</v>
      </c>
      <c r="BQ36" s="146">
        <v>0</v>
      </c>
      <c r="BR36" s="204">
        <v>0</v>
      </c>
      <c r="BS36" s="146">
        <v>0</v>
      </c>
      <c r="BT36" s="146">
        <v>0</v>
      </c>
      <c r="BU36" s="146">
        <v>0</v>
      </c>
      <c r="BV36" s="146">
        <v>0</v>
      </c>
      <c r="BW36" s="146">
        <v>0</v>
      </c>
      <c r="BX36" s="146">
        <v>0</v>
      </c>
      <c r="BY36" s="146">
        <v>0</v>
      </c>
      <c r="BZ36" s="146">
        <v>0</v>
      </c>
      <c r="CA36" s="146">
        <v>0</v>
      </c>
      <c r="CB36" s="146">
        <v>0</v>
      </c>
      <c r="CC36" s="146">
        <v>0</v>
      </c>
      <c r="CD36" s="146">
        <v>0</v>
      </c>
      <c r="CE36" s="146">
        <v>0</v>
      </c>
      <c r="CF36" s="146">
        <v>0</v>
      </c>
      <c r="CG36" s="146">
        <v>0</v>
      </c>
      <c r="CH36" s="146">
        <v>0</v>
      </c>
      <c r="CI36" s="146">
        <v>0</v>
      </c>
      <c r="CJ36" s="146">
        <v>0</v>
      </c>
      <c r="CK36" s="146">
        <v>0</v>
      </c>
      <c r="CL36" s="146">
        <v>2</v>
      </c>
      <c r="CM36" s="146">
        <v>0</v>
      </c>
      <c r="CN36" s="146">
        <v>0</v>
      </c>
      <c r="CO36" s="146">
        <v>0</v>
      </c>
      <c r="CP36" s="146">
        <v>0</v>
      </c>
      <c r="CQ36" s="146">
        <v>0</v>
      </c>
      <c r="CR36" s="146">
        <v>0</v>
      </c>
      <c r="CS36" s="146">
        <v>0</v>
      </c>
      <c r="CT36" s="146">
        <v>0</v>
      </c>
      <c r="CU36" s="146">
        <v>0</v>
      </c>
      <c r="CV36" s="146">
        <v>0</v>
      </c>
      <c r="CW36" s="146">
        <v>0</v>
      </c>
      <c r="CX36" s="146">
        <v>1</v>
      </c>
      <c r="CY36" s="146">
        <v>0</v>
      </c>
      <c r="CZ36" s="146">
        <v>0</v>
      </c>
      <c r="DA36" s="146">
        <v>0</v>
      </c>
      <c r="DB36" s="146">
        <v>0</v>
      </c>
      <c r="DC36" s="146">
        <v>0</v>
      </c>
      <c r="DD36" s="146">
        <v>0</v>
      </c>
      <c r="DE36" s="146">
        <v>0</v>
      </c>
      <c r="DF36" s="146">
        <v>0</v>
      </c>
      <c r="DG36" s="146">
        <v>0</v>
      </c>
      <c r="DH36" s="146">
        <v>0</v>
      </c>
      <c r="DI36" s="146">
        <v>0</v>
      </c>
      <c r="DJ36" s="146">
        <v>0</v>
      </c>
    </row>
    <row r="37" spans="1:114" s="146" customFormat="1" x14ac:dyDescent="0.25">
      <c r="A37" s="146" t="s">
        <v>820</v>
      </c>
      <c r="B37" s="146" t="s">
        <v>544</v>
      </c>
      <c r="C37" s="146">
        <v>96</v>
      </c>
      <c r="D37" s="146">
        <v>96</v>
      </c>
      <c r="E37" s="146">
        <v>3</v>
      </c>
      <c r="F37" s="146">
        <v>4</v>
      </c>
      <c r="G37" s="197">
        <f t="shared" si="0"/>
        <v>1</v>
      </c>
      <c r="H37" s="197">
        <v>0</v>
      </c>
      <c r="I37" s="146">
        <v>1</v>
      </c>
      <c r="J37" s="197">
        <f>COUNTIF(BR37:DJ37,  "&lt;&gt;0")</f>
        <v>1</v>
      </c>
      <c r="K37" s="197">
        <v>0</v>
      </c>
      <c r="L37" s="146">
        <v>0</v>
      </c>
      <c r="M37" s="185">
        <v>0</v>
      </c>
      <c r="N37" s="146">
        <v>0</v>
      </c>
      <c r="O37" s="186">
        <v>0</v>
      </c>
      <c r="P37" s="146">
        <v>0</v>
      </c>
      <c r="Q37" s="146">
        <v>0</v>
      </c>
      <c r="R37" s="146">
        <v>0</v>
      </c>
      <c r="S37" s="146">
        <v>0</v>
      </c>
      <c r="T37" s="146">
        <v>0</v>
      </c>
      <c r="U37" s="146">
        <v>0</v>
      </c>
      <c r="V37" s="146">
        <v>0</v>
      </c>
      <c r="W37" s="146">
        <v>0</v>
      </c>
      <c r="X37" s="146">
        <v>0</v>
      </c>
      <c r="Y37" s="146">
        <v>0</v>
      </c>
      <c r="Z37" s="146">
        <v>0</v>
      </c>
      <c r="AA37" s="146">
        <v>0</v>
      </c>
      <c r="AB37" s="146">
        <v>0</v>
      </c>
      <c r="AC37" s="146">
        <v>0</v>
      </c>
      <c r="AD37" s="146">
        <v>0</v>
      </c>
      <c r="AE37" s="146">
        <v>0</v>
      </c>
      <c r="AF37" s="146">
        <v>0</v>
      </c>
      <c r="AG37" s="146">
        <v>0</v>
      </c>
      <c r="AH37" s="146">
        <v>4</v>
      </c>
      <c r="AI37" s="146">
        <v>0</v>
      </c>
      <c r="AJ37" s="146">
        <v>0</v>
      </c>
      <c r="AK37" s="146">
        <v>0</v>
      </c>
      <c r="AL37" s="146">
        <v>0</v>
      </c>
      <c r="AM37" s="146">
        <v>0</v>
      </c>
      <c r="AN37" s="146">
        <v>0</v>
      </c>
      <c r="AO37" s="146">
        <v>0</v>
      </c>
      <c r="AP37" s="146">
        <v>0</v>
      </c>
      <c r="AQ37" s="146">
        <v>0</v>
      </c>
      <c r="AR37" s="146">
        <v>0</v>
      </c>
      <c r="AS37" s="146">
        <v>0</v>
      </c>
      <c r="AT37" s="146">
        <v>0</v>
      </c>
      <c r="AU37" s="146">
        <v>0</v>
      </c>
      <c r="AV37" s="146">
        <v>0</v>
      </c>
      <c r="AW37" s="146">
        <v>0</v>
      </c>
      <c r="AX37" s="146">
        <v>0</v>
      </c>
      <c r="AY37" s="146">
        <v>0</v>
      </c>
      <c r="AZ37" s="146">
        <v>0</v>
      </c>
      <c r="BA37" s="146">
        <v>0</v>
      </c>
      <c r="BB37" s="146">
        <v>0</v>
      </c>
      <c r="BC37" s="146">
        <v>0</v>
      </c>
      <c r="BD37" s="146">
        <v>0</v>
      </c>
      <c r="BE37" s="146">
        <v>0</v>
      </c>
      <c r="BF37" s="146">
        <v>0</v>
      </c>
      <c r="BG37" s="146">
        <v>0</v>
      </c>
      <c r="BH37" s="146">
        <v>0</v>
      </c>
      <c r="BI37" s="146">
        <v>0</v>
      </c>
      <c r="BJ37" s="146">
        <v>0</v>
      </c>
      <c r="BK37" s="146">
        <v>0</v>
      </c>
      <c r="BL37" s="146">
        <v>0</v>
      </c>
      <c r="BM37" s="146">
        <v>0</v>
      </c>
      <c r="BN37" s="146">
        <v>0</v>
      </c>
      <c r="BO37" s="146">
        <v>0</v>
      </c>
      <c r="BP37" s="146">
        <v>0</v>
      </c>
      <c r="BQ37" s="146">
        <v>0</v>
      </c>
      <c r="BR37" s="204">
        <v>0</v>
      </c>
      <c r="BS37" s="146">
        <v>0</v>
      </c>
      <c r="BT37" s="146">
        <v>0</v>
      </c>
      <c r="BU37" s="146">
        <v>0</v>
      </c>
      <c r="BV37" s="146">
        <v>0</v>
      </c>
      <c r="BW37" s="146">
        <v>0</v>
      </c>
      <c r="BX37" s="146">
        <v>0</v>
      </c>
      <c r="BY37" s="146">
        <v>0</v>
      </c>
      <c r="BZ37" s="146">
        <v>0</v>
      </c>
      <c r="CA37" s="146">
        <v>0</v>
      </c>
      <c r="CB37" s="146">
        <v>0</v>
      </c>
      <c r="CC37" s="146">
        <v>0</v>
      </c>
      <c r="CD37" s="146">
        <v>0</v>
      </c>
      <c r="CE37" s="146">
        <v>0</v>
      </c>
      <c r="CF37" s="146">
        <v>0</v>
      </c>
      <c r="CG37" s="146">
        <v>0</v>
      </c>
      <c r="CH37" s="146">
        <v>0</v>
      </c>
      <c r="CI37" s="146">
        <v>0</v>
      </c>
      <c r="CJ37" s="146">
        <v>0</v>
      </c>
      <c r="CK37" s="146">
        <v>0</v>
      </c>
      <c r="CL37" s="146">
        <v>1</v>
      </c>
      <c r="CM37" s="146">
        <v>0</v>
      </c>
      <c r="CN37" s="146">
        <v>0</v>
      </c>
      <c r="CO37" s="146">
        <v>0</v>
      </c>
      <c r="CP37" s="146">
        <v>0</v>
      </c>
      <c r="CQ37" s="146">
        <v>0</v>
      </c>
      <c r="CR37" s="146">
        <v>0</v>
      </c>
      <c r="CS37" s="146">
        <v>0</v>
      </c>
      <c r="CT37" s="146">
        <v>0</v>
      </c>
      <c r="CU37" s="146">
        <v>0</v>
      </c>
      <c r="CV37" s="146">
        <v>0</v>
      </c>
      <c r="CW37" s="146">
        <v>0</v>
      </c>
      <c r="CX37" s="146">
        <v>0</v>
      </c>
      <c r="CY37" s="146">
        <v>0</v>
      </c>
      <c r="CZ37" s="146">
        <v>0</v>
      </c>
      <c r="DA37" s="146">
        <v>0</v>
      </c>
      <c r="DB37" s="146">
        <v>0</v>
      </c>
      <c r="DC37" s="146">
        <v>0</v>
      </c>
      <c r="DD37" s="146">
        <v>0</v>
      </c>
      <c r="DE37" s="146">
        <v>0</v>
      </c>
      <c r="DF37" s="146">
        <v>0</v>
      </c>
      <c r="DG37" s="146">
        <v>0</v>
      </c>
      <c r="DH37" s="146">
        <v>0</v>
      </c>
      <c r="DI37" s="146">
        <v>0</v>
      </c>
      <c r="DJ37" s="146">
        <v>0</v>
      </c>
    </row>
    <row r="38" spans="1:114" s="146" customFormat="1" x14ac:dyDescent="0.25">
      <c r="A38" s="146" t="s">
        <v>820</v>
      </c>
      <c r="B38" s="146" t="s">
        <v>544</v>
      </c>
      <c r="C38" s="146">
        <v>97</v>
      </c>
      <c r="D38" s="146">
        <v>97</v>
      </c>
      <c r="E38" s="146">
        <v>3</v>
      </c>
      <c r="F38" s="146">
        <v>0</v>
      </c>
      <c r="G38" s="197">
        <f t="shared" si="0"/>
        <v>0</v>
      </c>
      <c r="H38" s="197">
        <v>0</v>
      </c>
      <c r="I38" s="146">
        <v>0</v>
      </c>
      <c r="J38" s="197">
        <f t="shared" si="1"/>
        <v>0</v>
      </c>
      <c r="K38" s="197">
        <v>0</v>
      </c>
      <c r="L38" s="146">
        <v>0</v>
      </c>
      <c r="M38" s="185">
        <v>0</v>
      </c>
      <c r="N38" s="146">
        <v>0</v>
      </c>
      <c r="O38" s="186">
        <v>0</v>
      </c>
      <c r="P38" s="146">
        <v>0</v>
      </c>
      <c r="Q38" s="146">
        <v>0</v>
      </c>
      <c r="R38" s="146">
        <v>0</v>
      </c>
      <c r="S38" s="146">
        <v>0</v>
      </c>
      <c r="T38" s="146">
        <v>0</v>
      </c>
      <c r="U38" s="146">
        <v>0</v>
      </c>
      <c r="V38" s="146">
        <v>0</v>
      </c>
      <c r="W38" s="146">
        <v>0</v>
      </c>
      <c r="X38" s="146">
        <v>0</v>
      </c>
      <c r="Y38" s="146">
        <v>0</v>
      </c>
      <c r="Z38" s="146">
        <v>0</v>
      </c>
      <c r="AA38" s="146">
        <v>0</v>
      </c>
      <c r="AB38" s="146">
        <v>0</v>
      </c>
      <c r="AC38" s="146">
        <v>0</v>
      </c>
      <c r="AD38" s="146">
        <v>0</v>
      </c>
      <c r="AE38" s="146">
        <v>0</v>
      </c>
      <c r="AF38" s="146">
        <v>0</v>
      </c>
      <c r="AG38" s="146">
        <v>0</v>
      </c>
      <c r="AH38" s="146">
        <v>0</v>
      </c>
      <c r="AI38" s="146">
        <v>0</v>
      </c>
      <c r="AJ38" s="146">
        <v>0</v>
      </c>
      <c r="AK38" s="146">
        <v>0</v>
      </c>
      <c r="AL38" s="146">
        <v>0</v>
      </c>
      <c r="AM38" s="146">
        <v>0</v>
      </c>
      <c r="AN38" s="146">
        <v>0</v>
      </c>
      <c r="AO38" s="146">
        <v>0</v>
      </c>
      <c r="AP38" s="146">
        <v>0</v>
      </c>
      <c r="AQ38" s="146">
        <v>0</v>
      </c>
      <c r="AR38" s="146">
        <v>0</v>
      </c>
      <c r="AS38" s="146">
        <v>0</v>
      </c>
      <c r="AT38" s="146">
        <v>0</v>
      </c>
      <c r="AU38" s="146">
        <v>0</v>
      </c>
      <c r="AV38" s="146">
        <v>0</v>
      </c>
      <c r="AW38" s="146">
        <v>0</v>
      </c>
      <c r="AX38" s="146">
        <v>0</v>
      </c>
      <c r="AY38" s="146">
        <v>0</v>
      </c>
      <c r="AZ38" s="146">
        <v>0</v>
      </c>
      <c r="BA38" s="146">
        <v>0</v>
      </c>
      <c r="BB38" s="146">
        <v>0</v>
      </c>
      <c r="BC38" s="146">
        <v>0</v>
      </c>
      <c r="BD38" s="146">
        <v>0</v>
      </c>
      <c r="BE38" s="146">
        <v>0</v>
      </c>
      <c r="BF38" s="146">
        <v>0</v>
      </c>
      <c r="BG38" s="146">
        <v>0</v>
      </c>
      <c r="BH38" s="146">
        <v>0</v>
      </c>
      <c r="BI38" s="146">
        <v>0</v>
      </c>
      <c r="BJ38" s="146">
        <v>0</v>
      </c>
      <c r="BK38" s="146">
        <v>0</v>
      </c>
      <c r="BL38" s="146">
        <v>0</v>
      </c>
      <c r="BM38" s="146">
        <v>0</v>
      </c>
      <c r="BN38" s="146">
        <v>0</v>
      </c>
      <c r="BO38" s="146">
        <v>0</v>
      </c>
      <c r="BP38" s="146">
        <v>0</v>
      </c>
      <c r="BQ38" s="146">
        <v>0</v>
      </c>
      <c r="BR38" s="204">
        <v>0</v>
      </c>
      <c r="BS38" s="146">
        <v>0</v>
      </c>
      <c r="BT38" s="146">
        <v>0</v>
      </c>
      <c r="BU38" s="146">
        <v>0</v>
      </c>
      <c r="BV38" s="146">
        <v>0</v>
      </c>
      <c r="BW38" s="146">
        <v>0</v>
      </c>
      <c r="BX38" s="146">
        <v>0</v>
      </c>
      <c r="BY38" s="146">
        <v>0</v>
      </c>
      <c r="BZ38" s="146">
        <v>0</v>
      </c>
      <c r="CA38" s="146">
        <v>0</v>
      </c>
      <c r="CB38" s="146">
        <v>0</v>
      </c>
      <c r="CC38" s="146">
        <v>0</v>
      </c>
      <c r="CD38" s="146">
        <v>0</v>
      </c>
      <c r="CE38" s="146">
        <v>0</v>
      </c>
      <c r="CF38" s="146">
        <v>0</v>
      </c>
      <c r="CG38" s="146">
        <v>0</v>
      </c>
      <c r="CH38" s="146">
        <v>0</v>
      </c>
      <c r="CI38" s="146">
        <v>0</v>
      </c>
      <c r="CJ38" s="146">
        <v>0</v>
      </c>
      <c r="CK38" s="146">
        <v>0</v>
      </c>
      <c r="CL38" s="146">
        <v>0</v>
      </c>
      <c r="CM38" s="146">
        <v>0</v>
      </c>
      <c r="CN38" s="146">
        <v>0</v>
      </c>
      <c r="CO38" s="146">
        <v>0</v>
      </c>
      <c r="CP38" s="146">
        <v>0</v>
      </c>
      <c r="CQ38" s="146">
        <v>0</v>
      </c>
      <c r="CR38" s="146">
        <v>0</v>
      </c>
      <c r="CS38" s="146">
        <v>0</v>
      </c>
      <c r="CT38" s="146">
        <v>0</v>
      </c>
      <c r="CU38" s="146">
        <v>0</v>
      </c>
      <c r="CV38" s="146">
        <v>0</v>
      </c>
      <c r="CW38" s="146">
        <v>0</v>
      </c>
      <c r="CX38" s="146">
        <v>0</v>
      </c>
      <c r="CY38" s="146">
        <v>0</v>
      </c>
      <c r="CZ38" s="146">
        <v>0</v>
      </c>
      <c r="DA38" s="146">
        <v>0</v>
      </c>
      <c r="DB38" s="146">
        <v>0</v>
      </c>
      <c r="DC38" s="146">
        <v>0</v>
      </c>
      <c r="DD38" s="146">
        <v>0</v>
      </c>
      <c r="DE38" s="146">
        <v>0</v>
      </c>
      <c r="DF38" s="146">
        <v>0</v>
      </c>
      <c r="DG38" s="146">
        <v>0</v>
      </c>
      <c r="DH38" s="146">
        <v>0</v>
      </c>
      <c r="DI38" s="146">
        <v>0</v>
      </c>
      <c r="DJ38" s="146">
        <v>0</v>
      </c>
    </row>
    <row r="39" spans="1:114" s="146" customFormat="1" x14ac:dyDescent="0.25">
      <c r="A39" s="146" t="s">
        <v>820</v>
      </c>
      <c r="B39" s="146" t="s">
        <v>544</v>
      </c>
      <c r="C39" s="146">
        <v>98</v>
      </c>
      <c r="D39" s="146">
        <v>98</v>
      </c>
      <c r="E39" s="146">
        <v>3</v>
      </c>
      <c r="F39" s="146">
        <v>0</v>
      </c>
      <c r="G39" s="197">
        <f t="shared" si="0"/>
        <v>0</v>
      </c>
      <c r="H39" s="197">
        <v>0</v>
      </c>
      <c r="I39" s="146">
        <v>1</v>
      </c>
      <c r="J39" s="197">
        <f t="shared" si="1"/>
        <v>1</v>
      </c>
      <c r="K39" s="197">
        <v>0</v>
      </c>
      <c r="L39" s="146">
        <v>0</v>
      </c>
      <c r="M39" s="185">
        <v>0</v>
      </c>
      <c r="N39" s="146">
        <v>0</v>
      </c>
      <c r="O39" s="186">
        <v>0</v>
      </c>
      <c r="P39" s="146">
        <v>0</v>
      </c>
      <c r="Q39" s="146">
        <v>0</v>
      </c>
      <c r="R39" s="146">
        <v>0</v>
      </c>
      <c r="S39" s="146">
        <v>0</v>
      </c>
      <c r="T39" s="146">
        <v>0</v>
      </c>
      <c r="U39" s="146">
        <v>0</v>
      </c>
      <c r="V39" s="146">
        <v>0</v>
      </c>
      <c r="W39" s="146">
        <v>0</v>
      </c>
      <c r="X39" s="146">
        <v>0</v>
      </c>
      <c r="Y39" s="146">
        <v>0</v>
      </c>
      <c r="Z39" s="146">
        <v>0</v>
      </c>
      <c r="AA39" s="146">
        <v>0</v>
      </c>
      <c r="AB39" s="146">
        <v>0</v>
      </c>
      <c r="AC39" s="146">
        <v>0</v>
      </c>
      <c r="AD39" s="146">
        <v>0</v>
      </c>
      <c r="AE39" s="146">
        <v>0</v>
      </c>
      <c r="AF39" s="146">
        <v>0</v>
      </c>
      <c r="AG39" s="146">
        <v>0</v>
      </c>
      <c r="AH39" s="146">
        <v>0</v>
      </c>
      <c r="AI39" s="146">
        <v>0</v>
      </c>
      <c r="AJ39" s="146">
        <v>0</v>
      </c>
      <c r="AK39" s="146">
        <v>0</v>
      </c>
      <c r="AL39" s="146">
        <v>0</v>
      </c>
      <c r="AM39" s="146">
        <v>0</v>
      </c>
      <c r="AN39" s="146">
        <v>0</v>
      </c>
      <c r="AO39" s="146">
        <v>0</v>
      </c>
      <c r="AP39" s="146">
        <v>0</v>
      </c>
      <c r="AQ39" s="146">
        <v>0</v>
      </c>
      <c r="AR39" s="146">
        <v>0</v>
      </c>
      <c r="AS39" s="146">
        <v>0</v>
      </c>
      <c r="AT39" s="146">
        <v>0</v>
      </c>
      <c r="AU39" s="146">
        <v>0</v>
      </c>
      <c r="AV39" s="146">
        <v>0</v>
      </c>
      <c r="AW39" s="146">
        <v>0</v>
      </c>
      <c r="AX39" s="146">
        <v>0</v>
      </c>
      <c r="AY39" s="146">
        <v>0</v>
      </c>
      <c r="AZ39" s="146">
        <v>0</v>
      </c>
      <c r="BA39" s="146">
        <v>0</v>
      </c>
      <c r="BB39" s="146">
        <v>0</v>
      </c>
      <c r="BC39" s="146">
        <v>0</v>
      </c>
      <c r="BD39" s="146">
        <v>0</v>
      </c>
      <c r="BE39" s="146">
        <v>0</v>
      </c>
      <c r="BF39" s="146">
        <v>0</v>
      </c>
      <c r="BG39" s="146">
        <v>0</v>
      </c>
      <c r="BH39" s="146">
        <v>0</v>
      </c>
      <c r="BI39" s="146">
        <v>0</v>
      </c>
      <c r="BJ39" s="146">
        <v>0</v>
      </c>
      <c r="BK39" s="146">
        <v>0</v>
      </c>
      <c r="BL39" s="146">
        <v>0</v>
      </c>
      <c r="BM39" s="146">
        <v>0</v>
      </c>
      <c r="BN39" s="146">
        <v>0</v>
      </c>
      <c r="BO39" s="146">
        <v>0</v>
      </c>
      <c r="BP39" s="146">
        <v>0</v>
      </c>
      <c r="BQ39" s="146">
        <v>0</v>
      </c>
      <c r="BR39" s="204">
        <v>0</v>
      </c>
      <c r="BS39" s="146">
        <v>0</v>
      </c>
      <c r="BT39" s="146">
        <v>0</v>
      </c>
      <c r="BU39" s="146">
        <v>0</v>
      </c>
      <c r="BV39" s="146">
        <v>0</v>
      </c>
      <c r="BW39" s="146">
        <v>0</v>
      </c>
      <c r="BX39" s="146">
        <v>0</v>
      </c>
      <c r="BY39" s="146">
        <v>0</v>
      </c>
      <c r="BZ39" s="146">
        <v>0</v>
      </c>
      <c r="CA39" s="146">
        <v>0</v>
      </c>
      <c r="CB39" s="146">
        <v>0</v>
      </c>
      <c r="CC39" s="146">
        <v>0</v>
      </c>
      <c r="CD39" s="146">
        <v>0</v>
      </c>
      <c r="CE39" s="146">
        <v>0</v>
      </c>
      <c r="CF39" s="146">
        <v>0</v>
      </c>
      <c r="CG39" s="146">
        <v>0</v>
      </c>
      <c r="CH39" s="146">
        <v>0</v>
      </c>
      <c r="CI39" s="146">
        <v>0</v>
      </c>
      <c r="CJ39" s="146">
        <v>0</v>
      </c>
      <c r="CK39" s="146">
        <v>0</v>
      </c>
      <c r="CL39" s="146">
        <v>0</v>
      </c>
      <c r="CM39" s="146">
        <v>0</v>
      </c>
      <c r="CN39" s="146">
        <v>0</v>
      </c>
      <c r="CO39" s="146">
        <v>0</v>
      </c>
      <c r="CP39" s="146">
        <v>0</v>
      </c>
      <c r="CQ39" s="146">
        <v>0</v>
      </c>
      <c r="CR39" s="146">
        <v>0</v>
      </c>
      <c r="CS39" s="146">
        <v>0</v>
      </c>
      <c r="CT39" s="146">
        <v>0</v>
      </c>
      <c r="CU39" s="146">
        <v>0</v>
      </c>
      <c r="CV39" s="146">
        <v>0</v>
      </c>
      <c r="CW39" s="146">
        <v>0</v>
      </c>
      <c r="CX39" s="146">
        <v>0</v>
      </c>
      <c r="CY39" s="146">
        <v>0</v>
      </c>
      <c r="CZ39" s="146">
        <v>0</v>
      </c>
      <c r="DA39" s="146">
        <v>0</v>
      </c>
      <c r="DB39" s="146">
        <v>0</v>
      </c>
      <c r="DC39" s="146">
        <v>0</v>
      </c>
      <c r="DD39" s="146">
        <v>0</v>
      </c>
      <c r="DE39" s="146">
        <v>0</v>
      </c>
      <c r="DF39" s="146">
        <v>0</v>
      </c>
      <c r="DG39" s="146">
        <v>0</v>
      </c>
      <c r="DH39" s="146">
        <v>1</v>
      </c>
      <c r="DI39" s="146">
        <v>0</v>
      </c>
      <c r="DJ39" s="146">
        <v>0</v>
      </c>
    </row>
    <row r="40" spans="1:114" x14ac:dyDescent="0.25">
      <c r="F40">
        <f>SUM(F3:F39)</f>
        <v>118</v>
      </c>
      <c r="I40">
        <f>SUM(I3:I39)</f>
        <v>344</v>
      </c>
    </row>
    <row r="44" spans="1:114" x14ac:dyDescent="0.25">
      <c r="A44" s="146" t="s">
        <v>842</v>
      </c>
      <c r="B44" s="167" t="s">
        <v>839</v>
      </c>
      <c r="C44" s="163" t="s">
        <v>836</v>
      </c>
      <c r="D44" s="146" t="s">
        <v>837</v>
      </c>
      <c r="Q44" s="146" t="s">
        <v>842</v>
      </c>
      <c r="R44" s="167" t="s">
        <v>839</v>
      </c>
      <c r="S44" s="163" t="s">
        <v>848</v>
      </c>
      <c r="T44" s="146" t="s">
        <v>837</v>
      </c>
    </row>
    <row r="45" spans="1:114" x14ac:dyDescent="0.25">
      <c r="A45" s="146">
        <v>1</v>
      </c>
      <c r="B45" s="146">
        <v>62</v>
      </c>
      <c r="C45" s="197">
        <v>1</v>
      </c>
      <c r="D45" s="146">
        <f>C45</f>
        <v>1</v>
      </c>
      <c r="Q45" s="146">
        <v>1</v>
      </c>
      <c r="R45" s="146">
        <v>62</v>
      </c>
      <c r="S45" s="197">
        <v>7</v>
      </c>
      <c r="T45" s="146">
        <f>S45</f>
        <v>7</v>
      </c>
    </row>
    <row r="46" spans="1:114" x14ac:dyDescent="0.25">
      <c r="A46" s="146">
        <v>2</v>
      </c>
      <c r="B46" s="146">
        <v>63</v>
      </c>
      <c r="C46" s="197">
        <v>0</v>
      </c>
      <c r="D46" s="146">
        <f>C46+D45</f>
        <v>1</v>
      </c>
      <c r="Q46" s="146">
        <v>2</v>
      </c>
      <c r="R46" s="146">
        <v>63</v>
      </c>
      <c r="S46" s="197">
        <v>0</v>
      </c>
      <c r="T46" s="146">
        <f>S46+T45</f>
        <v>7</v>
      </c>
    </row>
    <row r="47" spans="1:114" x14ac:dyDescent="0.25">
      <c r="A47" s="146">
        <v>3</v>
      </c>
      <c r="B47" s="146">
        <v>64</v>
      </c>
      <c r="C47" s="197">
        <v>1</v>
      </c>
      <c r="D47" s="146">
        <f t="shared" ref="D47:D76" si="2">C47+D46</f>
        <v>2</v>
      </c>
      <c r="Q47" s="146">
        <v>3</v>
      </c>
      <c r="R47" s="146">
        <v>64</v>
      </c>
      <c r="S47" s="197">
        <v>3</v>
      </c>
      <c r="T47" s="146">
        <f t="shared" ref="T47:T76" si="3">S47+T46</f>
        <v>10</v>
      </c>
    </row>
    <row r="48" spans="1:114" x14ac:dyDescent="0.25">
      <c r="A48" s="146">
        <v>4</v>
      </c>
      <c r="B48" s="146">
        <v>65</v>
      </c>
      <c r="C48" s="197">
        <v>1</v>
      </c>
      <c r="D48" s="146">
        <f t="shared" si="2"/>
        <v>3</v>
      </c>
      <c r="Q48" s="146">
        <v>4</v>
      </c>
      <c r="R48" s="146">
        <v>65</v>
      </c>
      <c r="S48" s="197">
        <v>0</v>
      </c>
      <c r="T48" s="146">
        <f t="shared" si="3"/>
        <v>10</v>
      </c>
    </row>
    <row r="49" spans="1:20" x14ac:dyDescent="0.25">
      <c r="A49" s="146">
        <v>5</v>
      </c>
      <c r="B49" s="146">
        <v>66</v>
      </c>
      <c r="C49" s="197">
        <v>0</v>
      </c>
      <c r="D49" s="146">
        <f t="shared" si="2"/>
        <v>3</v>
      </c>
      <c r="Q49" s="146">
        <v>5</v>
      </c>
      <c r="R49" s="146">
        <v>66</v>
      </c>
      <c r="S49" s="197">
        <v>0</v>
      </c>
      <c r="T49" s="146">
        <f t="shared" si="3"/>
        <v>10</v>
      </c>
    </row>
    <row r="50" spans="1:20" x14ac:dyDescent="0.25">
      <c r="A50" s="146">
        <v>6</v>
      </c>
      <c r="B50" s="146">
        <v>69</v>
      </c>
      <c r="C50" s="197">
        <v>2</v>
      </c>
      <c r="D50" s="146">
        <f t="shared" si="2"/>
        <v>5</v>
      </c>
      <c r="Q50" s="146">
        <v>6</v>
      </c>
      <c r="R50" s="146">
        <v>69</v>
      </c>
      <c r="S50" s="197">
        <v>0</v>
      </c>
      <c r="T50" s="146">
        <f t="shared" si="3"/>
        <v>10</v>
      </c>
    </row>
    <row r="51" spans="1:20" x14ac:dyDescent="0.25">
      <c r="A51" s="146">
        <v>7</v>
      </c>
      <c r="B51" s="146">
        <v>70</v>
      </c>
      <c r="C51" s="197">
        <v>1</v>
      </c>
      <c r="D51" s="146">
        <f t="shared" si="2"/>
        <v>6</v>
      </c>
      <c r="Q51" s="146">
        <v>7</v>
      </c>
      <c r="R51" s="146">
        <v>70</v>
      </c>
      <c r="S51" s="197">
        <v>2</v>
      </c>
      <c r="T51" s="146">
        <f t="shared" si="3"/>
        <v>12</v>
      </c>
    </row>
    <row r="52" spans="1:20" x14ac:dyDescent="0.25">
      <c r="A52" s="146">
        <v>8</v>
      </c>
      <c r="B52" s="146">
        <v>71</v>
      </c>
      <c r="C52" s="197">
        <v>0</v>
      </c>
      <c r="D52" s="146">
        <f t="shared" si="2"/>
        <v>6</v>
      </c>
      <c r="Q52" s="146">
        <v>8</v>
      </c>
      <c r="R52" s="146">
        <v>71</v>
      </c>
      <c r="S52" s="197">
        <v>1</v>
      </c>
      <c r="T52" s="146">
        <f t="shared" si="3"/>
        <v>13</v>
      </c>
    </row>
    <row r="53" spans="1:20" x14ac:dyDescent="0.25">
      <c r="A53" s="146">
        <v>9</v>
      </c>
      <c r="B53" s="146">
        <v>72</v>
      </c>
      <c r="C53" s="197">
        <v>0</v>
      </c>
      <c r="D53" s="146">
        <f t="shared" si="2"/>
        <v>6</v>
      </c>
      <c r="Q53" s="146">
        <v>9</v>
      </c>
      <c r="R53" s="146">
        <v>72</v>
      </c>
      <c r="S53" s="197">
        <v>0</v>
      </c>
      <c r="T53" s="146">
        <f t="shared" si="3"/>
        <v>13</v>
      </c>
    </row>
    <row r="54" spans="1:20" x14ac:dyDescent="0.25">
      <c r="A54" s="146">
        <v>10</v>
      </c>
      <c r="B54" s="146">
        <v>73</v>
      </c>
      <c r="C54" s="197">
        <v>0</v>
      </c>
      <c r="D54" s="146">
        <f t="shared" si="2"/>
        <v>6</v>
      </c>
      <c r="Q54" s="146">
        <v>10</v>
      </c>
      <c r="R54" s="146">
        <v>73</v>
      </c>
      <c r="S54" s="197">
        <v>0</v>
      </c>
      <c r="T54" s="146">
        <f t="shared" si="3"/>
        <v>13</v>
      </c>
    </row>
    <row r="55" spans="1:20" x14ac:dyDescent="0.25">
      <c r="A55" s="146">
        <v>11</v>
      </c>
      <c r="B55" s="146">
        <v>75</v>
      </c>
      <c r="C55" s="197">
        <v>0</v>
      </c>
      <c r="D55" s="146">
        <f t="shared" si="2"/>
        <v>6</v>
      </c>
      <c r="Q55" s="146">
        <v>11</v>
      </c>
      <c r="R55" s="146">
        <v>75</v>
      </c>
      <c r="S55" s="197">
        <v>0</v>
      </c>
      <c r="T55" s="146">
        <f t="shared" si="3"/>
        <v>13</v>
      </c>
    </row>
    <row r="56" spans="1:20" x14ac:dyDescent="0.25">
      <c r="A56" s="146">
        <v>12</v>
      </c>
      <c r="B56" s="146">
        <v>76</v>
      </c>
      <c r="C56" s="197">
        <v>1</v>
      </c>
      <c r="D56" s="146">
        <f t="shared" si="2"/>
        <v>7</v>
      </c>
      <c r="Q56" s="146">
        <v>12</v>
      </c>
      <c r="R56" s="146">
        <v>76</v>
      </c>
      <c r="S56" s="197">
        <v>2</v>
      </c>
      <c r="T56" s="146">
        <f t="shared" si="3"/>
        <v>15</v>
      </c>
    </row>
    <row r="57" spans="1:20" x14ac:dyDescent="0.25">
      <c r="A57" s="146">
        <v>13</v>
      </c>
      <c r="B57" s="146">
        <v>77</v>
      </c>
      <c r="C57" s="197">
        <v>0</v>
      </c>
      <c r="D57" s="146">
        <f t="shared" si="2"/>
        <v>7</v>
      </c>
      <c r="Q57" s="146">
        <v>13</v>
      </c>
      <c r="R57" s="146">
        <v>77</v>
      </c>
      <c r="S57" s="197">
        <v>0</v>
      </c>
      <c r="T57" s="146">
        <f t="shared" si="3"/>
        <v>15</v>
      </c>
    </row>
    <row r="58" spans="1:20" x14ac:dyDescent="0.25">
      <c r="A58" s="146">
        <v>14</v>
      </c>
      <c r="B58" s="146">
        <v>67</v>
      </c>
      <c r="C58" s="197">
        <v>0</v>
      </c>
      <c r="D58" s="146">
        <f t="shared" si="2"/>
        <v>7</v>
      </c>
      <c r="Q58" s="146">
        <v>14</v>
      </c>
      <c r="R58" s="146">
        <v>67</v>
      </c>
      <c r="S58" s="197">
        <v>0</v>
      </c>
      <c r="T58" s="146">
        <f t="shared" si="3"/>
        <v>15</v>
      </c>
    </row>
    <row r="59" spans="1:20" x14ac:dyDescent="0.25">
      <c r="A59" s="146">
        <v>15</v>
      </c>
      <c r="B59" s="146">
        <v>74</v>
      </c>
      <c r="C59" s="197">
        <v>0</v>
      </c>
      <c r="D59" s="146">
        <f t="shared" si="2"/>
        <v>7</v>
      </c>
      <c r="Q59" s="146">
        <v>15</v>
      </c>
      <c r="R59" s="146">
        <v>74</v>
      </c>
      <c r="S59" s="197">
        <v>0</v>
      </c>
      <c r="T59" s="146">
        <f t="shared" si="3"/>
        <v>15</v>
      </c>
    </row>
    <row r="60" spans="1:20" x14ac:dyDescent="0.25">
      <c r="A60" s="146">
        <v>16</v>
      </c>
      <c r="B60" s="146">
        <v>78</v>
      </c>
      <c r="C60" s="197">
        <v>1</v>
      </c>
      <c r="D60" s="146">
        <f t="shared" si="2"/>
        <v>8</v>
      </c>
      <c r="Q60" s="146">
        <v>16</v>
      </c>
      <c r="R60" s="146">
        <v>78</v>
      </c>
      <c r="S60" s="197">
        <v>1</v>
      </c>
      <c r="T60" s="146">
        <f t="shared" si="3"/>
        <v>16</v>
      </c>
    </row>
    <row r="61" spans="1:20" x14ac:dyDescent="0.25">
      <c r="A61" s="146">
        <v>17</v>
      </c>
      <c r="B61" s="146">
        <v>79</v>
      </c>
      <c r="C61" s="197">
        <v>1</v>
      </c>
      <c r="D61" s="146">
        <f t="shared" si="2"/>
        <v>9</v>
      </c>
      <c r="Q61" s="146">
        <v>17</v>
      </c>
      <c r="R61" s="146">
        <v>79</v>
      </c>
      <c r="S61" s="197">
        <v>1</v>
      </c>
      <c r="T61" s="146">
        <f t="shared" si="3"/>
        <v>17</v>
      </c>
    </row>
    <row r="62" spans="1:20" x14ac:dyDescent="0.25">
      <c r="A62" s="146">
        <v>18</v>
      </c>
      <c r="B62" s="146">
        <v>80</v>
      </c>
      <c r="C62" s="197">
        <v>0</v>
      </c>
      <c r="D62" s="146">
        <f t="shared" si="2"/>
        <v>9</v>
      </c>
      <c r="Q62" s="146">
        <v>18</v>
      </c>
      <c r="R62" s="146">
        <v>80</v>
      </c>
      <c r="S62" s="197">
        <v>0</v>
      </c>
      <c r="T62" s="146">
        <f t="shared" si="3"/>
        <v>17</v>
      </c>
    </row>
    <row r="63" spans="1:20" x14ac:dyDescent="0.25">
      <c r="A63" s="146">
        <v>19</v>
      </c>
      <c r="B63" s="146">
        <v>81</v>
      </c>
      <c r="C63" s="197">
        <v>0</v>
      </c>
      <c r="D63" s="146">
        <f t="shared" si="2"/>
        <v>9</v>
      </c>
      <c r="Q63" s="146">
        <v>19</v>
      </c>
      <c r="R63" s="146">
        <v>81</v>
      </c>
      <c r="S63" s="197">
        <v>1</v>
      </c>
      <c r="T63" s="146">
        <f t="shared" si="3"/>
        <v>18</v>
      </c>
    </row>
    <row r="64" spans="1:20" x14ac:dyDescent="0.25">
      <c r="A64" s="146">
        <v>20</v>
      </c>
      <c r="B64" s="146">
        <v>82</v>
      </c>
      <c r="C64" s="197">
        <v>0</v>
      </c>
      <c r="D64" s="146">
        <f t="shared" si="2"/>
        <v>9</v>
      </c>
      <c r="Q64" s="146">
        <v>20</v>
      </c>
      <c r="R64" s="146">
        <v>82</v>
      </c>
      <c r="S64" s="197">
        <v>1</v>
      </c>
      <c r="T64" s="146">
        <f t="shared" si="3"/>
        <v>19</v>
      </c>
    </row>
    <row r="65" spans="1:20" x14ac:dyDescent="0.25">
      <c r="A65" s="146">
        <v>21</v>
      </c>
      <c r="B65" s="146">
        <v>83</v>
      </c>
      <c r="C65" s="197">
        <v>0</v>
      </c>
      <c r="D65" s="146">
        <f t="shared" si="2"/>
        <v>9</v>
      </c>
      <c r="Q65" s="146">
        <v>21</v>
      </c>
      <c r="R65" s="146">
        <v>83</v>
      </c>
      <c r="S65" s="197">
        <v>0</v>
      </c>
      <c r="T65" s="146">
        <f t="shared" si="3"/>
        <v>19</v>
      </c>
    </row>
    <row r="66" spans="1:20" x14ac:dyDescent="0.25">
      <c r="A66" s="146">
        <v>22</v>
      </c>
      <c r="B66" s="146">
        <v>84</v>
      </c>
      <c r="C66" s="197">
        <v>0</v>
      </c>
      <c r="D66" s="146">
        <f t="shared" si="2"/>
        <v>9</v>
      </c>
      <c r="Q66" s="146">
        <v>22</v>
      </c>
      <c r="R66" s="146">
        <v>84</v>
      </c>
      <c r="S66" s="197">
        <v>0</v>
      </c>
      <c r="T66" s="146">
        <f t="shared" si="3"/>
        <v>19</v>
      </c>
    </row>
    <row r="67" spans="1:20" x14ac:dyDescent="0.25">
      <c r="A67" s="146">
        <v>23</v>
      </c>
      <c r="B67" s="146">
        <v>85</v>
      </c>
      <c r="C67" s="197">
        <v>0</v>
      </c>
      <c r="D67" s="146">
        <f t="shared" si="2"/>
        <v>9</v>
      </c>
      <c r="Q67" s="146">
        <v>23</v>
      </c>
      <c r="R67" s="146">
        <v>85</v>
      </c>
      <c r="S67" s="197">
        <v>0</v>
      </c>
      <c r="T67" s="146">
        <f t="shared" si="3"/>
        <v>19</v>
      </c>
    </row>
    <row r="68" spans="1:20" x14ac:dyDescent="0.25">
      <c r="A68" s="146">
        <v>24</v>
      </c>
      <c r="B68" s="146">
        <v>86</v>
      </c>
      <c r="C68" s="197">
        <v>0</v>
      </c>
      <c r="D68" s="146">
        <f t="shared" si="2"/>
        <v>9</v>
      </c>
      <c r="Q68" s="146">
        <v>24</v>
      </c>
      <c r="R68" s="146">
        <v>86</v>
      </c>
      <c r="S68" s="197">
        <v>0</v>
      </c>
      <c r="T68" s="146">
        <f t="shared" si="3"/>
        <v>19</v>
      </c>
    </row>
    <row r="69" spans="1:20" x14ac:dyDescent="0.25">
      <c r="A69" s="146">
        <v>25</v>
      </c>
      <c r="B69" s="146">
        <v>87</v>
      </c>
      <c r="C69" s="197">
        <v>0</v>
      </c>
      <c r="D69" s="146">
        <f t="shared" si="2"/>
        <v>9</v>
      </c>
      <c r="Q69" s="146">
        <v>25</v>
      </c>
      <c r="R69" s="146">
        <v>87</v>
      </c>
      <c r="S69" s="197">
        <v>0</v>
      </c>
      <c r="T69" s="146">
        <f t="shared" si="3"/>
        <v>19</v>
      </c>
    </row>
    <row r="70" spans="1:20" x14ac:dyDescent="0.25">
      <c r="A70" s="146">
        <v>26</v>
      </c>
      <c r="B70" s="146">
        <v>88</v>
      </c>
      <c r="C70" s="197">
        <v>0</v>
      </c>
      <c r="D70" s="146">
        <f t="shared" si="2"/>
        <v>9</v>
      </c>
      <c r="Q70" s="146">
        <v>26</v>
      </c>
      <c r="R70" s="146">
        <v>88</v>
      </c>
      <c r="S70" s="197">
        <v>0</v>
      </c>
      <c r="T70" s="146">
        <f t="shared" si="3"/>
        <v>19</v>
      </c>
    </row>
    <row r="71" spans="1:20" x14ac:dyDescent="0.25">
      <c r="A71" s="146">
        <v>27</v>
      </c>
      <c r="B71" s="146">
        <v>89</v>
      </c>
      <c r="C71" s="197">
        <v>0</v>
      </c>
      <c r="D71" s="146">
        <f t="shared" si="2"/>
        <v>9</v>
      </c>
      <c r="Q71" s="146">
        <v>27</v>
      </c>
      <c r="R71" s="146">
        <v>89</v>
      </c>
      <c r="S71" s="197">
        <v>0</v>
      </c>
      <c r="T71" s="146">
        <f t="shared" si="3"/>
        <v>19</v>
      </c>
    </row>
    <row r="72" spans="1:20" x14ac:dyDescent="0.25">
      <c r="A72" s="146">
        <v>28</v>
      </c>
      <c r="B72" s="146">
        <v>68</v>
      </c>
      <c r="C72" s="197">
        <v>0</v>
      </c>
      <c r="D72" s="146">
        <f t="shared" si="2"/>
        <v>9</v>
      </c>
      <c r="Q72" s="146">
        <v>28</v>
      </c>
      <c r="R72" s="146">
        <v>68</v>
      </c>
      <c r="S72" s="197">
        <v>0</v>
      </c>
      <c r="T72" s="146">
        <f t="shared" si="3"/>
        <v>19</v>
      </c>
    </row>
    <row r="73" spans="1:20" x14ac:dyDescent="0.25">
      <c r="A73" s="146">
        <v>29</v>
      </c>
      <c r="B73" s="146">
        <v>90</v>
      </c>
      <c r="C73" s="197">
        <v>0</v>
      </c>
      <c r="D73" s="146">
        <f t="shared" si="2"/>
        <v>9</v>
      </c>
      <c r="Q73" s="146">
        <v>29</v>
      </c>
      <c r="R73" s="146">
        <v>90</v>
      </c>
      <c r="S73" s="197">
        <v>0</v>
      </c>
      <c r="T73" s="146">
        <f t="shared" si="3"/>
        <v>19</v>
      </c>
    </row>
    <row r="74" spans="1:20" x14ac:dyDescent="0.25">
      <c r="A74" s="146">
        <v>30</v>
      </c>
      <c r="B74" s="146">
        <v>91</v>
      </c>
      <c r="C74" s="197">
        <v>0</v>
      </c>
      <c r="D74" s="146">
        <f t="shared" si="2"/>
        <v>9</v>
      </c>
      <c r="Q74" s="146">
        <v>30</v>
      </c>
      <c r="R74" s="146">
        <v>91</v>
      </c>
      <c r="S74" s="197">
        <v>0</v>
      </c>
      <c r="T74" s="146">
        <f t="shared" si="3"/>
        <v>19</v>
      </c>
    </row>
    <row r="75" spans="1:20" x14ac:dyDescent="0.25">
      <c r="A75" s="146">
        <v>31</v>
      </c>
      <c r="B75" s="146">
        <v>92</v>
      </c>
      <c r="C75" s="197">
        <v>0</v>
      </c>
      <c r="D75" s="146">
        <f t="shared" si="2"/>
        <v>9</v>
      </c>
      <c r="Q75" s="146">
        <v>31</v>
      </c>
      <c r="R75" s="146">
        <v>92</v>
      </c>
      <c r="S75" s="197">
        <v>0</v>
      </c>
      <c r="T75" s="146">
        <f t="shared" si="3"/>
        <v>19</v>
      </c>
    </row>
    <row r="76" spans="1:20" x14ac:dyDescent="0.25">
      <c r="A76" s="146">
        <v>32</v>
      </c>
      <c r="B76" s="146">
        <v>93</v>
      </c>
      <c r="C76" s="197">
        <v>0</v>
      </c>
      <c r="D76" s="146">
        <f t="shared" si="2"/>
        <v>9</v>
      </c>
      <c r="Q76" s="146">
        <v>32</v>
      </c>
      <c r="R76" s="146">
        <v>93</v>
      </c>
      <c r="S76" s="197">
        <v>0</v>
      </c>
      <c r="T76" s="146">
        <f t="shared" si="3"/>
        <v>19</v>
      </c>
    </row>
    <row r="77" spans="1:20" x14ac:dyDescent="0.25">
      <c r="A77" s="146">
        <v>33</v>
      </c>
      <c r="B77" s="146">
        <v>94</v>
      </c>
      <c r="C77" s="197">
        <v>0</v>
      </c>
      <c r="D77" s="146">
        <f>C77+D76</f>
        <v>9</v>
      </c>
      <c r="Q77" s="146">
        <v>33</v>
      </c>
      <c r="R77" s="146">
        <v>94</v>
      </c>
      <c r="S77" s="197">
        <v>0</v>
      </c>
      <c r="T77" s="146">
        <f>S77+T76</f>
        <v>19</v>
      </c>
    </row>
    <row r="78" spans="1:20" x14ac:dyDescent="0.25">
      <c r="A78" s="146">
        <v>34</v>
      </c>
      <c r="B78" s="146">
        <v>95</v>
      </c>
      <c r="C78" s="197">
        <v>0</v>
      </c>
      <c r="D78" s="146">
        <f>C78+D77</f>
        <v>9</v>
      </c>
      <c r="Q78" s="146">
        <v>34</v>
      </c>
      <c r="R78" s="146">
        <v>95</v>
      </c>
      <c r="S78" s="197">
        <v>0</v>
      </c>
      <c r="T78" s="146">
        <f>S78+T77</f>
        <v>19</v>
      </c>
    </row>
    <row r="79" spans="1:20" x14ac:dyDescent="0.25">
      <c r="A79" s="146">
        <v>35</v>
      </c>
      <c r="B79" s="146">
        <v>96</v>
      </c>
      <c r="C79" s="197">
        <v>0</v>
      </c>
      <c r="D79" s="146">
        <f>C79+D78</f>
        <v>9</v>
      </c>
      <c r="Q79" s="146">
        <v>35</v>
      </c>
      <c r="R79" s="146">
        <v>96</v>
      </c>
      <c r="S79" s="197">
        <v>0</v>
      </c>
      <c r="T79" s="146">
        <f>S79+T78</f>
        <v>19</v>
      </c>
    </row>
    <row r="80" spans="1:20" x14ac:dyDescent="0.25">
      <c r="A80" s="146">
        <v>36</v>
      </c>
      <c r="B80" s="146">
        <v>97</v>
      </c>
      <c r="C80" s="197">
        <v>0</v>
      </c>
      <c r="D80" s="146">
        <f>C80+D79</f>
        <v>9</v>
      </c>
      <c r="Q80" s="146">
        <v>36</v>
      </c>
      <c r="R80" s="146">
        <v>97</v>
      </c>
      <c r="S80" s="197">
        <v>0</v>
      </c>
      <c r="T80" s="146">
        <f>S80+T79</f>
        <v>19</v>
      </c>
    </row>
    <row r="81" spans="1:20" x14ac:dyDescent="0.25">
      <c r="A81">
        <v>37</v>
      </c>
      <c r="B81" s="146">
        <v>98</v>
      </c>
      <c r="C81" s="197">
        <v>0</v>
      </c>
      <c r="D81" s="146">
        <f>C81+D80</f>
        <v>9</v>
      </c>
      <c r="Q81" s="146">
        <v>37</v>
      </c>
      <c r="R81" s="146">
        <v>98</v>
      </c>
      <c r="S81" s="197">
        <v>0</v>
      </c>
      <c r="T81" s="146">
        <f>S81+T80</f>
        <v>19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5E71-6DF8-4633-8E73-06C7F0D6DA55}">
  <dimension ref="A2:DI56"/>
  <sheetViews>
    <sheetView workbookViewId="0">
      <selection activeCell="AA54" sqref="AA54"/>
    </sheetView>
  </sheetViews>
  <sheetFormatPr defaultRowHeight="15" x14ac:dyDescent="0.25"/>
  <cols>
    <col min="6" max="7" width="9.140625" style="146"/>
    <col min="10" max="10" width="9.140625" style="146"/>
  </cols>
  <sheetData>
    <row r="2" spans="1:113" s="146" customFormat="1" x14ac:dyDescent="0.25">
      <c r="A2" s="163" t="s">
        <v>116</v>
      </c>
      <c r="B2" s="163" t="s">
        <v>541</v>
      </c>
      <c r="C2" s="166" t="s">
        <v>124</v>
      </c>
      <c r="D2" s="167" t="s">
        <v>368</v>
      </c>
      <c r="E2" s="163" t="s">
        <v>840</v>
      </c>
      <c r="F2" s="163" t="s">
        <v>834</v>
      </c>
      <c r="G2" s="163" t="s">
        <v>836</v>
      </c>
      <c r="H2" s="163" t="s">
        <v>841</v>
      </c>
      <c r="I2" s="163" t="s">
        <v>833</v>
      </c>
      <c r="J2" s="163" t="s">
        <v>848</v>
      </c>
      <c r="K2" s="163" t="s">
        <v>138</v>
      </c>
      <c r="L2" s="191" t="s">
        <v>139</v>
      </c>
      <c r="M2" s="163" t="s">
        <v>140</v>
      </c>
      <c r="N2" s="192" t="s">
        <v>141</v>
      </c>
      <c r="O2" s="163" t="s">
        <v>142</v>
      </c>
      <c r="P2" s="163" t="s">
        <v>143</v>
      </c>
      <c r="Q2" s="163" t="s">
        <v>557</v>
      </c>
      <c r="R2" s="163" t="s">
        <v>144</v>
      </c>
      <c r="S2" s="163" t="s">
        <v>145</v>
      </c>
      <c r="T2" s="163" t="s">
        <v>146</v>
      </c>
      <c r="U2" s="163" t="s">
        <v>147</v>
      </c>
      <c r="V2" s="163" t="s">
        <v>148</v>
      </c>
      <c r="W2" s="163" t="s">
        <v>149</v>
      </c>
      <c r="X2" s="163" t="s">
        <v>150</v>
      </c>
      <c r="Y2" s="163" t="s">
        <v>151</v>
      </c>
      <c r="Z2" s="163" t="s">
        <v>152</v>
      </c>
      <c r="AA2" s="163" t="s">
        <v>153</v>
      </c>
      <c r="AB2" s="163" t="s">
        <v>568</v>
      </c>
      <c r="AC2" s="163" t="s">
        <v>154</v>
      </c>
      <c r="AD2" s="163" t="s">
        <v>155</v>
      </c>
      <c r="AE2" s="163" t="s">
        <v>156</v>
      </c>
      <c r="AF2" s="163" t="s">
        <v>157</v>
      </c>
      <c r="AG2" s="163" t="s">
        <v>158</v>
      </c>
      <c r="AH2" s="163" t="s">
        <v>159</v>
      </c>
      <c r="AI2" s="163" t="s">
        <v>160</v>
      </c>
      <c r="AJ2" s="163" t="s">
        <v>161</v>
      </c>
      <c r="AK2" s="163" t="s">
        <v>162</v>
      </c>
      <c r="AL2" s="163" t="s">
        <v>163</v>
      </c>
      <c r="AM2" s="163" t="s">
        <v>164</v>
      </c>
      <c r="AN2" s="163" t="s">
        <v>555</v>
      </c>
      <c r="AO2" s="163" t="s">
        <v>165</v>
      </c>
      <c r="AP2" s="163" t="s">
        <v>166</v>
      </c>
      <c r="AQ2" s="163" t="s">
        <v>167</v>
      </c>
      <c r="AR2" s="163" t="s">
        <v>168</v>
      </c>
      <c r="AS2" s="163" t="s">
        <v>169</v>
      </c>
      <c r="AT2" s="163" t="s">
        <v>170</v>
      </c>
      <c r="AU2" s="163" t="s">
        <v>171</v>
      </c>
      <c r="AV2" s="163" t="s">
        <v>669</v>
      </c>
      <c r="AW2" s="163" t="s">
        <v>172</v>
      </c>
      <c r="AX2" s="163" t="s">
        <v>556</v>
      </c>
      <c r="AY2" s="163" t="s">
        <v>173</v>
      </c>
      <c r="AZ2" s="163" t="s">
        <v>174</v>
      </c>
      <c r="BA2" s="163" t="s">
        <v>175</v>
      </c>
      <c r="BB2" s="163" t="s">
        <v>176</v>
      </c>
      <c r="BC2" s="163" t="s">
        <v>177</v>
      </c>
      <c r="BD2" s="163" t="s">
        <v>178</v>
      </c>
      <c r="BE2" s="163" t="s">
        <v>179</v>
      </c>
      <c r="BF2" s="163" t="s">
        <v>180</v>
      </c>
      <c r="BG2" s="163" t="s">
        <v>181</v>
      </c>
      <c r="BH2" s="163" t="s">
        <v>182</v>
      </c>
      <c r="BI2" s="163" t="s">
        <v>183</v>
      </c>
      <c r="BJ2" s="163" t="s">
        <v>184</v>
      </c>
      <c r="BK2" s="163" t="s">
        <v>185</v>
      </c>
      <c r="BL2" s="163" t="s">
        <v>186</v>
      </c>
      <c r="BM2" s="163" t="s">
        <v>187</v>
      </c>
      <c r="BN2" s="163" t="s">
        <v>188</v>
      </c>
      <c r="BO2" s="163" t="s">
        <v>189</v>
      </c>
      <c r="BP2" s="163" t="s">
        <v>190</v>
      </c>
      <c r="BQ2" s="203" t="s">
        <v>597</v>
      </c>
      <c r="BR2" s="148" t="s">
        <v>758</v>
      </c>
      <c r="BS2" s="148" t="s">
        <v>608</v>
      </c>
      <c r="BT2" s="148" t="s">
        <v>760</v>
      </c>
      <c r="BU2" s="148" t="s">
        <v>609</v>
      </c>
      <c r="BV2" s="148" t="s">
        <v>610</v>
      </c>
      <c r="BW2" s="148" t="s">
        <v>605</v>
      </c>
      <c r="BX2" s="148" t="s">
        <v>606</v>
      </c>
      <c r="BY2" s="148" t="s">
        <v>607</v>
      </c>
      <c r="BZ2" s="148" t="s">
        <v>598</v>
      </c>
      <c r="CA2" s="148" t="s">
        <v>754</v>
      </c>
      <c r="CB2" s="148" t="s">
        <v>618</v>
      </c>
      <c r="CC2" s="148" t="s">
        <v>753</v>
      </c>
      <c r="CD2" s="148" t="s">
        <v>620</v>
      </c>
      <c r="CE2" s="148" t="s">
        <v>619</v>
      </c>
      <c r="CF2" s="148" t="s">
        <v>755</v>
      </c>
      <c r="CG2" s="148" t="s">
        <v>601</v>
      </c>
      <c r="CH2" s="148" t="s">
        <v>594</v>
      </c>
      <c r="CI2" s="148" t="s">
        <v>595</v>
      </c>
      <c r="CJ2" s="148" t="s">
        <v>596</v>
      </c>
      <c r="CK2" s="148" t="s">
        <v>756</v>
      </c>
      <c r="CL2" s="148" t="s">
        <v>616</v>
      </c>
      <c r="CM2" s="148" t="s">
        <v>614</v>
      </c>
      <c r="CN2" s="148" t="s">
        <v>593</v>
      </c>
      <c r="CO2" s="148" t="s">
        <v>751</v>
      </c>
      <c r="CP2" s="148" t="s">
        <v>757</v>
      </c>
      <c r="CQ2" s="148" t="s">
        <v>599</v>
      </c>
      <c r="CR2" s="148" t="s">
        <v>600</v>
      </c>
      <c r="CS2" s="148" t="s">
        <v>602</v>
      </c>
      <c r="CT2" s="148" t="s">
        <v>603</v>
      </c>
      <c r="CU2" s="148" t="s">
        <v>621</v>
      </c>
      <c r="CV2" s="148" t="s">
        <v>623</v>
      </c>
      <c r="CW2" s="148" t="s">
        <v>750</v>
      </c>
      <c r="CX2" s="148" t="s">
        <v>617</v>
      </c>
      <c r="CY2" s="148" t="s">
        <v>604</v>
      </c>
      <c r="CZ2" s="148" t="s">
        <v>590</v>
      </c>
      <c r="DA2" s="148" t="s">
        <v>591</v>
      </c>
      <c r="DB2" s="148" t="s">
        <v>613</v>
      </c>
      <c r="DC2" s="148" t="s">
        <v>615</v>
      </c>
      <c r="DD2" s="148" t="s">
        <v>612</v>
      </c>
      <c r="DE2" s="148" t="s">
        <v>592</v>
      </c>
      <c r="DF2" s="148" t="s">
        <v>611</v>
      </c>
      <c r="DG2" s="148" t="s">
        <v>749</v>
      </c>
      <c r="DH2" s="148" t="s">
        <v>622</v>
      </c>
      <c r="DI2" s="148" t="s">
        <v>569</v>
      </c>
    </row>
    <row r="3" spans="1:113" s="146" customFormat="1" x14ac:dyDescent="0.25">
      <c r="A3" s="146" t="s">
        <v>814</v>
      </c>
      <c r="B3" s="146" t="s">
        <v>815</v>
      </c>
      <c r="C3" s="146">
        <v>28</v>
      </c>
      <c r="D3" s="146">
        <v>28</v>
      </c>
      <c r="E3" s="146">
        <v>2</v>
      </c>
      <c r="F3" s="197">
        <f>COUNTIF(K3:BP3,  "&lt;&gt;0")</f>
        <v>2</v>
      </c>
      <c r="G3" s="197">
        <v>2</v>
      </c>
      <c r="H3" s="146">
        <v>12</v>
      </c>
      <c r="I3" s="197">
        <f>COUNTIF(BQ3:DI3,  "&lt;&gt;0")</f>
        <v>5</v>
      </c>
      <c r="J3" s="197">
        <v>5</v>
      </c>
      <c r="K3" s="146">
        <v>0</v>
      </c>
      <c r="L3" s="185">
        <v>0</v>
      </c>
      <c r="M3" s="146">
        <v>0</v>
      </c>
      <c r="N3" s="186">
        <v>0</v>
      </c>
      <c r="O3" s="146">
        <v>0</v>
      </c>
      <c r="P3" s="146">
        <v>0</v>
      </c>
      <c r="Q3" s="146">
        <v>0</v>
      </c>
      <c r="R3" s="146">
        <v>0</v>
      </c>
      <c r="S3" s="146">
        <v>0</v>
      </c>
      <c r="T3" s="146">
        <v>0</v>
      </c>
      <c r="U3" s="146">
        <v>0</v>
      </c>
      <c r="V3" s="146">
        <v>0</v>
      </c>
      <c r="W3" s="146">
        <v>0</v>
      </c>
      <c r="X3" s="146">
        <v>0</v>
      </c>
      <c r="Y3" s="146">
        <v>0</v>
      </c>
      <c r="Z3" s="146">
        <v>1</v>
      </c>
      <c r="AA3" s="146">
        <v>0</v>
      </c>
      <c r="AB3" s="146">
        <v>0</v>
      </c>
      <c r="AC3" s="146">
        <v>0</v>
      </c>
      <c r="AD3" s="146">
        <v>0</v>
      </c>
      <c r="AE3" s="146">
        <v>0</v>
      </c>
      <c r="AF3" s="146">
        <v>0</v>
      </c>
      <c r="AG3" s="146">
        <v>1</v>
      </c>
      <c r="AH3" s="146">
        <v>0</v>
      </c>
      <c r="AI3" s="146">
        <v>0</v>
      </c>
      <c r="AJ3" s="146">
        <v>0</v>
      </c>
      <c r="AK3" s="146">
        <v>0</v>
      </c>
      <c r="AL3" s="146">
        <v>0</v>
      </c>
      <c r="AM3" s="146">
        <v>0</v>
      </c>
      <c r="AN3" s="146">
        <v>0</v>
      </c>
      <c r="AO3" s="146">
        <v>0</v>
      </c>
      <c r="AP3" s="146">
        <v>0</v>
      </c>
      <c r="AQ3" s="146">
        <v>0</v>
      </c>
      <c r="AR3" s="146">
        <v>0</v>
      </c>
      <c r="AS3" s="146">
        <v>0</v>
      </c>
      <c r="AT3" s="146">
        <v>0</v>
      </c>
      <c r="AU3" s="146">
        <v>0</v>
      </c>
      <c r="AV3" s="146">
        <v>0</v>
      </c>
      <c r="AW3" s="146">
        <v>0</v>
      </c>
      <c r="AX3" s="146">
        <v>0</v>
      </c>
      <c r="AY3" s="146">
        <v>0</v>
      </c>
      <c r="AZ3" s="146">
        <v>0</v>
      </c>
      <c r="BA3" s="146">
        <v>0</v>
      </c>
      <c r="BB3" s="146">
        <v>0</v>
      </c>
      <c r="BC3" s="146">
        <v>0</v>
      </c>
      <c r="BD3" s="146">
        <v>0</v>
      </c>
      <c r="BE3" s="146">
        <v>0</v>
      </c>
      <c r="BF3" s="146">
        <v>0</v>
      </c>
      <c r="BG3" s="146">
        <v>0</v>
      </c>
      <c r="BH3" s="146">
        <v>0</v>
      </c>
      <c r="BI3" s="146">
        <v>0</v>
      </c>
      <c r="BJ3" s="146">
        <v>0</v>
      </c>
      <c r="BK3" s="146">
        <v>0</v>
      </c>
      <c r="BL3" s="146">
        <v>0</v>
      </c>
      <c r="BM3" s="146">
        <v>0</v>
      </c>
      <c r="BN3" s="146">
        <v>0</v>
      </c>
      <c r="BO3" s="146">
        <v>0</v>
      </c>
      <c r="BP3" s="146">
        <v>0</v>
      </c>
      <c r="BQ3" s="204">
        <v>0</v>
      </c>
      <c r="BR3" s="146">
        <v>0</v>
      </c>
      <c r="BS3" s="146">
        <v>0</v>
      </c>
      <c r="BT3" s="146">
        <v>0</v>
      </c>
      <c r="BU3" s="146">
        <v>0</v>
      </c>
      <c r="BV3" s="146">
        <v>0</v>
      </c>
      <c r="BW3" s="146">
        <v>0</v>
      </c>
      <c r="BX3" s="146">
        <v>0</v>
      </c>
      <c r="BY3" s="146">
        <v>0</v>
      </c>
      <c r="BZ3" s="146">
        <v>0</v>
      </c>
      <c r="CA3" s="146">
        <v>0</v>
      </c>
      <c r="CB3" s="146">
        <v>0</v>
      </c>
      <c r="CC3" s="146">
        <v>0</v>
      </c>
      <c r="CD3" s="146">
        <v>0</v>
      </c>
      <c r="CE3" s="146">
        <v>0</v>
      </c>
      <c r="CF3" s="146">
        <v>0</v>
      </c>
      <c r="CG3" s="146">
        <v>0</v>
      </c>
      <c r="CH3" s="146">
        <v>0</v>
      </c>
      <c r="CI3" s="146">
        <v>0</v>
      </c>
      <c r="CJ3" s="146">
        <v>0</v>
      </c>
      <c r="CK3" s="146">
        <v>6</v>
      </c>
      <c r="CL3" s="146">
        <v>0</v>
      </c>
      <c r="CM3" s="146">
        <v>0</v>
      </c>
      <c r="CN3" s="146">
        <v>0</v>
      </c>
      <c r="CO3" s="146">
        <v>0</v>
      </c>
      <c r="CP3" s="146">
        <v>0</v>
      </c>
      <c r="CQ3" s="146">
        <v>0</v>
      </c>
      <c r="CR3" s="146">
        <v>0</v>
      </c>
      <c r="CS3" s="146">
        <v>0</v>
      </c>
      <c r="CT3" s="146">
        <v>1</v>
      </c>
      <c r="CU3" s="146">
        <v>0</v>
      </c>
      <c r="CV3" s="146">
        <v>0</v>
      </c>
      <c r="CW3" s="146">
        <v>1</v>
      </c>
      <c r="CX3" s="146">
        <v>0</v>
      </c>
      <c r="CY3" s="146">
        <v>3</v>
      </c>
      <c r="CZ3" s="146">
        <v>0</v>
      </c>
      <c r="DA3" s="146">
        <v>0</v>
      </c>
      <c r="DB3" s="146">
        <v>0</v>
      </c>
      <c r="DC3" s="146">
        <v>0</v>
      </c>
      <c r="DD3" s="146">
        <v>1</v>
      </c>
      <c r="DE3" s="146">
        <v>0</v>
      </c>
      <c r="DF3" s="146">
        <v>0</v>
      </c>
      <c r="DG3" s="146">
        <v>0</v>
      </c>
      <c r="DH3" s="146">
        <v>0</v>
      </c>
      <c r="DI3" s="146">
        <v>0</v>
      </c>
    </row>
    <row r="4" spans="1:113" s="146" customFormat="1" x14ac:dyDescent="0.25">
      <c r="A4" s="146" t="s">
        <v>814</v>
      </c>
      <c r="B4" s="146" t="s">
        <v>815</v>
      </c>
      <c r="C4" s="146">
        <v>29</v>
      </c>
      <c r="D4" s="146">
        <v>29</v>
      </c>
      <c r="E4" s="146">
        <v>4</v>
      </c>
      <c r="F4" s="197">
        <f t="shared" ref="F4:F27" si="0">COUNTIF(K4:BP4,  "&lt;&gt;0")</f>
        <v>2</v>
      </c>
      <c r="G4" s="197">
        <v>0</v>
      </c>
      <c r="H4" s="146">
        <v>1</v>
      </c>
      <c r="I4" s="197">
        <f t="shared" ref="I4:I27" si="1">COUNTIF(BQ4:DI4,  "&lt;&gt;0")</f>
        <v>1</v>
      </c>
      <c r="J4" s="197">
        <v>0</v>
      </c>
      <c r="K4" s="146">
        <v>0</v>
      </c>
      <c r="L4" s="185">
        <v>0</v>
      </c>
      <c r="M4" s="146">
        <v>0</v>
      </c>
      <c r="N4" s="186">
        <v>0</v>
      </c>
      <c r="O4" s="146">
        <v>0</v>
      </c>
      <c r="P4" s="146">
        <v>0</v>
      </c>
      <c r="Q4" s="146">
        <v>0</v>
      </c>
      <c r="R4" s="146">
        <v>0</v>
      </c>
      <c r="S4" s="146">
        <v>0</v>
      </c>
      <c r="T4" s="146">
        <v>0</v>
      </c>
      <c r="U4" s="146">
        <v>0</v>
      </c>
      <c r="V4" s="146">
        <v>0</v>
      </c>
      <c r="W4" s="146">
        <v>0</v>
      </c>
      <c r="X4" s="146">
        <v>0</v>
      </c>
      <c r="Y4" s="146">
        <v>0</v>
      </c>
      <c r="Z4" s="146">
        <v>2</v>
      </c>
      <c r="AA4" s="146">
        <v>0</v>
      </c>
      <c r="AB4" s="146">
        <v>0</v>
      </c>
      <c r="AC4" s="146">
        <v>0</v>
      </c>
      <c r="AD4" s="146">
        <v>0</v>
      </c>
      <c r="AE4" s="146">
        <v>0</v>
      </c>
      <c r="AF4" s="146">
        <v>0</v>
      </c>
      <c r="AG4" s="146">
        <v>2</v>
      </c>
      <c r="AH4" s="146">
        <v>0</v>
      </c>
      <c r="AI4" s="146">
        <v>0</v>
      </c>
      <c r="AJ4" s="146">
        <v>0</v>
      </c>
      <c r="AK4" s="146">
        <v>0</v>
      </c>
      <c r="AL4" s="146">
        <v>0</v>
      </c>
      <c r="AM4" s="146">
        <v>0</v>
      </c>
      <c r="AN4" s="146">
        <v>0</v>
      </c>
      <c r="AO4" s="146">
        <v>0</v>
      </c>
      <c r="AP4" s="146">
        <v>0</v>
      </c>
      <c r="AQ4" s="146">
        <v>0</v>
      </c>
      <c r="AR4" s="146">
        <v>0</v>
      </c>
      <c r="AS4" s="146">
        <v>0</v>
      </c>
      <c r="AT4" s="146">
        <v>0</v>
      </c>
      <c r="AU4" s="146">
        <v>0</v>
      </c>
      <c r="AV4" s="146">
        <v>0</v>
      </c>
      <c r="AW4" s="146">
        <v>0</v>
      </c>
      <c r="AX4" s="146">
        <v>0</v>
      </c>
      <c r="AY4" s="146">
        <v>0</v>
      </c>
      <c r="AZ4" s="146">
        <v>0</v>
      </c>
      <c r="BA4" s="146">
        <v>0</v>
      </c>
      <c r="BB4" s="146">
        <v>0</v>
      </c>
      <c r="BC4" s="146">
        <v>0</v>
      </c>
      <c r="BD4" s="146">
        <v>0</v>
      </c>
      <c r="BE4" s="146">
        <v>0</v>
      </c>
      <c r="BF4" s="146">
        <v>0</v>
      </c>
      <c r="BG4" s="146">
        <v>0</v>
      </c>
      <c r="BH4" s="146">
        <v>0</v>
      </c>
      <c r="BI4" s="146">
        <v>0</v>
      </c>
      <c r="BJ4" s="146">
        <v>0</v>
      </c>
      <c r="BK4" s="146">
        <v>0</v>
      </c>
      <c r="BL4" s="146">
        <v>0</v>
      </c>
      <c r="BM4" s="146">
        <v>0</v>
      </c>
      <c r="BN4" s="146">
        <v>0</v>
      </c>
      <c r="BO4" s="146">
        <v>0</v>
      </c>
      <c r="BP4" s="146">
        <v>0</v>
      </c>
      <c r="BQ4" s="204">
        <v>0</v>
      </c>
      <c r="BR4" s="146">
        <v>0</v>
      </c>
      <c r="BS4" s="146">
        <v>0</v>
      </c>
      <c r="BT4" s="146">
        <v>0</v>
      </c>
      <c r="BU4" s="146">
        <v>0</v>
      </c>
      <c r="BV4" s="146">
        <v>0</v>
      </c>
      <c r="BW4" s="146">
        <v>0</v>
      </c>
      <c r="BX4" s="146">
        <v>0</v>
      </c>
      <c r="BY4" s="146">
        <v>0</v>
      </c>
      <c r="BZ4" s="146">
        <v>0</v>
      </c>
      <c r="CA4" s="146">
        <v>0</v>
      </c>
      <c r="CB4" s="146">
        <v>0</v>
      </c>
      <c r="CC4" s="146">
        <v>0</v>
      </c>
      <c r="CD4" s="146">
        <v>0</v>
      </c>
      <c r="CE4" s="146">
        <v>0</v>
      </c>
      <c r="CF4" s="146">
        <v>0</v>
      </c>
      <c r="CG4" s="146">
        <v>0</v>
      </c>
      <c r="CH4" s="146">
        <v>0</v>
      </c>
      <c r="CI4" s="146">
        <v>0</v>
      </c>
      <c r="CJ4" s="146">
        <v>0</v>
      </c>
      <c r="CK4" s="146">
        <v>1</v>
      </c>
      <c r="CL4" s="146">
        <v>0</v>
      </c>
      <c r="CM4" s="146">
        <v>0</v>
      </c>
      <c r="CN4" s="146">
        <v>0</v>
      </c>
      <c r="CO4" s="146">
        <v>0</v>
      </c>
      <c r="CP4" s="146">
        <v>0</v>
      </c>
      <c r="CQ4" s="146">
        <v>0</v>
      </c>
      <c r="CR4" s="146">
        <v>0</v>
      </c>
      <c r="CS4" s="146">
        <v>0</v>
      </c>
      <c r="CT4" s="146">
        <v>0</v>
      </c>
      <c r="CU4" s="146">
        <v>0</v>
      </c>
      <c r="CV4" s="146">
        <v>0</v>
      </c>
      <c r="CW4" s="146">
        <v>0</v>
      </c>
      <c r="CX4" s="146">
        <v>0</v>
      </c>
      <c r="CY4" s="146">
        <v>0</v>
      </c>
      <c r="CZ4" s="146">
        <v>0</v>
      </c>
      <c r="DA4" s="146">
        <v>0</v>
      </c>
      <c r="DB4" s="146">
        <v>0</v>
      </c>
      <c r="DC4" s="146">
        <v>0</v>
      </c>
      <c r="DD4" s="146">
        <v>0</v>
      </c>
      <c r="DE4" s="146">
        <v>0</v>
      </c>
      <c r="DF4" s="146">
        <v>0</v>
      </c>
      <c r="DG4" s="146">
        <v>0</v>
      </c>
      <c r="DH4" s="146">
        <v>0</v>
      </c>
      <c r="DI4" s="146">
        <v>0</v>
      </c>
    </row>
    <row r="5" spans="1:113" s="146" customFormat="1" x14ac:dyDescent="0.25">
      <c r="A5" s="146" t="s">
        <v>814</v>
      </c>
      <c r="B5" s="146" t="s">
        <v>815</v>
      </c>
      <c r="C5" s="146">
        <v>30</v>
      </c>
      <c r="D5" s="146">
        <v>30</v>
      </c>
      <c r="E5" s="146">
        <v>3</v>
      </c>
      <c r="F5" s="197">
        <f t="shared" si="0"/>
        <v>2</v>
      </c>
      <c r="G5" s="197">
        <v>1</v>
      </c>
      <c r="H5" s="146">
        <v>18</v>
      </c>
      <c r="I5" s="197">
        <f t="shared" si="1"/>
        <v>4</v>
      </c>
      <c r="J5" s="197">
        <v>1</v>
      </c>
      <c r="K5" s="146">
        <v>0</v>
      </c>
      <c r="L5" s="185">
        <v>0</v>
      </c>
      <c r="M5" s="146">
        <v>0</v>
      </c>
      <c r="N5" s="186">
        <v>1</v>
      </c>
      <c r="O5" s="146">
        <v>0</v>
      </c>
      <c r="P5" s="146">
        <v>0</v>
      </c>
      <c r="Q5" s="146">
        <v>0</v>
      </c>
      <c r="R5" s="146">
        <v>0</v>
      </c>
      <c r="S5" s="146">
        <v>0</v>
      </c>
      <c r="T5" s="146">
        <v>0</v>
      </c>
      <c r="U5" s="146">
        <v>0</v>
      </c>
      <c r="V5" s="146">
        <v>0</v>
      </c>
      <c r="W5" s="146">
        <v>0</v>
      </c>
      <c r="X5" s="146">
        <v>0</v>
      </c>
      <c r="Y5" s="146">
        <v>0</v>
      </c>
      <c r="Z5" s="146">
        <v>0</v>
      </c>
      <c r="AA5" s="146">
        <v>0</v>
      </c>
      <c r="AB5" s="146">
        <v>0</v>
      </c>
      <c r="AC5" s="146">
        <v>0</v>
      </c>
      <c r="AD5" s="146">
        <v>0</v>
      </c>
      <c r="AE5" s="146">
        <v>0</v>
      </c>
      <c r="AF5" s="146">
        <v>0</v>
      </c>
      <c r="AG5" s="146">
        <v>2</v>
      </c>
      <c r="AH5" s="146">
        <v>0</v>
      </c>
      <c r="AI5" s="146">
        <v>0</v>
      </c>
      <c r="AJ5" s="146">
        <v>0</v>
      </c>
      <c r="AK5" s="146">
        <v>0</v>
      </c>
      <c r="AL5" s="146">
        <v>0</v>
      </c>
      <c r="AM5" s="146">
        <v>0</v>
      </c>
      <c r="AN5" s="146">
        <v>0</v>
      </c>
      <c r="AO5" s="146">
        <v>0</v>
      </c>
      <c r="AP5" s="146">
        <v>0</v>
      </c>
      <c r="AQ5" s="146">
        <v>0</v>
      </c>
      <c r="AR5" s="146">
        <v>0</v>
      </c>
      <c r="AS5" s="146">
        <v>0</v>
      </c>
      <c r="AT5" s="146">
        <v>0</v>
      </c>
      <c r="AU5" s="146">
        <v>0</v>
      </c>
      <c r="AV5" s="146">
        <v>0</v>
      </c>
      <c r="AW5" s="146">
        <v>0</v>
      </c>
      <c r="AX5" s="146">
        <v>0</v>
      </c>
      <c r="AY5" s="146">
        <v>0</v>
      </c>
      <c r="AZ5" s="146">
        <v>0</v>
      </c>
      <c r="BA5" s="146">
        <v>0</v>
      </c>
      <c r="BB5" s="146">
        <v>0</v>
      </c>
      <c r="BC5" s="146">
        <v>0</v>
      </c>
      <c r="BD5" s="146">
        <v>0</v>
      </c>
      <c r="BE5" s="146">
        <v>0</v>
      </c>
      <c r="BF5" s="146">
        <v>0</v>
      </c>
      <c r="BG5" s="146">
        <v>0</v>
      </c>
      <c r="BH5" s="146">
        <v>0</v>
      </c>
      <c r="BI5" s="146">
        <v>0</v>
      </c>
      <c r="BJ5" s="146">
        <v>0</v>
      </c>
      <c r="BK5" s="146">
        <v>0</v>
      </c>
      <c r="BL5" s="146">
        <v>0</v>
      </c>
      <c r="BM5" s="146">
        <v>0</v>
      </c>
      <c r="BN5" s="146">
        <v>0</v>
      </c>
      <c r="BO5" s="146">
        <v>0</v>
      </c>
      <c r="BP5" s="146">
        <v>0</v>
      </c>
      <c r="BQ5" s="204">
        <v>0</v>
      </c>
      <c r="BR5" s="146">
        <v>0</v>
      </c>
      <c r="BS5" s="146">
        <v>0</v>
      </c>
      <c r="BT5" s="146">
        <v>0</v>
      </c>
      <c r="BU5" s="146">
        <v>0</v>
      </c>
      <c r="BV5" s="146">
        <v>0</v>
      </c>
      <c r="BW5" s="146">
        <v>0</v>
      </c>
      <c r="BX5" s="146">
        <v>0</v>
      </c>
      <c r="BY5" s="146">
        <v>0</v>
      </c>
      <c r="BZ5" s="146">
        <v>0</v>
      </c>
      <c r="CA5" s="146">
        <v>0</v>
      </c>
      <c r="CB5" s="146">
        <v>0</v>
      </c>
      <c r="CC5" s="146">
        <v>0</v>
      </c>
      <c r="CD5" s="146">
        <v>0</v>
      </c>
      <c r="CE5" s="146">
        <v>0</v>
      </c>
      <c r="CF5" s="146">
        <v>0</v>
      </c>
      <c r="CG5" s="146">
        <v>0</v>
      </c>
      <c r="CH5" s="146">
        <v>0</v>
      </c>
      <c r="CI5" s="146">
        <v>0</v>
      </c>
      <c r="CJ5" s="146">
        <v>0</v>
      </c>
      <c r="CK5" s="146">
        <v>13</v>
      </c>
      <c r="CL5" s="146">
        <v>0</v>
      </c>
      <c r="CM5" s="146">
        <v>0</v>
      </c>
      <c r="CN5" s="146">
        <v>0</v>
      </c>
      <c r="CO5" s="146">
        <v>0</v>
      </c>
      <c r="CP5" s="146">
        <v>0</v>
      </c>
      <c r="CQ5" s="146">
        <v>0</v>
      </c>
      <c r="CR5" s="146">
        <v>0</v>
      </c>
      <c r="CS5" s="146">
        <v>0</v>
      </c>
      <c r="CT5" s="146">
        <v>0</v>
      </c>
      <c r="CU5" s="146">
        <v>0</v>
      </c>
      <c r="CV5" s="146">
        <v>0</v>
      </c>
      <c r="CW5" s="146">
        <v>0</v>
      </c>
      <c r="CX5" s="146">
        <v>0</v>
      </c>
      <c r="CY5" s="146">
        <v>1</v>
      </c>
      <c r="CZ5" s="146">
        <v>3</v>
      </c>
      <c r="DA5" s="146">
        <v>0</v>
      </c>
      <c r="DB5" s="146">
        <v>0</v>
      </c>
      <c r="DC5" s="146">
        <v>0</v>
      </c>
      <c r="DD5" s="146">
        <v>1</v>
      </c>
      <c r="DE5" s="146">
        <v>0</v>
      </c>
      <c r="DF5" s="146">
        <v>0</v>
      </c>
      <c r="DG5" s="146">
        <v>0</v>
      </c>
      <c r="DH5" s="146">
        <v>0</v>
      </c>
      <c r="DI5" s="146">
        <v>0</v>
      </c>
    </row>
    <row r="6" spans="1:113" s="146" customFormat="1" x14ac:dyDescent="0.25">
      <c r="A6" s="146" t="s">
        <v>814</v>
      </c>
      <c r="B6" s="146" t="s">
        <v>815</v>
      </c>
      <c r="C6" s="146">
        <v>31</v>
      </c>
      <c r="D6" s="146">
        <v>31</v>
      </c>
      <c r="E6" s="146">
        <v>3</v>
      </c>
      <c r="F6" s="197">
        <f t="shared" si="0"/>
        <v>2</v>
      </c>
      <c r="G6" s="197">
        <v>1</v>
      </c>
      <c r="H6" s="146">
        <v>12</v>
      </c>
      <c r="I6" s="197">
        <f t="shared" si="1"/>
        <v>7</v>
      </c>
      <c r="J6" s="197">
        <v>3</v>
      </c>
      <c r="K6" s="146">
        <v>0</v>
      </c>
      <c r="L6" s="185">
        <v>1</v>
      </c>
      <c r="M6" s="146">
        <v>0</v>
      </c>
      <c r="N6" s="186">
        <v>0</v>
      </c>
      <c r="O6" s="146">
        <v>0</v>
      </c>
      <c r="P6" s="146">
        <v>0</v>
      </c>
      <c r="Q6" s="146">
        <v>0</v>
      </c>
      <c r="R6" s="146">
        <v>0</v>
      </c>
      <c r="S6" s="146">
        <v>0</v>
      </c>
      <c r="T6" s="146">
        <v>0</v>
      </c>
      <c r="U6" s="146">
        <v>0</v>
      </c>
      <c r="V6" s="146">
        <v>0</v>
      </c>
      <c r="W6" s="146">
        <v>0</v>
      </c>
      <c r="X6" s="146">
        <v>0</v>
      </c>
      <c r="Y6" s="146">
        <v>0</v>
      </c>
      <c r="Z6" s="146">
        <v>2</v>
      </c>
      <c r="AA6" s="146">
        <v>0</v>
      </c>
      <c r="AB6" s="146">
        <v>0</v>
      </c>
      <c r="AC6" s="146">
        <v>0</v>
      </c>
      <c r="AD6" s="146">
        <v>0</v>
      </c>
      <c r="AE6" s="146">
        <v>0</v>
      </c>
      <c r="AF6" s="146">
        <v>0</v>
      </c>
      <c r="AG6" s="146">
        <v>0</v>
      </c>
      <c r="AH6" s="146">
        <v>0</v>
      </c>
      <c r="AI6" s="146">
        <v>0</v>
      </c>
      <c r="AJ6" s="146">
        <v>0</v>
      </c>
      <c r="AK6" s="146">
        <v>0</v>
      </c>
      <c r="AL6" s="146">
        <v>0</v>
      </c>
      <c r="AM6" s="146">
        <v>0</v>
      </c>
      <c r="AN6" s="146">
        <v>0</v>
      </c>
      <c r="AO6" s="146">
        <v>0</v>
      </c>
      <c r="AP6" s="146">
        <v>0</v>
      </c>
      <c r="AQ6" s="146">
        <v>0</v>
      </c>
      <c r="AR6" s="146">
        <v>0</v>
      </c>
      <c r="AS6" s="146">
        <v>0</v>
      </c>
      <c r="AT6" s="146">
        <v>0</v>
      </c>
      <c r="AU6" s="146">
        <v>0</v>
      </c>
      <c r="AV6" s="146">
        <v>0</v>
      </c>
      <c r="AW6" s="146">
        <v>0</v>
      </c>
      <c r="AX6" s="146">
        <v>0</v>
      </c>
      <c r="AY6" s="146">
        <v>0</v>
      </c>
      <c r="AZ6" s="146">
        <v>0</v>
      </c>
      <c r="BA6" s="146">
        <v>0</v>
      </c>
      <c r="BB6" s="146">
        <v>0</v>
      </c>
      <c r="BC6" s="146">
        <v>0</v>
      </c>
      <c r="BD6" s="146">
        <v>0</v>
      </c>
      <c r="BE6" s="146">
        <v>0</v>
      </c>
      <c r="BF6" s="146">
        <v>0</v>
      </c>
      <c r="BG6" s="146">
        <v>0</v>
      </c>
      <c r="BH6" s="146">
        <v>0</v>
      </c>
      <c r="BI6" s="146">
        <v>0</v>
      </c>
      <c r="BJ6" s="146">
        <v>0</v>
      </c>
      <c r="BK6" s="146">
        <v>0</v>
      </c>
      <c r="BL6" s="146">
        <v>0</v>
      </c>
      <c r="BM6" s="146">
        <v>0</v>
      </c>
      <c r="BN6" s="146">
        <v>0</v>
      </c>
      <c r="BO6" s="146">
        <v>0</v>
      </c>
      <c r="BP6" s="146">
        <v>0</v>
      </c>
      <c r="BQ6" s="204">
        <v>0</v>
      </c>
      <c r="BR6" s="146">
        <v>0</v>
      </c>
      <c r="BS6" s="146">
        <v>0</v>
      </c>
      <c r="BT6" s="146">
        <v>0</v>
      </c>
      <c r="BU6" s="146">
        <v>0</v>
      </c>
      <c r="BV6" s="146">
        <v>0</v>
      </c>
      <c r="BW6" s="146">
        <v>0</v>
      </c>
      <c r="BX6" s="146">
        <v>0</v>
      </c>
      <c r="BY6" s="146">
        <v>1</v>
      </c>
      <c r="BZ6" s="146">
        <v>0</v>
      </c>
      <c r="CA6" s="146">
        <v>0</v>
      </c>
      <c r="CB6" s="146">
        <v>0</v>
      </c>
      <c r="CC6" s="146">
        <v>0</v>
      </c>
      <c r="CD6" s="146">
        <v>0</v>
      </c>
      <c r="CE6" s="146">
        <v>0</v>
      </c>
      <c r="CF6" s="146">
        <v>0</v>
      </c>
      <c r="CG6" s="146">
        <v>0</v>
      </c>
      <c r="CH6" s="146">
        <v>0</v>
      </c>
      <c r="CI6" s="146">
        <v>0</v>
      </c>
      <c r="CJ6" s="146">
        <v>0</v>
      </c>
      <c r="CK6" s="146">
        <v>5</v>
      </c>
      <c r="CL6" s="146">
        <v>0</v>
      </c>
      <c r="CM6" s="146">
        <v>0</v>
      </c>
      <c r="CN6" s="146">
        <v>0</v>
      </c>
      <c r="CO6" s="146">
        <v>0</v>
      </c>
      <c r="CP6" s="146">
        <v>0</v>
      </c>
      <c r="CQ6" s="146">
        <v>0</v>
      </c>
      <c r="CR6" s="146">
        <v>1</v>
      </c>
      <c r="CS6" s="146">
        <v>2</v>
      </c>
      <c r="CT6" s="146">
        <v>0</v>
      </c>
      <c r="CU6" s="146">
        <v>0</v>
      </c>
      <c r="CV6" s="146">
        <v>0</v>
      </c>
      <c r="CW6" s="146">
        <v>1</v>
      </c>
      <c r="CX6" s="146">
        <v>0</v>
      </c>
      <c r="CY6" s="146">
        <v>0</v>
      </c>
      <c r="CZ6" s="146">
        <v>1</v>
      </c>
      <c r="DA6" s="146">
        <v>0</v>
      </c>
      <c r="DB6" s="146">
        <v>0</v>
      </c>
      <c r="DC6" s="146">
        <v>0</v>
      </c>
      <c r="DD6" s="146">
        <v>1</v>
      </c>
      <c r="DE6" s="146">
        <v>0</v>
      </c>
      <c r="DF6" s="146">
        <v>0</v>
      </c>
      <c r="DG6" s="146">
        <v>0</v>
      </c>
      <c r="DH6" s="146">
        <v>0</v>
      </c>
      <c r="DI6" s="146">
        <v>0</v>
      </c>
    </row>
    <row r="7" spans="1:113" s="146" customFormat="1" x14ac:dyDescent="0.25">
      <c r="A7" s="146" t="s">
        <v>814</v>
      </c>
      <c r="B7" s="146" t="s">
        <v>815</v>
      </c>
      <c r="C7" s="146">
        <v>32</v>
      </c>
      <c r="D7" s="146">
        <v>32</v>
      </c>
      <c r="E7" s="146">
        <v>2</v>
      </c>
      <c r="F7" s="197">
        <f t="shared" si="0"/>
        <v>2</v>
      </c>
      <c r="G7" s="197">
        <v>1</v>
      </c>
      <c r="H7" s="146">
        <v>2</v>
      </c>
      <c r="I7" s="197">
        <f t="shared" si="1"/>
        <v>1</v>
      </c>
      <c r="J7" s="197">
        <v>0</v>
      </c>
      <c r="K7" s="146">
        <v>0</v>
      </c>
      <c r="L7" s="185">
        <v>1</v>
      </c>
      <c r="M7" s="146">
        <v>1</v>
      </c>
      <c r="N7" s="186">
        <v>0</v>
      </c>
      <c r="O7" s="146">
        <v>0</v>
      </c>
      <c r="P7" s="146">
        <v>0</v>
      </c>
      <c r="Q7" s="146">
        <v>0</v>
      </c>
      <c r="R7" s="146">
        <v>0</v>
      </c>
      <c r="S7" s="146">
        <v>0</v>
      </c>
      <c r="T7" s="146">
        <v>0</v>
      </c>
      <c r="U7" s="146">
        <v>0</v>
      </c>
      <c r="V7" s="146">
        <v>0</v>
      </c>
      <c r="W7" s="146">
        <v>0</v>
      </c>
      <c r="X7" s="146">
        <v>0</v>
      </c>
      <c r="Y7" s="146">
        <v>0</v>
      </c>
      <c r="Z7" s="146">
        <v>0</v>
      </c>
      <c r="AA7" s="146">
        <v>0</v>
      </c>
      <c r="AB7" s="146">
        <v>0</v>
      </c>
      <c r="AC7" s="146">
        <v>0</v>
      </c>
      <c r="AD7" s="146">
        <v>0</v>
      </c>
      <c r="AE7" s="146">
        <v>0</v>
      </c>
      <c r="AF7" s="146">
        <v>0</v>
      </c>
      <c r="AG7" s="146">
        <v>0</v>
      </c>
      <c r="AH7" s="146">
        <v>0</v>
      </c>
      <c r="AI7" s="146">
        <v>0</v>
      </c>
      <c r="AJ7" s="146">
        <v>0</v>
      </c>
      <c r="AK7" s="146">
        <v>0</v>
      </c>
      <c r="AL7" s="146">
        <v>0</v>
      </c>
      <c r="AM7" s="146">
        <v>0</v>
      </c>
      <c r="AN7" s="146">
        <v>0</v>
      </c>
      <c r="AO7" s="146">
        <v>0</v>
      </c>
      <c r="AP7" s="146">
        <v>0</v>
      </c>
      <c r="AQ7" s="146">
        <v>0</v>
      </c>
      <c r="AR7" s="146">
        <v>0</v>
      </c>
      <c r="AS7" s="146">
        <v>0</v>
      </c>
      <c r="AT7" s="146">
        <v>0</v>
      </c>
      <c r="AU7" s="146">
        <v>0</v>
      </c>
      <c r="AV7" s="146">
        <v>0</v>
      </c>
      <c r="AW7" s="146">
        <v>0</v>
      </c>
      <c r="AX7" s="146">
        <v>0</v>
      </c>
      <c r="AY7" s="146">
        <v>0</v>
      </c>
      <c r="AZ7" s="146">
        <v>0</v>
      </c>
      <c r="BA7" s="146">
        <v>0</v>
      </c>
      <c r="BB7" s="146">
        <v>0</v>
      </c>
      <c r="BC7" s="146">
        <v>0</v>
      </c>
      <c r="BD7" s="146">
        <v>0</v>
      </c>
      <c r="BE7" s="146">
        <v>0</v>
      </c>
      <c r="BF7" s="146">
        <v>0</v>
      </c>
      <c r="BG7" s="146">
        <v>0</v>
      </c>
      <c r="BH7" s="146">
        <v>0</v>
      </c>
      <c r="BI7" s="146">
        <v>0</v>
      </c>
      <c r="BJ7" s="146">
        <v>0</v>
      </c>
      <c r="BK7" s="146">
        <v>0</v>
      </c>
      <c r="BL7" s="146">
        <v>0</v>
      </c>
      <c r="BM7" s="146">
        <v>0</v>
      </c>
      <c r="BN7" s="146">
        <v>0</v>
      </c>
      <c r="BO7" s="146">
        <v>0</v>
      </c>
      <c r="BP7" s="146">
        <v>0</v>
      </c>
      <c r="BQ7" s="204">
        <v>0</v>
      </c>
      <c r="BR7" s="146">
        <v>0</v>
      </c>
      <c r="BS7" s="146">
        <v>0</v>
      </c>
      <c r="BT7" s="146">
        <v>0</v>
      </c>
      <c r="BU7" s="146">
        <v>0</v>
      </c>
      <c r="BV7" s="146">
        <v>0</v>
      </c>
      <c r="BW7" s="146">
        <v>0</v>
      </c>
      <c r="BX7" s="146">
        <v>0</v>
      </c>
      <c r="BY7" s="146">
        <v>0</v>
      </c>
      <c r="BZ7" s="146">
        <v>0</v>
      </c>
      <c r="CA7" s="146">
        <v>0</v>
      </c>
      <c r="CB7" s="146">
        <v>0</v>
      </c>
      <c r="CC7" s="146">
        <v>0</v>
      </c>
      <c r="CD7" s="146">
        <v>0</v>
      </c>
      <c r="CE7" s="146">
        <v>0</v>
      </c>
      <c r="CF7" s="146">
        <v>0</v>
      </c>
      <c r="CG7" s="146">
        <v>0</v>
      </c>
      <c r="CH7" s="146">
        <v>0</v>
      </c>
      <c r="CI7" s="146">
        <v>0</v>
      </c>
      <c r="CJ7" s="146">
        <v>0</v>
      </c>
      <c r="CK7" s="146">
        <v>2</v>
      </c>
      <c r="CL7" s="146">
        <v>0</v>
      </c>
      <c r="CM7" s="146">
        <v>0</v>
      </c>
      <c r="CN7" s="146">
        <v>0</v>
      </c>
      <c r="CO7" s="146">
        <v>0</v>
      </c>
      <c r="CP7" s="146">
        <v>0</v>
      </c>
      <c r="CQ7" s="146">
        <v>0</v>
      </c>
      <c r="CR7" s="146">
        <v>0</v>
      </c>
      <c r="CS7" s="146">
        <v>0</v>
      </c>
      <c r="CT7" s="146">
        <v>0</v>
      </c>
      <c r="CU7" s="146">
        <v>0</v>
      </c>
      <c r="CV7" s="146">
        <v>0</v>
      </c>
      <c r="CW7" s="146">
        <v>0</v>
      </c>
      <c r="CX7" s="146">
        <v>0</v>
      </c>
      <c r="CY7" s="146">
        <v>0</v>
      </c>
      <c r="CZ7" s="146">
        <v>0</v>
      </c>
      <c r="DA7" s="146">
        <v>0</v>
      </c>
      <c r="DB7" s="146">
        <v>0</v>
      </c>
      <c r="DC7" s="146">
        <v>0</v>
      </c>
      <c r="DD7" s="146">
        <v>0</v>
      </c>
      <c r="DE7" s="146">
        <v>0</v>
      </c>
      <c r="DF7" s="146">
        <v>0</v>
      </c>
      <c r="DG7" s="146">
        <v>0</v>
      </c>
      <c r="DH7" s="146">
        <v>0</v>
      </c>
      <c r="DI7" s="146">
        <v>0</v>
      </c>
    </row>
    <row r="8" spans="1:113" s="146" customFormat="1" x14ac:dyDescent="0.25">
      <c r="A8" s="146" t="s">
        <v>814</v>
      </c>
      <c r="B8" s="146" t="s">
        <v>815</v>
      </c>
      <c r="C8" s="146">
        <v>33</v>
      </c>
      <c r="D8" s="146">
        <v>33.1</v>
      </c>
      <c r="E8" s="146">
        <v>0</v>
      </c>
      <c r="F8" s="197">
        <f t="shared" si="0"/>
        <v>0</v>
      </c>
      <c r="G8" s="197">
        <v>0</v>
      </c>
      <c r="H8" s="146">
        <v>4</v>
      </c>
      <c r="I8" s="197">
        <f t="shared" si="1"/>
        <v>2</v>
      </c>
      <c r="J8" s="197">
        <v>0</v>
      </c>
      <c r="K8" s="146">
        <v>0</v>
      </c>
      <c r="L8" s="185">
        <v>0</v>
      </c>
      <c r="M8" s="146">
        <v>0</v>
      </c>
      <c r="N8" s="186">
        <v>0</v>
      </c>
      <c r="O8" s="146">
        <v>0</v>
      </c>
      <c r="P8" s="146">
        <v>0</v>
      </c>
      <c r="Q8" s="146">
        <v>0</v>
      </c>
      <c r="R8" s="146">
        <v>0</v>
      </c>
      <c r="S8" s="146">
        <v>0</v>
      </c>
      <c r="T8" s="146">
        <v>0</v>
      </c>
      <c r="U8" s="146">
        <v>0</v>
      </c>
      <c r="V8" s="146">
        <v>0</v>
      </c>
      <c r="W8" s="146">
        <v>0</v>
      </c>
      <c r="X8" s="146">
        <v>0</v>
      </c>
      <c r="Y8" s="146">
        <v>0</v>
      </c>
      <c r="Z8" s="146">
        <v>0</v>
      </c>
      <c r="AA8" s="146">
        <v>0</v>
      </c>
      <c r="AB8" s="146">
        <v>0</v>
      </c>
      <c r="AC8" s="146">
        <v>0</v>
      </c>
      <c r="AD8" s="146">
        <v>0</v>
      </c>
      <c r="AE8" s="146">
        <v>0</v>
      </c>
      <c r="AF8" s="146">
        <v>0</v>
      </c>
      <c r="AG8" s="146">
        <v>0</v>
      </c>
      <c r="AH8" s="146">
        <v>0</v>
      </c>
      <c r="AI8" s="146">
        <v>0</v>
      </c>
      <c r="AJ8" s="146">
        <v>0</v>
      </c>
      <c r="AK8" s="146">
        <v>0</v>
      </c>
      <c r="AL8" s="146">
        <v>0</v>
      </c>
      <c r="AM8" s="146">
        <v>0</v>
      </c>
      <c r="AN8" s="146">
        <v>0</v>
      </c>
      <c r="AO8" s="146">
        <v>0</v>
      </c>
      <c r="AP8" s="146">
        <v>0</v>
      </c>
      <c r="AQ8" s="146">
        <v>0</v>
      </c>
      <c r="AR8" s="146">
        <v>0</v>
      </c>
      <c r="AS8" s="146">
        <v>0</v>
      </c>
      <c r="AT8" s="146">
        <v>0</v>
      </c>
      <c r="AU8" s="146">
        <v>0</v>
      </c>
      <c r="AV8" s="146">
        <v>0</v>
      </c>
      <c r="AW8" s="146">
        <v>0</v>
      </c>
      <c r="AX8" s="146">
        <v>0</v>
      </c>
      <c r="AY8" s="146">
        <v>0</v>
      </c>
      <c r="AZ8" s="146">
        <v>0</v>
      </c>
      <c r="BA8" s="146">
        <v>0</v>
      </c>
      <c r="BB8" s="146">
        <v>0</v>
      </c>
      <c r="BC8" s="146">
        <v>0</v>
      </c>
      <c r="BD8" s="146">
        <v>0</v>
      </c>
      <c r="BE8" s="146">
        <v>0</v>
      </c>
      <c r="BF8" s="146">
        <v>0</v>
      </c>
      <c r="BG8" s="146">
        <v>0</v>
      </c>
      <c r="BH8" s="146">
        <v>0</v>
      </c>
      <c r="BI8" s="146">
        <v>0</v>
      </c>
      <c r="BJ8" s="146">
        <v>0</v>
      </c>
      <c r="BK8" s="146">
        <v>0</v>
      </c>
      <c r="BL8" s="146">
        <v>0</v>
      </c>
      <c r="BM8" s="146">
        <v>0</v>
      </c>
      <c r="BN8" s="146">
        <v>0</v>
      </c>
      <c r="BO8" s="146">
        <v>0</v>
      </c>
      <c r="BP8" s="146">
        <v>0</v>
      </c>
      <c r="BQ8" s="204">
        <v>0</v>
      </c>
      <c r="BR8" s="146">
        <v>0</v>
      </c>
      <c r="BS8" s="146">
        <v>0</v>
      </c>
      <c r="BT8" s="146">
        <v>0</v>
      </c>
      <c r="BU8" s="146">
        <v>0</v>
      </c>
      <c r="BV8" s="146">
        <v>0</v>
      </c>
      <c r="BW8" s="146">
        <v>0</v>
      </c>
      <c r="BX8" s="146">
        <v>0</v>
      </c>
      <c r="BY8" s="146">
        <v>0</v>
      </c>
      <c r="BZ8" s="146">
        <v>0</v>
      </c>
      <c r="CA8" s="146">
        <v>0</v>
      </c>
      <c r="CB8" s="146">
        <v>0</v>
      </c>
      <c r="CC8" s="146">
        <v>0</v>
      </c>
      <c r="CD8" s="146">
        <v>0</v>
      </c>
      <c r="CE8" s="146">
        <v>0</v>
      </c>
      <c r="CF8" s="146">
        <v>0</v>
      </c>
      <c r="CG8" s="146">
        <v>0</v>
      </c>
      <c r="CH8" s="146">
        <v>0</v>
      </c>
      <c r="CI8" s="146">
        <v>0</v>
      </c>
      <c r="CJ8" s="146">
        <v>0</v>
      </c>
      <c r="CK8" s="146">
        <v>3</v>
      </c>
      <c r="CL8" s="146">
        <v>0</v>
      </c>
      <c r="CM8" s="146">
        <v>0</v>
      </c>
      <c r="CN8" s="146">
        <v>0</v>
      </c>
      <c r="CO8" s="146">
        <v>0</v>
      </c>
      <c r="CP8" s="146">
        <v>0</v>
      </c>
      <c r="CQ8" s="146">
        <v>0</v>
      </c>
      <c r="CR8" s="146">
        <v>0</v>
      </c>
      <c r="CS8" s="146">
        <v>0</v>
      </c>
      <c r="CT8" s="146">
        <v>0</v>
      </c>
      <c r="CU8" s="146">
        <v>0</v>
      </c>
      <c r="CV8" s="146">
        <v>0</v>
      </c>
      <c r="CW8" s="146">
        <v>0</v>
      </c>
      <c r="CX8" s="146">
        <v>0</v>
      </c>
      <c r="CY8" s="146">
        <v>0</v>
      </c>
      <c r="CZ8" s="146">
        <v>1</v>
      </c>
      <c r="DA8" s="146">
        <v>0</v>
      </c>
      <c r="DB8" s="146">
        <v>0</v>
      </c>
      <c r="DC8" s="146">
        <v>0</v>
      </c>
      <c r="DD8" s="146">
        <v>0</v>
      </c>
      <c r="DE8" s="146">
        <v>0</v>
      </c>
      <c r="DF8" s="146">
        <v>0</v>
      </c>
      <c r="DG8" s="146">
        <v>0</v>
      </c>
      <c r="DH8" s="146">
        <v>0</v>
      </c>
      <c r="DI8" s="146">
        <v>0</v>
      </c>
    </row>
    <row r="9" spans="1:113" s="146" customFormat="1" x14ac:dyDescent="0.25">
      <c r="A9" s="146" t="s">
        <v>814</v>
      </c>
      <c r="B9" s="146" t="s">
        <v>815</v>
      </c>
      <c r="C9" s="146">
        <v>33</v>
      </c>
      <c r="D9" s="146">
        <v>33.200000000000003</v>
      </c>
      <c r="E9" s="146">
        <v>2</v>
      </c>
      <c r="F9" s="197">
        <f t="shared" si="0"/>
        <v>2</v>
      </c>
      <c r="G9" s="197">
        <v>0</v>
      </c>
      <c r="H9" s="146">
        <v>10</v>
      </c>
      <c r="I9" s="197">
        <f t="shared" si="1"/>
        <v>5</v>
      </c>
      <c r="J9" s="197">
        <v>2</v>
      </c>
      <c r="K9" s="146">
        <v>0</v>
      </c>
      <c r="L9" s="185">
        <v>1</v>
      </c>
      <c r="M9" s="146">
        <v>0</v>
      </c>
      <c r="N9" s="186">
        <v>0</v>
      </c>
      <c r="O9" s="146">
        <v>0</v>
      </c>
      <c r="P9" s="146">
        <v>0</v>
      </c>
      <c r="Q9" s="146">
        <v>0</v>
      </c>
      <c r="R9" s="146">
        <v>0</v>
      </c>
      <c r="S9" s="146">
        <v>0</v>
      </c>
      <c r="T9" s="146">
        <v>0</v>
      </c>
      <c r="U9" s="146">
        <v>0</v>
      </c>
      <c r="V9" s="146">
        <v>0</v>
      </c>
      <c r="W9" s="146">
        <v>0</v>
      </c>
      <c r="X9" s="146">
        <v>0</v>
      </c>
      <c r="Y9" s="146">
        <v>0</v>
      </c>
      <c r="Z9" s="146">
        <v>1</v>
      </c>
      <c r="AA9" s="146">
        <v>0</v>
      </c>
      <c r="AB9" s="146">
        <v>0</v>
      </c>
      <c r="AC9" s="146">
        <v>0</v>
      </c>
      <c r="AD9" s="146">
        <v>0</v>
      </c>
      <c r="AE9" s="146">
        <v>0</v>
      </c>
      <c r="AF9" s="146">
        <v>0</v>
      </c>
      <c r="AG9" s="146">
        <v>0</v>
      </c>
      <c r="AH9" s="146">
        <v>0</v>
      </c>
      <c r="AI9" s="146">
        <v>0</v>
      </c>
      <c r="AJ9" s="146">
        <v>0</v>
      </c>
      <c r="AK9" s="146">
        <v>0</v>
      </c>
      <c r="AL9" s="146">
        <v>0</v>
      </c>
      <c r="AM9" s="146">
        <v>0</v>
      </c>
      <c r="AN9" s="146">
        <v>0</v>
      </c>
      <c r="AO9" s="146">
        <v>0</v>
      </c>
      <c r="AP9" s="146">
        <v>0</v>
      </c>
      <c r="AQ9" s="146">
        <v>0</v>
      </c>
      <c r="AR9" s="146">
        <v>0</v>
      </c>
      <c r="AS9" s="146">
        <v>0</v>
      </c>
      <c r="AT9" s="146">
        <v>0</v>
      </c>
      <c r="AU9" s="146">
        <v>0</v>
      </c>
      <c r="AV9" s="146">
        <v>0</v>
      </c>
      <c r="AW9" s="146">
        <v>0</v>
      </c>
      <c r="AX9" s="146">
        <v>0</v>
      </c>
      <c r="AY9" s="146">
        <v>0</v>
      </c>
      <c r="AZ9" s="146">
        <v>0</v>
      </c>
      <c r="BA9" s="146">
        <v>0</v>
      </c>
      <c r="BB9" s="146">
        <v>0</v>
      </c>
      <c r="BC9" s="146">
        <v>0</v>
      </c>
      <c r="BD9" s="146">
        <v>0</v>
      </c>
      <c r="BE9" s="146">
        <v>0</v>
      </c>
      <c r="BF9" s="146">
        <v>0</v>
      </c>
      <c r="BG9" s="146">
        <v>0</v>
      </c>
      <c r="BH9" s="146">
        <v>0</v>
      </c>
      <c r="BI9" s="146">
        <v>0</v>
      </c>
      <c r="BJ9" s="146">
        <v>0</v>
      </c>
      <c r="BK9" s="146">
        <v>0</v>
      </c>
      <c r="BL9" s="146">
        <v>0</v>
      </c>
      <c r="BM9" s="146">
        <v>0</v>
      </c>
      <c r="BN9" s="146">
        <v>0</v>
      </c>
      <c r="BO9" s="146">
        <v>0</v>
      </c>
      <c r="BP9" s="146">
        <v>0</v>
      </c>
      <c r="BQ9" s="204">
        <v>0</v>
      </c>
      <c r="BR9" s="146">
        <v>0</v>
      </c>
      <c r="BS9" s="146">
        <v>0</v>
      </c>
      <c r="BT9" s="146">
        <v>0</v>
      </c>
      <c r="BU9" s="146">
        <v>0</v>
      </c>
      <c r="BV9" s="146">
        <v>0</v>
      </c>
      <c r="BW9" s="146">
        <v>0</v>
      </c>
      <c r="BX9" s="146">
        <v>0</v>
      </c>
      <c r="BY9" s="146">
        <v>0</v>
      </c>
      <c r="BZ9" s="146">
        <v>0</v>
      </c>
      <c r="CA9" s="146">
        <v>0</v>
      </c>
      <c r="CB9" s="146">
        <v>0</v>
      </c>
      <c r="CC9" s="146">
        <v>0</v>
      </c>
      <c r="CD9" s="146">
        <v>0</v>
      </c>
      <c r="CE9" s="146">
        <v>0</v>
      </c>
      <c r="CF9" s="146">
        <v>0</v>
      </c>
      <c r="CG9" s="146">
        <v>0</v>
      </c>
      <c r="CH9" s="146">
        <v>0</v>
      </c>
      <c r="CI9" s="146">
        <v>0</v>
      </c>
      <c r="CJ9" s="146">
        <v>0</v>
      </c>
      <c r="CK9" s="146">
        <v>3</v>
      </c>
      <c r="CL9" s="146">
        <v>0</v>
      </c>
      <c r="CM9" s="146">
        <v>0</v>
      </c>
      <c r="CN9" s="146">
        <v>0</v>
      </c>
      <c r="CO9" s="146">
        <v>0</v>
      </c>
      <c r="CP9" s="146">
        <v>0</v>
      </c>
      <c r="CQ9" s="146">
        <v>0</v>
      </c>
      <c r="CR9" s="146">
        <v>0</v>
      </c>
      <c r="CS9" s="146">
        <v>0</v>
      </c>
      <c r="CT9" s="146">
        <v>2</v>
      </c>
      <c r="CU9" s="146">
        <v>0</v>
      </c>
      <c r="CV9" s="146">
        <v>0</v>
      </c>
      <c r="CW9" s="146">
        <v>0</v>
      </c>
      <c r="CX9" s="146">
        <v>0</v>
      </c>
      <c r="CY9" s="146">
        <v>0</v>
      </c>
      <c r="CZ9" s="146">
        <v>1</v>
      </c>
      <c r="DA9" s="146">
        <v>0</v>
      </c>
      <c r="DB9" s="146">
        <v>0</v>
      </c>
      <c r="DC9" s="146">
        <v>0</v>
      </c>
      <c r="DD9" s="146">
        <v>0</v>
      </c>
      <c r="DE9" s="146">
        <v>2</v>
      </c>
      <c r="DF9" s="146">
        <v>0</v>
      </c>
      <c r="DG9" s="146">
        <v>2</v>
      </c>
      <c r="DH9" s="146">
        <v>0</v>
      </c>
      <c r="DI9" s="146">
        <v>0</v>
      </c>
    </row>
    <row r="10" spans="1:113" s="146" customFormat="1" x14ac:dyDescent="0.25">
      <c r="A10" s="146" t="s">
        <v>814</v>
      </c>
      <c r="B10" s="146" t="s">
        <v>815</v>
      </c>
      <c r="C10" s="146">
        <v>34</v>
      </c>
      <c r="D10" s="146">
        <v>34</v>
      </c>
      <c r="E10" s="146">
        <v>2</v>
      </c>
      <c r="F10" s="197">
        <f t="shared" si="0"/>
        <v>2</v>
      </c>
      <c r="G10" s="197">
        <v>1</v>
      </c>
      <c r="H10" s="146">
        <v>12</v>
      </c>
      <c r="I10" s="197">
        <f t="shared" si="1"/>
        <v>5</v>
      </c>
      <c r="J10" s="197">
        <v>1</v>
      </c>
      <c r="K10" s="146">
        <v>0</v>
      </c>
      <c r="L10" s="185">
        <v>0</v>
      </c>
      <c r="M10" s="146">
        <v>0</v>
      </c>
      <c r="N10" s="186">
        <v>0</v>
      </c>
      <c r="O10" s="146">
        <v>0</v>
      </c>
      <c r="P10" s="146">
        <v>0</v>
      </c>
      <c r="Q10" s="146">
        <v>0</v>
      </c>
      <c r="R10" s="146">
        <v>1</v>
      </c>
      <c r="S10" s="146">
        <v>0</v>
      </c>
      <c r="T10" s="146">
        <v>0</v>
      </c>
      <c r="U10" s="146">
        <v>0</v>
      </c>
      <c r="V10" s="146">
        <v>0</v>
      </c>
      <c r="W10" s="146">
        <v>0</v>
      </c>
      <c r="X10" s="146">
        <v>0</v>
      </c>
      <c r="Y10" s="146">
        <v>0</v>
      </c>
      <c r="Z10" s="146">
        <v>0</v>
      </c>
      <c r="AA10" s="146">
        <v>0</v>
      </c>
      <c r="AB10" s="146">
        <v>0</v>
      </c>
      <c r="AC10" s="146">
        <v>0</v>
      </c>
      <c r="AD10" s="146">
        <v>0</v>
      </c>
      <c r="AE10" s="146">
        <v>0</v>
      </c>
      <c r="AF10" s="146">
        <v>0</v>
      </c>
      <c r="AG10" s="146">
        <v>1</v>
      </c>
      <c r="AH10" s="146">
        <v>0</v>
      </c>
      <c r="AI10" s="146">
        <v>0</v>
      </c>
      <c r="AJ10" s="146">
        <v>0</v>
      </c>
      <c r="AK10" s="146">
        <v>0</v>
      </c>
      <c r="AL10" s="146">
        <v>0</v>
      </c>
      <c r="AM10" s="146">
        <v>0</v>
      </c>
      <c r="AN10" s="146">
        <v>0</v>
      </c>
      <c r="AO10" s="146">
        <v>0</v>
      </c>
      <c r="AP10" s="146">
        <v>0</v>
      </c>
      <c r="AQ10" s="146">
        <v>0</v>
      </c>
      <c r="AR10" s="146">
        <v>0</v>
      </c>
      <c r="AS10" s="146">
        <v>0</v>
      </c>
      <c r="AT10" s="146">
        <v>0</v>
      </c>
      <c r="AU10" s="146">
        <v>0</v>
      </c>
      <c r="AV10" s="146">
        <v>0</v>
      </c>
      <c r="AW10" s="146">
        <v>0</v>
      </c>
      <c r="AX10" s="146">
        <v>0</v>
      </c>
      <c r="AY10" s="146">
        <v>0</v>
      </c>
      <c r="AZ10" s="146">
        <v>0</v>
      </c>
      <c r="BA10" s="146">
        <v>0</v>
      </c>
      <c r="BB10" s="146">
        <v>0</v>
      </c>
      <c r="BC10" s="146">
        <v>0</v>
      </c>
      <c r="BD10" s="146">
        <v>0</v>
      </c>
      <c r="BE10" s="146">
        <v>0</v>
      </c>
      <c r="BF10" s="146">
        <v>0</v>
      </c>
      <c r="BG10" s="146">
        <v>0</v>
      </c>
      <c r="BH10" s="146">
        <v>0</v>
      </c>
      <c r="BI10" s="146">
        <v>0</v>
      </c>
      <c r="BJ10" s="146">
        <v>0</v>
      </c>
      <c r="BK10" s="146">
        <v>0</v>
      </c>
      <c r="BL10" s="146">
        <v>0</v>
      </c>
      <c r="BM10" s="146">
        <v>0</v>
      </c>
      <c r="BN10" s="146">
        <v>0</v>
      </c>
      <c r="BO10" s="146">
        <v>0</v>
      </c>
      <c r="BP10" s="146">
        <v>0</v>
      </c>
      <c r="BQ10" s="204">
        <v>0</v>
      </c>
      <c r="BR10" s="146">
        <v>0</v>
      </c>
      <c r="BS10" s="146">
        <v>0</v>
      </c>
      <c r="BT10" s="146">
        <v>0</v>
      </c>
      <c r="BU10" s="146">
        <v>0</v>
      </c>
      <c r="BV10" s="146">
        <v>0</v>
      </c>
      <c r="BW10" s="146">
        <v>0</v>
      </c>
      <c r="BX10" s="146">
        <v>0</v>
      </c>
      <c r="BY10" s="146">
        <v>0</v>
      </c>
      <c r="BZ10" s="146">
        <v>0</v>
      </c>
      <c r="CA10" s="146">
        <v>0</v>
      </c>
      <c r="CB10" s="146">
        <v>0</v>
      </c>
      <c r="CC10" s="146">
        <v>0</v>
      </c>
      <c r="CD10" s="146">
        <v>0</v>
      </c>
      <c r="CE10" s="146">
        <v>0</v>
      </c>
      <c r="CF10" s="146">
        <v>0</v>
      </c>
      <c r="CG10" s="146">
        <v>0</v>
      </c>
      <c r="CH10" s="146">
        <v>0</v>
      </c>
      <c r="CI10" s="146">
        <v>0</v>
      </c>
      <c r="CJ10" s="146">
        <v>0</v>
      </c>
      <c r="CK10" s="146">
        <v>8</v>
      </c>
      <c r="CL10" s="146">
        <v>0</v>
      </c>
      <c r="CM10" s="146">
        <v>0</v>
      </c>
      <c r="CN10" s="146">
        <v>0</v>
      </c>
      <c r="CO10" s="146">
        <v>0</v>
      </c>
      <c r="CP10" s="146">
        <v>0</v>
      </c>
      <c r="CQ10" s="146">
        <v>0</v>
      </c>
      <c r="CR10" s="146">
        <v>0</v>
      </c>
      <c r="CS10" s="146">
        <v>0</v>
      </c>
      <c r="CT10" s="146">
        <v>1</v>
      </c>
      <c r="CU10" s="146">
        <v>0</v>
      </c>
      <c r="CV10" s="146">
        <v>0</v>
      </c>
      <c r="CW10" s="146">
        <v>0</v>
      </c>
      <c r="CX10" s="146">
        <v>0</v>
      </c>
      <c r="CY10" s="146">
        <v>1</v>
      </c>
      <c r="CZ10" s="146">
        <v>0</v>
      </c>
      <c r="DA10" s="146">
        <v>0</v>
      </c>
      <c r="DB10" s="146">
        <v>0</v>
      </c>
      <c r="DC10" s="146">
        <v>1</v>
      </c>
      <c r="DD10" s="146">
        <v>1</v>
      </c>
      <c r="DE10" s="146">
        <v>0</v>
      </c>
      <c r="DF10" s="146">
        <v>0</v>
      </c>
      <c r="DG10" s="146">
        <v>0</v>
      </c>
      <c r="DH10" s="146">
        <v>0</v>
      </c>
      <c r="DI10" s="146">
        <v>0</v>
      </c>
    </row>
    <row r="11" spans="1:113" s="146" customFormat="1" x14ac:dyDescent="0.25">
      <c r="A11" s="146" t="s">
        <v>814</v>
      </c>
      <c r="B11" s="146" t="s">
        <v>815</v>
      </c>
      <c r="C11" s="146">
        <v>35</v>
      </c>
      <c r="D11" s="146">
        <v>35</v>
      </c>
      <c r="E11" s="146">
        <v>0</v>
      </c>
      <c r="F11" s="197">
        <f t="shared" si="0"/>
        <v>0</v>
      </c>
      <c r="G11" s="197">
        <v>0</v>
      </c>
      <c r="H11" s="146">
        <v>9</v>
      </c>
      <c r="I11" s="197">
        <f t="shared" si="1"/>
        <v>5</v>
      </c>
      <c r="J11" s="197">
        <v>1</v>
      </c>
      <c r="K11" s="146">
        <v>0</v>
      </c>
      <c r="L11" s="185">
        <v>0</v>
      </c>
      <c r="M11" s="146">
        <v>0</v>
      </c>
      <c r="N11" s="186">
        <v>0</v>
      </c>
      <c r="O11" s="146">
        <v>0</v>
      </c>
      <c r="P11" s="146">
        <v>0</v>
      </c>
      <c r="Q11" s="146">
        <v>0</v>
      </c>
      <c r="R11" s="146">
        <v>0</v>
      </c>
      <c r="S11" s="146">
        <v>0</v>
      </c>
      <c r="T11" s="146">
        <v>0</v>
      </c>
      <c r="U11" s="146">
        <v>0</v>
      </c>
      <c r="V11" s="146">
        <v>0</v>
      </c>
      <c r="W11" s="146">
        <v>0</v>
      </c>
      <c r="X11" s="146">
        <v>0</v>
      </c>
      <c r="Y11" s="146">
        <v>0</v>
      </c>
      <c r="Z11" s="146">
        <v>0</v>
      </c>
      <c r="AA11" s="146">
        <v>0</v>
      </c>
      <c r="AB11" s="146">
        <v>0</v>
      </c>
      <c r="AC11" s="146">
        <v>0</v>
      </c>
      <c r="AD11" s="146">
        <v>0</v>
      </c>
      <c r="AE11" s="146">
        <v>0</v>
      </c>
      <c r="AF11" s="146">
        <v>0</v>
      </c>
      <c r="AG11" s="146">
        <v>0</v>
      </c>
      <c r="AH11" s="146">
        <v>0</v>
      </c>
      <c r="AI11" s="146">
        <v>0</v>
      </c>
      <c r="AJ11" s="146">
        <v>0</v>
      </c>
      <c r="AK11" s="146">
        <v>0</v>
      </c>
      <c r="AL11" s="146">
        <v>0</v>
      </c>
      <c r="AM11" s="146">
        <v>0</v>
      </c>
      <c r="AN11" s="146">
        <v>0</v>
      </c>
      <c r="AO11" s="146">
        <v>0</v>
      </c>
      <c r="AP11" s="146">
        <v>0</v>
      </c>
      <c r="AQ11" s="146">
        <v>0</v>
      </c>
      <c r="AR11" s="146">
        <v>0</v>
      </c>
      <c r="AS11" s="146">
        <v>0</v>
      </c>
      <c r="AT11" s="146">
        <v>0</v>
      </c>
      <c r="AU11" s="146">
        <v>0</v>
      </c>
      <c r="AV11" s="146">
        <v>0</v>
      </c>
      <c r="AW11" s="146">
        <v>0</v>
      </c>
      <c r="AX11" s="146">
        <v>0</v>
      </c>
      <c r="AY11" s="146">
        <v>0</v>
      </c>
      <c r="AZ11" s="146">
        <v>0</v>
      </c>
      <c r="BA11" s="146">
        <v>0</v>
      </c>
      <c r="BB11" s="146">
        <v>0</v>
      </c>
      <c r="BC11" s="146">
        <v>0</v>
      </c>
      <c r="BD11" s="146">
        <v>0</v>
      </c>
      <c r="BE11" s="146">
        <v>0</v>
      </c>
      <c r="BF11" s="146">
        <v>0</v>
      </c>
      <c r="BG11" s="146">
        <v>0</v>
      </c>
      <c r="BH11" s="146">
        <v>0</v>
      </c>
      <c r="BI11" s="146">
        <v>0</v>
      </c>
      <c r="BJ11" s="146">
        <v>0</v>
      </c>
      <c r="BK11" s="146">
        <v>0</v>
      </c>
      <c r="BL11" s="146">
        <v>0</v>
      </c>
      <c r="BM11" s="146">
        <v>0</v>
      </c>
      <c r="BN11" s="146">
        <v>0</v>
      </c>
      <c r="BO11" s="146">
        <v>0</v>
      </c>
      <c r="BP11" s="146">
        <v>0</v>
      </c>
      <c r="BQ11" s="204">
        <v>0</v>
      </c>
      <c r="BR11" s="146">
        <v>0</v>
      </c>
      <c r="BS11" s="146">
        <v>0</v>
      </c>
      <c r="BT11" s="146">
        <v>0</v>
      </c>
      <c r="BU11" s="146">
        <v>0</v>
      </c>
      <c r="BV11" s="146">
        <v>0</v>
      </c>
      <c r="BW11" s="146">
        <v>0</v>
      </c>
      <c r="BX11" s="146">
        <v>0</v>
      </c>
      <c r="BY11" s="146">
        <v>0</v>
      </c>
      <c r="BZ11" s="146">
        <v>1</v>
      </c>
      <c r="CA11" s="146">
        <v>0</v>
      </c>
      <c r="CB11" s="146">
        <v>0</v>
      </c>
      <c r="CC11" s="146">
        <v>0</v>
      </c>
      <c r="CD11" s="146">
        <v>0</v>
      </c>
      <c r="CE11" s="146">
        <v>0</v>
      </c>
      <c r="CF11" s="146">
        <v>0</v>
      </c>
      <c r="CG11" s="146">
        <v>0</v>
      </c>
      <c r="CH11" s="146">
        <v>0</v>
      </c>
      <c r="CI11" s="146">
        <v>0</v>
      </c>
      <c r="CJ11" s="146">
        <v>0</v>
      </c>
      <c r="CK11" s="146">
        <v>3</v>
      </c>
      <c r="CL11" s="146">
        <v>0</v>
      </c>
      <c r="CM11" s="146">
        <v>0</v>
      </c>
      <c r="CN11" s="146">
        <v>0</v>
      </c>
      <c r="CO11" s="146">
        <v>0</v>
      </c>
      <c r="CP11" s="146">
        <v>0</v>
      </c>
      <c r="CQ11" s="146">
        <v>0</v>
      </c>
      <c r="CR11" s="146">
        <v>0</v>
      </c>
      <c r="CS11" s="146">
        <v>0</v>
      </c>
      <c r="CT11" s="146">
        <v>0</v>
      </c>
      <c r="CU11" s="146">
        <v>0</v>
      </c>
      <c r="CV11" s="146">
        <v>0</v>
      </c>
      <c r="CW11" s="146">
        <v>1</v>
      </c>
      <c r="CX11" s="146">
        <v>0</v>
      </c>
      <c r="CY11" s="146">
        <v>2</v>
      </c>
      <c r="CZ11" s="146">
        <v>0</v>
      </c>
      <c r="DA11" s="146">
        <v>0</v>
      </c>
      <c r="DB11" s="146">
        <v>0</v>
      </c>
      <c r="DC11" s="146">
        <v>0</v>
      </c>
      <c r="DD11" s="146">
        <v>0</v>
      </c>
      <c r="DE11" s="146">
        <v>0</v>
      </c>
      <c r="DF11" s="146">
        <v>0</v>
      </c>
      <c r="DG11" s="146">
        <v>2</v>
      </c>
      <c r="DH11" s="146">
        <v>0</v>
      </c>
      <c r="DI11" s="146">
        <v>0</v>
      </c>
    </row>
    <row r="12" spans="1:113" s="146" customFormat="1" x14ac:dyDescent="0.25">
      <c r="A12" s="146" t="s">
        <v>814</v>
      </c>
      <c r="B12" s="146" t="s">
        <v>815</v>
      </c>
      <c r="C12" s="146">
        <v>36</v>
      </c>
      <c r="D12" s="146">
        <v>36</v>
      </c>
      <c r="E12" s="146">
        <v>1</v>
      </c>
      <c r="F12" s="197">
        <f t="shared" si="0"/>
        <v>1</v>
      </c>
      <c r="G12" s="197">
        <v>0</v>
      </c>
      <c r="H12" s="146">
        <v>1</v>
      </c>
      <c r="I12" s="197">
        <f t="shared" si="1"/>
        <v>1</v>
      </c>
      <c r="J12" s="197">
        <v>0</v>
      </c>
      <c r="K12" s="146">
        <v>0</v>
      </c>
      <c r="L12" s="185">
        <v>0</v>
      </c>
      <c r="M12" s="146">
        <v>0</v>
      </c>
      <c r="N12" s="186">
        <v>0</v>
      </c>
      <c r="O12" s="146">
        <v>0</v>
      </c>
      <c r="P12" s="146">
        <v>0</v>
      </c>
      <c r="Q12" s="146">
        <v>0</v>
      </c>
      <c r="R12" s="146">
        <v>0</v>
      </c>
      <c r="S12" s="146">
        <v>0</v>
      </c>
      <c r="T12" s="146">
        <v>0</v>
      </c>
      <c r="U12" s="146">
        <v>0</v>
      </c>
      <c r="V12" s="146">
        <v>0</v>
      </c>
      <c r="W12" s="146">
        <v>0</v>
      </c>
      <c r="X12" s="146">
        <v>0</v>
      </c>
      <c r="Y12" s="146">
        <v>0</v>
      </c>
      <c r="Z12" s="146">
        <v>0</v>
      </c>
      <c r="AA12" s="146">
        <v>0</v>
      </c>
      <c r="AB12" s="146">
        <v>0</v>
      </c>
      <c r="AC12" s="146">
        <v>0</v>
      </c>
      <c r="AD12" s="146">
        <v>0</v>
      </c>
      <c r="AE12" s="146">
        <v>0</v>
      </c>
      <c r="AF12" s="146">
        <v>0</v>
      </c>
      <c r="AG12" s="146">
        <v>1</v>
      </c>
      <c r="AH12" s="146">
        <v>0</v>
      </c>
      <c r="AI12" s="146">
        <v>0</v>
      </c>
      <c r="AJ12" s="146">
        <v>0</v>
      </c>
      <c r="AK12" s="146">
        <v>0</v>
      </c>
      <c r="AL12" s="146">
        <v>0</v>
      </c>
      <c r="AM12" s="146">
        <v>0</v>
      </c>
      <c r="AN12" s="146">
        <v>0</v>
      </c>
      <c r="AO12" s="146">
        <v>0</v>
      </c>
      <c r="AP12" s="146">
        <v>0</v>
      </c>
      <c r="AQ12" s="146">
        <v>0</v>
      </c>
      <c r="AR12" s="146">
        <v>0</v>
      </c>
      <c r="AS12" s="146">
        <v>0</v>
      </c>
      <c r="AT12" s="146">
        <v>0</v>
      </c>
      <c r="AU12" s="146">
        <v>0</v>
      </c>
      <c r="AV12" s="146">
        <v>0</v>
      </c>
      <c r="AW12" s="146">
        <v>0</v>
      </c>
      <c r="AX12" s="146">
        <v>0</v>
      </c>
      <c r="AY12" s="146">
        <v>0</v>
      </c>
      <c r="AZ12" s="146">
        <v>0</v>
      </c>
      <c r="BA12" s="146">
        <v>0</v>
      </c>
      <c r="BB12" s="146">
        <v>0</v>
      </c>
      <c r="BC12" s="146">
        <v>0</v>
      </c>
      <c r="BD12" s="146">
        <v>0</v>
      </c>
      <c r="BE12" s="146">
        <v>0</v>
      </c>
      <c r="BF12" s="146">
        <v>0</v>
      </c>
      <c r="BG12" s="146">
        <v>0</v>
      </c>
      <c r="BH12" s="146">
        <v>0</v>
      </c>
      <c r="BI12" s="146">
        <v>0</v>
      </c>
      <c r="BJ12" s="146">
        <v>0</v>
      </c>
      <c r="BK12" s="146">
        <v>0</v>
      </c>
      <c r="BL12" s="146">
        <v>0</v>
      </c>
      <c r="BM12" s="146">
        <v>0</v>
      </c>
      <c r="BN12" s="146">
        <v>0</v>
      </c>
      <c r="BO12" s="146">
        <v>0</v>
      </c>
      <c r="BP12" s="146">
        <v>0</v>
      </c>
      <c r="BQ12" s="204">
        <v>0</v>
      </c>
      <c r="BR12" s="146">
        <v>0</v>
      </c>
      <c r="BS12" s="146">
        <v>0</v>
      </c>
      <c r="BT12" s="146">
        <v>0</v>
      </c>
      <c r="BU12" s="146">
        <v>0</v>
      </c>
      <c r="BV12" s="146">
        <v>0</v>
      </c>
      <c r="BW12" s="146">
        <v>0</v>
      </c>
      <c r="BX12" s="146">
        <v>0</v>
      </c>
      <c r="BY12" s="146">
        <v>0</v>
      </c>
      <c r="BZ12" s="146">
        <v>1</v>
      </c>
      <c r="CA12" s="146">
        <v>0</v>
      </c>
      <c r="CB12" s="146">
        <v>0</v>
      </c>
      <c r="CC12" s="146">
        <v>0</v>
      </c>
      <c r="CD12" s="146">
        <v>0</v>
      </c>
      <c r="CE12" s="146">
        <v>0</v>
      </c>
      <c r="CF12" s="146">
        <v>0</v>
      </c>
      <c r="CG12" s="146">
        <v>0</v>
      </c>
      <c r="CH12" s="146">
        <v>0</v>
      </c>
      <c r="CI12" s="146">
        <v>0</v>
      </c>
      <c r="CJ12" s="146">
        <v>0</v>
      </c>
      <c r="CK12" s="146">
        <v>0</v>
      </c>
      <c r="CL12" s="146">
        <v>0</v>
      </c>
      <c r="CM12" s="146">
        <v>0</v>
      </c>
      <c r="CN12" s="146">
        <v>0</v>
      </c>
      <c r="CO12" s="146">
        <v>0</v>
      </c>
      <c r="CP12" s="146">
        <v>0</v>
      </c>
      <c r="CQ12" s="146">
        <v>0</v>
      </c>
      <c r="CR12" s="146">
        <v>0</v>
      </c>
      <c r="CS12" s="146">
        <v>0</v>
      </c>
      <c r="CT12" s="146">
        <v>0</v>
      </c>
      <c r="CU12" s="146">
        <v>0</v>
      </c>
      <c r="CV12" s="146">
        <v>0</v>
      </c>
      <c r="CW12" s="146">
        <v>0</v>
      </c>
      <c r="CX12" s="146">
        <v>0</v>
      </c>
      <c r="CY12" s="146">
        <v>0</v>
      </c>
      <c r="CZ12" s="146">
        <v>0</v>
      </c>
      <c r="DA12" s="146">
        <v>0</v>
      </c>
      <c r="DB12" s="146">
        <v>0</v>
      </c>
      <c r="DC12" s="146">
        <v>0</v>
      </c>
      <c r="DD12" s="146">
        <v>0</v>
      </c>
      <c r="DE12" s="146">
        <v>0</v>
      </c>
      <c r="DF12" s="146">
        <v>0</v>
      </c>
      <c r="DG12" s="146">
        <v>0</v>
      </c>
      <c r="DH12" s="146">
        <v>0</v>
      </c>
      <c r="DI12" s="146">
        <v>0</v>
      </c>
    </row>
    <row r="13" spans="1:113" s="146" customFormat="1" x14ac:dyDescent="0.25">
      <c r="A13" s="146" t="s">
        <v>814</v>
      </c>
      <c r="B13" s="146" t="s">
        <v>815</v>
      </c>
      <c r="C13" s="146">
        <v>37</v>
      </c>
      <c r="D13" s="146">
        <v>37</v>
      </c>
      <c r="E13" s="146">
        <v>2</v>
      </c>
      <c r="F13" s="197">
        <f t="shared" si="0"/>
        <v>2</v>
      </c>
      <c r="G13" s="197">
        <v>0</v>
      </c>
      <c r="H13" s="146">
        <v>9</v>
      </c>
      <c r="I13" s="197">
        <f t="shared" si="1"/>
        <v>3</v>
      </c>
      <c r="J13" s="197">
        <v>0</v>
      </c>
      <c r="K13" s="146">
        <v>0</v>
      </c>
      <c r="L13" s="185">
        <v>0</v>
      </c>
      <c r="M13" s="146">
        <v>0</v>
      </c>
      <c r="N13" s="186">
        <v>0</v>
      </c>
      <c r="O13" s="146">
        <v>0</v>
      </c>
      <c r="P13" s="146">
        <v>0</v>
      </c>
      <c r="Q13" s="146">
        <v>0</v>
      </c>
      <c r="R13" s="146">
        <v>0</v>
      </c>
      <c r="S13" s="146">
        <v>0</v>
      </c>
      <c r="T13" s="146">
        <v>0</v>
      </c>
      <c r="U13" s="146">
        <v>0</v>
      </c>
      <c r="V13" s="146">
        <v>0</v>
      </c>
      <c r="W13" s="146">
        <v>0</v>
      </c>
      <c r="X13" s="146">
        <v>0</v>
      </c>
      <c r="Y13" s="146">
        <v>0</v>
      </c>
      <c r="Z13" s="146">
        <v>1</v>
      </c>
      <c r="AA13" s="146">
        <v>0</v>
      </c>
      <c r="AB13" s="146">
        <v>0</v>
      </c>
      <c r="AC13" s="146">
        <v>0</v>
      </c>
      <c r="AD13" s="146">
        <v>0</v>
      </c>
      <c r="AE13" s="146">
        <v>0</v>
      </c>
      <c r="AF13" s="146">
        <v>0</v>
      </c>
      <c r="AG13" s="146">
        <v>1</v>
      </c>
      <c r="AH13" s="146">
        <v>0</v>
      </c>
      <c r="AI13" s="146">
        <v>0</v>
      </c>
      <c r="AJ13" s="146">
        <v>0</v>
      </c>
      <c r="AK13" s="146">
        <v>0</v>
      </c>
      <c r="AL13" s="146">
        <v>0</v>
      </c>
      <c r="AM13" s="146">
        <v>0</v>
      </c>
      <c r="AN13" s="146">
        <v>0</v>
      </c>
      <c r="AO13" s="146">
        <v>0</v>
      </c>
      <c r="AP13" s="146">
        <v>0</v>
      </c>
      <c r="AQ13" s="146">
        <v>0</v>
      </c>
      <c r="AR13" s="146">
        <v>0</v>
      </c>
      <c r="AS13" s="146">
        <v>0</v>
      </c>
      <c r="AT13" s="146">
        <v>0</v>
      </c>
      <c r="AU13" s="146">
        <v>0</v>
      </c>
      <c r="AV13" s="146">
        <v>0</v>
      </c>
      <c r="AW13" s="146">
        <v>0</v>
      </c>
      <c r="AX13" s="146">
        <v>0</v>
      </c>
      <c r="AY13" s="146">
        <v>0</v>
      </c>
      <c r="AZ13" s="146">
        <v>0</v>
      </c>
      <c r="BA13" s="146">
        <v>0</v>
      </c>
      <c r="BB13" s="146">
        <v>0</v>
      </c>
      <c r="BC13" s="146">
        <v>0</v>
      </c>
      <c r="BD13" s="146">
        <v>0</v>
      </c>
      <c r="BE13" s="146">
        <v>0</v>
      </c>
      <c r="BF13" s="146">
        <v>0</v>
      </c>
      <c r="BG13" s="146">
        <v>0</v>
      </c>
      <c r="BH13" s="146">
        <v>0</v>
      </c>
      <c r="BI13" s="146">
        <v>0</v>
      </c>
      <c r="BJ13" s="146">
        <v>0</v>
      </c>
      <c r="BK13" s="146">
        <v>0</v>
      </c>
      <c r="BL13" s="146">
        <v>0</v>
      </c>
      <c r="BM13" s="146">
        <v>0</v>
      </c>
      <c r="BN13" s="146">
        <v>0</v>
      </c>
      <c r="BO13" s="146">
        <v>0</v>
      </c>
      <c r="BP13" s="146">
        <v>0</v>
      </c>
      <c r="BQ13" s="204">
        <v>0</v>
      </c>
      <c r="BR13" s="146">
        <v>0</v>
      </c>
      <c r="BS13" s="146">
        <v>0</v>
      </c>
      <c r="BT13" s="146">
        <v>0</v>
      </c>
      <c r="BU13" s="146">
        <v>0</v>
      </c>
      <c r="BV13" s="146">
        <v>0</v>
      </c>
      <c r="BW13" s="146">
        <v>0</v>
      </c>
      <c r="BX13" s="146">
        <v>0</v>
      </c>
      <c r="BY13" s="146">
        <v>0</v>
      </c>
      <c r="BZ13" s="146">
        <v>0</v>
      </c>
      <c r="CA13" s="146">
        <v>0</v>
      </c>
      <c r="CB13" s="146">
        <v>0</v>
      </c>
      <c r="CC13" s="146">
        <v>0</v>
      </c>
      <c r="CD13" s="146">
        <v>0</v>
      </c>
      <c r="CE13" s="146">
        <v>0</v>
      </c>
      <c r="CF13" s="146">
        <v>0</v>
      </c>
      <c r="CG13" s="146">
        <v>0</v>
      </c>
      <c r="CH13" s="146">
        <v>0</v>
      </c>
      <c r="CI13" s="146">
        <v>0</v>
      </c>
      <c r="CJ13" s="146">
        <v>0</v>
      </c>
      <c r="CK13" s="146">
        <v>0</v>
      </c>
      <c r="CL13" s="146">
        <v>0</v>
      </c>
      <c r="CM13" s="146">
        <v>0</v>
      </c>
      <c r="CN13" s="146">
        <v>0</v>
      </c>
      <c r="CO13" s="146">
        <v>0</v>
      </c>
      <c r="CP13" s="146">
        <v>0</v>
      </c>
      <c r="CQ13" s="146">
        <v>0</v>
      </c>
      <c r="CR13" s="146">
        <v>0</v>
      </c>
      <c r="CS13" s="146">
        <v>0</v>
      </c>
      <c r="CT13" s="146">
        <v>6</v>
      </c>
      <c r="CU13" s="146">
        <v>0</v>
      </c>
      <c r="CV13" s="146">
        <v>0</v>
      </c>
      <c r="CW13" s="146">
        <v>2</v>
      </c>
      <c r="CX13" s="146">
        <v>0</v>
      </c>
      <c r="CY13" s="146">
        <v>0</v>
      </c>
      <c r="CZ13" s="146">
        <v>0</v>
      </c>
      <c r="DA13" s="146">
        <v>0</v>
      </c>
      <c r="DB13" s="146">
        <v>0</v>
      </c>
      <c r="DC13" s="146">
        <v>1</v>
      </c>
      <c r="DD13" s="146">
        <v>0</v>
      </c>
      <c r="DE13" s="146">
        <v>0</v>
      </c>
      <c r="DF13" s="146">
        <v>0</v>
      </c>
      <c r="DG13" s="146">
        <v>0</v>
      </c>
      <c r="DH13" s="146">
        <v>0</v>
      </c>
      <c r="DI13" s="146">
        <v>0</v>
      </c>
    </row>
    <row r="14" spans="1:113" s="146" customFormat="1" x14ac:dyDescent="0.25">
      <c r="A14" s="146" t="s">
        <v>814</v>
      </c>
      <c r="B14" s="146" t="s">
        <v>815</v>
      </c>
      <c r="C14" s="146">
        <v>38</v>
      </c>
      <c r="D14" s="146">
        <v>38</v>
      </c>
      <c r="E14" s="146">
        <v>2</v>
      </c>
      <c r="F14" s="197">
        <f t="shared" si="0"/>
        <v>2</v>
      </c>
      <c r="G14" s="197">
        <v>1</v>
      </c>
      <c r="H14" s="146">
        <v>5</v>
      </c>
      <c r="I14" s="197">
        <f t="shared" si="1"/>
        <v>5</v>
      </c>
      <c r="J14" s="197">
        <v>0</v>
      </c>
      <c r="K14" s="146">
        <v>0</v>
      </c>
      <c r="L14" s="185">
        <v>0</v>
      </c>
      <c r="M14" s="146">
        <v>0</v>
      </c>
      <c r="N14" s="186">
        <v>0</v>
      </c>
      <c r="O14" s="146">
        <v>0</v>
      </c>
      <c r="P14" s="146">
        <v>0</v>
      </c>
      <c r="Q14" s="146">
        <v>0</v>
      </c>
      <c r="R14" s="146">
        <v>0</v>
      </c>
      <c r="S14" s="146">
        <v>0</v>
      </c>
      <c r="T14" s="146">
        <v>0</v>
      </c>
      <c r="U14" s="146">
        <v>0</v>
      </c>
      <c r="V14" s="146">
        <v>0</v>
      </c>
      <c r="W14" s="146">
        <v>0</v>
      </c>
      <c r="X14" s="146">
        <v>0</v>
      </c>
      <c r="Y14" s="146">
        <v>0</v>
      </c>
      <c r="Z14" s="146">
        <v>1</v>
      </c>
      <c r="AA14" s="146">
        <v>0</v>
      </c>
      <c r="AB14" s="146">
        <v>0</v>
      </c>
      <c r="AC14" s="146">
        <v>0</v>
      </c>
      <c r="AD14" s="146">
        <v>0</v>
      </c>
      <c r="AE14" s="146">
        <v>0</v>
      </c>
      <c r="AF14" s="146">
        <v>0</v>
      </c>
      <c r="AG14" s="146">
        <v>0</v>
      </c>
      <c r="AH14" s="146">
        <v>0</v>
      </c>
      <c r="AI14" s="146">
        <v>0</v>
      </c>
      <c r="AJ14" s="146">
        <v>0</v>
      </c>
      <c r="AK14" s="146">
        <v>0</v>
      </c>
      <c r="AL14" s="146">
        <v>0</v>
      </c>
      <c r="AM14" s="146">
        <v>0</v>
      </c>
      <c r="AN14" s="146">
        <v>0</v>
      </c>
      <c r="AO14" s="146">
        <v>0</v>
      </c>
      <c r="AP14" s="146">
        <v>0</v>
      </c>
      <c r="AQ14" s="146">
        <v>0</v>
      </c>
      <c r="AR14" s="146">
        <v>0</v>
      </c>
      <c r="AS14" s="146">
        <v>1</v>
      </c>
      <c r="AT14" s="146">
        <v>0</v>
      </c>
      <c r="AU14" s="146">
        <v>0</v>
      </c>
      <c r="AV14" s="146">
        <v>0</v>
      </c>
      <c r="AW14" s="146">
        <v>0</v>
      </c>
      <c r="AX14" s="146">
        <v>0</v>
      </c>
      <c r="AY14" s="146">
        <v>0</v>
      </c>
      <c r="AZ14" s="146">
        <v>0</v>
      </c>
      <c r="BA14" s="146">
        <v>0</v>
      </c>
      <c r="BB14" s="146">
        <v>0</v>
      </c>
      <c r="BC14" s="146">
        <v>0</v>
      </c>
      <c r="BD14" s="146">
        <v>0</v>
      </c>
      <c r="BE14" s="146">
        <v>0</v>
      </c>
      <c r="BF14" s="146">
        <v>0</v>
      </c>
      <c r="BG14" s="146">
        <v>0</v>
      </c>
      <c r="BH14" s="146">
        <v>0</v>
      </c>
      <c r="BI14" s="146">
        <v>0</v>
      </c>
      <c r="BJ14" s="146">
        <v>0</v>
      </c>
      <c r="BK14" s="146">
        <v>0</v>
      </c>
      <c r="BL14" s="146">
        <v>0</v>
      </c>
      <c r="BM14" s="146">
        <v>0</v>
      </c>
      <c r="BN14" s="146">
        <v>0</v>
      </c>
      <c r="BO14" s="146">
        <v>0</v>
      </c>
      <c r="BP14" s="146">
        <v>0</v>
      </c>
      <c r="BQ14" s="204">
        <v>0</v>
      </c>
      <c r="BR14" s="146">
        <v>0</v>
      </c>
      <c r="BS14" s="146">
        <v>0</v>
      </c>
      <c r="BT14" s="146">
        <v>0</v>
      </c>
      <c r="BU14" s="146">
        <v>0</v>
      </c>
      <c r="BV14" s="146">
        <v>0</v>
      </c>
      <c r="BW14" s="146">
        <v>0</v>
      </c>
      <c r="BX14" s="146">
        <v>0</v>
      </c>
      <c r="BY14" s="146">
        <v>0</v>
      </c>
      <c r="BZ14" s="146">
        <v>0</v>
      </c>
      <c r="CA14" s="146">
        <v>0</v>
      </c>
      <c r="CB14" s="146">
        <v>0</v>
      </c>
      <c r="CC14" s="146">
        <v>0</v>
      </c>
      <c r="CD14" s="146">
        <v>0</v>
      </c>
      <c r="CE14" s="146">
        <v>0</v>
      </c>
      <c r="CF14" s="146">
        <v>0</v>
      </c>
      <c r="CG14" s="146">
        <v>0</v>
      </c>
      <c r="CH14" s="146">
        <v>0</v>
      </c>
      <c r="CI14" s="146">
        <v>0</v>
      </c>
      <c r="CJ14" s="146">
        <v>0</v>
      </c>
      <c r="CK14" s="146">
        <v>1</v>
      </c>
      <c r="CL14" s="146">
        <v>0</v>
      </c>
      <c r="CM14" s="146">
        <v>0</v>
      </c>
      <c r="CN14" s="146">
        <v>0</v>
      </c>
      <c r="CO14" s="146">
        <v>0</v>
      </c>
      <c r="CP14" s="146">
        <v>0</v>
      </c>
      <c r="CQ14" s="146">
        <v>0</v>
      </c>
      <c r="CR14" s="146">
        <v>0</v>
      </c>
      <c r="CS14" s="146">
        <v>0</v>
      </c>
      <c r="CT14" s="146">
        <v>1</v>
      </c>
      <c r="CU14" s="146">
        <v>0</v>
      </c>
      <c r="CV14" s="146">
        <v>0</v>
      </c>
      <c r="CW14" s="146">
        <v>0</v>
      </c>
      <c r="CX14" s="146">
        <v>0</v>
      </c>
      <c r="CY14" s="146">
        <v>0</v>
      </c>
      <c r="CZ14" s="146">
        <v>1</v>
      </c>
      <c r="DA14" s="146">
        <v>0</v>
      </c>
      <c r="DB14" s="146">
        <v>0</v>
      </c>
      <c r="DC14" s="146">
        <v>1</v>
      </c>
      <c r="DD14" s="146">
        <v>0</v>
      </c>
      <c r="DE14" s="146">
        <v>0</v>
      </c>
      <c r="DF14" s="146">
        <v>0</v>
      </c>
      <c r="DG14" s="146">
        <v>1</v>
      </c>
      <c r="DH14" s="146">
        <v>0</v>
      </c>
      <c r="DI14" s="146">
        <v>0</v>
      </c>
    </row>
    <row r="15" spans="1:113" s="146" customFormat="1" x14ac:dyDescent="0.25">
      <c r="A15" s="146" t="s">
        <v>814</v>
      </c>
      <c r="B15" s="146" t="s">
        <v>815</v>
      </c>
      <c r="C15" s="146">
        <v>39</v>
      </c>
      <c r="D15" s="146">
        <v>39</v>
      </c>
      <c r="E15" s="146">
        <v>1</v>
      </c>
      <c r="F15" s="197">
        <f t="shared" si="0"/>
        <v>1</v>
      </c>
      <c r="G15" s="197">
        <v>0</v>
      </c>
      <c r="H15" s="146">
        <v>11</v>
      </c>
      <c r="I15" s="197">
        <f t="shared" si="1"/>
        <v>6</v>
      </c>
      <c r="J15" s="197">
        <v>0</v>
      </c>
      <c r="K15" s="146">
        <v>0</v>
      </c>
      <c r="L15" s="185">
        <v>0</v>
      </c>
      <c r="M15" s="146">
        <v>0</v>
      </c>
      <c r="N15" s="186">
        <v>0</v>
      </c>
      <c r="O15" s="146">
        <v>0</v>
      </c>
      <c r="P15" s="146">
        <v>0</v>
      </c>
      <c r="Q15" s="146">
        <v>0</v>
      </c>
      <c r="R15" s="146">
        <v>0</v>
      </c>
      <c r="S15" s="146">
        <v>0</v>
      </c>
      <c r="T15" s="146">
        <v>0</v>
      </c>
      <c r="U15" s="146">
        <v>0</v>
      </c>
      <c r="V15" s="146">
        <v>0</v>
      </c>
      <c r="W15" s="146">
        <v>0</v>
      </c>
      <c r="X15" s="146">
        <v>0</v>
      </c>
      <c r="Y15" s="146">
        <v>0</v>
      </c>
      <c r="Z15" s="146">
        <v>0</v>
      </c>
      <c r="AA15" s="146">
        <v>0</v>
      </c>
      <c r="AB15" s="146">
        <v>0</v>
      </c>
      <c r="AC15" s="146">
        <v>0</v>
      </c>
      <c r="AD15" s="146">
        <v>0</v>
      </c>
      <c r="AE15" s="146">
        <v>0</v>
      </c>
      <c r="AF15" s="146">
        <v>0</v>
      </c>
      <c r="AG15" s="146">
        <v>1</v>
      </c>
      <c r="AH15" s="146">
        <v>0</v>
      </c>
      <c r="AI15" s="146">
        <v>0</v>
      </c>
      <c r="AJ15" s="146">
        <v>0</v>
      </c>
      <c r="AK15" s="146">
        <v>0</v>
      </c>
      <c r="AL15" s="146">
        <v>0</v>
      </c>
      <c r="AM15" s="146">
        <v>0</v>
      </c>
      <c r="AN15" s="146">
        <v>0</v>
      </c>
      <c r="AO15" s="146">
        <v>0</v>
      </c>
      <c r="AP15" s="146">
        <v>0</v>
      </c>
      <c r="AQ15" s="146">
        <v>0</v>
      </c>
      <c r="AR15" s="146">
        <v>0</v>
      </c>
      <c r="AS15" s="146">
        <v>0</v>
      </c>
      <c r="AT15" s="146">
        <v>0</v>
      </c>
      <c r="AU15" s="146">
        <v>0</v>
      </c>
      <c r="AV15" s="146">
        <v>0</v>
      </c>
      <c r="AW15" s="146">
        <v>0</v>
      </c>
      <c r="AX15" s="146">
        <v>0</v>
      </c>
      <c r="AY15" s="146">
        <v>0</v>
      </c>
      <c r="AZ15" s="146">
        <v>0</v>
      </c>
      <c r="BA15" s="146">
        <v>0</v>
      </c>
      <c r="BB15" s="146">
        <v>0</v>
      </c>
      <c r="BC15" s="146">
        <v>0</v>
      </c>
      <c r="BD15" s="146">
        <v>0</v>
      </c>
      <c r="BE15" s="146">
        <v>0</v>
      </c>
      <c r="BF15" s="146">
        <v>0</v>
      </c>
      <c r="BG15" s="146">
        <v>0</v>
      </c>
      <c r="BH15" s="146">
        <v>0</v>
      </c>
      <c r="BI15" s="146">
        <v>0</v>
      </c>
      <c r="BJ15" s="146">
        <v>0</v>
      </c>
      <c r="BK15" s="146">
        <v>0</v>
      </c>
      <c r="BL15" s="146">
        <v>0</v>
      </c>
      <c r="BM15" s="146">
        <v>0</v>
      </c>
      <c r="BN15" s="146">
        <v>0</v>
      </c>
      <c r="BO15" s="146">
        <v>0</v>
      </c>
      <c r="BP15" s="146">
        <v>0</v>
      </c>
      <c r="BQ15" s="204">
        <v>0</v>
      </c>
      <c r="BR15" s="146">
        <v>0</v>
      </c>
      <c r="BS15" s="146">
        <v>0</v>
      </c>
      <c r="BT15" s="146">
        <v>0</v>
      </c>
      <c r="BU15" s="146">
        <v>0</v>
      </c>
      <c r="BV15" s="146">
        <v>0</v>
      </c>
      <c r="BW15" s="146">
        <v>0</v>
      </c>
      <c r="BX15" s="146">
        <v>0</v>
      </c>
      <c r="BY15" s="146">
        <v>0</v>
      </c>
      <c r="BZ15" s="146">
        <v>2</v>
      </c>
      <c r="CA15" s="146">
        <v>0</v>
      </c>
      <c r="CB15" s="146">
        <v>0</v>
      </c>
      <c r="CC15" s="146">
        <v>0</v>
      </c>
      <c r="CD15" s="146">
        <v>0</v>
      </c>
      <c r="CE15" s="146">
        <v>0</v>
      </c>
      <c r="CF15" s="146">
        <v>0</v>
      </c>
      <c r="CG15" s="146">
        <v>0</v>
      </c>
      <c r="CH15" s="146">
        <v>0</v>
      </c>
      <c r="CI15" s="146">
        <v>0</v>
      </c>
      <c r="CJ15" s="146">
        <v>0</v>
      </c>
      <c r="CK15" s="146">
        <v>3</v>
      </c>
      <c r="CL15" s="146">
        <v>0</v>
      </c>
      <c r="CM15" s="146">
        <v>0</v>
      </c>
      <c r="CN15" s="146">
        <v>0</v>
      </c>
      <c r="CO15" s="146">
        <v>0</v>
      </c>
      <c r="CP15" s="146">
        <v>0</v>
      </c>
      <c r="CQ15" s="146">
        <v>0</v>
      </c>
      <c r="CR15" s="146">
        <v>0</v>
      </c>
      <c r="CS15" s="146">
        <v>1</v>
      </c>
      <c r="CT15" s="146">
        <v>3</v>
      </c>
      <c r="CU15" s="146">
        <v>0</v>
      </c>
      <c r="CV15" s="146">
        <v>0</v>
      </c>
      <c r="CW15" s="146">
        <v>0</v>
      </c>
      <c r="CX15" s="146">
        <v>0</v>
      </c>
      <c r="CY15" s="146">
        <v>0</v>
      </c>
      <c r="CZ15" s="146">
        <v>0</v>
      </c>
      <c r="DA15" s="146">
        <v>0</v>
      </c>
      <c r="DB15" s="146">
        <v>0</v>
      </c>
      <c r="DC15" s="146">
        <v>0</v>
      </c>
      <c r="DD15" s="146">
        <v>1</v>
      </c>
      <c r="DE15" s="146">
        <v>0</v>
      </c>
      <c r="DF15" s="146">
        <v>0</v>
      </c>
      <c r="DG15" s="146">
        <v>1</v>
      </c>
      <c r="DH15" s="146">
        <v>0</v>
      </c>
      <c r="DI15" s="146">
        <v>0</v>
      </c>
    </row>
    <row r="16" spans="1:113" s="146" customFormat="1" x14ac:dyDescent="0.25">
      <c r="A16" s="146" t="s">
        <v>814</v>
      </c>
      <c r="B16" s="146" t="s">
        <v>815</v>
      </c>
      <c r="C16" s="146">
        <v>40</v>
      </c>
      <c r="D16" s="146">
        <v>40</v>
      </c>
      <c r="E16" s="146">
        <v>2</v>
      </c>
      <c r="F16" s="197">
        <f t="shared" si="0"/>
        <v>2</v>
      </c>
      <c r="G16" s="197">
        <v>0</v>
      </c>
      <c r="H16" s="146">
        <v>2</v>
      </c>
      <c r="I16" s="197">
        <f t="shared" si="1"/>
        <v>2</v>
      </c>
      <c r="J16" s="197">
        <v>0</v>
      </c>
      <c r="K16" s="146">
        <v>0</v>
      </c>
      <c r="L16" s="185">
        <v>0</v>
      </c>
      <c r="M16" s="146">
        <v>0</v>
      </c>
      <c r="N16" s="186">
        <v>0</v>
      </c>
      <c r="O16" s="146">
        <v>0</v>
      </c>
      <c r="P16" s="146">
        <v>0</v>
      </c>
      <c r="Q16" s="146">
        <v>0</v>
      </c>
      <c r="R16" s="146">
        <v>0</v>
      </c>
      <c r="S16" s="146">
        <v>0</v>
      </c>
      <c r="T16" s="146">
        <v>0</v>
      </c>
      <c r="U16" s="146">
        <v>0</v>
      </c>
      <c r="V16" s="146">
        <v>0</v>
      </c>
      <c r="W16" s="146">
        <v>0</v>
      </c>
      <c r="X16" s="146">
        <v>0</v>
      </c>
      <c r="Y16" s="146">
        <v>0</v>
      </c>
      <c r="Z16" s="146">
        <v>1</v>
      </c>
      <c r="AA16" s="146">
        <v>0</v>
      </c>
      <c r="AB16" s="146">
        <v>0</v>
      </c>
      <c r="AC16" s="146">
        <v>0</v>
      </c>
      <c r="AD16" s="146">
        <v>0</v>
      </c>
      <c r="AE16" s="146">
        <v>0</v>
      </c>
      <c r="AF16" s="146">
        <v>0</v>
      </c>
      <c r="AG16" s="146">
        <v>1</v>
      </c>
      <c r="AH16" s="146">
        <v>0</v>
      </c>
      <c r="AI16" s="146">
        <v>0</v>
      </c>
      <c r="AJ16" s="146">
        <v>0</v>
      </c>
      <c r="AK16" s="146">
        <v>0</v>
      </c>
      <c r="AL16" s="146">
        <v>0</v>
      </c>
      <c r="AM16" s="146">
        <v>0</v>
      </c>
      <c r="AN16" s="146">
        <v>0</v>
      </c>
      <c r="AO16" s="146">
        <v>0</v>
      </c>
      <c r="AP16" s="146">
        <v>0</v>
      </c>
      <c r="AQ16" s="146">
        <v>0</v>
      </c>
      <c r="AR16" s="146">
        <v>0</v>
      </c>
      <c r="AS16" s="146">
        <v>0</v>
      </c>
      <c r="AT16" s="146">
        <v>0</v>
      </c>
      <c r="AU16" s="146">
        <v>0</v>
      </c>
      <c r="AV16" s="146">
        <v>0</v>
      </c>
      <c r="AW16" s="146">
        <v>0</v>
      </c>
      <c r="AX16" s="146">
        <v>0</v>
      </c>
      <c r="AY16" s="146">
        <v>0</v>
      </c>
      <c r="AZ16" s="146">
        <v>0</v>
      </c>
      <c r="BA16" s="146">
        <v>0</v>
      </c>
      <c r="BB16" s="146">
        <v>0</v>
      </c>
      <c r="BC16" s="146">
        <v>0</v>
      </c>
      <c r="BD16" s="146">
        <v>0</v>
      </c>
      <c r="BE16" s="146">
        <v>0</v>
      </c>
      <c r="BF16" s="146">
        <v>0</v>
      </c>
      <c r="BG16" s="146">
        <v>0</v>
      </c>
      <c r="BH16" s="146">
        <v>0</v>
      </c>
      <c r="BI16" s="146">
        <v>0</v>
      </c>
      <c r="BJ16" s="146">
        <v>0</v>
      </c>
      <c r="BK16" s="146">
        <v>0</v>
      </c>
      <c r="BL16" s="146">
        <v>0</v>
      </c>
      <c r="BM16" s="146">
        <v>0</v>
      </c>
      <c r="BN16" s="146">
        <v>0</v>
      </c>
      <c r="BO16" s="146">
        <v>0</v>
      </c>
      <c r="BP16" s="146">
        <v>0</v>
      </c>
      <c r="BQ16" s="204">
        <v>0</v>
      </c>
      <c r="BR16" s="146">
        <v>0</v>
      </c>
      <c r="BS16" s="146">
        <v>0</v>
      </c>
      <c r="BT16" s="146">
        <v>0</v>
      </c>
      <c r="BU16" s="146">
        <v>0</v>
      </c>
      <c r="BV16" s="146">
        <v>0</v>
      </c>
      <c r="BW16" s="146">
        <v>0</v>
      </c>
      <c r="BX16" s="146">
        <v>0</v>
      </c>
      <c r="BY16" s="146">
        <v>0</v>
      </c>
      <c r="BZ16" s="146">
        <v>0</v>
      </c>
      <c r="CA16" s="146">
        <v>0</v>
      </c>
      <c r="CB16" s="146">
        <v>0</v>
      </c>
      <c r="CC16" s="146">
        <v>0</v>
      </c>
      <c r="CD16" s="146">
        <v>0</v>
      </c>
      <c r="CE16" s="146">
        <v>0</v>
      </c>
      <c r="CF16" s="146">
        <v>0</v>
      </c>
      <c r="CG16" s="146">
        <v>0</v>
      </c>
      <c r="CH16" s="146">
        <v>0</v>
      </c>
      <c r="CI16" s="146">
        <v>0</v>
      </c>
      <c r="CJ16" s="146">
        <v>0</v>
      </c>
      <c r="CK16" s="146">
        <v>0</v>
      </c>
      <c r="CL16" s="146">
        <v>0</v>
      </c>
      <c r="CM16" s="146">
        <v>0</v>
      </c>
      <c r="CN16" s="146">
        <v>0</v>
      </c>
      <c r="CO16" s="146">
        <v>0</v>
      </c>
      <c r="CP16" s="146">
        <v>0</v>
      </c>
      <c r="CQ16" s="146">
        <v>0</v>
      </c>
      <c r="CR16" s="146">
        <v>0</v>
      </c>
      <c r="CS16" s="146">
        <v>1</v>
      </c>
      <c r="CT16" s="146">
        <v>1</v>
      </c>
      <c r="CU16" s="146">
        <v>0</v>
      </c>
      <c r="CV16" s="146">
        <v>0</v>
      </c>
      <c r="CW16" s="146">
        <v>0</v>
      </c>
      <c r="CX16" s="146">
        <v>0</v>
      </c>
      <c r="CY16" s="146">
        <v>0</v>
      </c>
      <c r="CZ16" s="146">
        <v>0</v>
      </c>
      <c r="DA16" s="146">
        <v>0</v>
      </c>
      <c r="DB16" s="146">
        <v>0</v>
      </c>
      <c r="DC16" s="146">
        <v>0</v>
      </c>
      <c r="DD16" s="146">
        <v>0</v>
      </c>
      <c r="DE16" s="146">
        <v>0</v>
      </c>
      <c r="DF16" s="146">
        <v>0</v>
      </c>
      <c r="DG16" s="146">
        <v>0</v>
      </c>
      <c r="DH16" s="146">
        <v>0</v>
      </c>
      <c r="DI16" s="146">
        <v>0</v>
      </c>
    </row>
    <row r="17" spans="1:113" s="146" customFormat="1" x14ac:dyDescent="0.25">
      <c r="A17" s="146" t="s">
        <v>814</v>
      </c>
      <c r="B17" s="146" t="s">
        <v>815</v>
      </c>
      <c r="C17" s="146">
        <v>41</v>
      </c>
      <c r="D17" s="146">
        <v>41</v>
      </c>
      <c r="E17" s="146">
        <v>0</v>
      </c>
      <c r="F17" s="197">
        <f t="shared" si="0"/>
        <v>0</v>
      </c>
      <c r="G17" s="197">
        <v>0</v>
      </c>
      <c r="H17" s="146">
        <v>18</v>
      </c>
      <c r="I17" s="197">
        <f t="shared" si="1"/>
        <v>4</v>
      </c>
      <c r="J17" s="197">
        <v>0</v>
      </c>
      <c r="K17" s="146">
        <v>0</v>
      </c>
      <c r="L17" s="185">
        <v>0</v>
      </c>
      <c r="M17" s="146">
        <v>0</v>
      </c>
      <c r="N17" s="186">
        <v>0</v>
      </c>
      <c r="O17" s="146">
        <v>0</v>
      </c>
      <c r="P17" s="146">
        <v>0</v>
      </c>
      <c r="Q17" s="146">
        <v>0</v>
      </c>
      <c r="R17" s="146">
        <v>0</v>
      </c>
      <c r="S17" s="146">
        <v>0</v>
      </c>
      <c r="T17" s="146">
        <v>0</v>
      </c>
      <c r="U17" s="146">
        <v>0</v>
      </c>
      <c r="V17" s="146">
        <v>0</v>
      </c>
      <c r="W17" s="146">
        <v>0</v>
      </c>
      <c r="X17" s="146">
        <v>0</v>
      </c>
      <c r="Y17" s="146">
        <v>0</v>
      </c>
      <c r="Z17" s="146">
        <v>0</v>
      </c>
      <c r="AA17" s="146">
        <v>0</v>
      </c>
      <c r="AB17" s="146">
        <v>0</v>
      </c>
      <c r="AC17" s="146">
        <v>0</v>
      </c>
      <c r="AD17" s="146">
        <v>0</v>
      </c>
      <c r="AE17" s="146">
        <v>0</v>
      </c>
      <c r="AF17" s="146">
        <v>0</v>
      </c>
      <c r="AG17" s="146">
        <v>0</v>
      </c>
      <c r="AH17" s="146">
        <v>0</v>
      </c>
      <c r="AI17" s="146">
        <v>0</v>
      </c>
      <c r="AJ17" s="146">
        <v>0</v>
      </c>
      <c r="AK17" s="146">
        <v>0</v>
      </c>
      <c r="AL17" s="146">
        <v>0</v>
      </c>
      <c r="AM17" s="146">
        <v>0</v>
      </c>
      <c r="AN17" s="146">
        <v>0</v>
      </c>
      <c r="AO17" s="146">
        <v>0</v>
      </c>
      <c r="AP17" s="146">
        <v>0</v>
      </c>
      <c r="AQ17" s="146">
        <v>0</v>
      </c>
      <c r="AR17" s="146">
        <v>0</v>
      </c>
      <c r="AS17" s="146">
        <v>0</v>
      </c>
      <c r="AT17" s="146">
        <v>0</v>
      </c>
      <c r="AU17" s="146">
        <v>0</v>
      </c>
      <c r="AV17" s="146">
        <v>0</v>
      </c>
      <c r="AW17" s="146">
        <v>0</v>
      </c>
      <c r="AX17" s="146">
        <v>0</v>
      </c>
      <c r="AY17" s="146">
        <v>0</v>
      </c>
      <c r="AZ17" s="146">
        <v>0</v>
      </c>
      <c r="BA17" s="146">
        <v>0</v>
      </c>
      <c r="BB17" s="146">
        <v>0</v>
      </c>
      <c r="BC17" s="146">
        <v>0</v>
      </c>
      <c r="BD17" s="146">
        <v>0</v>
      </c>
      <c r="BE17" s="146">
        <v>0</v>
      </c>
      <c r="BF17" s="146">
        <v>0</v>
      </c>
      <c r="BG17" s="146">
        <v>0</v>
      </c>
      <c r="BH17" s="146">
        <v>0</v>
      </c>
      <c r="BI17" s="146">
        <v>0</v>
      </c>
      <c r="BJ17" s="146">
        <v>0</v>
      </c>
      <c r="BK17" s="146">
        <v>0</v>
      </c>
      <c r="BL17" s="146">
        <v>0</v>
      </c>
      <c r="BM17" s="146">
        <v>0</v>
      </c>
      <c r="BN17" s="146">
        <v>0</v>
      </c>
      <c r="BO17" s="146">
        <v>0</v>
      </c>
      <c r="BP17" s="146">
        <v>0</v>
      </c>
      <c r="BQ17" s="204">
        <v>0</v>
      </c>
      <c r="BR17" s="146">
        <v>0</v>
      </c>
      <c r="BS17" s="146">
        <v>0</v>
      </c>
      <c r="BT17" s="146">
        <v>0</v>
      </c>
      <c r="BU17" s="146">
        <v>0</v>
      </c>
      <c r="BV17" s="146">
        <v>0</v>
      </c>
      <c r="BW17" s="146">
        <v>0</v>
      </c>
      <c r="BX17" s="146">
        <v>0</v>
      </c>
      <c r="BY17" s="146">
        <v>0</v>
      </c>
      <c r="BZ17" s="146">
        <v>0</v>
      </c>
      <c r="CA17" s="146">
        <v>0</v>
      </c>
      <c r="CB17" s="146">
        <v>0</v>
      </c>
      <c r="CC17" s="146">
        <v>0</v>
      </c>
      <c r="CD17" s="146">
        <v>0</v>
      </c>
      <c r="CE17" s="146">
        <v>0</v>
      </c>
      <c r="CF17" s="146">
        <v>0</v>
      </c>
      <c r="CG17" s="146">
        <v>0</v>
      </c>
      <c r="CH17" s="146">
        <v>0</v>
      </c>
      <c r="CI17" s="146">
        <v>0</v>
      </c>
      <c r="CJ17" s="146">
        <v>1</v>
      </c>
      <c r="CK17" s="146">
        <v>11</v>
      </c>
      <c r="CL17" s="146">
        <v>0</v>
      </c>
      <c r="CM17" s="146">
        <v>0</v>
      </c>
      <c r="CN17" s="146">
        <v>0</v>
      </c>
      <c r="CO17" s="146">
        <v>0</v>
      </c>
      <c r="CP17" s="146">
        <v>0</v>
      </c>
      <c r="CQ17" s="146">
        <v>0</v>
      </c>
      <c r="CR17" s="146">
        <v>0</v>
      </c>
      <c r="CS17" s="146">
        <v>0</v>
      </c>
      <c r="CT17" s="146">
        <v>5</v>
      </c>
      <c r="CU17" s="146">
        <v>0</v>
      </c>
      <c r="CV17" s="146">
        <v>0</v>
      </c>
      <c r="CW17" s="146">
        <v>0</v>
      </c>
      <c r="CX17" s="146">
        <v>0</v>
      </c>
      <c r="CY17" s="146">
        <v>0</v>
      </c>
      <c r="CZ17" s="146">
        <v>0</v>
      </c>
      <c r="DA17" s="146">
        <v>0</v>
      </c>
      <c r="DB17" s="146">
        <v>0</v>
      </c>
      <c r="DC17" s="146">
        <v>1</v>
      </c>
      <c r="DD17" s="146">
        <v>0</v>
      </c>
      <c r="DE17" s="146">
        <v>0</v>
      </c>
      <c r="DF17" s="146">
        <v>0</v>
      </c>
      <c r="DG17" s="146">
        <v>0</v>
      </c>
      <c r="DH17" s="146">
        <v>0</v>
      </c>
      <c r="DI17" s="146">
        <v>0</v>
      </c>
    </row>
    <row r="18" spans="1:113" s="146" customFormat="1" x14ac:dyDescent="0.25">
      <c r="A18" s="146" t="s">
        <v>814</v>
      </c>
      <c r="B18" s="146" t="s">
        <v>815</v>
      </c>
      <c r="C18" s="146">
        <v>42</v>
      </c>
      <c r="D18" s="146">
        <v>42</v>
      </c>
      <c r="E18" s="146">
        <v>2</v>
      </c>
      <c r="F18" s="197">
        <f t="shared" si="0"/>
        <v>1</v>
      </c>
      <c r="G18" s="197">
        <v>0</v>
      </c>
      <c r="H18" s="146">
        <v>18</v>
      </c>
      <c r="I18" s="197">
        <f t="shared" si="1"/>
        <v>7</v>
      </c>
      <c r="J18" s="197">
        <v>0</v>
      </c>
      <c r="K18" s="146">
        <v>0</v>
      </c>
      <c r="L18" s="185">
        <v>2</v>
      </c>
      <c r="M18" s="146">
        <v>0</v>
      </c>
      <c r="N18" s="186">
        <v>0</v>
      </c>
      <c r="O18" s="146">
        <v>0</v>
      </c>
      <c r="P18" s="146">
        <v>0</v>
      </c>
      <c r="Q18" s="146">
        <v>0</v>
      </c>
      <c r="R18" s="146">
        <v>0</v>
      </c>
      <c r="S18" s="146">
        <v>0</v>
      </c>
      <c r="T18" s="146">
        <v>0</v>
      </c>
      <c r="U18" s="146">
        <v>0</v>
      </c>
      <c r="V18" s="146">
        <v>0</v>
      </c>
      <c r="W18" s="146">
        <v>0</v>
      </c>
      <c r="X18" s="146">
        <v>0</v>
      </c>
      <c r="Y18" s="146">
        <v>0</v>
      </c>
      <c r="Z18" s="146">
        <v>0</v>
      </c>
      <c r="AA18" s="146">
        <v>0</v>
      </c>
      <c r="AB18" s="146">
        <v>0</v>
      </c>
      <c r="AC18" s="146">
        <v>0</v>
      </c>
      <c r="AD18" s="146">
        <v>0</v>
      </c>
      <c r="AE18" s="146">
        <v>0</v>
      </c>
      <c r="AF18" s="146">
        <v>0</v>
      </c>
      <c r="AG18" s="146">
        <v>0</v>
      </c>
      <c r="AH18" s="146">
        <v>0</v>
      </c>
      <c r="AI18" s="146">
        <v>0</v>
      </c>
      <c r="AJ18" s="146">
        <v>0</v>
      </c>
      <c r="AK18" s="146">
        <v>0</v>
      </c>
      <c r="AL18" s="146">
        <v>0</v>
      </c>
      <c r="AM18" s="146">
        <v>0</v>
      </c>
      <c r="AN18" s="146">
        <v>0</v>
      </c>
      <c r="AO18" s="146">
        <v>0</v>
      </c>
      <c r="AP18" s="146">
        <v>0</v>
      </c>
      <c r="AQ18" s="146">
        <v>0</v>
      </c>
      <c r="AR18" s="146">
        <v>0</v>
      </c>
      <c r="AS18" s="146">
        <v>0</v>
      </c>
      <c r="AT18" s="146">
        <v>0</v>
      </c>
      <c r="AU18" s="146">
        <v>0</v>
      </c>
      <c r="AV18" s="146">
        <v>0</v>
      </c>
      <c r="AW18" s="146">
        <v>0</v>
      </c>
      <c r="AX18" s="146">
        <v>0</v>
      </c>
      <c r="AY18" s="146">
        <v>0</v>
      </c>
      <c r="AZ18" s="146">
        <v>0</v>
      </c>
      <c r="BA18" s="146">
        <v>0</v>
      </c>
      <c r="BB18" s="146">
        <v>0</v>
      </c>
      <c r="BC18" s="146">
        <v>0</v>
      </c>
      <c r="BD18" s="146">
        <v>0</v>
      </c>
      <c r="BE18" s="146">
        <v>0</v>
      </c>
      <c r="BF18" s="146">
        <v>0</v>
      </c>
      <c r="BG18" s="146">
        <v>0</v>
      </c>
      <c r="BH18" s="146">
        <v>0</v>
      </c>
      <c r="BI18" s="146">
        <v>0</v>
      </c>
      <c r="BJ18" s="146">
        <v>0</v>
      </c>
      <c r="BK18" s="146">
        <v>0</v>
      </c>
      <c r="BL18" s="146">
        <v>0</v>
      </c>
      <c r="BM18" s="146">
        <v>0</v>
      </c>
      <c r="BN18" s="146">
        <v>0</v>
      </c>
      <c r="BO18" s="146">
        <v>0</v>
      </c>
      <c r="BP18" s="146">
        <v>0</v>
      </c>
      <c r="BQ18" s="204">
        <v>0</v>
      </c>
      <c r="BR18" s="146">
        <v>0</v>
      </c>
      <c r="BS18" s="146">
        <v>0</v>
      </c>
      <c r="BT18" s="146">
        <v>0</v>
      </c>
      <c r="BU18" s="146">
        <v>0</v>
      </c>
      <c r="BV18" s="146">
        <v>0</v>
      </c>
      <c r="BW18" s="146">
        <v>0</v>
      </c>
      <c r="BX18" s="146">
        <v>0</v>
      </c>
      <c r="BY18" s="146">
        <v>0</v>
      </c>
      <c r="BZ18" s="146">
        <v>1</v>
      </c>
      <c r="CA18" s="146">
        <v>0</v>
      </c>
      <c r="CB18" s="146">
        <v>0</v>
      </c>
      <c r="CC18" s="146">
        <v>0</v>
      </c>
      <c r="CD18" s="146">
        <v>0</v>
      </c>
      <c r="CE18" s="146">
        <v>0</v>
      </c>
      <c r="CF18" s="146">
        <v>0</v>
      </c>
      <c r="CG18" s="146">
        <v>0</v>
      </c>
      <c r="CH18" s="146">
        <v>0</v>
      </c>
      <c r="CI18" s="146">
        <v>0</v>
      </c>
      <c r="CJ18" s="146">
        <v>0</v>
      </c>
      <c r="CK18" s="146">
        <v>0</v>
      </c>
      <c r="CL18" s="146">
        <v>0</v>
      </c>
      <c r="CM18" s="146">
        <v>0</v>
      </c>
      <c r="CN18" s="146">
        <v>0</v>
      </c>
      <c r="CO18" s="146">
        <v>0</v>
      </c>
      <c r="CP18" s="146">
        <v>0</v>
      </c>
      <c r="CQ18" s="146">
        <v>0</v>
      </c>
      <c r="CR18" s="146">
        <v>0</v>
      </c>
      <c r="CS18" s="146">
        <v>0</v>
      </c>
      <c r="CT18" s="146">
        <v>8</v>
      </c>
      <c r="CU18" s="146">
        <v>0</v>
      </c>
      <c r="CV18" s="146">
        <v>0</v>
      </c>
      <c r="CW18" s="146">
        <v>2</v>
      </c>
      <c r="CX18" s="146">
        <v>0</v>
      </c>
      <c r="CY18" s="146">
        <v>1</v>
      </c>
      <c r="CZ18" s="146">
        <v>0</v>
      </c>
      <c r="DA18" s="146">
        <v>0</v>
      </c>
      <c r="DB18" s="146">
        <v>0</v>
      </c>
      <c r="DC18" s="146">
        <v>0</v>
      </c>
      <c r="DD18" s="146">
        <v>2</v>
      </c>
      <c r="DE18" s="146">
        <v>2</v>
      </c>
      <c r="DF18" s="146">
        <v>0</v>
      </c>
      <c r="DG18" s="146">
        <v>2</v>
      </c>
      <c r="DH18" s="146">
        <v>0</v>
      </c>
      <c r="DI18" s="146">
        <v>0</v>
      </c>
    </row>
    <row r="19" spans="1:113" s="146" customFormat="1" x14ac:dyDescent="0.25">
      <c r="A19" s="146" t="s">
        <v>814</v>
      </c>
      <c r="B19" s="146" t="s">
        <v>815</v>
      </c>
      <c r="C19" s="146">
        <v>43</v>
      </c>
      <c r="D19" s="146">
        <v>43</v>
      </c>
      <c r="E19" s="146">
        <v>0</v>
      </c>
      <c r="F19" s="197">
        <f t="shared" si="0"/>
        <v>0</v>
      </c>
      <c r="G19" s="197">
        <v>0</v>
      </c>
      <c r="H19" s="146">
        <v>10</v>
      </c>
      <c r="I19" s="197">
        <f t="shared" si="1"/>
        <v>3</v>
      </c>
      <c r="J19" s="197">
        <v>0</v>
      </c>
      <c r="K19" s="146">
        <v>0</v>
      </c>
      <c r="L19" s="185">
        <v>0</v>
      </c>
      <c r="M19" s="146">
        <v>0</v>
      </c>
      <c r="N19" s="186">
        <v>0</v>
      </c>
      <c r="O19" s="146">
        <v>0</v>
      </c>
      <c r="P19" s="146">
        <v>0</v>
      </c>
      <c r="Q19" s="146">
        <v>0</v>
      </c>
      <c r="R19" s="146">
        <v>0</v>
      </c>
      <c r="S19" s="146">
        <v>0</v>
      </c>
      <c r="T19" s="146">
        <v>0</v>
      </c>
      <c r="U19" s="146">
        <v>0</v>
      </c>
      <c r="V19" s="146">
        <v>0</v>
      </c>
      <c r="W19" s="146">
        <v>0</v>
      </c>
      <c r="X19" s="146">
        <v>0</v>
      </c>
      <c r="Y19" s="146">
        <v>0</v>
      </c>
      <c r="Z19" s="146">
        <v>0</v>
      </c>
      <c r="AA19" s="146">
        <v>0</v>
      </c>
      <c r="AB19" s="146">
        <v>0</v>
      </c>
      <c r="AC19" s="146">
        <v>0</v>
      </c>
      <c r="AD19" s="146">
        <v>0</v>
      </c>
      <c r="AE19" s="146">
        <v>0</v>
      </c>
      <c r="AF19" s="146">
        <v>0</v>
      </c>
      <c r="AG19" s="146">
        <v>0</v>
      </c>
      <c r="AH19" s="146">
        <v>0</v>
      </c>
      <c r="AI19" s="146">
        <v>0</v>
      </c>
      <c r="AJ19" s="146">
        <v>0</v>
      </c>
      <c r="AK19" s="146">
        <v>0</v>
      </c>
      <c r="AL19" s="146">
        <v>0</v>
      </c>
      <c r="AM19" s="146">
        <v>0</v>
      </c>
      <c r="AN19" s="146">
        <v>0</v>
      </c>
      <c r="AO19" s="146">
        <v>0</v>
      </c>
      <c r="AP19" s="146">
        <v>0</v>
      </c>
      <c r="AQ19" s="146">
        <v>0</v>
      </c>
      <c r="AR19" s="146">
        <v>0</v>
      </c>
      <c r="AS19" s="146">
        <v>0</v>
      </c>
      <c r="AT19" s="146">
        <v>0</v>
      </c>
      <c r="AU19" s="146">
        <v>0</v>
      </c>
      <c r="AV19" s="146">
        <v>0</v>
      </c>
      <c r="AW19" s="146">
        <v>0</v>
      </c>
      <c r="AX19" s="146">
        <v>0</v>
      </c>
      <c r="AY19" s="146">
        <v>0</v>
      </c>
      <c r="AZ19" s="146">
        <v>0</v>
      </c>
      <c r="BA19" s="146">
        <v>0</v>
      </c>
      <c r="BB19" s="146">
        <v>0</v>
      </c>
      <c r="BC19" s="146">
        <v>0</v>
      </c>
      <c r="BD19" s="146">
        <v>0</v>
      </c>
      <c r="BE19" s="146">
        <v>0</v>
      </c>
      <c r="BF19" s="146">
        <v>0</v>
      </c>
      <c r="BG19" s="146">
        <v>0</v>
      </c>
      <c r="BH19" s="146">
        <v>0</v>
      </c>
      <c r="BI19" s="146">
        <v>0</v>
      </c>
      <c r="BJ19" s="146">
        <v>0</v>
      </c>
      <c r="BK19" s="146">
        <v>0</v>
      </c>
      <c r="BL19" s="146">
        <v>0</v>
      </c>
      <c r="BM19" s="146">
        <v>0</v>
      </c>
      <c r="BN19" s="146">
        <v>0</v>
      </c>
      <c r="BO19" s="146">
        <v>0</v>
      </c>
      <c r="BP19" s="146">
        <v>0</v>
      </c>
      <c r="BQ19" s="204">
        <v>0</v>
      </c>
      <c r="BR19" s="146">
        <v>0</v>
      </c>
      <c r="BS19" s="146">
        <v>0</v>
      </c>
      <c r="BT19" s="146">
        <v>0</v>
      </c>
      <c r="BU19" s="146">
        <v>0</v>
      </c>
      <c r="BV19" s="146">
        <v>0</v>
      </c>
      <c r="BW19" s="146">
        <v>0</v>
      </c>
      <c r="BX19" s="146">
        <v>0</v>
      </c>
      <c r="BY19" s="146">
        <v>0</v>
      </c>
      <c r="BZ19" s="146">
        <v>0</v>
      </c>
      <c r="CA19" s="146">
        <v>0</v>
      </c>
      <c r="CB19" s="146">
        <v>0</v>
      </c>
      <c r="CC19" s="146">
        <v>0</v>
      </c>
      <c r="CD19" s="146">
        <v>0</v>
      </c>
      <c r="CE19" s="146">
        <v>0</v>
      </c>
      <c r="CF19" s="146">
        <v>0</v>
      </c>
      <c r="CG19" s="146">
        <v>0</v>
      </c>
      <c r="CH19" s="146">
        <v>0</v>
      </c>
      <c r="CI19" s="146">
        <v>0</v>
      </c>
      <c r="CJ19" s="146">
        <v>0</v>
      </c>
      <c r="CK19" s="146">
        <v>0</v>
      </c>
      <c r="CL19" s="146">
        <v>0</v>
      </c>
      <c r="CM19" s="146">
        <v>0</v>
      </c>
      <c r="CN19" s="146">
        <v>0</v>
      </c>
      <c r="CO19" s="146">
        <v>0</v>
      </c>
      <c r="CP19" s="146">
        <v>0</v>
      </c>
      <c r="CQ19" s="146">
        <v>0</v>
      </c>
      <c r="CR19" s="146">
        <v>0</v>
      </c>
      <c r="CS19" s="146">
        <v>0</v>
      </c>
      <c r="CT19" s="146">
        <v>0</v>
      </c>
      <c r="CU19" s="146">
        <v>0</v>
      </c>
      <c r="CV19" s="146">
        <v>0</v>
      </c>
      <c r="CW19" s="146">
        <v>8</v>
      </c>
      <c r="CX19" s="146">
        <v>0</v>
      </c>
      <c r="CY19" s="146">
        <v>0</v>
      </c>
      <c r="CZ19" s="146">
        <v>0</v>
      </c>
      <c r="DA19" s="146">
        <v>0</v>
      </c>
      <c r="DB19" s="146">
        <v>0</v>
      </c>
      <c r="DC19" s="146">
        <v>0</v>
      </c>
      <c r="DD19" s="146">
        <v>0</v>
      </c>
      <c r="DE19" s="146">
        <v>1</v>
      </c>
      <c r="DF19" s="146">
        <v>0</v>
      </c>
      <c r="DG19" s="146">
        <v>1</v>
      </c>
      <c r="DH19" s="146">
        <v>0</v>
      </c>
      <c r="DI19" s="146">
        <v>0</v>
      </c>
    </row>
    <row r="20" spans="1:113" s="146" customFormat="1" x14ac:dyDescent="0.25">
      <c r="A20" s="146" t="s">
        <v>814</v>
      </c>
      <c r="B20" s="146" t="s">
        <v>815</v>
      </c>
      <c r="C20" s="146">
        <v>44</v>
      </c>
      <c r="D20" s="146">
        <v>44</v>
      </c>
      <c r="E20" s="146">
        <v>1</v>
      </c>
      <c r="F20" s="197">
        <f t="shared" si="0"/>
        <v>1</v>
      </c>
      <c r="G20" s="197">
        <v>0</v>
      </c>
      <c r="H20" s="146">
        <v>5</v>
      </c>
      <c r="I20" s="197">
        <f t="shared" si="1"/>
        <v>4</v>
      </c>
      <c r="J20" s="197">
        <v>0</v>
      </c>
      <c r="K20" s="146">
        <v>0</v>
      </c>
      <c r="L20" s="185">
        <v>0</v>
      </c>
      <c r="M20" s="146">
        <v>0</v>
      </c>
      <c r="N20" s="186">
        <v>0</v>
      </c>
      <c r="O20" s="146">
        <v>0</v>
      </c>
      <c r="P20" s="146">
        <v>0</v>
      </c>
      <c r="Q20" s="146">
        <v>0</v>
      </c>
      <c r="R20" s="146">
        <v>0</v>
      </c>
      <c r="S20" s="146">
        <v>0</v>
      </c>
      <c r="T20" s="146">
        <v>0</v>
      </c>
      <c r="U20" s="146">
        <v>0</v>
      </c>
      <c r="V20" s="146">
        <v>0</v>
      </c>
      <c r="W20" s="146">
        <v>0</v>
      </c>
      <c r="X20" s="146">
        <v>0</v>
      </c>
      <c r="Y20" s="146">
        <v>0</v>
      </c>
      <c r="Z20" s="146">
        <v>1</v>
      </c>
      <c r="AA20" s="146">
        <v>0</v>
      </c>
      <c r="AB20" s="146">
        <v>0</v>
      </c>
      <c r="AC20" s="146">
        <v>0</v>
      </c>
      <c r="AD20" s="146">
        <v>0</v>
      </c>
      <c r="AE20" s="146">
        <v>0</v>
      </c>
      <c r="AF20" s="146">
        <v>0</v>
      </c>
      <c r="AG20" s="146">
        <v>0</v>
      </c>
      <c r="AH20" s="146">
        <v>0</v>
      </c>
      <c r="AI20" s="146">
        <v>0</v>
      </c>
      <c r="AJ20" s="146">
        <v>0</v>
      </c>
      <c r="AK20" s="146">
        <v>0</v>
      </c>
      <c r="AL20" s="146">
        <v>0</v>
      </c>
      <c r="AM20" s="146">
        <v>0</v>
      </c>
      <c r="AN20" s="146">
        <v>0</v>
      </c>
      <c r="AO20" s="146">
        <v>0</v>
      </c>
      <c r="AP20" s="146">
        <v>0</v>
      </c>
      <c r="AQ20" s="146">
        <v>0</v>
      </c>
      <c r="AR20" s="146">
        <v>0</v>
      </c>
      <c r="AS20" s="146">
        <v>0</v>
      </c>
      <c r="AT20" s="146">
        <v>0</v>
      </c>
      <c r="AU20" s="146">
        <v>0</v>
      </c>
      <c r="AV20" s="146">
        <v>0</v>
      </c>
      <c r="AW20" s="146">
        <v>0</v>
      </c>
      <c r="AX20" s="146">
        <v>0</v>
      </c>
      <c r="AY20" s="146">
        <v>0</v>
      </c>
      <c r="AZ20" s="146">
        <v>0</v>
      </c>
      <c r="BA20" s="146">
        <v>0</v>
      </c>
      <c r="BB20" s="146">
        <v>0</v>
      </c>
      <c r="BC20" s="146">
        <v>0</v>
      </c>
      <c r="BD20" s="146">
        <v>0</v>
      </c>
      <c r="BE20" s="146">
        <v>0</v>
      </c>
      <c r="BF20" s="146">
        <v>0</v>
      </c>
      <c r="BG20" s="146">
        <v>0</v>
      </c>
      <c r="BH20" s="146">
        <v>0</v>
      </c>
      <c r="BI20" s="146">
        <v>0</v>
      </c>
      <c r="BJ20" s="146">
        <v>0</v>
      </c>
      <c r="BK20" s="146">
        <v>0</v>
      </c>
      <c r="BL20" s="146">
        <v>0</v>
      </c>
      <c r="BM20" s="146">
        <v>0</v>
      </c>
      <c r="BN20" s="146">
        <v>0</v>
      </c>
      <c r="BO20" s="146">
        <v>0</v>
      </c>
      <c r="BP20" s="146">
        <v>0</v>
      </c>
      <c r="BQ20" s="204">
        <v>0</v>
      </c>
      <c r="BR20" s="146">
        <v>0</v>
      </c>
      <c r="BS20" s="146">
        <v>0</v>
      </c>
      <c r="BT20" s="146">
        <v>0</v>
      </c>
      <c r="BU20" s="146">
        <v>0</v>
      </c>
      <c r="BV20" s="146">
        <v>0</v>
      </c>
      <c r="BW20" s="146">
        <v>0</v>
      </c>
      <c r="BX20" s="146">
        <v>0</v>
      </c>
      <c r="BY20" s="146">
        <v>0</v>
      </c>
      <c r="BZ20" s="146">
        <v>0</v>
      </c>
      <c r="CA20" s="146">
        <v>0</v>
      </c>
      <c r="CB20" s="146">
        <v>0</v>
      </c>
      <c r="CC20" s="146">
        <v>0</v>
      </c>
      <c r="CD20" s="146">
        <v>0</v>
      </c>
      <c r="CE20" s="146">
        <v>0</v>
      </c>
      <c r="CF20" s="146">
        <v>0</v>
      </c>
      <c r="CG20" s="146">
        <v>0</v>
      </c>
      <c r="CH20" s="146">
        <v>0</v>
      </c>
      <c r="CI20" s="146">
        <v>0</v>
      </c>
      <c r="CJ20" s="146">
        <v>0</v>
      </c>
      <c r="CK20" s="146">
        <v>1</v>
      </c>
      <c r="CL20" s="146">
        <v>0</v>
      </c>
      <c r="CM20" s="146">
        <v>0</v>
      </c>
      <c r="CN20" s="146">
        <v>0</v>
      </c>
      <c r="CO20" s="146">
        <v>0</v>
      </c>
      <c r="CP20" s="146">
        <v>0</v>
      </c>
      <c r="CQ20" s="146">
        <v>0</v>
      </c>
      <c r="CR20" s="146">
        <v>0</v>
      </c>
      <c r="CS20" s="146">
        <v>0</v>
      </c>
      <c r="CT20" s="146">
        <v>2</v>
      </c>
      <c r="CU20" s="146">
        <v>0</v>
      </c>
      <c r="CV20" s="146">
        <v>0</v>
      </c>
      <c r="CW20" s="146">
        <v>0</v>
      </c>
      <c r="CX20" s="146">
        <v>0</v>
      </c>
      <c r="CY20" s="146">
        <v>1</v>
      </c>
      <c r="CZ20" s="146">
        <v>0</v>
      </c>
      <c r="DA20" s="146">
        <v>0</v>
      </c>
      <c r="DB20" s="146">
        <v>0</v>
      </c>
      <c r="DC20" s="146">
        <v>0</v>
      </c>
      <c r="DD20" s="146">
        <v>0</v>
      </c>
      <c r="DE20" s="146">
        <v>1</v>
      </c>
      <c r="DF20" s="146">
        <v>0</v>
      </c>
      <c r="DG20" s="146">
        <v>0</v>
      </c>
      <c r="DH20" s="146">
        <v>0</v>
      </c>
      <c r="DI20" s="146">
        <v>0</v>
      </c>
    </row>
    <row r="21" spans="1:113" s="146" customFormat="1" x14ac:dyDescent="0.25">
      <c r="A21" s="146" t="s">
        <v>814</v>
      </c>
      <c r="B21" s="146" t="s">
        <v>815</v>
      </c>
      <c r="C21" s="146">
        <v>45</v>
      </c>
      <c r="D21" s="146">
        <v>45</v>
      </c>
      <c r="E21" s="146">
        <v>0</v>
      </c>
      <c r="F21" s="197">
        <f t="shared" si="0"/>
        <v>0</v>
      </c>
      <c r="G21" s="197">
        <v>0</v>
      </c>
      <c r="H21" s="146">
        <v>20</v>
      </c>
      <c r="I21" s="197">
        <f t="shared" si="1"/>
        <v>3</v>
      </c>
      <c r="J21" s="197">
        <v>0</v>
      </c>
      <c r="K21" s="146">
        <v>0</v>
      </c>
      <c r="L21" s="185">
        <v>0</v>
      </c>
      <c r="M21" s="146">
        <v>0</v>
      </c>
      <c r="N21" s="186">
        <v>0</v>
      </c>
      <c r="O21" s="146">
        <v>0</v>
      </c>
      <c r="P21" s="146">
        <v>0</v>
      </c>
      <c r="Q21" s="146">
        <v>0</v>
      </c>
      <c r="R21" s="146">
        <v>0</v>
      </c>
      <c r="S21" s="146">
        <v>0</v>
      </c>
      <c r="T21" s="146">
        <v>0</v>
      </c>
      <c r="U21" s="146">
        <v>0</v>
      </c>
      <c r="V21" s="146">
        <v>0</v>
      </c>
      <c r="W21" s="146">
        <v>0</v>
      </c>
      <c r="X21" s="146">
        <v>0</v>
      </c>
      <c r="Y21" s="146">
        <v>0</v>
      </c>
      <c r="Z21" s="146">
        <v>0</v>
      </c>
      <c r="AA21" s="146">
        <v>0</v>
      </c>
      <c r="AB21" s="146">
        <v>0</v>
      </c>
      <c r="AC21" s="146">
        <v>0</v>
      </c>
      <c r="AD21" s="146">
        <v>0</v>
      </c>
      <c r="AE21" s="146">
        <v>0</v>
      </c>
      <c r="AF21" s="146">
        <v>0</v>
      </c>
      <c r="AG21" s="146">
        <v>0</v>
      </c>
      <c r="AH21" s="146">
        <v>0</v>
      </c>
      <c r="AI21" s="146">
        <v>0</v>
      </c>
      <c r="AJ21" s="146">
        <v>0</v>
      </c>
      <c r="AK21" s="146">
        <v>0</v>
      </c>
      <c r="AL21" s="146">
        <v>0</v>
      </c>
      <c r="AM21" s="146">
        <v>0</v>
      </c>
      <c r="AN21" s="146">
        <v>0</v>
      </c>
      <c r="AO21" s="146">
        <v>0</v>
      </c>
      <c r="AP21" s="146">
        <v>0</v>
      </c>
      <c r="AQ21" s="146">
        <v>0</v>
      </c>
      <c r="AR21" s="146">
        <v>0</v>
      </c>
      <c r="AS21" s="146">
        <v>0</v>
      </c>
      <c r="AT21" s="146">
        <v>0</v>
      </c>
      <c r="AU21" s="146">
        <v>0</v>
      </c>
      <c r="AV21" s="146">
        <v>0</v>
      </c>
      <c r="AW21" s="146">
        <v>0</v>
      </c>
      <c r="AX21" s="146">
        <v>0</v>
      </c>
      <c r="AY21" s="146">
        <v>0</v>
      </c>
      <c r="AZ21" s="146">
        <v>0</v>
      </c>
      <c r="BA21" s="146">
        <v>0</v>
      </c>
      <c r="BB21" s="146">
        <v>0</v>
      </c>
      <c r="BC21" s="146">
        <v>0</v>
      </c>
      <c r="BD21" s="146">
        <v>0</v>
      </c>
      <c r="BE21" s="146">
        <v>0</v>
      </c>
      <c r="BF21" s="146">
        <v>0</v>
      </c>
      <c r="BG21" s="146">
        <v>0</v>
      </c>
      <c r="BH21" s="146">
        <v>0</v>
      </c>
      <c r="BI21" s="146">
        <v>0</v>
      </c>
      <c r="BJ21" s="146">
        <v>0</v>
      </c>
      <c r="BK21" s="146">
        <v>0</v>
      </c>
      <c r="BL21" s="146">
        <v>0</v>
      </c>
      <c r="BM21" s="146">
        <v>0</v>
      </c>
      <c r="BN21" s="146">
        <v>0</v>
      </c>
      <c r="BO21" s="146">
        <v>0</v>
      </c>
      <c r="BP21" s="146">
        <v>0</v>
      </c>
      <c r="BQ21" s="204">
        <v>0</v>
      </c>
      <c r="BR21" s="146">
        <v>0</v>
      </c>
      <c r="BS21" s="146">
        <v>0</v>
      </c>
      <c r="BT21" s="146">
        <v>0</v>
      </c>
      <c r="BU21" s="146">
        <v>0</v>
      </c>
      <c r="BV21" s="146">
        <v>0</v>
      </c>
      <c r="BW21" s="146">
        <v>0</v>
      </c>
      <c r="BX21" s="146">
        <v>0</v>
      </c>
      <c r="BY21" s="146">
        <v>0</v>
      </c>
      <c r="BZ21" s="146">
        <v>5</v>
      </c>
      <c r="CA21" s="146">
        <v>0</v>
      </c>
      <c r="CB21" s="146">
        <v>0</v>
      </c>
      <c r="CC21" s="146">
        <v>0</v>
      </c>
      <c r="CD21" s="146">
        <v>0</v>
      </c>
      <c r="CE21" s="146">
        <v>0</v>
      </c>
      <c r="CF21" s="146">
        <v>0</v>
      </c>
      <c r="CG21" s="146">
        <v>0</v>
      </c>
      <c r="CH21" s="146">
        <v>0</v>
      </c>
      <c r="CI21" s="146">
        <v>0</v>
      </c>
      <c r="CJ21" s="146">
        <v>0</v>
      </c>
      <c r="CK21" s="146">
        <v>0</v>
      </c>
      <c r="CL21" s="146">
        <v>0</v>
      </c>
      <c r="CM21" s="146">
        <v>0</v>
      </c>
      <c r="CN21" s="146">
        <v>0</v>
      </c>
      <c r="CO21" s="146">
        <v>0</v>
      </c>
      <c r="CP21" s="146">
        <v>0</v>
      </c>
      <c r="CQ21" s="146">
        <v>0</v>
      </c>
      <c r="CR21" s="146">
        <v>0</v>
      </c>
      <c r="CS21" s="146">
        <v>0</v>
      </c>
      <c r="CT21" s="146">
        <v>0</v>
      </c>
      <c r="CU21" s="146">
        <v>0</v>
      </c>
      <c r="CV21" s="146">
        <v>0</v>
      </c>
      <c r="CW21" s="146">
        <v>13</v>
      </c>
      <c r="CX21" s="146">
        <v>0</v>
      </c>
      <c r="CY21" s="146">
        <v>0</v>
      </c>
      <c r="CZ21" s="146">
        <v>0</v>
      </c>
      <c r="DA21" s="146">
        <v>0</v>
      </c>
      <c r="DB21" s="146">
        <v>0</v>
      </c>
      <c r="DC21" s="146">
        <v>0</v>
      </c>
      <c r="DD21" s="146">
        <v>0</v>
      </c>
      <c r="DE21" s="146">
        <v>2</v>
      </c>
      <c r="DF21" s="146">
        <v>0</v>
      </c>
      <c r="DG21" s="146">
        <v>0</v>
      </c>
      <c r="DH21" s="146">
        <v>0</v>
      </c>
      <c r="DI21" s="146">
        <v>0</v>
      </c>
    </row>
    <row r="22" spans="1:113" s="146" customFormat="1" x14ac:dyDescent="0.25">
      <c r="A22" s="146" t="s">
        <v>814</v>
      </c>
      <c r="B22" s="146" t="s">
        <v>815</v>
      </c>
      <c r="C22" s="146">
        <v>46</v>
      </c>
      <c r="D22" s="146">
        <v>46</v>
      </c>
      <c r="E22" s="146">
        <v>4</v>
      </c>
      <c r="F22" s="197">
        <f t="shared" si="0"/>
        <v>2</v>
      </c>
      <c r="G22" s="197">
        <v>0</v>
      </c>
      <c r="H22" s="146">
        <v>4</v>
      </c>
      <c r="I22" s="197">
        <f t="shared" si="1"/>
        <v>3</v>
      </c>
      <c r="J22" s="197">
        <v>1</v>
      </c>
      <c r="K22" s="146">
        <v>0</v>
      </c>
      <c r="L22" s="185">
        <v>3</v>
      </c>
      <c r="M22" s="146">
        <v>0</v>
      </c>
      <c r="N22" s="186">
        <v>0</v>
      </c>
      <c r="O22" s="146">
        <v>0</v>
      </c>
      <c r="P22" s="146">
        <v>0</v>
      </c>
      <c r="Q22" s="146">
        <v>0</v>
      </c>
      <c r="R22" s="146">
        <v>0</v>
      </c>
      <c r="S22" s="146">
        <v>0</v>
      </c>
      <c r="T22" s="146">
        <v>0</v>
      </c>
      <c r="U22" s="146">
        <v>0</v>
      </c>
      <c r="V22" s="146">
        <v>0</v>
      </c>
      <c r="W22" s="146">
        <v>0</v>
      </c>
      <c r="X22" s="146">
        <v>0</v>
      </c>
      <c r="Y22" s="146">
        <v>0</v>
      </c>
      <c r="Z22" s="146">
        <v>0</v>
      </c>
      <c r="AA22" s="146">
        <v>0</v>
      </c>
      <c r="AB22" s="146">
        <v>0</v>
      </c>
      <c r="AC22" s="146">
        <v>0</v>
      </c>
      <c r="AD22" s="146">
        <v>0</v>
      </c>
      <c r="AE22" s="146">
        <v>0</v>
      </c>
      <c r="AF22" s="146">
        <v>0</v>
      </c>
      <c r="AG22" s="146">
        <v>1</v>
      </c>
      <c r="AH22" s="146">
        <v>0</v>
      </c>
      <c r="AI22" s="146">
        <v>0</v>
      </c>
      <c r="AJ22" s="146">
        <v>0</v>
      </c>
      <c r="AK22" s="146">
        <v>0</v>
      </c>
      <c r="AL22" s="146">
        <v>0</v>
      </c>
      <c r="AM22" s="146">
        <v>0</v>
      </c>
      <c r="AN22" s="146">
        <v>0</v>
      </c>
      <c r="AO22" s="146">
        <v>0</v>
      </c>
      <c r="AP22" s="146">
        <v>0</v>
      </c>
      <c r="AQ22" s="146">
        <v>0</v>
      </c>
      <c r="AR22" s="146">
        <v>0</v>
      </c>
      <c r="AS22" s="146">
        <v>0</v>
      </c>
      <c r="AT22" s="146">
        <v>0</v>
      </c>
      <c r="AU22" s="146">
        <v>0</v>
      </c>
      <c r="AV22" s="146">
        <v>0</v>
      </c>
      <c r="AW22" s="146">
        <v>0</v>
      </c>
      <c r="AX22" s="146">
        <v>0</v>
      </c>
      <c r="AY22" s="146">
        <v>0</v>
      </c>
      <c r="AZ22" s="146">
        <v>0</v>
      </c>
      <c r="BA22" s="146">
        <v>0</v>
      </c>
      <c r="BB22" s="146">
        <v>0</v>
      </c>
      <c r="BC22" s="146">
        <v>0</v>
      </c>
      <c r="BD22" s="146">
        <v>0</v>
      </c>
      <c r="BE22" s="146">
        <v>0</v>
      </c>
      <c r="BF22" s="146">
        <v>0</v>
      </c>
      <c r="BG22" s="146">
        <v>0</v>
      </c>
      <c r="BH22" s="146">
        <v>0</v>
      </c>
      <c r="BI22" s="146">
        <v>0</v>
      </c>
      <c r="BJ22" s="146">
        <v>0</v>
      </c>
      <c r="BK22" s="146">
        <v>0</v>
      </c>
      <c r="BL22" s="146">
        <v>0</v>
      </c>
      <c r="BM22" s="146">
        <v>0</v>
      </c>
      <c r="BN22" s="146">
        <v>0</v>
      </c>
      <c r="BO22" s="146">
        <v>0</v>
      </c>
      <c r="BP22" s="146">
        <v>0</v>
      </c>
      <c r="BQ22" s="204">
        <v>0</v>
      </c>
      <c r="BR22" s="146">
        <v>0</v>
      </c>
      <c r="BS22" s="146">
        <v>0</v>
      </c>
      <c r="BT22" s="146">
        <v>0</v>
      </c>
      <c r="BU22" s="146">
        <v>0</v>
      </c>
      <c r="BV22" s="146">
        <v>0</v>
      </c>
      <c r="BW22" s="146">
        <v>0</v>
      </c>
      <c r="BX22" s="146">
        <v>0</v>
      </c>
      <c r="BY22" s="146">
        <v>0</v>
      </c>
      <c r="BZ22" s="146">
        <v>0</v>
      </c>
      <c r="CA22" s="146">
        <v>0</v>
      </c>
      <c r="CB22" s="146">
        <v>0</v>
      </c>
      <c r="CC22" s="146">
        <v>0</v>
      </c>
      <c r="CD22" s="146">
        <v>0</v>
      </c>
      <c r="CE22" s="146">
        <v>0</v>
      </c>
      <c r="CF22" s="146">
        <v>0</v>
      </c>
      <c r="CG22" s="146">
        <v>0</v>
      </c>
      <c r="CH22" s="146">
        <v>0</v>
      </c>
      <c r="CI22" s="146">
        <v>0</v>
      </c>
      <c r="CJ22" s="146">
        <v>0</v>
      </c>
      <c r="CK22" s="146">
        <v>0</v>
      </c>
      <c r="CL22" s="146">
        <v>0</v>
      </c>
      <c r="CM22" s="146">
        <v>0</v>
      </c>
      <c r="CN22" s="146">
        <v>1</v>
      </c>
      <c r="CO22" s="146">
        <v>0</v>
      </c>
      <c r="CP22" s="146">
        <v>0</v>
      </c>
      <c r="CQ22" s="146">
        <v>0</v>
      </c>
      <c r="CR22" s="146">
        <v>0</v>
      </c>
      <c r="CS22" s="146">
        <v>0</v>
      </c>
      <c r="CT22" s="146">
        <v>1</v>
      </c>
      <c r="CU22" s="146">
        <v>0</v>
      </c>
      <c r="CV22" s="146">
        <v>0</v>
      </c>
      <c r="CW22" s="146">
        <v>0</v>
      </c>
      <c r="CX22" s="146">
        <v>0</v>
      </c>
      <c r="CY22" s="146">
        <v>0</v>
      </c>
      <c r="CZ22" s="146">
        <v>0</v>
      </c>
      <c r="DA22" s="146">
        <v>0</v>
      </c>
      <c r="DB22" s="146">
        <v>0</v>
      </c>
      <c r="DC22" s="146">
        <v>0</v>
      </c>
      <c r="DD22" s="146">
        <v>0</v>
      </c>
      <c r="DE22" s="146">
        <v>2</v>
      </c>
      <c r="DF22" s="146">
        <v>0</v>
      </c>
      <c r="DG22" s="146">
        <v>0</v>
      </c>
      <c r="DH22" s="146">
        <v>0</v>
      </c>
      <c r="DI22" s="146">
        <v>0</v>
      </c>
    </row>
    <row r="23" spans="1:113" s="146" customFormat="1" x14ac:dyDescent="0.25">
      <c r="A23" s="146" t="s">
        <v>814</v>
      </c>
      <c r="B23" s="146" t="s">
        <v>815</v>
      </c>
      <c r="C23" s="146">
        <v>47</v>
      </c>
      <c r="D23" s="146">
        <v>47</v>
      </c>
      <c r="E23" s="146">
        <v>0</v>
      </c>
      <c r="F23" s="197">
        <f t="shared" si="0"/>
        <v>0</v>
      </c>
      <c r="G23" s="197">
        <v>0</v>
      </c>
      <c r="H23" s="146">
        <v>13</v>
      </c>
      <c r="I23" s="197">
        <f t="shared" si="1"/>
        <v>5</v>
      </c>
      <c r="J23" s="197">
        <v>1</v>
      </c>
      <c r="K23" s="146">
        <v>0</v>
      </c>
      <c r="L23" s="185">
        <v>0</v>
      </c>
      <c r="M23" s="146">
        <v>0</v>
      </c>
      <c r="N23" s="186">
        <v>0</v>
      </c>
      <c r="O23" s="146">
        <v>0</v>
      </c>
      <c r="P23" s="146">
        <v>0</v>
      </c>
      <c r="Q23" s="146">
        <v>0</v>
      </c>
      <c r="R23" s="146">
        <v>0</v>
      </c>
      <c r="S23" s="146">
        <v>0</v>
      </c>
      <c r="T23" s="146">
        <v>0</v>
      </c>
      <c r="U23" s="146">
        <v>0</v>
      </c>
      <c r="V23" s="146">
        <v>0</v>
      </c>
      <c r="W23" s="146">
        <v>0</v>
      </c>
      <c r="X23" s="146">
        <v>0</v>
      </c>
      <c r="Y23" s="146">
        <v>0</v>
      </c>
      <c r="Z23" s="146">
        <v>0</v>
      </c>
      <c r="AA23" s="146">
        <v>0</v>
      </c>
      <c r="AB23" s="146">
        <v>0</v>
      </c>
      <c r="AC23" s="146">
        <v>0</v>
      </c>
      <c r="AD23" s="146">
        <v>0</v>
      </c>
      <c r="AE23" s="146">
        <v>0</v>
      </c>
      <c r="AF23" s="146">
        <v>0</v>
      </c>
      <c r="AG23" s="146">
        <v>0</v>
      </c>
      <c r="AH23" s="146">
        <v>0</v>
      </c>
      <c r="AI23" s="146">
        <v>0</v>
      </c>
      <c r="AJ23" s="146">
        <v>0</v>
      </c>
      <c r="AK23" s="146">
        <v>0</v>
      </c>
      <c r="AL23" s="146">
        <v>0</v>
      </c>
      <c r="AM23" s="146">
        <v>0</v>
      </c>
      <c r="AN23" s="146">
        <v>0</v>
      </c>
      <c r="AO23" s="146">
        <v>0</v>
      </c>
      <c r="AP23" s="146">
        <v>0</v>
      </c>
      <c r="AQ23" s="146">
        <v>0</v>
      </c>
      <c r="AR23" s="146">
        <v>0</v>
      </c>
      <c r="AS23" s="146">
        <v>0</v>
      </c>
      <c r="AT23" s="146">
        <v>0</v>
      </c>
      <c r="AU23" s="146">
        <v>0</v>
      </c>
      <c r="AV23" s="146">
        <v>0</v>
      </c>
      <c r="AW23" s="146">
        <v>0</v>
      </c>
      <c r="AX23" s="146">
        <v>0</v>
      </c>
      <c r="AY23" s="146">
        <v>0</v>
      </c>
      <c r="AZ23" s="146">
        <v>0</v>
      </c>
      <c r="BA23" s="146">
        <v>0</v>
      </c>
      <c r="BB23" s="146">
        <v>0</v>
      </c>
      <c r="BC23" s="146">
        <v>0</v>
      </c>
      <c r="BD23" s="146">
        <v>0</v>
      </c>
      <c r="BE23" s="146">
        <v>0</v>
      </c>
      <c r="BF23" s="146">
        <v>0</v>
      </c>
      <c r="BG23" s="146">
        <v>0</v>
      </c>
      <c r="BH23" s="146">
        <v>0</v>
      </c>
      <c r="BI23" s="146">
        <v>0</v>
      </c>
      <c r="BJ23" s="146">
        <v>0</v>
      </c>
      <c r="BK23" s="146">
        <v>0</v>
      </c>
      <c r="BL23" s="146">
        <v>0</v>
      </c>
      <c r="BM23" s="146">
        <v>0</v>
      </c>
      <c r="BN23" s="146">
        <v>0</v>
      </c>
      <c r="BO23" s="146">
        <v>0</v>
      </c>
      <c r="BP23" s="146">
        <v>0</v>
      </c>
      <c r="BQ23" s="204">
        <v>0</v>
      </c>
      <c r="BR23" s="146">
        <v>0</v>
      </c>
      <c r="BS23" s="146">
        <v>0</v>
      </c>
      <c r="BT23" s="146">
        <v>0</v>
      </c>
      <c r="BU23" s="146">
        <v>0</v>
      </c>
      <c r="BV23" s="146">
        <v>0</v>
      </c>
      <c r="BW23" s="146">
        <v>0</v>
      </c>
      <c r="BX23" s="146">
        <v>0</v>
      </c>
      <c r="BY23" s="146">
        <v>0</v>
      </c>
      <c r="BZ23" s="146">
        <v>0</v>
      </c>
      <c r="CA23" s="146">
        <v>0</v>
      </c>
      <c r="CB23" s="146">
        <v>0</v>
      </c>
      <c r="CC23" s="146">
        <v>0</v>
      </c>
      <c r="CD23" s="146">
        <v>0</v>
      </c>
      <c r="CE23" s="146">
        <v>0</v>
      </c>
      <c r="CF23" s="146">
        <v>0</v>
      </c>
      <c r="CG23" s="146">
        <v>0</v>
      </c>
      <c r="CH23" s="146">
        <v>0</v>
      </c>
      <c r="CI23" s="146">
        <v>0</v>
      </c>
      <c r="CJ23" s="146">
        <v>0</v>
      </c>
      <c r="CK23" s="146">
        <v>0</v>
      </c>
      <c r="CL23" s="146">
        <v>0</v>
      </c>
      <c r="CM23" s="146">
        <v>0</v>
      </c>
      <c r="CN23" s="146">
        <v>0</v>
      </c>
      <c r="CO23" s="146">
        <v>0</v>
      </c>
      <c r="CP23" s="146">
        <v>0</v>
      </c>
      <c r="CQ23" s="146">
        <v>0</v>
      </c>
      <c r="CR23" s="146">
        <v>0</v>
      </c>
      <c r="CS23" s="146">
        <v>0</v>
      </c>
      <c r="CT23" s="146">
        <v>5</v>
      </c>
      <c r="CU23" s="146">
        <v>1</v>
      </c>
      <c r="CV23" s="146">
        <v>0</v>
      </c>
      <c r="CW23" s="146">
        <v>0</v>
      </c>
      <c r="CX23" s="146">
        <v>0</v>
      </c>
      <c r="CY23" s="146">
        <v>1</v>
      </c>
      <c r="CZ23" s="146">
        <v>1</v>
      </c>
      <c r="DA23" s="146">
        <v>0</v>
      </c>
      <c r="DB23" s="146">
        <v>0</v>
      </c>
      <c r="DC23" s="146">
        <v>0</v>
      </c>
      <c r="DD23" s="146">
        <v>0</v>
      </c>
      <c r="DE23" s="146">
        <v>5</v>
      </c>
      <c r="DF23" s="146">
        <v>0</v>
      </c>
      <c r="DG23" s="146">
        <v>0</v>
      </c>
      <c r="DH23" s="146">
        <v>0</v>
      </c>
      <c r="DI23" s="146">
        <v>0</v>
      </c>
    </row>
    <row r="24" spans="1:113" s="146" customFormat="1" x14ac:dyDescent="0.25">
      <c r="A24" s="146" t="s">
        <v>814</v>
      </c>
      <c r="B24" s="146" t="s">
        <v>815</v>
      </c>
      <c r="C24" s="146">
        <v>48</v>
      </c>
      <c r="D24" s="146">
        <v>48</v>
      </c>
      <c r="E24" s="146">
        <v>2</v>
      </c>
      <c r="F24" s="197">
        <f t="shared" si="0"/>
        <v>2</v>
      </c>
      <c r="G24" s="197">
        <v>0</v>
      </c>
      <c r="H24" s="146">
        <v>11</v>
      </c>
      <c r="I24" s="197">
        <f t="shared" si="1"/>
        <v>6</v>
      </c>
      <c r="J24" s="197">
        <v>2</v>
      </c>
      <c r="K24" s="146">
        <v>0</v>
      </c>
      <c r="L24" s="185">
        <v>1</v>
      </c>
      <c r="M24" s="146">
        <v>1</v>
      </c>
      <c r="N24" s="186">
        <v>0</v>
      </c>
      <c r="O24" s="146">
        <v>0</v>
      </c>
      <c r="P24" s="146">
        <v>0</v>
      </c>
      <c r="Q24" s="146">
        <v>0</v>
      </c>
      <c r="R24" s="146">
        <v>0</v>
      </c>
      <c r="S24" s="146">
        <v>0</v>
      </c>
      <c r="T24" s="146">
        <v>0</v>
      </c>
      <c r="U24" s="146">
        <v>0</v>
      </c>
      <c r="V24" s="146">
        <v>0</v>
      </c>
      <c r="W24" s="146">
        <v>0</v>
      </c>
      <c r="X24" s="146">
        <v>0</v>
      </c>
      <c r="Y24" s="146">
        <v>0</v>
      </c>
      <c r="Z24" s="146">
        <v>0</v>
      </c>
      <c r="AA24" s="146">
        <v>0</v>
      </c>
      <c r="AB24" s="146">
        <v>0</v>
      </c>
      <c r="AC24" s="146">
        <v>0</v>
      </c>
      <c r="AD24" s="146">
        <v>0</v>
      </c>
      <c r="AE24" s="146">
        <v>0</v>
      </c>
      <c r="AF24" s="146">
        <v>0</v>
      </c>
      <c r="AG24" s="146">
        <v>0</v>
      </c>
      <c r="AH24" s="146">
        <v>0</v>
      </c>
      <c r="AI24" s="146">
        <v>0</v>
      </c>
      <c r="AJ24" s="146">
        <v>0</v>
      </c>
      <c r="AK24" s="146">
        <v>0</v>
      </c>
      <c r="AL24" s="146">
        <v>0</v>
      </c>
      <c r="AM24" s="146">
        <v>0</v>
      </c>
      <c r="AN24" s="146">
        <v>0</v>
      </c>
      <c r="AO24" s="146">
        <v>0</v>
      </c>
      <c r="AP24" s="146">
        <v>0</v>
      </c>
      <c r="AQ24" s="146">
        <v>0</v>
      </c>
      <c r="AR24" s="146">
        <v>0</v>
      </c>
      <c r="AS24" s="146">
        <v>0</v>
      </c>
      <c r="AT24" s="146">
        <v>0</v>
      </c>
      <c r="AU24" s="146">
        <v>0</v>
      </c>
      <c r="AV24" s="146">
        <v>0</v>
      </c>
      <c r="AW24" s="146">
        <v>0</v>
      </c>
      <c r="AX24" s="146">
        <v>0</v>
      </c>
      <c r="AY24" s="146">
        <v>0</v>
      </c>
      <c r="AZ24" s="146">
        <v>0</v>
      </c>
      <c r="BA24" s="146">
        <v>0</v>
      </c>
      <c r="BB24" s="146">
        <v>0</v>
      </c>
      <c r="BC24" s="146">
        <v>0</v>
      </c>
      <c r="BD24" s="146">
        <v>0</v>
      </c>
      <c r="BE24" s="146">
        <v>0</v>
      </c>
      <c r="BF24" s="146">
        <v>0</v>
      </c>
      <c r="BG24" s="146">
        <v>0</v>
      </c>
      <c r="BH24" s="146">
        <v>0</v>
      </c>
      <c r="BI24" s="146">
        <v>0</v>
      </c>
      <c r="BJ24" s="146">
        <v>0</v>
      </c>
      <c r="BK24" s="146">
        <v>0</v>
      </c>
      <c r="BL24" s="146">
        <v>0</v>
      </c>
      <c r="BM24" s="146">
        <v>0</v>
      </c>
      <c r="BN24" s="146">
        <v>0</v>
      </c>
      <c r="BO24" s="146">
        <v>0</v>
      </c>
      <c r="BP24" s="146">
        <v>0</v>
      </c>
      <c r="BQ24" s="204">
        <v>0</v>
      </c>
      <c r="BR24" s="146">
        <v>0</v>
      </c>
      <c r="BS24" s="146">
        <v>0</v>
      </c>
      <c r="BT24" s="146">
        <v>0</v>
      </c>
      <c r="BU24" s="146">
        <v>0</v>
      </c>
      <c r="BV24" s="146">
        <v>0</v>
      </c>
      <c r="BW24" s="146">
        <v>1</v>
      </c>
      <c r="BX24" s="146">
        <v>0</v>
      </c>
      <c r="BY24" s="146">
        <v>0</v>
      </c>
      <c r="BZ24" s="146">
        <v>0</v>
      </c>
      <c r="CA24" s="146">
        <v>0</v>
      </c>
      <c r="CB24" s="146">
        <v>0</v>
      </c>
      <c r="CC24" s="146">
        <v>0</v>
      </c>
      <c r="CD24" s="146">
        <v>0</v>
      </c>
      <c r="CE24" s="146">
        <v>0</v>
      </c>
      <c r="CF24" s="146">
        <v>0</v>
      </c>
      <c r="CG24" s="146">
        <v>1</v>
      </c>
      <c r="CH24" s="146">
        <v>0</v>
      </c>
      <c r="CI24" s="146">
        <v>0</v>
      </c>
      <c r="CJ24" s="146">
        <v>0</v>
      </c>
      <c r="CK24" s="146">
        <v>3</v>
      </c>
      <c r="CL24" s="146">
        <v>0</v>
      </c>
      <c r="CM24" s="146">
        <v>0</v>
      </c>
      <c r="CN24" s="146">
        <v>0</v>
      </c>
      <c r="CO24" s="146">
        <v>0</v>
      </c>
      <c r="CP24" s="146">
        <v>0</v>
      </c>
      <c r="CQ24" s="146">
        <v>0</v>
      </c>
      <c r="CR24" s="146">
        <v>0</v>
      </c>
      <c r="CS24" s="146">
        <v>0</v>
      </c>
      <c r="CT24" s="146">
        <v>1</v>
      </c>
      <c r="CU24" s="146">
        <v>0</v>
      </c>
      <c r="CV24" s="146">
        <v>0</v>
      </c>
      <c r="CW24" s="146">
        <v>1</v>
      </c>
      <c r="CX24" s="146">
        <v>0</v>
      </c>
      <c r="CY24" s="146">
        <v>0</v>
      </c>
      <c r="CZ24" s="146">
        <v>0</v>
      </c>
      <c r="DA24" s="146">
        <v>0</v>
      </c>
      <c r="DB24" s="146">
        <v>0</v>
      </c>
      <c r="DC24" s="146">
        <v>0</v>
      </c>
      <c r="DD24" s="146">
        <v>0</v>
      </c>
      <c r="DE24" s="146">
        <v>4</v>
      </c>
      <c r="DF24" s="146">
        <v>0</v>
      </c>
      <c r="DG24" s="146">
        <v>0</v>
      </c>
      <c r="DH24" s="146">
        <v>0</v>
      </c>
      <c r="DI24" s="146">
        <v>0</v>
      </c>
    </row>
    <row r="25" spans="1:113" s="146" customFormat="1" x14ac:dyDescent="0.25">
      <c r="A25" s="146" t="s">
        <v>814</v>
      </c>
      <c r="B25" s="146" t="s">
        <v>815</v>
      </c>
      <c r="C25" s="146">
        <v>49</v>
      </c>
      <c r="D25" s="146">
        <v>49</v>
      </c>
      <c r="E25" s="146">
        <v>3</v>
      </c>
      <c r="F25" s="197">
        <f t="shared" si="0"/>
        <v>2</v>
      </c>
      <c r="G25" s="197">
        <v>0</v>
      </c>
      <c r="H25" s="146">
        <v>7</v>
      </c>
      <c r="I25" s="197">
        <f t="shared" si="1"/>
        <v>1</v>
      </c>
      <c r="J25" s="197">
        <v>0</v>
      </c>
      <c r="K25" s="146">
        <v>0</v>
      </c>
      <c r="L25" s="185">
        <v>1</v>
      </c>
      <c r="M25" s="146">
        <v>0</v>
      </c>
      <c r="N25" s="186">
        <v>0</v>
      </c>
      <c r="O25" s="146">
        <v>0</v>
      </c>
      <c r="P25" s="146">
        <v>0</v>
      </c>
      <c r="Q25" s="146">
        <v>0</v>
      </c>
      <c r="R25" s="146">
        <v>0</v>
      </c>
      <c r="S25" s="146">
        <v>0</v>
      </c>
      <c r="T25" s="146">
        <v>0</v>
      </c>
      <c r="U25" s="146">
        <v>0</v>
      </c>
      <c r="V25" s="146">
        <v>0</v>
      </c>
      <c r="W25" s="146">
        <v>0</v>
      </c>
      <c r="X25" s="146">
        <v>0</v>
      </c>
      <c r="Y25" s="146">
        <v>0</v>
      </c>
      <c r="Z25" s="146">
        <v>0</v>
      </c>
      <c r="AA25" s="146">
        <v>0</v>
      </c>
      <c r="AB25" s="146">
        <v>0</v>
      </c>
      <c r="AC25" s="146">
        <v>0</v>
      </c>
      <c r="AD25" s="146">
        <v>0</v>
      </c>
      <c r="AE25" s="146">
        <v>0</v>
      </c>
      <c r="AF25" s="146">
        <v>0</v>
      </c>
      <c r="AG25" s="146">
        <v>2</v>
      </c>
      <c r="AH25" s="146">
        <v>0</v>
      </c>
      <c r="AI25" s="146">
        <v>0</v>
      </c>
      <c r="AJ25" s="146">
        <v>0</v>
      </c>
      <c r="AK25" s="146">
        <v>0</v>
      </c>
      <c r="AL25" s="146">
        <v>0</v>
      </c>
      <c r="AM25" s="146">
        <v>0</v>
      </c>
      <c r="AN25" s="146">
        <v>0</v>
      </c>
      <c r="AO25" s="146">
        <v>0</v>
      </c>
      <c r="AP25" s="146">
        <v>0</v>
      </c>
      <c r="AQ25" s="146">
        <v>0</v>
      </c>
      <c r="AR25" s="146">
        <v>0</v>
      </c>
      <c r="AS25" s="146">
        <v>0</v>
      </c>
      <c r="AT25" s="146">
        <v>0</v>
      </c>
      <c r="AU25" s="146">
        <v>0</v>
      </c>
      <c r="AV25" s="146">
        <v>0</v>
      </c>
      <c r="AW25" s="146">
        <v>0</v>
      </c>
      <c r="AX25" s="146">
        <v>0</v>
      </c>
      <c r="AY25" s="146">
        <v>0</v>
      </c>
      <c r="AZ25" s="146">
        <v>0</v>
      </c>
      <c r="BA25" s="146">
        <v>0</v>
      </c>
      <c r="BB25" s="146">
        <v>0</v>
      </c>
      <c r="BC25" s="146">
        <v>0</v>
      </c>
      <c r="BD25" s="146">
        <v>0</v>
      </c>
      <c r="BE25" s="146">
        <v>0</v>
      </c>
      <c r="BF25" s="146">
        <v>0</v>
      </c>
      <c r="BG25" s="146">
        <v>0</v>
      </c>
      <c r="BH25" s="146">
        <v>0</v>
      </c>
      <c r="BI25" s="146">
        <v>0</v>
      </c>
      <c r="BJ25" s="146">
        <v>0</v>
      </c>
      <c r="BK25" s="146">
        <v>0</v>
      </c>
      <c r="BL25" s="146">
        <v>0</v>
      </c>
      <c r="BM25" s="146">
        <v>0</v>
      </c>
      <c r="BN25" s="146">
        <v>0</v>
      </c>
      <c r="BO25" s="146">
        <v>0</v>
      </c>
      <c r="BP25" s="146">
        <v>0</v>
      </c>
      <c r="BQ25" s="204">
        <v>0</v>
      </c>
      <c r="BR25" s="146">
        <v>0</v>
      </c>
      <c r="BS25" s="146">
        <v>0</v>
      </c>
      <c r="BT25" s="146">
        <v>0</v>
      </c>
      <c r="BU25" s="146">
        <v>0</v>
      </c>
      <c r="BV25" s="146">
        <v>0</v>
      </c>
      <c r="BW25" s="146">
        <v>0</v>
      </c>
      <c r="BX25" s="146">
        <v>0</v>
      </c>
      <c r="BY25" s="146">
        <v>0</v>
      </c>
      <c r="BZ25" s="146">
        <v>0</v>
      </c>
      <c r="CA25" s="146">
        <v>0</v>
      </c>
      <c r="CB25" s="146">
        <v>0</v>
      </c>
      <c r="CC25" s="146">
        <v>0</v>
      </c>
      <c r="CD25" s="146">
        <v>0</v>
      </c>
      <c r="CE25" s="146">
        <v>0</v>
      </c>
      <c r="CF25" s="146">
        <v>0</v>
      </c>
      <c r="CG25" s="146">
        <v>0</v>
      </c>
      <c r="CH25" s="146">
        <v>0</v>
      </c>
      <c r="CI25" s="146">
        <v>0</v>
      </c>
      <c r="CJ25" s="146">
        <v>0</v>
      </c>
      <c r="CK25" s="146">
        <v>7</v>
      </c>
      <c r="CL25" s="146">
        <v>0</v>
      </c>
      <c r="CM25" s="146">
        <v>0</v>
      </c>
      <c r="CN25" s="146">
        <v>0</v>
      </c>
      <c r="CO25" s="146">
        <v>0</v>
      </c>
      <c r="CP25" s="146">
        <v>0</v>
      </c>
      <c r="CQ25" s="146">
        <v>0</v>
      </c>
      <c r="CR25" s="146">
        <v>0</v>
      </c>
      <c r="CS25" s="146">
        <v>0</v>
      </c>
      <c r="CT25" s="146">
        <v>0</v>
      </c>
      <c r="CU25" s="146">
        <v>0</v>
      </c>
      <c r="CV25" s="146">
        <v>0</v>
      </c>
      <c r="CW25" s="146">
        <v>0</v>
      </c>
      <c r="CX25" s="146">
        <v>0</v>
      </c>
      <c r="CY25" s="146">
        <v>0</v>
      </c>
      <c r="CZ25" s="146">
        <v>0</v>
      </c>
      <c r="DA25" s="146">
        <v>0</v>
      </c>
      <c r="DB25" s="146">
        <v>0</v>
      </c>
      <c r="DC25" s="146">
        <v>0</v>
      </c>
      <c r="DD25" s="146">
        <v>0</v>
      </c>
      <c r="DE25" s="146">
        <v>0</v>
      </c>
      <c r="DF25" s="146">
        <v>0</v>
      </c>
      <c r="DG25" s="146">
        <v>0</v>
      </c>
      <c r="DH25" s="146">
        <v>0</v>
      </c>
      <c r="DI25" s="146">
        <v>0</v>
      </c>
    </row>
    <row r="26" spans="1:113" s="146" customFormat="1" x14ac:dyDescent="0.25">
      <c r="A26" s="146" t="s">
        <v>814</v>
      </c>
      <c r="B26" s="146" t="s">
        <v>815</v>
      </c>
      <c r="C26" s="146">
        <v>50</v>
      </c>
      <c r="D26" s="146">
        <v>50</v>
      </c>
      <c r="E26" s="146">
        <v>1</v>
      </c>
      <c r="F26" s="197">
        <f t="shared" si="0"/>
        <v>1</v>
      </c>
      <c r="G26" s="197">
        <v>0</v>
      </c>
      <c r="H26" s="146">
        <v>7</v>
      </c>
      <c r="I26" s="197">
        <f t="shared" si="1"/>
        <v>3</v>
      </c>
      <c r="J26" s="197">
        <v>1</v>
      </c>
      <c r="K26" s="146">
        <v>0</v>
      </c>
      <c r="L26" s="185">
        <v>0</v>
      </c>
      <c r="M26" s="146">
        <v>0</v>
      </c>
      <c r="N26" s="186">
        <v>0</v>
      </c>
      <c r="O26" s="146">
        <v>0</v>
      </c>
      <c r="P26" s="146">
        <v>0</v>
      </c>
      <c r="Q26" s="146">
        <v>0</v>
      </c>
      <c r="R26" s="146">
        <v>0</v>
      </c>
      <c r="S26" s="146">
        <v>0</v>
      </c>
      <c r="T26" s="146">
        <v>0</v>
      </c>
      <c r="U26" s="146">
        <v>0</v>
      </c>
      <c r="V26" s="146">
        <v>0</v>
      </c>
      <c r="W26" s="146">
        <v>0</v>
      </c>
      <c r="X26" s="146">
        <v>0</v>
      </c>
      <c r="Y26" s="146">
        <v>0</v>
      </c>
      <c r="Z26" s="146">
        <v>1</v>
      </c>
      <c r="AA26" s="146">
        <v>0</v>
      </c>
      <c r="AB26" s="146">
        <v>0</v>
      </c>
      <c r="AC26" s="146">
        <v>0</v>
      </c>
      <c r="AD26" s="146">
        <v>0</v>
      </c>
      <c r="AE26" s="146">
        <v>0</v>
      </c>
      <c r="AF26" s="146">
        <v>0</v>
      </c>
      <c r="AG26" s="146">
        <v>0</v>
      </c>
      <c r="AH26" s="146">
        <v>0</v>
      </c>
      <c r="AI26" s="146">
        <v>0</v>
      </c>
      <c r="AJ26" s="146">
        <v>0</v>
      </c>
      <c r="AK26" s="146">
        <v>0</v>
      </c>
      <c r="AL26" s="146">
        <v>0</v>
      </c>
      <c r="AM26" s="146">
        <v>0</v>
      </c>
      <c r="AN26" s="146">
        <v>0</v>
      </c>
      <c r="AO26" s="146">
        <v>0</v>
      </c>
      <c r="AP26" s="146">
        <v>0</v>
      </c>
      <c r="AQ26" s="146">
        <v>0</v>
      </c>
      <c r="AR26" s="146">
        <v>0</v>
      </c>
      <c r="AS26" s="146">
        <v>0</v>
      </c>
      <c r="AT26" s="146">
        <v>0</v>
      </c>
      <c r="AU26" s="146">
        <v>0</v>
      </c>
      <c r="AV26" s="146">
        <v>0</v>
      </c>
      <c r="AW26" s="146">
        <v>0</v>
      </c>
      <c r="AX26" s="146">
        <v>0</v>
      </c>
      <c r="AY26" s="146">
        <v>0</v>
      </c>
      <c r="AZ26" s="146">
        <v>0</v>
      </c>
      <c r="BA26" s="146">
        <v>0</v>
      </c>
      <c r="BB26" s="146">
        <v>0</v>
      </c>
      <c r="BC26" s="146">
        <v>0</v>
      </c>
      <c r="BD26" s="146">
        <v>0</v>
      </c>
      <c r="BE26" s="146">
        <v>0</v>
      </c>
      <c r="BF26" s="146">
        <v>0</v>
      </c>
      <c r="BG26" s="146">
        <v>0</v>
      </c>
      <c r="BH26" s="146">
        <v>0</v>
      </c>
      <c r="BI26" s="146">
        <v>0</v>
      </c>
      <c r="BJ26" s="146">
        <v>0</v>
      </c>
      <c r="BK26" s="146">
        <v>0</v>
      </c>
      <c r="BL26" s="146">
        <v>0</v>
      </c>
      <c r="BM26" s="146">
        <v>0</v>
      </c>
      <c r="BN26" s="146">
        <v>0</v>
      </c>
      <c r="BO26" s="146">
        <v>0</v>
      </c>
      <c r="BP26" s="146">
        <v>0</v>
      </c>
      <c r="BQ26" s="204">
        <v>0</v>
      </c>
      <c r="BR26" s="146">
        <v>0</v>
      </c>
      <c r="BS26" s="146">
        <v>0</v>
      </c>
      <c r="BT26" s="146">
        <v>0</v>
      </c>
      <c r="BU26" s="146">
        <v>0</v>
      </c>
      <c r="BV26" s="146">
        <v>0</v>
      </c>
      <c r="BW26" s="146">
        <v>0</v>
      </c>
      <c r="BX26" s="146">
        <v>0</v>
      </c>
      <c r="BY26" s="146">
        <v>0</v>
      </c>
      <c r="BZ26" s="146">
        <v>0</v>
      </c>
      <c r="CA26" s="146">
        <v>0</v>
      </c>
      <c r="CB26" s="146">
        <v>0</v>
      </c>
      <c r="CC26" s="146">
        <v>0</v>
      </c>
      <c r="CD26" s="146">
        <v>0</v>
      </c>
      <c r="CE26" s="146">
        <v>0</v>
      </c>
      <c r="CF26" s="146">
        <v>0</v>
      </c>
      <c r="CG26" s="146">
        <v>0</v>
      </c>
      <c r="CH26" s="146">
        <v>0</v>
      </c>
      <c r="CI26" s="146">
        <v>0</v>
      </c>
      <c r="CJ26" s="146">
        <v>0</v>
      </c>
      <c r="CK26" s="146">
        <v>5</v>
      </c>
      <c r="CL26" s="146">
        <v>0</v>
      </c>
      <c r="CM26" s="146">
        <v>0</v>
      </c>
      <c r="CN26" s="146">
        <v>0</v>
      </c>
      <c r="CO26" s="146">
        <v>0</v>
      </c>
      <c r="CP26" s="146">
        <v>0</v>
      </c>
      <c r="CQ26" s="146">
        <v>0</v>
      </c>
      <c r="CR26" s="146">
        <v>0</v>
      </c>
      <c r="CS26" s="146">
        <v>0</v>
      </c>
      <c r="CT26" s="146">
        <v>0</v>
      </c>
      <c r="CU26" s="146">
        <v>0</v>
      </c>
      <c r="CV26" s="146">
        <v>0</v>
      </c>
      <c r="CW26" s="146">
        <v>0</v>
      </c>
      <c r="CX26" s="146">
        <v>0</v>
      </c>
      <c r="CY26" s="146">
        <v>0</v>
      </c>
      <c r="CZ26" s="146">
        <v>0</v>
      </c>
      <c r="DA26" s="146">
        <v>0</v>
      </c>
      <c r="DB26" s="146">
        <v>0</v>
      </c>
      <c r="DC26" s="146">
        <v>0</v>
      </c>
      <c r="DD26" s="146">
        <v>0</v>
      </c>
      <c r="DE26" s="146">
        <v>0</v>
      </c>
      <c r="DF26" s="146">
        <v>1</v>
      </c>
      <c r="DG26" s="146">
        <v>1</v>
      </c>
      <c r="DH26" s="146">
        <v>0</v>
      </c>
      <c r="DI26" s="146">
        <v>0</v>
      </c>
    </row>
    <row r="27" spans="1:113" s="146" customFormat="1" x14ac:dyDescent="0.25">
      <c r="A27" s="146" t="s">
        <v>814</v>
      </c>
      <c r="B27" s="146" t="s">
        <v>815</v>
      </c>
      <c r="C27" s="146">
        <v>51</v>
      </c>
      <c r="D27" s="146">
        <v>51</v>
      </c>
      <c r="E27" s="146">
        <v>1</v>
      </c>
      <c r="F27" s="197">
        <f t="shared" si="0"/>
        <v>1</v>
      </c>
      <c r="G27" s="197">
        <v>0</v>
      </c>
      <c r="H27" s="146">
        <v>11</v>
      </c>
      <c r="I27" s="197">
        <f t="shared" si="1"/>
        <v>5</v>
      </c>
      <c r="J27" s="197">
        <v>0</v>
      </c>
      <c r="K27" s="146">
        <v>0</v>
      </c>
      <c r="L27" s="185">
        <v>1</v>
      </c>
      <c r="M27" s="146">
        <v>0</v>
      </c>
      <c r="N27" s="186">
        <v>0</v>
      </c>
      <c r="O27" s="146">
        <v>0</v>
      </c>
      <c r="P27" s="146">
        <v>0</v>
      </c>
      <c r="Q27" s="146">
        <v>0</v>
      </c>
      <c r="R27" s="146">
        <v>0</v>
      </c>
      <c r="S27" s="146">
        <v>0</v>
      </c>
      <c r="T27" s="146">
        <v>0</v>
      </c>
      <c r="U27" s="146">
        <v>0</v>
      </c>
      <c r="V27" s="146">
        <v>0</v>
      </c>
      <c r="W27" s="146">
        <v>0</v>
      </c>
      <c r="X27" s="146">
        <v>0</v>
      </c>
      <c r="Y27" s="146">
        <v>0</v>
      </c>
      <c r="Z27" s="146">
        <v>0</v>
      </c>
      <c r="AA27" s="146">
        <v>0</v>
      </c>
      <c r="AB27" s="146">
        <v>0</v>
      </c>
      <c r="AC27" s="146">
        <v>0</v>
      </c>
      <c r="AD27" s="146">
        <v>0</v>
      </c>
      <c r="AE27" s="146">
        <v>0</v>
      </c>
      <c r="AF27" s="146">
        <v>0</v>
      </c>
      <c r="AG27" s="146">
        <v>0</v>
      </c>
      <c r="AH27" s="146">
        <v>0</v>
      </c>
      <c r="AI27" s="146">
        <v>0</v>
      </c>
      <c r="AJ27" s="146">
        <v>0</v>
      </c>
      <c r="AK27" s="146">
        <v>0</v>
      </c>
      <c r="AL27" s="146">
        <v>0</v>
      </c>
      <c r="AM27" s="146">
        <v>0</v>
      </c>
      <c r="AN27" s="146">
        <v>0</v>
      </c>
      <c r="AO27" s="146">
        <v>0</v>
      </c>
      <c r="AP27" s="146">
        <v>0</v>
      </c>
      <c r="AQ27" s="146">
        <v>0</v>
      </c>
      <c r="AR27" s="146">
        <v>0</v>
      </c>
      <c r="AS27" s="146">
        <v>0</v>
      </c>
      <c r="AT27" s="146">
        <v>0</v>
      </c>
      <c r="AU27" s="146">
        <v>0</v>
      </c>
      <c r="AV27" s="146">
        <v>0</v>
      </c>
      <c r="AW27" s="146">
        <v>0</v>
      </c>
      <c r="AX27" s="146">
        <v>0</v>
      </c>
      <c r="AY27" s="146">
        <v>0</v>
      </c>
      <c r="AZ27" s="146">
        <v>0</v>
      </c>
      <c r="BA27" s="146">
        <v>0</v>
      </c>
      <c r="BB27" s="146">
        <v>0</v>
      </c>
      <c r="BC27" s="146">
        <v>0</v>
      </c>
      <c r="BD27" s="146">
        <v>0</v>
      </c>
      <c r="BE27" s="146">
        <v>0</v>
      </c>
      <c r="BF27" s="146">
        <v>0</v>
      </c>
      <c r="BG27" s="146">
        <v>0</v>
      </c>
      <c r="BH27" s="146">
        <v>0</v>
      </c>
      <c r="BI27" s="146">
        <v>0</v>
      </c>
      <c r="BJ27" s="146">
        <v>0</v>
      </c>
      <c r="BK27" s="146">
        <v>0</v>
      </c>
      <c r="BL27" s="146">
        <v>0</v>
      </c>
      <c r="BM27" s="146">
        <v>0</v>
      </c>
      <c r="BN27" s="146">
        <v>0</v>
      </c>
      <c r="BO27" s="146">
        <v>0</v>
      </c>
      <c r="BP27" s="146">
        <v>0</v>
      </c>
      <c r="BQ27" s="204">
        <v>0</v>
      </c>
      <c r="BR27" s="146">
        <v>0</v>
      </c>
      <c r="BS27" s="146">
        <v>0</v>
      </c>
      <c r="BT27" s="146">
        <v>0</v>
      </c>
      <c r="BU27" s="146">
        <v>0</v>
      </c>
      <c r="BV27" s="146">
        <v>0</v>
      </c>
      <c r="BW27" s="146">
        <v>0</v>
      </c>
      <c r="BX27" s="146">
        <v>0</v>
      </c>
      <c r="BY27" s="146">
        <v>0</v>
      </c>
      <c r="BZ27" s="146">
        <v>0</v>
      </c>
      <c r="CA27" s="146">
        <v>0</v>
      </c>
      <c r="CB27" s="146">
        <v>0</v>
      </c>
      <c r="CC27" s="146">
        <v>0</v>
      </c>
      <c r="CD27" s="146">
        <v>0</v>
      </c>
      <c r="CE27" s="146">
        <v>0</v>
      </c>
      <c r="CF27" s="146">
        <v>0</v>
      </c>
      <c r="CG27" s="146">
        <v>0</v>
      </c>
      <c r="CH27" s="146">
        <v>0</v>
      </c>
      <c r="CI27" s="146">
        <v>0</v>
      </c>
      <c r="CJ27" s="146">
        <v>0</v>
      </c>
      <c r="CK27" s="146">
        <v>0</v>
      </c>
      <c r="CL27" s="146">
        <v>0</v>
      </c>
      <c r="CM27" s="146">
        <v>0</v>
      </c>
      <c r="CN27" s="146">
        <v>0</v>
      </c>
      <c r="CO27" s="146">
        <v>0</v>
      </c>
      <c r="CP27" s="146">
        <v>0</v>
      </c>
      <c r="CQ27" s="146">
        <v>0</v>
      </c>
      <c r="CR27" s="146">
        <v>0</v>
      </c>
      <c r="CS27" s="146">
        <v>0</v>
      </c>
      <c r="CT27" s="146">
        <v>2</v>
      </c>
      <c r="CU27" s="146">
        <v>0</v>
      </c>
      <c r="CV27" s="146">
        <v>0</v>
      </c>
      <c r="CW27" s="146">
        <v>2</v>
      </c>
      <c r="CX27" s="146">
        <v>0</v>
      </c>
      <c r="CY27" s="146">
        <v>0</v>
      </c>
      <c r="CZ27" s="146">
        <v>3</v>
      </c>
      <c r="DA27" s="146">
        <v>0</v>
      </c>
      <c r="DB27" s="146">
        <v>0</v>
      </c>
      <c r="DC27" s="146">
        <v>0</v>
      </c>
      <c r="DD27" s="146">
        <v>0</v>
      </c>
      <c r="DE27" s="146">
        <v>2</v>
      </c>
      <c r="DF27" s="146">
        <v>2</v>
      </c>
      <c r="DG27" s="146">
        <v>0</v>
      </c>
      <c r="DH27" s="146">
        <v>0</v>
      </c>
      <c r="DI27" s="146">
        <v>0</v>
      </c>
    </row>
    <row r="31" spans="1:113" x14ac:dyDescent="0.25">
      <c r="A31" s="146" t="s">
        <v>843</v>
      </c>
      <c r="B31" s="167" t="s">
        <v>839</v>
      </c>
      <c r="C31" s="163" t="s">
        <v>836</v>
      </c>
      <c r="D31" s="146" t="s">
        <v>837</v>
      </c>
      <c r="Q31" s="146" t="s">
        <v>843</v>
      </c>
      <c r="R31" s="167" t="s">
        <v>839</v>
      </c>
      <c r="S31" s="163" t="s">
        <v>848</v>
      </c>
      <c r="T31" s="146" t="s">
        <v>837</v>
      </c>
    </row>
    <row r="32" spans="1:113" x14ac:dyDescent="0.25">
      <c r="A32" s="146">
        <v>1</v>
      </c>
      <c r="B32" s="146">
        <v>28</v>
      </c>
      <c r="C32" s="197">
        <v>2</v>
      </c>
      <c r="D32" s="146">
        <f>C32</f>
        <v>2</v>
      </c>
      <c r="Q32" s="146">
        <v>1</v>
      </c>
      <c r="R32" s="146">
        <v>28</v>
      </c>
      <c r="S32" s="197">
        <v>5</v>
      </c>
      <c r="T32" s="146">
        <f>S32</f>
        <v>5</v>
      </c>
    </row>
    <row r="33" spans="1:20" x14ac:dyDescent="0.25">
      <c r="A33" s="146">
        <v>2</v>
      </c>
      <c r="B33" s="146">
        <v>29</v>
      </c>
      <c r="C33" s="197">
        <v>0</v>
      </c>
      <c r="D33" s="146">
        <f>C33+D32</f>
        <v>2</v>
      </c>
      <c r="Q33" s="146">
        <v>2</v>
      </c>
      <c r="R33" s="146">
        <v>29</v>
      </c>
      <c r="S33" s="197">
        <v>0</v>
      </c>
      <c r="T33" s="146">
        <f>S33+T32</f>
        <v>5</v>
      </c>
    </row>
    <row r="34" spans="1:20" x14ac:dyDescent="0.25">
      <c r="A34" s="146">
        <v>3</v>
      </c>
      <c r="B34" s="146">
        <v>30</v>
      </c>
      <c r="C34" s="197">
        <v>1</v>
      </c>
      <c r="D34" s="146">
        <f t="shared" ref="D34:D56" si="2">C34+D33</f>
        <v>3</v>
      </c>
      <c r="Q34" s="146">
        <v>3</v>
      </c>
      <c r="R34" s="146">
        <v>30</v>
      </c>
      <c r="S34" s="197">
        <v>1</v>
      </c>
      <c r="T34" s="146">
        <f t="shared" ref="T34:T56" si="3">S34+T33</f>
        <v>6</v>
      </c>
    </row>
    <row r="35" spans="1:20" x14ac:dyDescent="0.25">
      <c r="A35" s="146">
        <v>4</v>
      </c>
      <c r="B35" s="146">
        <v>31</v>
      </c>
      <c r="C35" s="197">
        <v>1</v>
      </c>
      <c r="D35" s="146">
        <f t="shared" si="2"/>
        <v>4</v>
      </c>
      <c r="Q35" s="146">
        <v>4</v>
      </c>
      <c r="R35" s="146">
        <v>31</v>
      </c>
      <c r="S35" s="197">
        <v>3</v>
      </c>
      <c r="T35" s="146">
        <f t="shared" si="3"/>
        <v>9</v>
      </c>
    </row>
    <row r="36" spans="1:20" x14ac:dyDescent="0.25">
      <c r="A36" s="146">
        <v>5</v>
      </c>
      <c r="B36" s="146">
        <v>32</v>
      </c>
      <c r="C36" s="197">
        <v>1</v>
      </c>
      <c r="D36" s="146">
        <f t="shared" si="2"/>
        <v>5</v>
      </c>
      <c r="Q36" s="146">
        <v>5</v>
      </c>
      <c r="R36" s="146">
        <v>32</v>
      </c>
      <c r="S36" s="197">
        <v>0</v>
      </c>
      <c r="T36" s="146">
        <f t="shared" si="3"/>
        <v>9</v>
      </c>
    </row>
    <row r="37" spans="1:20" x14ac:dyDescent="0.25">
      <c r="A37" s="146">
        <v>6</v>
      </c>
      <c r="B37" s="146">
        <v>33.1</v>
      </c>
      <c r="C37" s="197">
        <v>0</v>
      </c>
      <c r="D37" s="146">
        <f t="shared" si="2"/>
        <v>5</v>
      </c>
      <c r="Q37" s="146">
        <v>6</v>
      </c>
      <c r="R37" s="146">
        <v>33.1</v>
      </c>
      <c r="S37" s="197">
        <v>0</v>
      </c>
      <c r="T37" s="146">
        <f t="shared" si="3"/>
        <v>9</v>
      </c>
    </row>
    <row r="38" spans="1:20" x14ac:dyDescent="0.25">
      <c r="A38" s="146">
        <v>7</v>
      </c>
      <c r="B38" s="146">
        <v>33.200000000000003</v>
      </c>
      <c r="C38" s="197">
        <v>0</v>
      </c>
      <c r="D38" s="146">
        <f t="shared" si="2"/>
        <v>5</v>
      </c>
      <c r="Q38" s="146">
        <v>7</v>
      </c>
      <c r="R38" s="146">
        <v>33.200000000000003</v>
      </c>
      <c r="S38" s="197">
        <v>2</v>
      </c>
      <c r="T38" s="146">
        <f t="shared" si="3"/>
        <v>11</v>
      </c>
    </row>
    <row r="39" spans="1:20" x14ac:dyDescent="0.25">
      <c r="A39" s="146">
        <v>8</v>
      </c>
      <c r="B39" s="146">
        <v>34</v>
      </c>
      <c r="C39" s="197">
        <v>1</v>
      </c>
      <c r="D39" s="146">
        <f t="shared" si="2"/>
        <v>6</v>
      </c>
      <c r="Q39" s="146">
        <v>8</v>
      </c>
      <c r="R39" s="146">
        <v>34</v>
      </c>
      <c r="S39" s="197">
        <v>1</v>
      </c>
      <c r="T39" s="146">
        <f t="shared" si="3"/>
        <v>12</v>
      </c>
    </row>
    <row r="40" spans="1:20" x14ac:dyDescent="0.25">
      <c r="A40" s="146">
        <v>9</v>
      </c>
      <c r="B40" s="146">
        <v>35</v>
      </c>
      <c r="C40" s="197">
        <v>0</v>
      </c>
      <c r="D40" s="146">
        <f t="shared" si="2"/>
        <v>6</v>
      </c>
      <c r="Q40" s="146">
        <v>9</v>
      </c>
      <c r="R40" s="146">
        <v>35</v>
      </c>
      <c r="S40" s="197">
        <v>1</v>
      </c>
      <c r="T40" s="146">
        <f t="shared" si="3"/>
        <v>13</v>
      </c>
    </row>
    <row r="41" spans="1:20" x14ac:dyDescent="0.25">
      <c r="A41" s="146">
        <v>10</v>
      </c>
      <c r="B41" s="146">
        <v>36</v>
      </c>
      <c r="C41" s="197">
        <v>0</v>
      </c>
      <c r="D41" s="146">
        <f t="shared" si="2"/>
        <v>6</v>
      </c>
      <c r="Q41" s="146">
        <v>10</v>
      </c>
      <c r="R41" s="146">
        <v>36</v>
      </c>
      <c r="S41" s="197">
        <v>0</v>
      </c>
      <c r="T41" s="146">
        <f t="shared" si="3"/>
        <v>13</v>
      </c>
    </row>
    <row r="42" spans="1:20" x14ac:dyDescent="0.25">
      <c r="A42" s="146">
        <v>11</v>
      </c>
      <c r="B42" s="146">
        <v>37</v>
      </c>
      <c r="C42" s="197">
        <v>0</v>
      </c>
      <c r="D42" s="146">
        <f t="shared" si="2"/>
        <v>6</v>
      </c>
      <c r="Q42" s="146">
        <v>11</v>
      </c>
      <c r="R42" s="146">
        <v>37</v>
      </c>
      <c r="S42" s="197">
        <v>0</v>
      </c>
      <c r="T42" s="146">
        <f t="shared" si="3"/>
        <v>13</v>
      </c>
    </row>
    <row r="43" spans="1:20" x14ac:dyDescent="0.25">
      <c r="A43" s="146">
        <v>12</v>
      </c>
      <c r="B43" s="146">
        <v>38</v>
      </c>
      <c r="C43" s="197">
        <v>1</v>
      </c>
      <c r="D43" s="146">
        <f t="shared" si="2"/>
        <v>7</v>
      </c>
      <c r="Q43" s="146">
        <v>12</v>
      </c>
      <c r="R43" s="146">
        <v>38</v>
      </c>
      <c r="S43" s="197">
        <v>0</v>
      </c>
      <c r="T43" s="146">
        <f t="shared" si="3"/>
        <v>13</v>
      </c>
    </row>
    <row r="44" spans="1:20" x14ac:dyDescent="0.25">
      <c r="A44" s="146">
        <v>13</v>
      </c>
      <c r="B44" s="146">
        <v>39</v>
      </c>
      <c r="C44" s="197">
        <v>0</v>
      </c>
      <c r="D44" s="146">
        <f t="shared" si="2"/>
        <v>7</v>
      </c>
      <c r="Q44" s="146">
        <v>13</v>
      </c>
      <c r="R44" s="146">
        <v>39</v>
      </c>
      <c r="S44" s="197">
        <v>0</v>
      </c>
      <c r="T44" s="146">
        <f t="shared" si="3"/>
        <v>13</v>
      </c>
    </row>
    <row r="45" spans="1:20" x14ac:dyDescent="0.25">
      <c r="A45" s="146">
        <v>14</v>
      </c>
      <c r="B45" s="146">
        <v>40</v>
      </c>
      <c r="C45" s="197">
        <v>0</v>
      </c>
      <c r="D45" s="146">
        <f t="shared" si="2"/>
        <v>7</v>
      </c>
      <c r="Q45" s="146">
        <v>14</v>
      </c>
      <c r="R45" s="146">
        <v>40</v>
      </c>
      <c r="S45" s="197">
        <v>0</v>
      </c>
      <c r="T45" s="146">
        <f t="shared" si="3"/>
        <v>13</v>
      </c>
    </row>
    <row r="46" spans="1:20" x14ac:dyDescent="0.25">
      <c r="A46" s="146">
        <v>15</v>
      </c>
      <c r="B46" s="146">
        <v>41</v>
      </c>
      <c r="C46" s="197">
        <v>0</v>
      </c>
      <c r="D46" s="146">
        <f t="shared" si="2"/>
        <v>7</v>
      </c>
      <c r="Q46" s="146">
        <v>15</v>
      </c>
      <c r="R46" s="146">
        <v>41</v>
      </c>
      <c r="S46" s="197">
        <v>0</v>
      </c>
      <c r="T46" s="146">
        <f t="shared" si="3"/>
        <v>13</v>
      </c>
    </row>
    <row r="47" spans="1:20" x14ac:dyDescent="0.25">
      <c r="A47" s="146">
        <v>16</v>
      </c>
      <c r="B47" s="146">
        <v>42</v>
      </c>
      <c r="C47" s="197">
        <v>0</v>
      </c>
      <c r="D47" s="146">
        <f t="shared" si="2"/>
        <v>7</v>
      </c>
      <c r="Q47" s="146">
        <v>16</v>
      </c>
      <c r="R47" s="146">
        <v>42</v>
      </c>
      <c r="S47" s="197">
        <v>0</v>
      </c>
      <c r="T47" s="146">
        <f t="shared" si="3"/>
        <v>13</v>
      </c>
    </row>
    <row r="48" spans="1:20" x14ac:dyDescent="0.25">
      <c r="A48" s="146">
        <v>17</v>
      </c>
      <c r="B48" s="146">
        <v>43</v>
      </c>
      <c r="C48" s="197">
        <v>0</v>
      </c>
      <c r="D48" s="146">
        <f t="shared" si="2"/>
        <v>7</v>
      </c>
      <c r="Q48" s="146">
        <v>17</v>
      </c>
      <c r="R48" s="146">
        <v>43</v>
      </c>
      <c r="S48" s="197">
        <v>0</v>
      </c>
      <c r="T48" s="146">
        <f t="shared" si="3"/>
        <v>13</v>
      </c>
    </row>
    <row r="49" spans="1:20" x14ac:dyDescent="0.25">
      <c r="A49" s="146">
        <v>18</v>
      </c>
      <c r="B49" s="146">
        <v>44</v>
      </c>
      <c r="C49" s="197">
        <v>0</v>
      </c>
      <c r="D49" s="146">
        <f t="shared" si="2"/>
        <v>7</v>
      </c>
      <c r="Q49" s="146">
        <v>18</v>
      </c>
      <c r="R49" s="146">
        <v>44</v>
      </c>
      <c r="S49" s="197">
        <v>0</v>
      </c>
      <c r="T49" s="146">
        <f t="shared" si="3"/>
        <v>13</v>
      </c>
    </row>
    <row r="50" spans="1:20" x14ac:dyDescent="0.25">
      <c r="A50" s="146">
        <v>19</v>
      </c>
      <c r="B50" s="146">
        <v>45</v>
      </c>
      <c r="C50" s="197">
        <v>0</v>
      </c>
      <c r="D50" s="146">
        <f t="shared" si="2"/>
        <v>7</v>
      </c>
      <c r="Q50" s="146">
        <v>19</v>
      </c>
      <c r="R50" s="146">
        <v>45</v>
      </c>
      <c r="S50" s="197">
        <v>0</v>
      </c>
      <c r="T50" s="146">
        <f t="shared" si="3"/>
        <v>13</v>
      </c>
    </row>
    <row r="51" spans="1:20" x14ac:dyDescent="0.25">
      <c r="A51" s="146">
        <v>20</v>
      </c>
      <c r="B51" s="146">
        <v>46</v>
      </c>
      <c r="C51" s="197">
        <v>0</v>
      </c>
      <c r="D51" s="146">
        <f t="shared" si="2"/>
        <v>7</v>
      </c>
      <c r="Q51" s="146">
        <v>20</v>
      </c>
      <c r="R51" s="146">
        <v>46</v>
      </c>
      <c r="S51" s="197">
        <v>1</v>
      </c>
      <c r="T51" s="146">
        <f t="shared" si="3"/>
        <v>14</v>
      </c>
    </row>
    <row r="52" spans="1:20" x14ac:dyDescent="0.25">
      <c r="A52" s="146">
        <v>21</v>
      </c>
      <c r="B52" s="146">
        <v>47</v>
      </c>
      <c r="C52" s="197">
        <v>0</v>
      </c>
      <c r="D52" s="146">
        <f t="shared" si="2"/>
        <v>7</v>
      </c>
      <c r="Q52" s="146">
        <v>21</v>
      </c>
      <c r="R52" s="146">
        <v>47</v>
      </c>
      <c r="S52" s="197">
        <v>1</v>
      </c>
      <c r="T52" s="146">
        <f t="shared" si="3"/>
        <v>15</v>
      </c>
    </row>
    <row r="53" spans="1:20" x14ac:dyDescent="0.25">
      <c r="A53" s="146">
        <v>22</v>
      </c>
      <c r="B53" s="146">
        <v>48</v>
      </c>
      <c r="C53" s="197">
        <v>0</v>
      </c>
      <c r="D53" s="146">
        <f t="shared" si="2"/>
        <v>7</v>
      </c>
      <c r="Q53" s="146">
        <v>22</v>
      </c>
      <c r="R53" s="146">
        <v>48</v>
      </c>
      <c r="S53" s="197">
        <v>2</v>
      </c>
      <c r="T53" s="146">
        <f t="shared" si="3"/>
        <v>17</v>
      </c>
    </row>
    <row r="54" spans="1:20" x14ac:dyDescent="0.25">
      <c r="A54" s="146">
        <v>23</v>
      </c>
      <c r="B54" s="146">
        <v>49</v>
      </c>
      <c r="C54" s="197">
        <v>0</v>
      </c>
      <c r="D54" s="146">
        <f t="shared" si="2"/>
        <v>7</v>
      </c>
      <c r="Q54" s="146">
        <v>23</v>
      </c>
      <c r="R54" s="146">
        <v>49</v>
      </c>
      <c r="S54" s="197">
        <v>0</v>
      </c>
      <c r="T54" s="146">
        <f t="shared" si="3"/>
        <v>17</v>
      </c>
    </row>
    <row r="55" spans="1:20" x14ac:dyDescent="0.25">
      <c r="A55" s="146">
        <v>24</v>
      </c>
      <c r="B55" s="146">
        <v>50</v>
      </c>
      <c r="C55" s="197">
        <v>0</v>
      </c>
      <c r="D55" s="146">
        <f t="shared" si="2"/>
        <v>7</v>
      </c>
      <c r="Q55" s="146">
        <v>24</v>
      </c>
      <c r="R55" s="146">
        <v>50</v>
      </c>
      <c r="S55" s="197">
        <v>1</v>
      </c>
      <c r="T55" s="146">
        <f t="shared" si="3"/>
        <v>18</v>
      </c>
    </row>
    <row r="56" spans="1:20" x14ac:dyDescent="0.25">
      <c r="A56" s="146">
        <v>25</v>
      </c>
      <c r="B56" s="146">
        <v>51</v>
      </c>
      <c r="C56" s="197">
        <v>0</v>
      </c>
      <c r="D56" s="146">
        <f t="shared" si="2"/>
        <v>7</v>
      </c>
      <c r="Q56" s="146">
        <v>25</v>
      </c>
      <c r="R56" s="146">
        <v>51</v>
      </c>
      <c r="S56" s="197">
        <v>0</v>
      </c>
      <c r="T56" s="146">
        <f t="shared" si="3"/>
        <v>18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8D8-1EB2-4A04-9C8E-70F0B7CDFBA6}">
  <dimension ref="A2:DN14"/>
  <sheetViews>
    <sheetView topLeftCell="E1" workbookViewId="0">
      <selection activeCell="U12" sqref="U12"/>
    </sheetView>
  </sheetViews>
  <sheetFormatPr defaultRowHeight="15" x14ac:dyDescent="0.25"/>
  <cols>
    <col min="11" max="12" width="9.140625" style="146"/>
    <col min="15" max="15" width="9.140625" style="146"/>
  </cols>
  <sheetData>
    <row r="2" spans="1:118" s="146" customFormat="1" x14ac:dyDescent="0.25">
      <c r="A2" s="163" t="s">
        <v>116</v>
      </c>
      <c r="B2" s="163" t="s">
        <v>541</v>
      </c>
      <c r="C2" s="166" t="s">
        <v>124</v>
      </c>
      <c r="D2" s="165" t="s">
        <v>357</v>
      </c>
      <c r="E2" s="165" t="s">
        <v>360</v>
      </c>
      <c r="F2" s="167" t="s">
        <v>368</v>
      </c>
      <c r="G2" s="163" t="s">
        <v>137</v>
      </c>
      <c r="H2" s="146" t="s">
        <v>805</v>
      </c>
      <c r="I2" s="163" t="s">
        <v>806</v>
      </c>
      <c r="J2" s="163" t="s">
        <v>840</v>
      </c>
      <c r="K2" s="163" t="s">
        <v>834</v>
      </c>
      <c r="L2" s="163" t="s">
        <v>836</v>
      </c>
      <c r="M2" s="163" t="s">
        <v>841</v>
      </c>
      <c r="N2" s="163" t="s">
        <v>833</v>
      </c>
      <c r="O2" s="163" t="s">
        <v>848</v>
      </c>
      <c r="P2" s="163" t="s">
        <v>138</v>
      </c>
      <c r="Q2" s="191" t="s">
        <v>139</v>
      </c>
      <c r="R2" s="163" t="s">
        <v>140</v>
      </c>
      <c r="S2" s="192" t="s">
        <v>141</v>
      </c>
      <c r="T2" s="163" t="s">
        <v>142</v>
      </c>
      <c r="U2" s="163" t="s">
        <v>143</v>
      </c>
      <c r="V2" s="163" t="s">
        <v>557</v>
      </c>
      <c r="W2" s="163" t="s">
        <v>144</v>
      </c>
      <c r="X2" s="163" t="s">
        <v>145</v>
      </c>
      <c r="Y2" s="163" t="s">
        <v>146</v>
      </c>
      <c r="Z2" s="163" t="s">
        <v>147</v>
      </c>
      <c r="AA2" s="163" t="s">
        <v>148</v>
      </c>
      <c r="AB2" s="163" t="s">
        <v>149</v>
      </c>
      <c r="AC2" s="163" t="s">
        <v>150</v>
      </c>
      <c r="AD2" s="163" t="s">
        <v>151</v>
      </c>
      <c r="AE2" s="163" t="s">
        <v>152</v>
      </c>
      <c r="AF2" s="163" t="s">
        <v>153</v>
      </c>
      <c r="AG2" s="163" t="s">
        <v>568</v>
      </c>
      <c r="AH2" s="163" t="s">
        <v>154</v>
      </c>
      <c r="AI2" s="163" t="s">
        <v>155</v>
      </c>
      <c r="AJ2" s="163" t="s">
        <v>156</v>
      </c>
      <c r="AK2" s="163" t="s">
        <v>157</v>
      </c>
      <c r="AL2" s="163" t="s">
        <v>158</v>
      </c>
      <c r="AM2" s="163" t="s">
        <v>159</v>
      </c>
      <c r="AN2" s="163" t="s">
        <v>160</v>
      </c>
      <c r="AO2" s="163" t="s">
        <v>161</v>
      </c>
      <c r="AP2" s="163" t="s">
        <v>162</v>
      </c>
      <c r="AQ2" s="163" t="s">
        <v>163</v>
      </c>
      <c r="AR2" s="163" t="s">
        <v>164</v>
      </c>
      <c r="AS2" s="163" t="s">
        <v>555</v>
      </c>
      <c r="AT2" s="163" t="s">
        <v>165</v>
      </c>
      <c r="AU2" s="163" t="s">
        <v>166</v>
      </c>
      <c r="AV2" s="163" t="s">
        <v>167</v>
      </c>
      <c r="AW2" s="163" t="s">
        <v>168</v>
      </c>
      <c r="AX2" s="163" t="s">
        <v>169</v>
      </c>
      <c r="AY2" s="163" t="s">
        <v>170</v>
      </c>
      <c r="AZ2" s="163" t="s">
        <v>171</v>
      </c>
      <c r="BA2" s="163" t="s">
        <v>669</v>
      </c>
      <c r="BB2" s="163" t="s">
        <v>172</v>
      </c>
      <c r="BC2" s="163" t="s">
        <v>556</v>
      </c>
      <c r="BD2" s="163" t="s">
        <v>173</v>
      </c>
      <c r="BE2" s="163" t="s">
        <v>174</v>
      </c>
      <c r="BF2" s="163" t="s">
        <v>175</v>
      </c>
      <c r="BG2" s="163" t="s">
        <v>176</v>
      </c>
      <c r="BH2" s="163" t="s">
        <v>177</v>
      </c>
      <c r="BI2" s="163" t="s">
        <v>178</v>
      </c>
      <c r="BJ2" s="163" t="s">
        <v>179</v>
      </c>
      <c r="BK2" s="163" t="s">
        <v>180</v>
      </c>
      <c r="BL2" s="163" t="s">
        <v>181</v>
      </c>
      <c r="BM2" s="163" t="s">
        <v>182</v>
      </c>
      <c r="BN2" s="163" t="s">
        <v>183</v>
      </c>
      <c r="BO2" s="163" t="s">
        <v>184</v>
      </c>
      <c r="BP2" s="163" t="s">
        <v>185</v>
      </c>
      <c r="BQ2" s="163" t="s">
        <v>186</v>
      </c>
      <c r="BR2" s="163" t="s">
        <v>187</v>
      </c>
      <c r="BS2" s="163" t="s">
        <v>188</v>
      </c>
      <c r="BT2" s="163" t="s">
        <v>189</v>
      </c>
      <c r="BU2" s="163" t="s">
        <v>190</v>
      </c>
      <c r="BV2" s="203" t="s">
        <v>597</v>
      </c>
      <c r="BW2" s="148" t="s">
        <v>758</v>
      </c>
      <c r="BX2" s="148" t="s">
        <v>608</v>
      </c>
      <c r="BY2" s="148" t="s">
        <v>760</v>
      </c>
      <c r="BZ2" s="148" t="s">
        <v>609</v>
      </c>
      <c r="CA2" s="148" t="s">
        <v>610</v>
      </c>
      <c r="CB2" s="148" t="s">
        <v>605</v>
      </c>
      <c r="CC2" s="148" t="s">
        <v>606</v>
      </c>
      <c r="CD2" s="148" t="s">
        <v>607</v>
      </c>
      <c r="CE2" s="148" t="s">
        <v>598</v>
      </c>
      <c r="CF2" s="148" t="s">
        <v>754</v>
      </c>
      <c r="CG2" s="148" t="s">
        <v>618</v>
      </c>
      <c r="CH2" s="148" t="s">
        <v>753</v>
      </c>
      <c r="CI2" s="148" t="s">
        <v>620</v>
      </c>
      <c r="CJ2" s="148" t="s">
        <v>619</v>
      </c>
      <c r="CK2" s="148" t="s">
        <v>755</v>
      </c>
      <c r="CL2" s="148" t="s">
        <v>601</v>
      </c>
      <c r="CM2" s="148" t="s">
        <v>594</v>
      </c>
      <c r="CN2" s="148" t="s">
        <v>595</v>
      </c>
      <c r="CO2" s="148" t="s">
        <v>596</v>
      </c>
      <c r="CP2" s="148" t="s">
        <v>756</v>
      </c>
      <c r="CQ2" s="148" t="s">
        <v>616</v>
      </c>
      <c r="CR2" s="148" t="s">
        <v>614</v>
      </c>
      <c r="CS2" s="148" t="s">
        <v>593</v>
      </c>
      <c r="CT2" s="148" t="s">
        <v>751</v>
      </c>
      <c r="CU2" s="148" t="s">
        <v>757</v>
      </c>
      <c r="CV2" s="148" t="s">
        <v>599</v>
      </c>
      <c r="CW2" s="148" t="s">
        <v>600</v>
      </c>
      <c r="CX2" s="148" t="s">
        <v>602</v>
      </c>
      <c r="CY2" s="148" t="s">
        <v>603</v>
      </c>
      <c r="CZ2" s="148" t="s">
        <v>621</v>
      </c>
      <c r="DA2" s="148" t="s">
        <v>623</v>
      </c>
      <c r="DB2" s="148" t="s">
        <v>750</v>
      </c>
      <c r="DC2" s="148" t="s">
        <v>617</v>
      </c>
      <c r="DD2" s="148" t="s">
        <v>604</v>
      </c>
      <c r="DE2" s="148" t="s">
        <v>590</v>
      </c>
      <c r="DF2" s="148" t="s">
        <v>591</v>
      </c>
      <c r="DG2" s="148" t="s">
        <v>613</v>
      </c>
      <c r="DH2" s="148" t="s">
        <v>615</v>
      </c>
      <c r="DI2" s="148" t="s">
        <v>612</v>
      </c>
      <c r="DJ2" s="148" t="s">
        <v>592</v>
      </c>
      <c r="DK2" s="148" t="s">
        <v>611</v>
      </c>
      <c r="DL2" s="148" t="s">
        <v>749</v>
      </c>
      <c r="DM2" s="148" t="s">
        <v>622</v>
      </c>
      <c r="DN2" s="148" t="s">
        <v>569</v>
      </c>
    </row>
    <row r="3" spans="1:118" s="146" customFormat="1" x14ac:dyDescent="0.25">
      <c r="A3" s="146" t="s">
        <v>816</v>
      </c>
      <c r="B3" s="146" t="s">
        <v>546</v>
      </c>
      <c r="C3" s="146">
        <v>11</v>
      </c>
      <c r="D3" s="146" t="s">
        <v>358</v>
      </c>
      <c r="E3" s="193">
        <v>1</v>
      </c>
      <c r="F3" s="146">
        <v>11</v>
      </c>
      <c r="G3" s="146" t="s">
        <v>465</v>
      </c>
      <c r="J3" s="146">
        <v>3</v>
      </c>
      <c r="K3" s="197">
        <f>COUNTIF(P3:BU3,  "&lt;&gt;0")</f>
        <v>1</v>
      </c>
      <c r="L3" s="197">
        <v>1</v>
      </c>
      <c r="M3" s="146">
        <v>6</v>
      </c>
      <c r="N3" s="197">
        <f>COUNTIF(BV3:DN3,  "&lt;&gt;0")</f>
        <v>2</v>
      </c>
      <c r="O3" s="197">
        <v>2</v>
      </c>
      <c r="P3" s="146">
        <v>0</v>
      </c>
      <c r="Q3" s="185">
        <v>0</v>
      </c>
      <c r="R3" s="146">
        <v>0</v>
      </c>
      <c r="S3" s="186">
        <v>0</v>
      </c>
      <c r="T3" s="146">
        <v>0</v>
      </c>
      <c r="U3" s="146">
        <v>0</v>
      </c>
      <c r="V3" s="146">
        <v>0</v>
      </c>
      <c r="W3" s="146">
        <v>0</v>
      </c>
      <c r="X3" s="146">
        <v>0</v>
      </c>
      <c r="Y3" s="146">
        <v>0</v>
      </c>
      <c r="Z3" s="146">
        <v>0</v>
      </c>
      <c r="AA3" s="146">
        <v>0</v>
      </c>
      <c r="AB3" s="146">
        <v>0</v>
      </c>
      <c r="AC3" s="146">
        <v>0</v>
      </c>
      <c r="AD3" s="146">
        <v>0</v>
      </c>
      <c r="AE3" s="146">
        <v>0</v>
      </c>
      <c r="AF3" s="146">
        <v>0</v>
      </c>
      <c r="AG3" s="146">
        <v>0</v>
      </c>
      <c r="AH3" s="146">
        <v>0</v>
      </c>
      <c r="AI3" s="146">
        <v>0</v>
      </c>
      <c r="AJ3" s="146">
        <v>0</v>
      </c>
      <c r="AK3" s="146">
        <v>0</v>
      </c>
      <c r="AL3" s="146">
        <v>3</v>
      </c>
      <c r="AM3" s="146">
        <v>0</v>
      </c>
      <c r="AN3" s="146">
        <v>0</v>
      </c>
      <c r="AO3" s="146">
        <v>0</v>
      </c>
      <c r="AP3" s="146">
        <v>0</v>
      </c>
      <c r="AQ3" s="146">
        <v>0</v>
      </c>
      <c r="AR3" s="146">
        <v>0</v>
      </c>
      <c r="AS3" s="146">
        <v>0</v>
      </c>
      <c r="AT3" s="146">
        <v>0</v>
      </c>
      <c r="AU3" s="146">
        <v>0</v>
      </c>
      <c r="AV3" s="146">
        <v>0</v>
      </c>
      <c r="AW3" s="146">
        <v>0</v>
      </c>
      <c r="AX3" s="146">
        <v>0</v>
      </c>
      <c r="AY3" s="146">
        <v>0</v>
      </c>
      <c r="AZ3" s="146">
        <v>0</v>
      </c>
      <c r="BA3" s="146">
        <v>0</v>
      </c>
      <c r="BB3" s="146">
        <v>0</v>
      </c>
      <c r="BC3" s="146">
        <v>0</v>
      </c>
      <c r="BD3" s="146">
        <v>0</v>
      </c>
      <c r="BE3" s="146">
        <v>0</v>
      </c>
      <c r="BF3" s="146">
        <v>0</v>
      </c>
      <c r="BG3" s="146">
        <v>0</v>
      </c>
      <c r="BH3" s="146">
        <v>0</v>
      </c>
      <c r="BI3" s="146">
        <v>0</v>
      </c>
      <c r="BJ3" s="146">
        <v>0</v>
      </c>
      <c r="BK3" s="146">
        <v>0</v>
      </c>
      <c r="BL3" s="146">
        <v>0</v>
      </c>
      <c r="BM3" s="146">
        <v>0</v>
      </c>
      <c r="BN3" s="146">
        <v>0</v>
      </c>
      <c r="BO3" s="146">
        <v>0</v>
      </c>
      <c r="BP3" s="146">
        <v>0</v>
      </c>
      <c r="BQ3" s="146">
        <v>0</v>
      </c>
      <c r="BR3" s="146">
        <v>0</v>
      </c>
      <c r="BS3" s="146">
        <v>0</v>
      </c>
      <c r="BT3" s="146">
        <v>0</v>
      </c>
      <c r="BU3" s="146">
        <v>0</v>
      </c>
      <c r="BV3" s="204">
        <v>0</v>
      </c>
      <c r="BW3" s="146">
        <v>0</v>
      </c>
      <c r="BX3" s="146">
        <v>0</v>
      </c>
      <c r="BY3" s="146">
        <v>0</v>
      </c>
      <c r="BZ3" s="146">
        <v>0</v>
      </c>
      <c r="CA3" s="146">
        <v>0</v>
      </c>
      <c r="CB3" s="146">
        <v>0</v>
      </c>
      <c r="CC3" s="146">
        <v>0</v>
      </c>
      <c r="CD3" s="146">
        <v>0</v>
      </c>
      <c r="CE3" s="146">
        <v>0</v>
      </c>
      <c r="CF3" s="146">
        <v>0</v>
      </c>
      <c r="CG3" s="146">
        <v>0</v>
      </c>
      <c r="CH3" s="146">
        <v>0</v>
      </c>
      <c r="CI3" s="146">
        <v>0</v>
      </c>
      <c r="CJ3" s="146">
        <v>0</v>
      </c>
      <c r="CK3" s="146">
        <v>0</v>
      </c>
      <c r="CL3" s="146">
        <v>0</v>
      </c>
      <c r="CM3" s="146">
        <v>0</v>
      </c>
      <c r="CN3" s="146">
        <v>0</v>
      </c>
      <c r="CO3" s="146">
        <v>0</v>
      </c>
      <c r="CP3" s="146">
        <v>5</v>
      </c>
      <c r="CQ3" s="146">
        <v>0</v>
      </c>
      <c r="CR3" s="146">
        <v>0</v>
      </c>
      <c r="CS3" s="146">
        <v>0</v>
      </c>
      <c r="CT3" s="146">
        <v>0</v>
      </c>
      <c r="CU3" s="146">
        <v>0</v>
      </c>
      <c r="CV3" s="146">
        <v>0</v>
      </c>
      <c r="CW3" s="146">
        <v>0</v>
      </c>
      <c r="CX3" s="146">
        <v>0</v>
      </c>
      <c r="CY3" s="146">
        <v>1</v>
      </c>
      <c r="CZ3" s="146">
        <v>0</v>
      </c>
      <c r="DA3" s="146">
        <v>0</v>
      </c>
      <c r="DB3" s="146">
        <v>0</v>
      </c>
      <c r="DC3" s="146">
        <v>0</v>
      </c>
      <c r="DD3" s="146">
        <v>0</v>
      </c>
      <c r="DE3" s="146">
        <v>0</v>
      </c>
      <c r="DF3" s="146">
        <v>0</v>
      </c>
      <c r="DG3" s="146">
        <v>0</v>
      </c>
      <c r="DH3" s="146">
        <v>0</v>
      </c>
      <c r="DI3" s="146">
        <v>0</v>
      </c>
      <c r="DJ3" s="146">
        <v>0</v>
      </c>
      <c r="DK3" s="146">
        <v>0</v>
      </c>
      <c r="DL3" s="146">
        <v>0</v>
      </c>
      <c r="DM3" s="146">
        <v>0</v>
      </c>
      <c r="DN3" s="146">
        <v>0</v>
      </c>
    </row>
    <row r="4" spans="1:118" s="146" customFormat="1" x14ac:dyDescent="0.25">
      <c r="A4" s="146" t="s">
        <v>816</v>
      </c>
      <c r="B4" s="146" t="s">
        <v>546</v>
      </c>
      <c r="C4" s="146">
        <v>12</v>
      </c>
      <c r="D4" s="146" t="s">
        <v>358</v>
      </c>
      <c r="E4" s="193">
        <v>1</v>
      </c>
      <c r="F4" s="146">
        <v>12</v>
      </c>
      <c r="J4" s="146">
        <v>0</v>
      </c>
      <c r="K4" s="197">
        <f>COUNTIF(P4:BU4,  "&lt;&gt;0")</f>
        <v>0</v>
      </c>
      <c r="L4" s="197">
        <v>0</v>
      </c>
      <c r="M4" s="146">
        <v>7</v>
      </c>
      <c r="N4" s="197">
        <f>COUNTIF(BV4:DN4,  "&lt;&gt;0")</f>
        <v>2</v>
      </c>
      <c r="O4" s="197">
        <v>1</v>
      </c>
      <c r="P4" s="146">
        <v>0</v>
      </c>
      <c r="Q4" s="185">
        <v>0</v>
      </c>
      <c r="R4" s="146">
        <v>0</v>
      </c>
      <c r="S4" s="186">
        <v>0</v>
      </c>
      <c r="T4" s="146">
        <v>0</v>
      </c>
      <c r="U4" s="146">
        <v>0</v>
      </c>
      <c r="V4" s="146">
        <v>0</v>
      </c>
      <c r="W4" s="146">
        <v>0</v>
      </c>
      <c r="X4" s="146">
        <v>0</v>
      </c>
      <c r="Y4" s="146">
        <v>0</v>
      </c>
      <c r="Z4" s="146">
        <v>0</v>
      </c>
      <c r="AA4" s="146">
        <v>0</v>
      </c>
      <c r="AB4" s="146">
        <v>0</v>
      </c>
      <c r="AC4" s="146">
        <v>0</v>
      </c>
      <c r="AD4" s="146">
        <v>0</v>
      </c>
      <c r="AE4" s="146">
        <v>0</v>
      </c>
      <c r="AF4" s="146">
        <v>0</v>
      </c>
      <c r="AG4" s="146">
        <v>0</v>
      </c>
      <c r="AH4" s="146">
        <v>0</v>
      </c>
      <c r="AI4" s="146">
        <v>0</v>
      </c>
      <c r="AJ4" s="146">
        <v>0</v>
      </c>
      <c r="AK4" s="146">
        <v>0</v>
      </c>
      <c r="AL4" s="146">
        <v>0</v>
      </c>
      <c r="AM4" s="146">
        <v>0</v>
      </c>
      <c r="AN4" s="146">
        <v>0</v>
      </c>
      <c r="AO4" s="146">
        <v>0</v>
      </c>
      <c r="AP4" s="146">
        <v>0</v>
      </c>
      <c r="AQ4" s="146">
        <v>0</v>
      </c>
      <c r="AR4" s="146">
        <v>0</v>
      </c>
      <c r="AS4" s="146">
        <v>0</v>
      </c>
      <c r="AT4" s="146">
        <v>0</v>
      </c>
      <c r="AU4" s="146">
        <v>0</v>
      </c>
      <c r="AV4" s="146">
        <v>0</v>
      </c>
      <c r="AW4" s="146">
        <v>0</v>
      </c>
      <c r="AX4" s="146">
        <v>0</v>
      </c>
      <c r="AY4" s="146">
        <v>0</v>
      </c>
      <c r="AZ4" s="146">
        <v>0</v>
      </c>
      <c r="BA4" s="146">
        <v>0</v>
      </c>
      <c r="BB4" s="146">
        <v>0</v>
      </c>
      <c r="BC4" s="146">
        <v>0</v>
      </c>
      <c r="BD4" s="146">
        <v>0</v>
      </c>
      <c r="BE4" s="146">
        <v>0</v>
      </c>
      <c r="BF4" s="146">
        <v>0</v>
      </c>
      <c r="BG4" s="146">
        <v>0</v>
      </c>
      <c r="BH4" s="146">
        <v>0</v>
      </c>
      <c r="BI4" s="146">
        <v>0</v>
      </c>
      <c r="BJ4" s="146">
        <v>0</v>
      </c>
      <c r="BK4" s="146">
        <v>0</v>
      </c>
      <c r="BL4" s="146">
        <v>0</v>
      </c>
      <c r="BM4" s="146">
        <v>0</v>
      </c>
      <c r="BN4" s="146">
        <v>0</v>
      </c>
      <c r="BO4" s="146">
        <v>0</v>
      </c>
      <c r="BP4" s="146">
        <v>0</v>
      </c>
      <c r="BQ4" s="146">
        <v>0</v>
      </c>
      <c r="BR4" s="146">
        <v>0</v>
      </c>
      <c r="BS4" s="146">
        <v>0</v>
      </c>
      <c r="BT4" s="146">
        <v>0</v>
      </c>
      <c r="BU4" s="146">
        <v>0</v>
      </c>
      <c r="BV4" s="204">
        <v>0</v>
      </c>
      <c r="BW4" s="146">
        <v>0</v>
      </c>
      <c r="BX4" s="146">
        <v>0</v>
      </c>
      <c r="BY4" s="146">
        <v>0</v>
      </c>
      <c r="BZ4" s="146">
        <v>0</v>
      </c>
      <c r="CA4" s="146">
        <v>0</v>
      </c>
      <c r="CB4" s="146">
        <v>0</v>
      </c>
      <c r="CC4" s="146">
        <v>0</v>
      </c>
      <c r="CD4" s="146">
        <v>0</v>
      </c>
      <c r="CE4" s="146">
        <v>0</v>
      </c>
      <c r="CF4" s="146">
        <v>0</v>
      </c>
      <c r="CG4" s="146">
        <v>0</v>
      </c>
      <c r="CH4" s="146">
        <v>0</v>
      </c>
      <c r="CI4" s="146">
        <v>0</v>
      </c>
      <c r="CJ4" s="146">
        <v>0</v>
      </c>
      <c r="CK4" s="146">
        <v>0</v>
      </c>
      <c r="CL4" s="146">
        <v>0</v>
      </c>
      <c r="CM4" s="146">
        <v>0</v>
      </c>
      <c r="CN4" s="146">
        <v>0</v>
      </c>
      <c r="CO4" s="146">
        <v>0</v>
      </c>
      <c r="CP4" s="146">
        <v>0</v>
      </c>
      <c r="CQ4" s="146">
        <v>0</v>
      </c>
      <c r="CR4" s="146">
        <v>0</v>
      </c>
      <c r="CS4" s="146">
        <v>0</v>
      </c>
      <c r="CT4" s="146">
        <v>0</v>
      </c>
      <c r="CU4" s="146">
        <v>0</v>
      </c>
      <c r="CV4" s="146">
        <v>0</v>
      </c>
      <c r="CW4" s="146">
        <v>0</v>
      </c>
      <c r="CX4" s="146">
        <v>5</v>
      </c>
      <c r="CY4" s="146">
        <v>2</v>
      </c>
      <c r="CZ4" s="146">
        <v>0</v>
      </c>
      <c r="DA4" s="146">
        <v>0</v>
      </c>
      <c r="DB4" s="146">
        <v>0</v>
      </c>
      <c r="DC4" s="146">
        <v>0</v>
      </c>
      <c r="DD4" s="146">
        <v>0</v>
      </c>
      <c r="DE4" s="146">
        <v>0</v>
      </c>
      <c r="DF4" s="146">
        <v>0</v>
      </c>
      <c r="DG4" s="146">
        <v>0</v>
      </c>
      <c r="DH4" s="146">
        <v>0</v>
      </c>
      <c r="DI4" s="146">
        <v>0</v>
      </c>
      <c r="DJ4" s="146">
        <v>0</v>
      </c>
      <c r="DK4" s="146">
        <v>0</v>
      </c>
      <c r="DL4" s="146">
        <v>0</v>
      </c>
      <c r="DM4" s="146">
        <v>0</v>
      </c>
      <c r="DN4" s="146">
        <v>0</v>
      </c>
    </row>
    <row r="5" spans="1:118" s="146" customFormat="1" x14ac:dyDescent="0.25">
      <c r="A5" s="146" t="s">
        <v>816</v>
      </c>
      <c r="B5" s="146" t="s">
        <v>546</v>
      </c>
      <c r="C5" s="146">
        <v>13</v>
      </c>
      <c r="D5" s="146" t="s">
        <v>358</v>
      </c>
      <c r="E5" s="193">
        <v>3</v>
      </c>
      <c r="F5" s="146">
        <v>13</v>
      </c>
      <c r="G5" s="146" t="s">
        <v>466</v>
      </c>
      <c r="J5" s="146">
        <v>1</v>
      </c>
      <c r="K5" s="197">
        <f>COUNTIF(P5:BU5,  "&lt;&gt;0")</f>
        <v>1</v>
      </c>
      <c r="L5" s="197">
        <v>0</v>
      </c>
      <c r="M5" s="146">
        <v>11</v>
      </c>
      <c r="N5" s="197">
        <f>COUNTIF(BV5:DN5,  "&lt;&gt;0")</f>
        <v>4</v>
      </c>
      <c r="O5" s="197">
        <v>1</v>
      </c>
      <c r="P5" s="146">
        <v>0</v>
      </c>
      <c r="Q5" s="185">
        <v>0</v>
      </c>
      <c r="R5" s="146">
        <v>0</v>
      </c>
      <c r="S5" s="186">
        <v>0</v>
      </c>
      <c r="T5" s="146">
        <v>0</v>
      </c>
      <c r="U5" s="146">
        <v>0</v>
      </c>
      <c r="V5" s="146">
        <v>0</v>
      </c>
      <c r="W5" s="146">
        <v>0</v>
      </c>
      <c r="X5" s="146">
        <v>0</v>
      </c>
      <c r="Y5" s="146">
        <v>0</v>
      </c>
      <c r="Z5" s="146">
        <v>0</v>
      </c>
      <c r="AA5" s="146">
        <v>0</v>
      </c>
      <c r="AB5" s="146">
        <v>0</v>
      </c>
      <c r="AC5" s="146">
        <v>0</v>
      </c>
      <c r="AD5" s="146">
        <v>0</v>
      </c>
      <c r="AE5" s="146">
        <v>0</v>
      </c>
      <c r="AF5" s="146">
        <v>0</v>
      </c>
      <c r="AG5" s="146">
        <v>0</v>
      </c>
      <c r="AH5" s="146">
        <v>0</v>
      </c>
      <c r="AI5" s="146">
        <v>0</v>
      </c>
      <c r="AJ5" s="146">
        <v>0</v>
      </c>
      <c r="AK5" s="146">
        <v>0</v>
      </c>
      <c r="AL5" s="146">
        <v>1</v>
      </c>
      <c r="AM5" s="146">
        <v>0</v>
      </c>
      <c r="AN5" s="146">
        <v>0</v>
      </c>
      <c r="AO5" s="146">
        <v>0</v>
      </c>
      <c r="AP5" s="146">
        <v>0</v>
      </c>
      <c r="AQ5" s="146">
        <v>0</v>
      </c>
      <c r="AR5" s="146">
        <v>0</v>
      </c>
      <c r="AS5" s="146">
        <v>0</v>
      </c>
      <c r="AT5" s="146">
        <v>0</v>
      </c>
      <c r="AU5" s="146">
        <v>0</v>
      </c>
      <c r="AV5" s="146">
        <v>0</v>
      </c>
      <c r="AW5" s="146">
        <v>0</v>
      </c>
      <c r="AX5" s="146">
        <v>0</v>
      </c>
      <c r="AY5" s="146">
        <v>0</v>
      </c>
      <c r="AZ5" s="146">
        <v>0</v>
      </c>
      <c r="BA5" s="146">
        <v>0</v>
      </c>
      <c r="BB5" s="146">
        <v>0</v>
      </c>
      <c r="BC5" s="146">
        <v>0</v>
      </c>
      <c r="BD5" s="146">
        <v>0</v>
      </c>
      <c r="BE5" s="146">
        <v>0</v>
      </c>
      <c r="BF5" s="146">
        <v>0</v>
      </c>
      <c r="BG5" s="146">
        <v>0</v>
      </c>
      <c r="BH5" s="146">
        <v>0</v>
      </c>
      <c r="BI5" s="146">
        <v>0</v>
      </c>
      <c r="BJ5" s="146">
        <v>0</v>
      </c>
      <c r="BK5" s="146">
        <v>0</v>
      </c>
      <c r="BL5" s="146">
        <v>0</v>
      </c>
      <c r="BM5" s="146">
        <v>0</v>
      </c>
      <c r="BN5" s="146">
        <v>0</v>
      </c>
      <c r="BO5" s="146">
        <v>0</v>
      </c>
      <c r="BP5" s="146">
        <v>0</v>
      </c>
      <c r="BQ5" s="146">
        <v>0</v>
      </c>
      <c r="BR5" s="146">
        <v>0</v>
      </c>
      <c r="BS5" s="146">
        <v>0</v>
      </c>
      <c r="BT5" s="146">
        <v>0</v>
      </c>
      <c r="BU5" s="146">
        <v>0</v>
      </c>
      <c r="BV5" s="204">
        <v>0</v>
      </c>
      <c r="BW5" s="146">
        <v>0</v>
      </c>
      <c r="BX5" s="146">
        <v>0</v>
      </c>
      <c r="BY5" s="146">
        <v>0</v>
      </c>
      <c r="BZ5" s="146">
        <v>0</v>
      </c>
      <c r="CA5" s="146">
        <v>0</v>
      </c>
      <c r="CB5" s="146">
        <v>0</v>
      </c>
      <c r="CC5" s="146">
        <v>0</v>
      </c>
      <c r="CD5" s="146">
        <v>0</v>
      </c>
      <c r="CE5" s="146">
        <v>0</v>
      </c>
      <c r="CF5" s="146">
        <v>0</v>
      </c>
      <c r="CG5" s="146">
        <v>0</v>
      </c>
      <c r="CH5" s="146">
        <v>0</v>
      </c>
      <c r="CI5" s="146">
        <v>0</v>
      </c>
      <c r="CJ5" s="146">
        <v>0</v>
      </c>
      <c r="CK5" s="146">
        <v>0</v>
      </c>
      <c r="CL5" s="146">
        <v>0</v>
      </c>
      <c r="CM5" s="146">
        <v>0</v>
      </c>
      <c r="CN5" s="146">
        <v>0</v>
      </c>
      <c r="CO5" s="146">
        <v>0</v>
      </c>
      <c r="CP5" s="146">
        <v>3</v>
      </c>
      <c r="CQ5" s="146">
        <v>0</v>
      </c>
      <c r="CR5" s="146">
        <v>0</v>
      </c>
      <c r="CS5" s="146">
        <v>0</v>
      </c>
      <c r="CT5" s="146">
        <v>0</v>
      </c>
      <c r="CU5" s="146">
        <v>0</v>
      </c>
      <c r="CV5" s="146">
        <v>0</v>
      </c>
      <c r="CW5" s="146">
        <v>0</v>
      </c>
      <c r="CX5" s="146">
        <v>1</v>
      </c>
      <c r="CY5" s="146">
        <v>6</v>
      </c>
      <c r="CZ5" s="146">
        <v>0</v>
      </c>
      <c r="DA5" s="146">
        <v>0</v>
      </c>
      <c r="DB5" s="146">
        <v>1</v>
      </c>
      <c r="DC5" s="146">
        <v>0</v>
      </c>
      <c r="DD5" s="146">
        <v>0</v>
      </c>
      <c r="DE5" s="146">
        <v>0</v>
      </c>
      <c r="DF5" s="146">
        <v>0</v>
      </c>
      <c r="DG5" s="146">
        <v>0</v>
      </c>
      <c r="DH5" s="146">
        <v>0</v>
      </c>
      <c r="DI5" s="146">
        <v>0</v>
      </c>
      <c r="DJ5" s="146">
        <v>0</v>
      </c>
      <c r="DK5" s="146">
        <v>0</v>
      </c>
      <c r="DL5" s="146">
        <v>0</v>
      </c>
      <c r="DM5" s="146">
        <v>0</v>
      </c>
      <c r="DN5" s="146">
        <v>0</v>
      </c>
    </row>
    <row r="11" spans="1:118" x14ac:dyDescent="0.25">
      <c r="E11" s="146" t="s">
        <v>843</v>
      </c>
      <c r="F11" s="167" t="s">
        <v>839</v>
      </c>
      <c r="G11" s="163" t="s">
        <v>836</v>
      </c>
      <c r="H11" s="146" t="s">
        <v>837</v>
      </c>
      <c r="P11" s="146" t="s">
        <v>843</v>
      </c>
      <c r="Q11" s="167" t="s">
        <v>839</v>
      </c>
      <c r="R11" s="163" t="s">
        <v>848</v>
      </c>
      <c r="S11" s="146" t="s">
        <v>837</v>
      </c>
    </row>
    <row r="12" spans="1:118" x14ac:dyDescent="0.25">
      <c r="E12" s="146">
        <v>1</v>
      </c>
      <c r="F12" s="146">
        <v>11</v>
      </c>
      <c r="G12" s="197">
        <v>1</v>
      </c>
      <c r="H12" s="146">
        <f>G12</f>
        <v>1</v>
      </c>
      <c r="P12" s="146">
        <v>1</v>
      </c>
      <c r="Q12" s="146">
        <v>11</v>
      </c>
      <c r="R12" s="197">
        <v>2</v>
      </c>
      <c r="S12" s="146">
        <f>R12</f>
        <v>2</v>
      </c>
    </row>
    <row r="13" spans="1:118" x14ac:dyDescent="0.25">
      <c r="E13" s="146">
        <v>2</v>
      </c>
      <c r="F13" s="146">
        <v>12</v>
      </c>
      <c r="G13" s="197">
        <v>0</v>
      </c>
      <c r="H13" s="146">
        <f>G13+H12</f>
        <v>1</v>
      </c>
      <c r="P13" s="146">
        <v>2</v>
      </c>
      <c r="Q13" s="146">
        <v>12</v>
      </c>
      <c r="R13" s="197">
        <v>1</v>
      </c>
      <c r="S13" s="146">
        <f>R13+S12</f>
        <v>3</v>
      </c>
    </row>
    <row r="14" spans="1:118" x14ac:dyDescent="0.25">
      <c r="E14" s="146">
        <v>3</v>
      </c>
      <c r="F14" s="146">
        <v>13</v>
      </c>
      <c r="G14" s="197">
        <v>0</v>
      </c>
      <c r="H14" s="146">
        <f>G14+H13</f>
        <v>1</v>
      </c>
      <c r="P14" s="146">
        <v>3</v>
      </c>
      <c r="Q14" s="146">
        <v>13</v>
      </c>
      <c r="R14" s="197">
        <v>1</v>
      </c>
      <c r="S14" s="146">
        <f>R14+S13</f>
        <v>4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454F-4062-486F-BF6D-884D6E9C335B}">
  <dimension ref="A2:DI26"/>
  <sheetViews>
    <sheetView topLeftCell="H4" workbookViewId="0">
      <selection activeCell="R29" sqref="R29"/>
    </sheetView>
  </sheetViews>
  <sheetFormatPr defaultRowHeight="15" x14ac:dyDescent="0.25"/>
  <cols>
    <col min="6" max="7" width="9.140625" style="146"/>
    <col min="10" max="10" width="9.140625" style="146"/>
  </cols>
  <sheetData>
    <row r="2" spans="1:113" s="146" customFormat="1" x14ac:dyDescent="0.25">
      <c r="A2" s="163" t="s">
        <v>116</v>
      </c>
      <c r="B2" s="163" t="s">
        <v>541</v>
      </c>
      <c r="C2" s="166" t="s">
        <v>124</v>
      </c>
      <c r="D2" s="167" t="s">
        <v>368</v>
      </c>
      <c r="E2" s="163" t="s">
        <v>840</v>
      </c>
      <c r="F2" s="163" t="s">
        <v>834</v>
      </c>
      <c r="G2" s="163" t="s">
        <v>836</v>
      </c>
      <c r="H2" s="163" t="s">
        <v>841</v>
      </c>
      <c r="I2" s="163" t="s">
        <v>833</v>
      </c>
      <c r="J2" s="163" t="s">
        <v>848</v>
      </c>
      <c r="K2" s="163" t="s">
        <v>138</v>
      </c>
      <c r="L2" s="191" t="s">
        <v>139</v>
      </c>
      <c r="M2" s="163" t="s">
        <v>140</v>
      </c>
      <c r="N2" s="192" t="s">
        <v>141</v>
      </c>
      <c r="O2" s="163" t="s">
        <v>142</v>
      </c>
      <c r="P2" s="163" t="s">
        <v>143</v>
      </c>
      <c r="Q2" s="163" t="s">
        <v>557</v>
      </c>
      <c r="R2" s="163" t="s">
        <v>144</v>
      </c>
      <c r="S2" s="163" t="s">
        <v>145</v>
      </c>
      <c r="T2" s="163" t="s">
        <v>146</v>
      </c>
      <c r="U2" s="163" t="s">
        <v>147</v>
      </c>
      <c r="V2" s="163" t="s">
        <v>148</v>
      </c>
      <c r="W2" s="163" t="s">
        <v>149</v>
      </c>
      <c r="X2" s="163" t="s">
        <v>150</v>
      </c>
      <c r="Y2" s="163" t="s">
        <v>151</v>
      </c>
      <c r="Z2" s="163" t="s">
        <v>152</v>
      </c>
      <c r="AA2" s="163" t="s">
        <v>153</v>
      </c>
      <c r="AB2" s="163" t="s">
        <v>568</v>
      </c>
      <c r="AC2" s="163" t="s">
        <v>154</v>
      </c>
      <c r="AD2" s="163" t="s">
        <v>155</v>
      </c>
      <c r="AE2" s="163" t="s">
        <v>156</v>
      </c>
      <c r="AF2" s="163" t="s">
        <v>157</v>
      </c>
      <c r="AG2" s="163" t="s">
        <v>158</v>
      </c>
      <c r="AH2" s="163" t="s">
        <v>159</v>
      </c>
      <c r="AI2" s="163" t="s">
        <v>160</v>
      </c>
      <c r="AJ2" s="163" t="s">
        <v>161</v>
      </c>
      <c r="AK2" s="163" t="s">
        <v>162</v>
      </c>
      <c r="AL2" s="163" t="s">
        <v>163</v>
      </c>
      <c r="AM2" s="163" t="s">
        <v>164</v>
      </c>
      <c r="AN2" s="163" t="s">
        <v>555</v>
      </c>
      <c r="AO2" s="163" t="s">
        <v>165</v>
      </c>
      <c r="AP2" s="163" t="s">
        <v>166</v>
      </c>
      <c r="AQ2" s="163" t="s">
        <v>167</v>
      </c>
      <c r="AR2" s="163" t="s">
        <v>168</v>
      </c>
      <c r="AS2" s="163" t="s">
        <v>169</v>
      </c>
      <c r="AT2" s="163" t="s">
        <v>170</v>
      </c>
      <c r="AU2" s="163" t="s">
        <v>171</v>
      </c>
      <c r="AV2" s="163" t="s">
        <v>669</v>
      </c>
      <c r="AW2" s="163" t="s">
        <v>172</v>
      </c>
      <c r="AX2" s="163" t="s">
        <v>556</v>
      </c>
      <c r="AY2" s="163" t="s">
        <v>173</v>
      </c>
      <c r="AZ2" s="163" t="s">
        <v>174</v>
      </c>
      <c r="BA2" s="163" t="s">
        <v>175</v>
      </c>
      <c r="BB2" s="163" t="s">
        <v>176</v>
      </c>
      <c r="BC2" s="163" t="s">
        <v>177</v>
      </c>
      <c r="BD2" s="163" t="s">
        <v>178</v>
      </c>
      <c r="BE2" s="163" t="s">
        <v>179</v>
      </c>
      <c r="BF2" s="163" t="s">
        <v>180</v>
      </c>
      <c r="BG2" s="163" t="s">
        <v>181</v>
      </c>
      <c r="BH2" s="163" t="s">
        <v>182</v>
      </c>
      <c r="BI2" s="163" t="s">
        <v>183</v>
      </c>
      <c r="BJ2" s="163" t="s">
        <v>184</v>
      </c>
      <c r="BK2" s="163" t="s">
        <v>185</v>
      </c>
      <c r="BL2" s="163" t="s">
        <v>186</v>
      </c>
      <c r="BM2" s="163" t="s">
        <v>187</v>
      </c>
      <c r="BN2" s="163" t="s">
        <v>188</v>
      </c>
      <c r="BO2" s="163" t="s">
        <v>189</v>
      </c>
      <c r="BP2" s="163" t="s">
        <v>190</v>
      </c>
      <c r="BQ2" s="203" t="s">
        <v>597</v>
      </c>
      <c r="BR2" s="148" t="s">
        <v>758</v>
      </c>
      <c r="BS2" s="148" t="s">
        <v>608</v>
      </c>
      <c r="BT2" s="148" t="s">
        <v>760</v>
      </c>
      <c r="BU2" s="148" t="s">
        <v>609</v>
      </c>
      <c r="BV2" s="148" t="s">
        <v>610</v>
      </c>
      <c r="BW2" s="148" t="s">
        <v>605</v>
      </c>
      <c r="BX2" s="148" t="s">
        <v>606</v>
      </c>
      <c r="BY2" s="148" t="s">
        <v>607</v>
      </c>
      <c r="BZ2" s="148" t="s">
        <v>598</v>
      </c>
      <c r="CA2" s="148" t="s">
        <v>754</v>
      </c>
      <c r="CB2" s="148" t="s">
        <v>618</v>
      </c>
      <c r="CC2" s="148" t="s">
        <v>753</v>
      </c>
      <c r="CD2" s="148" t="s">
        <v>620</v>
      </c>
      <c r="CE2" s="148" t="s">
        <v>619</v>
      </c>
      <c r="CF2" s="148" t="s">
        <v>755</v>
      </c>
      <c r="CG2" s="148" t="s">
        <v>601</v>
      </c>
      <c r="CH2" s="148" t="s">
        <v>594</v>
      </c>
      <c r="CI2" s="148" t="s">
        <v>595</v>
      </c>
      <c r="CJ2" s="148" t="s">
        <v>596</v>
      </c>
      <c r="CK2" s="148" t="s">
        <v>756</v>
      </c>
      <c r="CL2" s="148" t="s">
        <v>616</v>
      </c>
      <c r="CM2" s="148" t="s">
        <v>614</v>
      </c>
      <c r="CN2" s="148" t="s">
        <v>593</v>
      </c>
      <c r="CO2" s="148" t="s">
        <v>751</v>
      </c>
      <c r="CP2" s="148" t="s">
        <v>757</v>
      </c>
      <c r="CQ2" s="148" t="s">
        <v>599</v>
      </c>
      <c r="CR2" s="148" t="s">
        <v>600</v>
      </c>
      <c r="CS2" s="148" t="s">
        <v>602</v>
      </c>
      <c r="CT2" s="148" t="s">
        <v>603</v>
      </c>
      <c r="CU2" s="148" t="s">
        <v>621</v>
      </c>
      <c r="CV2" s="148" t="s">
        <v>623</v>
      </c>
      <c r="CW2" s="148" t="s">
        <v>750</v>
      </c>
      <c r="CX2" s="148" t="s">
        <v>617</v>
      </c>
      <c r="CY2" s="148" t="s">
        <v>604</v>
      </c>
      <c r="CZ2" s="148" t="s">
        <v>590</v>
      </c>
      <c r="DA2" s="148" t="s">
        <v>591</v>
      </c>
      <c r="DB2" s="148" t="s">
        <v>613</v>
      </c>
      <c r="DC2" s="148" t="s">
        <v>615</v>
      </c>
      <c r="DD2" s="148" t="s">
        <v>612</v>
      </c>
      <c r="DE2" s="148" t="s">
        <v>592</v>
      </c>
      <c r="DF2" s="148" t="s">
        <v>611</v>
      </c>
      <c r="DG2" s="148" t="s">
        <v>749</v>
      </c>
      <c r="DH2" s="148" t="s">
        <v>622</v>
      </c>
      <c r="DI2" s="148" t="s">
        <v>569</v>
      </c>
    </row>
    <row r="3" spans="1:113" s="146" customFormat="1" x14ac:dyDescent="0.25">
      <c r="A3" s="146" t="s">
        <v>812</v>
      </c>
      <c r="B3" s="146" t="s">
        <v>813</v>
      </c>
      <c r="C3" s="146">
        <v>52</v>
      </c>
      <c r="D3" s="146">
        <v>52</v>
      </c>
      <c r="E3" s="146">
        <v>4</v>
      </c>
      <c r="F3" s="197">
        <f>COUNTIF(K3:BP3,  "&lt;&gt;0")</f>
        <v>2</v>
      </c>
      <c r="G3" s="197">
        <v>2</v>
      </c>
      <c r="H3" s="146">
        <v>29</v>
      </c>
      <c r="I3" s="197">
        <f>COUNTIF(BQ3:DI3,  "&lt;&gt;0")</f>
        <v>7</v>
      </c>
      <c r="J3" s="197">
        <v>7</v>
      </c>
      <c r="K3" s="146">
        <v>0</v>
      </c>
      <c r="L3" s="185">
        <v>2</v>
      </c>
      <c r="M3" s="146">
        <v>0</v>
      </c>
      <c r="N3" s="186">
        <v>2</v>
      </c>
      <c r="O3" s="146">
        <v>0</v>
      </c>
      <c r="P3" s="146">
        <v>0</v>
      </c>
      <c r="Q3" s="146">
        <v>0</v>
      </c>
      <c r="R3" s="146">
        <v>0</v>
      </c>
      <c r="S3" s="146">
        <v>0</v>
      </c>
      <c r="T3" s="146">
        <v>0</v>
      </c>
      <c r="U3" s="146">
        <v>0</v>
      </c>
      <c r="V3" s="146">
        <v>0</v>
      </c>
      <c r="W3" s="146">
        <v>0</v>
      </c>
      <c r="X3" s="146">
        <v>0</v>
      </c>
      <c r="Y3" s="146">
        <v>0</v>
      </c>
      <c r="Z3" s="146">
        <v>0</v>
      </c>
      <c r="AA3" s="146">
        <v>0</v>
      </c>
      <c r="AB3" s="146">
        <v>0</v>
      </c>
      <c r="AC3" s="146">
        <v>0</v>
      </c>
      <c r="AD3" s="146">
        <v>0</v>
      </c>
      <c r="AE3" s="146">
        <v>0</v>
      </c>
      <c r="AF3" s="146">
        <v>0</v>
      </c>
      <c r="AG3" s="146">
        <v>0</v>
      </c>
      <c r="AH3" s="146">
        <v>0</v>
      </c>
      <c r="AI3" s="146">
        <v>0</v>
      </c>
      <c r="AJ3" s="146">
        <v>0</v>
      </c>
      <c r="AK3" s="146">
        <v>0</v>
      </c>
      <c r="AL3" s="146">
        <v>0</v>
      </c>
      <c r="AM3" s="146">
        <v>0</v>
      </c>
      <c r="AN3" s="146">
        <v>0</v>
      </c>
      <c r="AO3" s="146">
        <v>0</v>
      </c>
      <c r="AP3" s="146">
        <v>0</v>
      </c>
      <c r="AQ3" s="146">
        <v>0</v>
      </c>
      <c r="AR3" s="146">
        <v>0</v>
      </c>
      <c r="AS3" s="146">
        <v>0</v>
      </c>
      <c r="AT3" s="146">
        <v>0</v>
      </c>
      <c r="AU3" s="146">
        <v>0</v>
      </c>
      <c r="AV3" s="146">
        <v>0</v>
      </c>
      <c r="AW3" s="146">
        <v>0</v>
      </c>
      <c r="AX3" s="146">
        <v>0</v>
      </c>
      <c r="AY3" s="146">
        <v>0</v>
      </c>
      <c r="AZ3" s="146">
        <v>0</v>
      </c>
      <c r="BA3" s="146">
        <v>0</v>
      </c>
      <c r="BB3" s="146">
        <v>0</v>
      </c>
      <c r="BC3" s="146">
        <v>0</v>
      </c>
      <c r="BD3" s="146">
        <v>0</v>
      </c>
      <c r="BE3" s="146">
        <v>0</v>
      </c>
      <c r="BF3" s="146">
        <v>0</v>
      </c>
      <c r="BG3" s="146">
        <v>0</v>
      </c>
      <c r="BH3" s="146">
        <v>0</v>
      </c>
      <c r="BI3" s="146">
        <v>0</v>
      </c>
      <c r="BJ3" s="146">
        <v>0</v>
      </c>
      <c r="BK3" s="146">
        <v>0</v>
      </c>
      <c r="BL3" s="146">
        <v>0</v>
      </c>
      <c r="BM3" s="146">
        <v>0</v>
      </c>
      <c r="BN3" s="146">
        <v>0</v>
      </c>
      <c r="BO3" s="146">
        <v>0</v>
      </c>
      <c r="BP3" s="146">
        <v>0</v>
      </c>
      <c r="BQ3" s="204">
        <v>0</v>
      </c>
      <c r="BR3" s="146">
        <v>0</v>
      </c>
      <c r="BS3" s="146">
        <v>0</v>
      </c>
      <c r="BT3" s="146">
        <v>0</v>
      </c>
      <c r="BU3" s="146">
        <v>0</v>
      </c>
      <c r="BV3" s="146">
        <v>0</v>
      </c>
      <c r="BW3" s="146">
        <v>1</v>
      </c>
      <c r="BX3" s="146">
        <v>0</v>
      </c>
      <c r="BY3" s="146">
        <v>0</v>
      </c>
      <c r="BZ3" s="146">
        <v>10</v>
      </c>
      <c r="CA3" s="146">
        <v>0</v>
      </c>
      <c r="CB3" s="146">
        <v>0</v>
      </c>
      <c r="CC3" s="146">
        <v>0</v>
      </c>
      <c r="CD3" s="146">
        <v>0</v>
      </c>
      <c r="CE3" s="146">
        <v>0</v>
      </c>
      <c r="CF3" s="146">
        <v>0</v>
      </c>
      <c r="CG3" s="146">
        <v>0</v>
      </c>
      <c r="CH3" s="146">
        <v>0</v>
      </c>
      <c r="CI3" s="146">
        <v>0</v>
      </c>
      <c r="CJ3" s="146">
        <v>0</v>
      </c>
      <c r="CK3" s="146">
        <v>0</v>
      </c>
      <c r="CL3" s="146">
        <v>0</v>
      </c>
      <c r="CM3" s="146">
        <v>0</v>
      </c>
      <c r="CN3" s="146">
        <v>0</v>
      </c>
      <c r="CO3" s="146">
        <v>0</v>
      </c>
      <c r="CP3" s="146">
        <v>0</v>
      </c>
      <c r="CQ3" s="146">
        <v>0</v>
      </c>
      <c r="CR3" s="146">
        <v>0</v>
      </c>
      <c r="CS3" s="146">
        <v>0</v>
      </c>
      <c r="CT3" s="146">
        <v>2</v>
      </c>
      <c r="CU3" s="146">
        <v>0</v>
      </c>
      <c r="CV3" s="146">
        <v>1</v>
      </c>
      <c r="CW3" s="146">
        <v>12</v>
      </c>
      <c r="CX3" s="146">
        <v>0</v>
      </c>
      <c r="CY3" s="146">
        <v>0</v>
      </c>
      <c r="CZ3" s="146">
        <v>0</v>
      </c>
      <c r="DA3" s="146">
        <v>0</v>
      </c>
      <c r="DB3" s="146">
        <v>0</v>
      </c>
      <c r="DC3" s="146">
        <v>0</v>
      </c>
      <c r="DD3" s="146">
        <v>0</v>
      </c>
      <c r="DE3" s="146">
        <v>2</v>
      </c>
      <c r="DF3" s="146">
        <v>0</v>
      </c>
      <c r="DG3" s="146">
        <v>1</v>
      </c>
      <c r="DH3" s="146">
        <v>0</v>
      </c>
      <c r="DI3" s="146">
        <v>0</v>
      </c>
    </row>
    <row r="4" spans="1:113" s="146" customFormat="1" x14ac:dyDescent="0.25">
      <c r="A4" s="146" t="s">
        <v>812</v>
      </c>
      <c r="B4" s="146" t="s">
        <v>813</v>
      </c>
      <c r="C4" s="146">
        <v>53</v>
      </c>
      <c r="D4" s="146">
        <v>53</v>
      </c>
      <c r="E4" s="146">
        <v>4</v>
      </c>
      <c r="F4" s="197">
        <f t="shared" ref="F4:F12" si="0">COUNTIF(K4:BP4,  "&lt;&gt;0")</f>
        <v>2</v>
      </c>
      <c r="G4" s="197">
        <v>2</v>
      </c>
      <c r="H4" s="146">
        <v>25</v>
      </c>
      <c r="I4" s="197">
        <f t="shared" ref="I4:I12" si="1">COUNTIF(BQ4:DI4,  "&lt;&gt;0")</f>
        <v>8</v>
      </c>
      <c r="J4" s="197">
        <v>4</v>
      </c>
      <c r="K4" s="146">
        <v>0</v>
      </c>
      <c r="L4" s="185">
        <v>0</v>
      </c>
      <c r="M4" s="146">
        <v>0</v>
      </c>
      <c r="N4" s="186">
        <v>0</v>
      </c>
      <c r="O4" s="146">
        <v>0</v>
      </c>
      <c r="P4" s="146">
        <v>0</v>
      </c>
      <c r="Q4" s="146">
        <v>0</v>
      </c>
      <c r="R4" s="146">
        <v>0</v>
      </c>
      <c r="S4" s="146">
        <v>0</v>
      </c>
      <c r="T4" s="146">
        <v>0</v>
      </c>
      <c r="U4" s="146">
        <v>0</v>
      </c>
      <c r="V4" s="146">
        <v>0</v>
      </c>
      <c r="W4" s="146">
        <v>0</v>
      </c>
      <c r="X4" s="146">
        <v>0</v>
      </c>
      <c r="Y4" s="146">
        <v>0</v>
      </c>
      <c r="Z4" s="146">
        <v>2</v>
      </c>
      <c r="AA4" s="146">
        <v>0</v>
      </c>
      <c r="AB4" s="146">
        <v>0</v>
      </c>
      <c r="AC4" s="146">
        <v>0</v>
      </c>
      <c r="AD4" s="146">
        <v>0</v>
      </c>
      <c r="AE4" s="146">
        <v>0</v>
      </c>
      <c r="AF4" s="146">
        <v>0</v>
      </c>
      <c r="AG4" s="146">
        <v>2</v>
      </c>
      <c r="AH4" s="146">
        <v>0</v>
      </c>
      <c r="AI4" s="146">
        <v>0</v>
      </c>
      <c r="AJ4" s="146">
        <v>0</v>
      </c>
      <c r="AK4" s="146">
        <v>0</v>
      </c>
      <c r="AL4" s="146">
        <v>0</v>
      </c>
      <c r="AM4" s="146">
        <v>0</v>
      </c>
      <c r="AN4" s="146">
        <v>0</v>
      </c>
      <c r="AO4" s="146">
        <v>0</v>
      </c>
      <c r="AP4" s="146">
        <v>0</v>
      </c>
      <c r="AQ4" s="146">
        <v>0</v>
      </c>
      <c r="AR4" s="146">
        <v>0</v>
      </c>
      <c r="AS4" s="146">
        <v>0</v>
      </c>
      <c r="AT4" s="146">
        <v>0</v>
      </c>
      <c r="AU4" s="146">
        <v>0</v>
      </c>
      <c r="AV4" s="146">
        <v>0</v>
      </c>
      <c r="AW4" s="146">
        <v>0</v>
      </c>
      <c r="AX4" s="146">
        <v>0</v>
      </c>
      <c r="AY4" s="146">
        <v>0</v>
      </c>
      <c r="AZ4" s="146">
        <v>0</v>
      </c>
      <c r="BA4" s="146">
        <v>0</v>
      </c>
      <c r="BB4" s="146">
        <v>0</v>
      </c>
      <c r="BC4" s="146">
        <v>0</v>
      </c>
      <c r="BD4" s="146">
        <v>0</v>
      </c>
      <c r="BE4" s="146">
        <v>0</v>
      </c>
      <c r="BF4" s="146">
        <v>0</v>
      </c>
      <c r="BG4" s="146">
        <v>0</v>
      </c>
      <c r="BH4" s="146">
        <v>0</v>
      </c>
      <c r="BI4" s="146">
        <v>0</v>
      </c>
      <c r="BJ4" s="146">
        <v>0</v>
      </c>
      <c r="BK4" s="146">
        <v>0</v>
      </c>
      <c r="BL4" s="146">
        <v>0</v>
      </c>
      <c r="BM4" s="146">
        <v>0</v>
      </c>
      <c r="BN4" s="146">
        <v>0</v>
      </c>
      <c r="BO4" s="146">
        <v>0</v>
      </c>
      <c r="BP4" s="146">
        <v>0</v>
      </c>
      <c r="BQ4" s="204">
        <v>0</v>
      </c>
      <c r="BR4" s="146">
        <v>0</v>
      </c>
      <c r="BS4" s="146">
        <v>0</v>
      </c>
      <c r="BT4" s="146">
        <v>0</v>
      </c>
      <c r="BU4" s="146">
        <v>0</v>
      </c>
      <c r="BV4" s="146">
        <v>0</v>
      </c>
      <c r="BW4" s="146">
        <v>0</v>
      </c>
      <c r="BX4" s="146">
        <v>0</v>
      </c>
      <c r="BY4" s="146">
        <v>0</v>
      </c>
      <c r="BZ4" s="146">
        <v>0</v>
      </c>
      <c r="CA4" s="146">
        <v>0</v>
      </c>
      <c r="CB4" s="146">
        <v>0</v>
      </c>
      <c r="CC4" s="146">
        <v>0</v>
      </c>
      <c r="CD4" s="146">
        <v>0</v>
      </c>
      <c r="CE4" s="146">
        <v>0</v>
      </c>
      <c r="CF4" s="146">
        <v>0</v>
      </c>
      <c r="CG4" s="146">
        <v>1</v>
      </c>
      <c r="CH4" s="146">
        <v>0</v>
      </c>
      <c r="CI4" s="146">
        <v>0</v>
      </c>
      <c r="CJ4" s="146">
        <v>0</v>
      </c>
      <c r="CK4" s="146">
        <v>16</v>
      </c>
      <c r="CL4" s="146">
        <v>0</v>
      </c>
      <c r="CM4" s="146">
        <v>0</v>
      </c>
      <c r="CN4" s="146">
        <v>2</v>
      </c>
      <c r="CO4" s="146">
        <v>0</v>
      </c>
      <c r="CP4" s="146">
        <v>0</v>
      </c>
      <c r="CQ4" s="146">
        <v>0</v>
      </c>
      <c r="CR4" s="146">
        <v>0</v>
      </c>
      <c r="CS4" s="146">
        <v>0</v>
      </c>
      <c r="CT4" s="146">
        <v>1</v>
      </c>
      <c r="CU4" s="146">
        <v>0</v>
      </c>
      <c r="CV4" s="146">
        <v>0</v>
      </c>
      <c r="CW4" s="146">
        <v>1</v>
      </c>
      <c r="CX4" s="146">
        <v>0</v>
      </c>
      <c r="CY4" s="146">
        <v>2</v>
      </c>
      <c r="CZ4" s="146">
        <v>0</v>
      </c>
      <c r="DA4" s="146">
        <v>0</v>
      </c>
      <c r="DB4" s="146">
        <v>0</v>
      </c>
      <c r="DC4" s="146">
        <v>0</v>
      </c>
      <c r="DD4" s="146">
        <v>0</v>
      </c>
      <c r="DE4" s="146">
        <v>1</v>
      </c>
      <c r="DF4" s="146">
        <v>0</v>
      </c>
      <c r="DG4" s="146">
        <v>1</v>
      </c>
      <c r="DH4" s="146">
        <v>0</v>
      </c>
      <c r="DI4" s="146">
        <v>0</v>
      </c>
    </row>
    <row r="5" spans="1:113" s="146" customFormat="1" x14ac:dyDescent="0.25">
      <c r="A5" s="146" t="s">
        <v>812</v>
      </c>
      <c r="B5" s="146" t="s">
        <v>813</v>
      </c>
      <c r="C5" s="146">
        <v>54</v>
      </c>
      <c r="D5" s="146">
        <v>54</v>
      </c>
      <c r="E5" s="146">
        <v>5</v>
      </c>
      <c r="F5" s="197">
        <f t="shared" si="0"/>
        <v>3</v>
      </c>
      <c r="G5" s="197">
        <v>0</v>
      </c>
      <c r="H5" s="146">
        <v>0</v>
      </c>
      <c r="I5" s="197">
        <f t="shared" si="1"/>
        <v>0</v>
      </c>
      <c r="J5" s="197">
        <v>0</v>
      </c>
      <c r="K5" s="146">
        <v>0</v>
      </c>
      <c r="L5" s="185">
        <v>1</v>
      </c>
      <c r="M5" s="146">
        <v>0</v>
      </c>
      <c r="N5" s="186">
        <v>0</v>
      </c>
      <c r="O5" s="146">
        <v>0</v>
      </c>
      <c r="P5" s="146">
        <v>0</v>
      </c>
      <c r="Q5" s="146">
        <v>0</v>
      </c>
      <c r="R5" s="146">
        <v>0</v>
      </c>
      <c r="S5" s="146">
        <v>0</v>
      </c>
      <c r="T5" s="146">
        <v>0</v>
      </c>
      <c r="U5" s="146">
        <v>0</v>
      </c>
      <c r="V5" s="146">
        <v>0</v>
      </c>
      <c r="W5" s="146">
        <v>0</v>
      </c>
      <c r="X5" s="146">
        <v>0</v>
      </c>
      <c r="Y5" s="146">
        <v>0</v>
      </c>
      <c r="Z5" s="146">
        <v>2</v>
      </c>
      <c r="AA5" s="146">
        <v>0</v>
      </c>
      <c r="AB5" s="146">
        <v>0</v>
      </c>
      <c r="AC5" s="146">
        <v>0</v>
      </c>
      <c r="AD5" s="146">
        <v>0</v>
      </c>
      <c r="AE5" s="146">
        <v>0</v>
      </c>
      <c r="AF5" s="146">
        <v>0</v>
      </c>
      <c r="AG5" s="146">
        <v>2</v>
      </c>
      <c r="AH5" s="146">
        <v>0</v>
      </c>
      <c r="AI5" s="146">
        <v>0</v>
      </c>
      <c r="AJ5" s="146">
        <v>0</v>
      </c>
      <c r="AK5" s="146">
        <v>0</v>
      </c>
      <c r="AL5" s="146">
        <v>0</v>
      </c>
      <c r="AM5" s="146">
        <v>0</v>
      </c>
      <c r="AN5" s="146">
        <v>0</v>
      </c>
      <c r="AO5" s="146">
        <v>0</v>
      </c>
      <c r="AP5" s="146">
        <v>0</v>
      </c>
      <c r="AQ5" s="146">
        <v>0</v>
      </c>
      <c r="AR5" s="146">
        <v>0</v>
      </c>
      <c r="AS5" s="146">
        <v>0</v>
      </c>
      <c r="AT5" s="146">
        <v>0</v>
      </c>
      <c r="AU5" s="146">
        <v>0</v>
      </c>
      <c r="AV5" s="146">
        <v>0</v>
      </c>
      <c r="AW5" s="146">
        <v>0</v>
      </c>
      <c r="AX5" s="146">
        <v>0</v>
      </c>
      <c r="AY5" s="146">
        <v>0</v>
      </c>
      <c r="AZ5" s="146">
        <v>0</v>
      </c>
      <c r="BA5" s="146">
        <v>0</v>
      </c>
      <c r="BB5" s="146">
        <v>0</v>
      </c>
      <c r="BC5" s="146">
        <v>0</v>
      </c>
      <c r="BD5" s="146">
        <v>0</v>
      </c>
      <c r="BE5" s="146">
        <v>0</v>
      </c>
      <c r="BF5" s="146">
        <v>0</v>
      </c>
      <c r="BG5" s="146">
        <v>0</v>
      </c>
      <c r="BH5" s="146">
        <v>0</v>
      </c>
      <c r="BI5" s="146">
        <v>0</v>
      </c>
      <c r="BJ5" s="146">
        <v>0</v>
      </c>
      <c r="BK5" s="146">
        <v>0</v>
      </c>
      <c r="BL5" s="146">
        <v>0</v>
      </c>
      <c r="BM5" s="146">
        <v>0</v>
      </c>
      <c r="BN5" s="146">
        <v>0</v>
      </c>
      <c r="BO5" s="146">
        <v>0</v>
      </c>
      <c r="BP5" s="146">
        <v>0</v>
      </c>
      <c r="BQ5" s="204">
        <v>0</v>
      </c>
      <c r="BR5" s="146">
        <v>0</v>
      </c>
      <c r="BS5" s="146">
        <v>0</v>
      </c>
      <c r="BT5" s="146">
        <v>0</v>
      </c>
      <c r="BU5" s="146">
        <v>0</v>
      </c>
      <c r="BV5" s="146">
        <v>0</v>
      </c>
      <c r="BW5" s="146">
        <v>0</v>
      </c>
      <c r="BX5" s="146">
        <v>0</v>
      </c>
      <c r="BY5" s="146">
        <v>0</v>
      </c>
      <c r="BZ5" s="146">
        <v>0</v>
      </c>
      <c r="CA5" s="146">
        <v>0</v>
      </c>
      <c r="CB5" s="146">
        <v>0</v>
      </c>
      <c r="CC5" s="146">
        <v>0</v>
      </c>
      <c r="CD5" s="146">
        <v>0</v>
      </c>
      <c r="CE5" s="146">
        <v>0</v>
      </c>
      <c r="CF5" s="146">
        <v>0</v>
      </c>
      <c r="CG5" s="146">
        <v>0</v>
      </c>
      <c r="CH5" s="146">
        <v>0</v>
      </c>
      <c r="CI5" s="146">
        <v>0</v>
      </c>
      <c r="CJ5" s="146">
        <v>0</v>
      </c>
      <c r="CK5" s="146">
        <v>0</v>
      </c>
      <c r="CL5" s="146">
        <v>0</v>
      </c>
      <c r="CM5" s="146">
        <v>0</v>
      </c>
      <c r="CN5" s="146">
        <v>0</v>
      </c>
      <c r="CO5" s="146">
        <v>0</v>
      </c>
      <c r="CP5" s="146">
        <v>0</v>
      </c>
      <c r="CQ5" s="146">
        <v>0</v>
      </c>
      <c r="CR5" s="146">
        <v>0</v>
      </c>
      <c r="CS5" s="146">
        <v>0</v>
      </c>
      <c r="CT5" s="146">
        <v>0</v>
      </c>
      <c r="CU5" s="146">
        <v>0</v>
      </c>
      <c r="CV5" s="146">
        <v>0</v>
      </c>
      <c r="CW5" s="146">
        <v>0</v>
      </c>
      <c r="CX5" s="146">
        <v>0</v>
      </c>
      <c r="CY5" s="146">
        <v>0</v>
      </c>
      <c r="CZ5" s="146">
        <v>0</v>
      </c>
      <c r="DA5" s="146">
        <v>0</v>
      </c>
      <c r="DB5" s="146">
        <v>0</v>
      </c>
      <c r="DC5" s="146">
        <v>0</v>
      </c>
      <c r="DD5" s="146">
        <v>0</v>
      </c>
      <c r="DE5" s="146">
        <v>0</v>
      </c>
      <c r="DF5" s="146">
        <v>0</v>
      </c>
      <c r="DG5" s="146">
        <v>0</v>
      </c>
      <c r="DH5" s="146">
        <v>0</v>
      </c>
      <c r="DI5" s="146">
        <v>0</v>
      </c>
    </row>
    <row r="6" spans="1:113" s="146" customFormat="1" x14ac:dyDescent="0.25">
      <c r="A6" s="146" t="s">
        <v>812</v>
      </c>
      <c r="B6" s="146" t="s">
        <v>813</v>
      </c>
      <c r="C6" s="146">
        <v>55</v>
      </c>
      <c r="D6" s="146">
        <v>55</v>
      </c>
      <c r="E6" s="146">
        <v>1</v>
      </c>
      <c r="F6" s="197">
        <f t="shared" si="0"/>
        <v>1</v>
      </c>
      <c r="G6" s="197">
        <v>0</v>
      </c>
      <c r="H6" s="146">
        <v>8</v>
      </c>
      <c r="I6" s="197">
        <f t="shared" si="1"/>
        <v>3</v>
      </c>
      <c r="J6" s="197">
        <v>1</v>
      </c>
      <c r="K6" s="146">
        <v>0</v>
      </c>
      <c r="L6" s="185">
        <v>0</v>
      </c>
      <c r="M6" s="146">
        <v>0</v>
      </c>
      <c r="N6" s="186">
        <v>0</v>
      </c>
      <c r="O6" s="146">
        <v>0</v>
      </c>
      <c r="P6" s="146">
        <v>0</v>
      </c>
      <c r="Q6" s="146">
        <v>0</v>
      </c>
      <c r="R6" s="146">
        <v>0</v>
      </c>
      <c r="S6" s="146">
        <v>0</v>
      </c>
      <c r="T6" s="146">
        <v>0</v>
      </c>
      <c r="U6" s="146">
        <v>0</v>
      </c>
      <c r="V6" s="146">
        <v>0</v>
      </c>
      <c r="W6" s="146">
        <v>0</v>
      </c>
      <c r="X6" s="146">
        <v>0</v>
      </c>
      <c r="Y6" s="146">
        <v>0</v>
      </c>
      <c r="Z6" s="146">
        <v>1</v>
      </c>
      <c r="AA6" s="146">
        <v>0</v>
      </c>
      <c r="AB6" s="146">
        <v>0</v>
      </c>
      <c r="AC6" s="146">
        <v>0</v>
      </c>
      <c r="AD6" s="146">
        <v>0</v>
      </c>
      <c r="AE6" s="146">
        <v>0</v>
      </c>
      <c r="AF6" s="146">
        <v>0</v>
      </c>
      <c r="AG6" s="146">
        <v>0</v>
      </c>
      <c r="AH6" s="146">
        <v>0</v>
      </c>
      <c r="AI6" s="146">
        <v>0</v>
      </c>
      <c r="AJ6" s="146">
        <v>0</v>
      </c>
      <c r="AK6" s="146">
        <v>0</v>
      </c>
      <c r="AL6" s="146">
        <v>0</v>
      </c>
      <c r="AM6" s="146">
        <v>0</v>
      </c>
      <c r="AN6" s="146">
        <v>0</v>
      </c>
      <c r="AO6" s="146">
        <v>0</v>
      </c>
      <c r="AP6" s="146">
        <v>0</v>
      </c>
      <c r="AQ6" s="146">
        <v>0</v>
      </c>
      <c r="AR6" s="146">
        <v>0</v>
      </c>
      <c r="AS6" s="146">
        <v>0</v>
      </c>
      <c r="AT6" s="146">
        <v>0</v>
      </c>
      <c r="AU6" s="146">
        <v>0</v>
      </c>
      <c r="AV6" s="146">
        <v>0</v>
      </c>
      <c r="AW6" s="146">
        <v>0</v>
      </c>
      <c r="AX6" s="146">
        <v>0</v>
      </c>
      <c r="AY6" s="146">
        <v>0</v>
      </c>
      <c r="AZ6" s="146">
        <v>0</v>
      </c>
      <c r="BA6" s="146">
        <v>0</v>
      </c>
      <c r="BB6" s="146">
        <v>0</v>
      </c>
      <c r="BC6" s="146">
        <v>0</v>
      </c>
      <c r="BD6" s="146">
        <v>0</v>
      </c>
      <c r="BE6" s="146">
        <v>0</v>
      </c>
      <c r="BF6" s="146">
        <v>0</v>
      </c>
      <c r="BG6" s="146">
        <v>0</v>
      </c>
      <c r="BH6" s="146">
        <v>0</v>
      </c>
      <c r="BI6" s="146">
        <v>0</v>
      </c>
      <c r="BJ6" s="146">
        <v>0</v>
      </c>
      <c r="BK6" s="146">
        <v>0</v>
      </c>
      <c r="BL6" s="146">
        <v>0</v>
      </c>
      <c r="BM6" s="146">
        <v>0</v>
      </c>
      <c r="BN6" s="146">
        <v>0</v>
      </c>
      <c r="BO6" s="146">
        <v>0</v>
      </c>
      <c r="BP6" s="146">
        <v>0</v>
      </c>
      <c r="BQ6" s="204">
        <v>0</v>
      </c>
      <c r="BR6" s="146">
        <v>0</v>
      </c>
      <c r="BS6" s="146">
        <v>0</v>
      </c>
      <c r="BT6" s="146">
        <v>0</v>
      </c>
      <c r="BU6" s="146">
        <v>0</v>
      </c>
      <c r="BV6" s="146">
        <v>0</v>
      </c>
      <c r="BW6" s="146">
        <v>0</v>
      </c>
      <c r="BX6" s="146">
        <v>0</v>
      </c>
      <c r="BY6" s="146">
        <v>0</v>
      </c>
      <c r="BZ6" s="146">
        <v>0</v>
      </c>
      <c r="CA6" s="146">
        <v>0</v>
      </c>
      <c r="CB6" s="146">
        <v>0</v>
      </c>
      <c r="CC6" s="146">
        <v>0</v>
      </c>
      <c r="CD6" s="146">
        <v>0</v>
      </c>
      <c r="CE6" s="146">
        <v>0</v>
      </c>
      <c r="CF6" s="146">
        <v>0</v>
      </c>
      <c r="CG6" s="146">
        <v>0</v>
      </c>
      <c r="CH6" s="146">
        <v>0</v>
      </c>
      <c r="CI6" s="146">
        <v>0</v>
      </c>
      <c r="CJ6" s="146">
        <v>0</v>
      </c>
      <c r="CK6" s="146">
        <v>0</v>
      </c>
      <c r="CL6" s="146">
        <v>0</v>
      </c>
      <c r="CM6" s="146">
        <v>0</v>
      </c>
      <c r="CN6" s="146">
        <v>0</v>
      </c>
      <c r="CO6" s="146">
        <v>0</v>
      </c>
      <c r="CP6" s="146">
        <v>0</v>
      </c>
      <c r="CQ6" s="146">
        <v>0</v>
      </c>
      <c r="CR6" s="146">
        <v>0</v>
      </c>
      <c r="CS6" s="146">
        <v>0</v>
      </c>
      <c r="CT6" s="146">
        <v>0</v>
      </c>
      <c r="CU6" s="146">
        <v>0</v>
      </c>
      <c r="CV6" s="146">
        <v>0</v>
      </c>
      <c r="CW6" s="146">
        <v>0</v>
      </c>
      <c r="CX6" s="146">
        <v>0</v>
      </c>
      <c r="CY6" s="146">
        <v>1</v>
      </c>
      <c r="CZ6" s="146">
        <v>0</v>
      </c>
      <c r="DA6" s="146">
        <v>0</v>
      </c>
      <c r="DB6" s="146">
        <v>0</v>
      </c>
      <c r="DC6" s="146">
        <v>0</v>
      </c>
      <c r="DD6" s="146">
        <v>0</v>
      </c>
      <c r="DE6" s="146">
        <v>0</v>
      </c>
      <c r="DF6" s="146">
        <v>0</v>
      </c>
      <c r="DG6" s="146">
        <v>2</v>
      </c>
      <c r="DH6" s="146">
        <v>5</v>
      </c>
      <c r="DI6" s="146">
        <v>0</v>
      </c>
    </row>
    <row r="7" spans="1:113" s="146" customFormat="1" x14ac:dyDescent="0.25">
      <c r="A7" s="146" t="s">
        <v>812</v>
      </c>
      <c r="B7" s="146" t="s">
        <v>813</v>
      </c>
      <c r="C7" s="146">
        <v>56</v>
      </c>
      <c r="D7" s="146">
        <v>56</v>
      </c>
      <c r="E7" s="146">
        <v>0</v>
      </c>
      <c r="F7" s="197">
        <f t="shared" si="0"/>
        <v>0</v>
      </c>
      <c r="G7" s="197">
        <v>0</v>
      </c>
      <c r="H7" s="146">
        <v>0</v>
      </c>
      <c r="I7" s="197">
        <f t="shared" si="1"/>
        <v>0</v>
      </c>
      <c r="J7" s="197">
        <v>0</v>
      </c>
      <c r="K7" s="146">
        <v>0</v>
      </c>
      <c r="L7" s="185">
        <v>0</v>
      </c>
      <c r="M7" s="146">
        <v>0</v>
      </c>
      <c r="N7" s="186">
        <v>0</v>
      </c>
      <c r="O7" s="146">
        <v>0</v>
      </c>
      <c r="P7" s="146">
        <v>0</v>
      </c>
      <c r="Q7" s="146">
        <v>0</v>
      </c>
      <c r="R7" s="146">
        <v>0</v>
      </c>
      <c r="S7" s="146">
        <v>0</v>
      </c>
      <c r="T7" s="146">
        <v>0</v>
      </c>
      <c r="U7" s="146">
        <v>0</v>
      </c>
      <c r="V7" s="146">
        <v>0</v>
      </c>
      <c r="W7" s="146">
        <v>0</v>
      </c>
      <c r="X7" s="146">
        <v>0</v>
      </c>
      <c r="Y7" s="146">
        <v>0</v>
      </c>
      <c r="Z7" s="146">
        <v>0</v>
      </c>
      <c r="AA7" s="146">
        <v>0</v>
      </c>
      <c r="AB7" s="146">
        <v>0</v>
      </c>
      <c r="AC7" s="146">
        <v>0</v>
      </c>
      <c r="AD7" s="146">
        <v>0</v>
      </c>
      <c r="AE7" s="146">
        <v>0</v>
      </c>
      <c r="AF7" s="146">
        <v>0</v>
      </c>
      <c r="AG7" s="146">
        <v>0</v>
      </c>
      <c r="AH7" s="146">
        <v>0</v>
      </c>
      <c r="AI7" s="146">
        <v>0</v>
      </c>
      <c r="AJ7" s="146">
        <v>0</v>
      </c>
      <c r="AK7" s="146">
        <v>0</v>
      </c>
      <c r="AL7" s="146">
        <v>0</v>
      </c>
      <c r="AM7" s="146">
        <v>0</v>
      </c>
      <c r="AN7" s="146">
        <v>0</v>
      </c>
      <c r="AO7" s="146">
        <v>0</v>
      </c>
      <c r="AP7" s="146">
        <v>0</v>
      </c>
      <c r="AQ7" s="146">
        <v>0</v>
      </c>
      <c r="AR7" s="146">
        <v>0</v>
      </c>
      <c r="AS7" s="146">
        <v>0</v>
      </c>
      <c r="AT7" s="146">
        <v>0</v>
      </c>
      <c r="AU7" s="146">
        <v>0</v>
      </c>
      <c r="AV7" s="146">
        <v>0</v>
      </c>
      <c r="AW7" s="146">
        <v>0</v>
      </c>
      <c r="AX7" s="146">
        <v>0</v>
      </c>
      <c r="AY7" s="146">
        <v>0</v>
      </c>
      <c r="AZ7" s="146">
        <v>0</v>
      </c>
      <c r="BA7" s="146">
        <v>0</v>
      </c>
      <c r="BB7" s="146">
        <v>0</v>
      </c>
      <c r="BC7" s="146">
        <v>0</v>
      </c>
      <c r="BD7" s="146">
        <v>0</v>
      </c>
      <c r="BE7" s="146">
        <v>0</v>
      </c>
      <c r="BF7" s="146">
        <v>0</v>
      </c>
      <c r="BG7" s="146">
        <v>0</v>
      </c>
      <c r="BH7" s="146">
        <v>0</v>
      </c>
      <c r="BI7" s="146">
        <v>0</v>
      </c>
      <c r="BJ7" s="146">
        <v>0</v>
      </c>
      <c r="BK7" s="146">
        <v>0</v>
      </c>
      <c r="BL7" s="146">
        <v>0</v>
      </c>
      <c r="BM7" s="146">
        <v>0</v>
      </c>
      <c r="BN7" s="146">
        <v>0</v>
      </c>
      <c r="BO7" s="146">
        <v>0</v>
      </c>
      <c r="BP7" s="146">
        <v>0</v>
      </c>
      <c r="BQ7" s="204">
        <v>0</v>
      </c>
      <c r="BR7" s="146">
        <v>0</v>
      </c>
      <c r="BS7" s="146">
        <v>0</v>
      </c>
      <c r="BT7" s="146">
        <v>0</v>
      </c>
      <c r="BU7" s="146">
        <v>0</v>
      </c>
      <c r="BV7" s="146">
        <v>0</v>
      </c>
      <c r="BW7" s="146">
        <v>0</v>
      </c>
      <c r="BX7" s="146">
        <v>0</v>
      </c>
      <c r="BY7" s="146">
        <v>0</v>
      </c>
      <c r="BZ7" s="146">
        <v>0</v>
      </c>
      <c r="CA7" s="146">
        <v>0</v>
      </c>
      <c r="CB7" s="146">
        <v>0</v>
      </c>
      <c r="CC7" s="146">
        <v>0</v>
      </c>
      <c r="CD7" s="146">
        <v>0</v>
      </c>
      <c r="CE7" s="146">
        <v>0</v>
      </c>
      <c r="CF7" s="146">
        <v>0</v>
      </c>
      <c r="CG7" s="146">
        <v>0</v>
      </c>
      <c r="CH7" s="146">
        <v>0</v>
      </c>
      <c r="CI7" s="146">
        <v>0</v>
      </c>
      <c r="CJ7" s="146">
        <v>0</v>
      </c>
      <c r="CK7" s="146">
        <v>0</v>
      </c>
      <c r="CL7" s="146">
        <v>0</v>
      </c>
      <c r="CM7" s="146">
        <v>0</v>
      </c>
      <c r="CN7" s="146">
        <v>0</v>
      </c>
      <c r="CO7" s="146">
        <v>0</v>
      </c>
      <c r="CP7" s="146">
        <v>0</v>
      </c>
      <c r="CQ7" s="146">
        <v>0</v>
      </c>
      <c r="CR7" s="146">
        <v>0</v>
      </c>
      <c r="CS7" s="146">
        <v>0</v>
      </c>
      <c r="CT7" s="146">
        <v>0</v>
      </c>
      <c r="CU7" s="146">
        <v>0</v>
      </c>
      <c r="CV7" s="146">
        <v>0</v>
      </c>
      <c r="CW7" s="146">
        <v>0</v>
      </c>
      <c r="CX7" s="146">
        <v>0</v>
      </c>
      <c r="CY7" s="146">
        <v>0</v>
      </c>
      <c r="CZ7" s="146">
        <v>0</v>
      </c>
      <c r="DA7" s="146">
        <v>0</v>
      </c>
      <c r="DB7" s="146">
        <v>0</v>
      </c>
      <c r="DC7" s="146">
        <v>0</v>
      </c>
      <c r="DD7" s="146">
        <v>0</v>
      </c>
      <c r="DE7" s="146">
        <v>0</v>
      </c>
      <c r="DF7" s="146">
        <v>0</v>
      </c>
      <c r="DG7" s="146">
        <v>0</v>
      </c>
      <c r="DH7" s="146">
        <v>0</v>
      </c>
      <c r="DI7" s="146">
        <v>0</v>
      </c>
    </row>
    <row r="8" spans="1:113" s="146" customFormat="1" x14ac:dyDescent="0.25">
      <c r="A8" s="146" t="s">
        <v>812</v>
      </c>
      <c r="B8" s="146" t="s">
        <v>813</v>
      </c>
      <c r="C8" s="146">
        <v>57</v>
      </c>
      <c r="D8" s="146">
        <v>57</v>
      </c>
      <c r="E8" s="146">
        <v>3</v>
      </c>
      <c r="F8" s="197">
        <f t="shared" si="0"/>
        <v>3</v>
      </c>
      <c r="G8" s="197">
        <v>0</v>
      </c>
      <c r="H8" s="146">
        <v>19</v>
      </c>
      <c r="I8" s="197">
        <f t="shared" si="1"/>
        <v>3</v>
      </c>
      <c r="J8" s="197">
        <v>0</v>
      </c>
      <c r="K8" s="146">
        <v>0</v>
      </c>
      <c r="L8" s="185">
        <v>0</v>
      </c>
      <c r="M8" s="146">
        <v>0</v>
      </c>
      <c r="N8" s="186">
        <v>1</v>
      </c>
      <c r="O8" s="146">
        <v>0</v>
      </c>
      <c r="P8" s="146">
        <v>0</v>
      </c>
      <c r="Q8" s="146">
        <v>0</v>
      </c>
      <c r="R8" s="146">
        <v>0</v>
      </c>
      <c r="S8" s="146">
        <v>0</v>
      </c>
      <c r="T8" s="146">
        <v>0</v>
      </c>
      <c r="U8" s="146">
        <v>0</v>
      </c>
      <c r="V8" s="146">
        <v>0</v>
      </c>
      <c r="W8" s="146">
        <v>0</v>
      </c>
      <c r="X8" s="146">
        <v>0</v>
      </c>
      <c r="Y8" s="146">
        <v>0</v>
      </c>
      <c r="Z8" s="146">
        <v>1</v>
      </c>
      <c r="AA8" s="146">
        <v>0</v>
      </c>
      <c r="AB8" s="146">
        <v>0</v>
      </c>
      <c r="AC8" s="146">
        <v>0</v>
      </c>
      <c r="AD8" s="146">
        <v>0</v>
      </c>
      <c r="AE8" s="146">
        <v>0</v>
      </c>
      <c r="AF8" s="146">
        <v>0</v>
      </c>
      <c r="AG8" s="146">
        <v>1</v>
      </c>
      <c r="AH8" s="146">
        <v>0</v>
      </c>
      <c r="AI8" s="146">
        <v>0</v>
      </c>
      <c r="AJ8" s="146">
        <v>0</v>
      </c>
      <c r="AK8" s="146">
        <v>0</v>
      </c>
      <c r="AL8" s="146">
        <v>0</v>
      </c>
      <c r="AM8" s="146">
        <v>0</v>
      </c>
      <c r="AN8" s="146">
        <v>0</v>
      </c>
      <c r="AO8" s="146">
        <v>0</v>
      </c>
      <c r="AP8" s="146">
        <v>0</v>
      </c>
      <c r="AQ8" s="146">
        <v>0</v>
      </c>
      <c r="AR8" s="146">
        <v>0</v>
      </c>
      <c r="AS8" s="146">
        <v>0</v>
      </c>
      <c r="AT8" s="146">
        <v>0</v>
      </c>
      <c r="AU8" s="146">
        <v>0</v>
      </c>
      <c r="AV8" s="146">
        <v>0</v>
      </c>
      <c r="AW8" s="146">
        <v>0</v>
      </c>
      <c r="AX8" s="146">
        <v>0</v>
      </c>
      <c r="AY8" s="146">
        <v>0</v>
      </c>
      <c r="AZ8" s="146">
        <v>0</v>
      </c>
      <c r="BA8" s="146">
        <v>0</v>
      </c>
      <c r="BB8" s="146">
        <v>0</v>
      </c>
      <c r="BC8" s="146">
        <v>0</v>
      </c>
      <c r="BD8" s="146">
        <v>0</v>
      </c>
      <c r="BE8" s="146">
        <v>0</v>
      </c>
      <c r="BF8" s="146">
        <v>0</v>
      </c>
      <c r="BG8" s="146">
        <v>0</v>
      </c>
      <c r="BH8" s="146">
        <v>0</v>
      </c>
      <c r="BI8" s="146">
        <v>0</v>
      </c>
      <c r="BJ8" s="146">
        <v>0</v>
      </c>
      <c r="BK8" s="146">
        <v>0</v>
      </c>
      <c r="BL8" s="146">
        <v>0</v>
      </c>
      <c r="BM8" s="146">
        <v>0</v>
      </c>
      <c r="BN8" s="146">
        <v>0</v>
      </c>
      <c r="BO8" s="146">
        <v>0</v>
      </c>
      <c r="BP8" s="146">
        <v>0</v>
      </c>
      <c r="BQ8" s="204">
        <v>0</v>
      </c>
      <c r="BR8" s="146">
        <v>0</v>
      </c>
      <c r="BS8" s="146">
        <v>0</v>
      </c>
      <c r="BT8" s="146">
        <v>0</v>
      </c>
      <c r="BU8" s="146">
        <v>0</v>
      </c>
      <c r="BV8" s="146">
        <v>0</v>
      </c>
      <c r="BW8" s="146">
        <v>0</v>
      </c>
      <c r="BX8" s="146">
        <v>0</v>
      </c>
      <c r="BY8" s="146">
        <v>0</v>
      </c>
      <c r="BZ8" s="146">
        <v>0</v>
      </c>
      <c r="CA8" s="146">
        <v>0</v>
      </c>
      <c r="CB8" s="146">
        <v>0</v>
      </c>
      <c r="CC8" s="146">
        <v>0</v>
      </c>
      <c r="CD8" s="146">
        <v>0</v>
      </c>
      <c r="CE8" s="146">
        <v>0</v>
      </c>
      <c r="CF8" s="146">
        <v>0</v>
      </c>
      <c r="CG8" s="146">
        <v>0</v>
      </c>
      <c r="CH8" s="146">
        <v>0</v>
      </c>
      <c r="CI8" s="146">
        <v>0</v>
      </c>
      <c r="CJ8" s="146">
        <v>0</v>
      </c>
      <c r="CK8" s="146">
        <v>0</v>
      </c>
      <c r="CL8" s="146">
        <v>0</v>
      </c>
      <c r="CM8" s="146">
        <v>0</v>
      </c>
      <c r="CN8" s="146">
        <v>0</v>
      </c>
      <c r="CO8" s="146">
        <v>0</v>
      </c>
      <c r="CP8" s="146">
        <v>0</v>
      </c>
      <c r="CQ8" s="146">
        <v>0</v>
      </c>
      <c r="CR8" s="146">
        <v>0</v>
      </c>
      <c r="CS8" s="146">
        <v>0</v>
      </c>
      <c r="CT8" s="146">
        <v>0</v>
      </c>
      <c r="CU8" s="146">
        <v>0</v>
      </c>
      <c r="CV8" s="146">
        <v>0</v>
      </c>
      <c r="CW8" s="146">
        <v>17</v>
      </c>
      <c r="CX8" s="146">
        <v>0</v>
      </c>
      <c r="CY8" s="146">
        <v>0</v>
      </c>
      <c r="CZ8" s="146">
        <v>0</v>
      </c>
      <c r="DA8" s="146">
        <v>0</v>
      </c>
      <c r="DB8" s="146">
        <v>0</v>
      </c>
      <c r="DC8" s="146">
        <v>0</v>
      </c>
      <c r="DD8" s="146">
        <v>0</v>
      </c>
      <c r="DE8" s="146">
        <v>1</v>
      </c>
      <c r="DF8" s="146">
        <v>0</v>
      </c>
      <c r="DG8" s="146">
        <v>1</v>
      </c>
      <c r="DH8" s="146">
        <v>0</v>
      </c>
      <c r="DI8" s="146">
        <v>0</v>
      </c>
    </row>
    <row r="9" spans="1:113" s="146" customFormat="1" x14ac:dyDescent="0.25">
      <c r="A9" s="146" t="s">
        <v>812</v>
      </c>
      <c r="B9" s="146" t="s">
        <v>813</v>
      </c>
      <c r="C9" s="146">
        <v>58</v>
      </c>
      <c r="D9" s="146">
        <v>58</v>
      </c>
      <c r="E9" s="146">
        <v>3</v>
      </c>
      <c r="F9" s="197">
        <f t="shared" si="0"/>
        <v>2</v>
      </c>
      <c r="G9" s="197">
        <v>0</v>
      </c>
      <c r="H9" s="146">
        <v>10</v>
      </c>
      <c r="I9" s="197">
        <f t="shared" si="1"/>
        <v>2</v>
      </c>
      <c r="J9" s="197">
        <v>0</v>
      </c>
      <c r="K9" s="146">
        <v>0</v>
      </c>
      <c r="L9" s="185">
        <v>0</v>
      </c>
      <c r="M9" s="146">
        <v>0</v>
      </c>
      <c r="N9" s="186">
        <v>0</v>
      </c>
      <c r="O9" s="146">
        <v>0</v>
      </c>
      <c r="P9" s="146">
        <v>0</v>
      </c>
      <c r="Q9" s="146">
        <v>0</v>
      </c>
      <c r="R9" s="146">
        <v>0</v>
      </c>
      <c r="S9" s="146">
        <v>0</v>
      </c>
      <c r="T9" s="146">
        <v>0</v>
      </c>
      <c r="U9" s="146">
        <v>0</v>
      </c>
      <c r="V9" s="146">
        <v>0</v>
      </c>
      <c r="W9" s="146">
        <v>0</v>
      </c>
      <c r="X9" s="146">
        <v>0</v>
      </c>
      <c r="Y9" s="146">
        <v>0</v>
      </c>
      <c r="Z9" s="146">
        <v>1</v>
      </c>
      <c r="AA9" s="146">
        <v>0</v>
      </c>
      <c r="AB9" s="146">
        <v>0</v>
      </c>
      <c r="AC9" s="146">
        <v>0</v>
      </c>
      <c r="AD9" s="146">
        <v>0</v>
      </c>
      <c r="AE9" s="146">
        <v>0</v>
      </c>
      <c r="AF9" s="146">
        <v>0</v>
      </c>
      <c r="AG9" s="146">
        <v>2</v>
      </c>
      <c r="AH9" s="146">
        <v>0</v>
      </c>
      <c r="AI9" s="146">
        <v>0</v>
      </c>
      <c r="AJ9" s="146">
        <v>0</v>
      </c>
      <c r="AK9" s="146">
        <v>0</v>
      </c>
      <c r="AL9" s="146">
        <v>0</v>
      </c>
      <c r="AM9" s="146">
        <v>0</v>
      </c>
      <c r="AN9" s="146">
        <v>0</v>
      </c>
      <c r="AO9" s="146">
        <v>0</v>
      </c>
      <c r="AP9" s="146">
        <v>0</v>
      </c>
      <c r="AQ9" s="146">
        <v>0</v>
      </c>
      <c r="AR9" s="146">
        <v>0</v>
      </c>
      <c r="AS9" s="146">
        <v>0</v>
      </c>
      <c r="AT9" s="146">
        <v>0</v>
      </c>
      <c r="AU9" s="146">
        <v>0</v>
      </c>
      <c r="AV9" s="146">
        <v>0</v>
      </c>
      <c r="AW9" s="146">
        <v>0</v>
      </c>
      <c r="AX9" s="146">
        <v>0</v>
      </c>
      <c r="AY9" s="146">
        <v>0</v>
      </c>
      <c r="AZ9" s="146">
        <v>0</v>
      </c>
      <c r="BA9" s="146">
        <v>0</v>
      </c>
      <c r="BB9" s="146">
        <v>0</v>
      </c>
      <c r="BC9" s="146">
        <v>0</v>
      </c>
      <c r="BD9" s="146">
        <v>0</v>
      </c>
      <c r="BE9" s="146">
        <v>0</v>
      </c>
      <c r="BF9" s="146">
        <v>0</v>
      </c>
      <c r="BG9" s="146">
        <v>0</v>
      </c>
      <c r="BH9" s="146">
        <v>0</v>
      </c>
      <c r="BI9" s="146">
        <v>0</v>
      </c>
      <c r="BJ9" s="146">
        <v>0</v>
      </c>
      <c r="BK9" s="146">
        <v>0</v>
      </c>
      <c r="BL9" s="146">
        <v>0</v>
      </c>
      <c r="BM9" s="146">
        <v>0</v>
      </c>
      <c r="BN9" s="146">
        <v>0</v>
      </c>
      <c r="BO9" s="146">
        <v>0</v>
      </c>
      <c r="BP9" s="146">
        <v>0</v>
      </c>
      <c r="BQ9" s="204">
        <v>0</v>
      </c>
      <c r="BR9" s="146">
        <v>0</v>
      </c>
      <c r="BS9" s="146">
        <v>0</v>
      </c>
      <c r="BT9" s="146">
        <v>0</v>
      </c>
      <c r="BU9" s="146">
        <v>0</v>
      </c>
      <c r="BV9" s="146">
        <v>0</v>
      </c>
      <c r="BW9" s="146">
        <v>0</v>
      </c>
      <c r="BX9" s="146">
        <v>0</v>
      </c>
      <c r="BY9" s="146">
        <v>0</v>
      </c>
      <c r="BZ9" s="146">
        <v>0</v>
      </c>
      <c r="CA9" s="146">
        <v>0</v>
      </c>
      <c r="CB9" s="146">
        <v>0</v>
      </c>
      <c r="CC9" s="146">
        <v>0</v>
      </c>
      <c r="CD9" s="146">
        <v>0</v>
      </c>
      <c r="CE9" s="146">
        <v>0</v>
      </c>
      <c r="CF9" s="146">
        <v>0</v>
      </c>
      <c r="CG9" s="146">
        <v>0</v>
      </c>
      <c r="CH9" s="146">
        <v>0</v>
      </c>
      <c r="CI9" s="146">
        <v>0</v>
      </c>
      <c r="CJ9" s="146">
        <v>0</v>
      </c>
      <c r="CK9" s="146">
        <v>8</v>
      </c>
      <c r="CL9" s="146">
        <v>0</v>
      </c>
      <c r="CM9" s="146">
        <v>0</v>
      </c>
      <c r="CN9" s="146">
        <v>0</v>
      </c>
      <c r="CO9" s="146">
        <v>0</v>
      </c>
      <c r="CP9" s="146">
        <v>0</v>
      </c>
      <c r="CQ9" s="146">
        <v>0</v>
      </c>
      <c r="CR9" s="146">
        <v>0</v>
      </c>
      <c r="CS9" s="146">
        <v>0</v>
      </c>
      <c r="CT9" s="146">
        <v>0</v>
      </c>
      <c r="CU9" s="146">
        <v>0</v>
      </c>
      <c r="CV9" s="146">
        <v>0</v>
      </c>
      <c r="CW9" s="146">
        <v>0</v>
      </c>
      <c r="CX9" s="146">
        <v>0</v>
      </c>
      <c r="CY9" s="146">
        <v>2</v>
      </c>
      <c r="CZ9" s="146">
        <v>0</v>
      </c>
      <c r="DA9" s="146">
        <v>0</v>
      </c>
      <c r="DB9" s="146">
        <v>0</v>
      </c>
      <c r="DC9" s="146">
        <v>0</v>
      </c>
      <c r="DD9" s="146">
        <v>0</v>
      </c>
      <c r="DE9" s="146">
        <v>0</v>
      </c>
      <c r="DF9" s="146">
        <v>0</v>
      </c>
      <c r="DG9" s="146">
        <v>0</v>
      </c>
      <c r="DH9" s="146">
        <v>0</v>
      </c>
      <c r="DI9" s="146">
        <v>0</v>
      </c>
    </row>
    <row r="10" spans="1:113" s="146" customFormat="1" x14ac:dyDescent="0.25">
      <c r="A10" s="146" t="s">
        <v>812</v>
      </c>
      <c r="B10" s="146" t="s">
        <v>813</v>
      </c>
      <c r="C10" s="146">
        <v>60</v>
      </c>
      <c r="D10" s="146">
        <v>60</v>
      </c>
      <c r="E10" s="146">
        <v>2</v>
      </c>
      <c r="F10" s="197">
        <f t="shared" si="0"/>
        <v>2</v>
      </c>
      <c r="G10" s="197">
        <v>0</v>
      </c>
      <c r="H10" s="146">
        <v>15</v>
      </c>
      <c r="I10" s="197">
        <f t="shared" si="1"/>
        <v>6</v>
      </c>
      <c r="J10" s="197">
        <v>1</v>
      </c>
      <c r="K10" s="146">
        <v>0</v>
      </c>
      <c r="L10" s="185">
        <v>1</v>
      </c>
      <c r="M10" s="146">
        <v>0</v>
      </c>
      <c r="N10" s="186">
        <v>0</v>
      </c>
      <c r="O10" s="146">
        <v>0</v>
      </c>
      <c r="P10" s="146">
        <v>0</v>
      </c>
      <c r="Q10" s="146">
        <v>0</v>
      </c>
      <c r="R10" s="146">
        <v>0</v>
      </c>
      <c r="S10" s="146">
        <v>0</v>
      </c>
      <c r="T10" s="146">
        <v>0</v>
      </c>
      <c r="U10" s="146">
        <v>0</v>
      </c>
      <c r="V10" s="146">
        <v>0</v>
      </c>
      <c r="W10" s="146">
        <v>0</v>
      </c>
      <c r="X10" s="146">
        <v>0</v>
      </c>
      <c r="Y10" s="146">
        <v>0</v>
      </c>
      <c r="Z10" s="146">
        <v>1</v>
      </c>
      <c r="AA10" s="146">
        <v>0</v>
      </c>
      <c r="AB10" s="146">
        <v>0</v>
      </c>
      <c r="AC10" s="146">
        <v>0</v>
      </c>
      <c r="AD10" s="146">
        <v>0</v>
      </c>
      <c r="AE10" s="146">
        <v>0</v>
      </c>
      <c r="AF10" s="146">
        <v>0</v>
      </c>
      <c r="AG10" s="146">
        <v>0</v>
      </c>
      <c r="AH10" s="146">
        <v>0</v>
      </c>
      <c r="AI10" s="146">
        <v>0</v>
      </c>
      <c r="AJ10" s="146">
        <v>0</v>
      </c>
      <c r="AK10" s="146">
        <v>0</v>
      </c>
      <c r="AL10" s="146">
        <v>0</v>
      </c>
      <c r="AM10" s="146">
        <v>0</v>
      </c>
      <c r="AN10" s="146">
        <v>0</v>
      </c>
      <c r="AO10" s="146">
        <v>0</v>
      </c>
      <c r="AP10" s="146">
        <v>0</v>
      </c>
      <c r="AQ10" s="146">
        <v>0</v>
      </c>
      <c r="AR10" s="146">
        <v>0</v>
      </c>
      <c r="AS10" s="146">
        <v>0</v>
      </c>
      <c r="AT10" s="146">
        <v>0</v>
      </c>
      <c r="AU10" s="146">
        <v>0</v>
      </c>
      <c r="AV10" s="146">
        <v>0</v>
      </c>
      <c r="AW10" s="146">
        <v>0</v>
      </c>
      <c r="AX10" s="146">
        <v>0</v>
      </c>
      <c r="AY10" s="146">
        <v>0</v>
      </c>
      <c r="AZ10" s="146">
        <v>0</v>
      </c>
      <c r="BA10" s="146">
        <v>0</v>
      </c>
      <c r="BB10" s="146">
        <v>0</v>
      </c>
      <c r="BC10" s="146">
        <v>0</v>
      </c>
      <c r="BD10" s="146">
        <v>0</v>
      </c>
      <c r="BE10" s="146">
        <v>0</v>
      </c>
      <c r="BF10" s="146">
        <v>0</v>
      </c>
      <c r="BG10" s="146">
        <v>0</v>
      </c>
      <c r="BH10" s="146">
        <v>0</v>
      </c>
      <c r="BI10" s="146">
        <v>0</v>
      </c>
      <c r="BJ10" s="146">
        <v>0</v>
      </c>
      <c r="BK10" s="146">
        <v>0</v>
      </c>
      <c r="BL10" s="146">
        <v>0</v>
      </c>
      <c r="BM10" s="146">
        <v>0</v>
      </c>
      <c r="BN10" s="146">
        <v>0</v>
      </c>
      <c r="BO10" s="146">
        <v>0</v>
      </c>
      <c r="BP10" s="146">
        <v>0</v>
      </c>
      <c r="BQ10" s="204">
        <v>0</v>
      </c>
      <c r="BR10" s="146">
        <v>0</v>
      </c>
      <c r="BS10" s="146">
        <v>0</v>
      </c>
      <c r="BT10" s="146">
        <v>0</v>
      </c>
      <c r="BU10" s="146">
        <v>0</v>
      </c>
      <c r="BV10" s="146">
        <v>0</v>
      </c>
      <c r="BW10" s="146">
        <v>0</v>
      </c>
      <c r="BX10" s="146">
        <v>0</v>
      </c>
      <c r="BY10" s="146">
        <v>0</v>
      </c>
      <c r="BZ10" s="146">
        <v>0</v>
      </c>
      <c r="CA10" s="146">
        <v>0</v>
      </c>
      <c r="CB10" s="146">
        <v>0</v>
      </c>
      <c r="CC10" s="146">
        <v>0</v>
      </c>
      <c r="CD10" s="146">
        <v>0</v>
      </c>
      <c r="CE10" s="146">
        <v>0</v>
      </c>
      <c r="CF10" s="146">
        <v>0</v>
      </c>
      <c r="CG10" s="146">
        <v>0</v>
      </c>
      <c r="CH10" s="146">
        <v>0</v>
      </c>
      <c r="CI10" s="146">
        <v>0</v>
      </c>
      <c r="CJ10" s="146">
        <v>0</v>
      </c>
      <c r="CK10" s="146">
        <v>7</v>
      </c>
      <c r="CL10" s="146">
        <v>0</v>
      </c>
      <c r="CM10" s="146">
        <v>0</v>
      </c>
      <c r="CN10" s="146">
        <v>0</v>
      </c>
      <c r="CO10" s="146">
        <v>0</v>
      </c>
      <c r="CP10" s="146">
        <v>0</v>
      </c>
      <c r="CQ10" s="146">
        <v>0</v>
      </c>
      <c r="CR10" s="146">
        <v>0</v>
      </c>
      <c r="CS10" s="146">
        <v>1</v>
      </c>
      <c r="CT10" s="146">
        <v>3</v>
      </c>
      <c r="CU10" s="146">
        <v>0</v>
      </c>
      <c r="CV10" s="146">
        <v>0</v>
      </c>
      <c r="CW10" s="146">
        <v>0</v>
      </c>
      <c r="CX10" s="146">
        <v>0</v>
      </c>
      <c r="CY10" s="146">
        <v>2</v>
      </c>
      <c r="CZ10" s="146">
        <v>0</v>
      </c>
      <c r="DA10" s="146">
        <v>0</v>
      </c>
      <c r="DB10" s="146">
        <v>0</v>
      </c>
      <c r="DC10" s="146">
        <v>0</v>
      </c>
      <c r="DD10" s="146">
        <v>0</v>
      </c>
      <c r="DE10" s="146">
        <v>1</v>
      </c>
      <c r="DF10" s="146">
        <v>0</v>
      </c>
      <c r="DG10" s="146">
        <v>1</v>
      </c>
      <c r="DH10" s="146">
        <v>0</v>
      </c>
      <c r="DI10" s="146">
        <v>0</v>
      </c>
    </row>
    <row r="11" spans="1:113" s="146" customFormat="1" x14ac:dyDescent="0.25">
      <c r="A11" s="146" t="s">
        <v>812</v>
      </c>
      <c r="B11" s="146" t="s">
        <v>813</v>
      </c>
      <c r="C11" s="146">
        <v>61</v>
      </c>
      <c r="D11" s="146">
        <v>61</v>
      </c>
      <c r="E11" s="146">
        <v>0</v>
      </c>
      <c r="F11" s="197">
        <f t="shared" si="0"/>
        <v>0</v>
      </c>
      <c r="G11" s="197">
        <v>0</v>
      </c>
      <c r="H11" s="146">
        <v>10</v>
      </c>
      <c r="I11" s="197">
        <f t="shared" si="1"/>
        <v>3</v>
      </c>
      <c r="J11" s="197">
        <v>0</v>
      </c>
      <c r="K11" s="146">
        <v>0</v>
      </c>
      <c r="L11" s="185">
        <v>0</v>
      </c>
      <c r="M11" s="146">
        <v>0</v>
      </c>
      <c r="N11" s="186">
        <v>0</v>
      </c>
      <c r="O11" s="146">
        <v>0</v>
      </c>
      <c r="P11" s="146">
        <v>0</v>
      </c>
      <c r="Q11" s="146">
        <v>0</v>
      </c>
      <c r="R11" s="146">
        <v>0</v>
      </c>
      <c r="S11" s="146">
        <v>0</v>
      </c>
      <c r="T11" s="146">
        <v>0</v>
      </c>
      <c r="U11" s="146">
        <v>0</v>
      </c>
      <c r="V11" s="146">
        <v>0</v>
      </c>
      <c r="W11" s="146">
        <v>0</v>
      </c>
      <c r="X11" s="146">
        <v>0</v>
      </c>
      <c r="Y11" s="146">
        <v>0</v>
      </c>
      <c r="Z11" s="146">
        <v>0</v>
      </c>
      <c r="AA11" s="146">
        <v>0</v>
      </c>
      <c r="AB11" s="146">
        <v>0</v>
      </c>
      <c r="AC11" s="146">
        <v>0</v>
      </c>
      <c r="AD11" s="146">
        <v>0</v>
      </c>
      <c r="AE11" s="146">
        <v>0</v>
      </c>
      <c r="AF11" s="146">
        <v>0</v>
      </c>
      <c r="AG11" s="146">
        <v>0</v>
      </c>
      <c r="AH11" s="146">
        <v>0</v>
      </c>
      <c r="AI11" s="146">
        <v>0</v>
      </c>
      <c r="AJ11" s="146">
        <v>0</v>
      </c>
      <c r="AK11" s="146">
        <v>0</v>
      </c>
      <c r="AL11" s="146">
        <v>0</v>
      </c>
      <c r="AM11" s="146">
        <v>0</v>
      </c>
      <c r="AN11" s="146">
        <v>0</v>
      </c>
      <c r="AO11" s="146">
        <v>0</v>
      </c>
      <c r="AP11" s="146">
        <v>0</v>
      </c>
      <c r="AQ11" s="146">
        <v>0</v>
      </c>
      <c r="AR11" s="146">
        <v>0</v>
      </c>
      <c r="AS11" s="146">
        <v>0</v>
      </c>
      <c r="AT11" s="146">
        <v>0</v>
      </c>
      <c r="AU11" s="146">
        <v>0</v>
      </c>
      <c r="AV11" s="146">
        <v>0</v>
      </c>
      <c r="AW11" s="146">
        <v>0</v>
      </c>
      <c r="AX11" s="146">
        <v>0</v>
      </c>
      <c r="AY11" s="146">
        <v>0</v>
      </c>
      <c r="AZ11" s="146">
        <v>0</v>
      </c>
      <c r="BA11" s="146">
        <v>0</v>
      </c>
      <c r="BB11" s="146">
        <v>0</v>
      </c>
      <c r="BC11" s="146">
        <v>0</v>
      </c>
      <c r="BD11" s="146">
        <v>0</v>
      </c>
      <c r="BE11" s="146">
        <v>0</v>
      </c>
      <c r="BF11" s="146">
        <v>0</v>
      </c>
      <c r="BG11" s="146">
        <v>0</v>
      </c>
      <c r="BH11" s="146">
        <v>0</v>
      </c>
      <c r="BI11" s="146">
        <v>0</v>
      </c>
      <c r="BJ11" s="146">
        <v>0</v>
      </c>
      <c r="BK11" s="146">
        <v>0</v>
      </c>
      <c r="BL11" s="146">
        <v>0</v>
      </c>
      <c r="BM11" s="146">
        <v>0</v>
      </c>
      <c r="BN11" s="146">
        <v>0</v>
      </c>
      <c r="BO11" s="146">
        <v>0</v>
      </c>
      <c r="BP11" s="146">
        <v>0</v>
      </c>
      <c r="BQ11" s="204">
        <v>0</v>
      </c>
      <c r="BR11" s="146">
        <v>0</v>
      </c>
      <c r="BS11" s="146">
        <v>0</v>
      </c>
      <c r="BT11" s="146">
        <v>0</v>
      </c>
      <c r="BU11" s="146">
        <v>0</v>
      </c>
      <c r="BV11" s="146">
        <v>0</v>
      </c>
      <c r="BW11" s="146">
        <v>0</v>
      </c>
      <c r="BX11" s="146">
        <v>0</v>
      </c>
      <c r="BY11" s="146">
        <v>0</v>
      </c>
      <c r="BZ11" s="146">
        <v>0</v>
      </c>
      <c r="CA11" s="146">
        <v>0</v>
      </c>
      <c r="CB11" s="146">
        <v>0</v>
      </c>
      <c r="CC11" s="146">
        <v>0</v>
      </c>
      <c r="CD11" s="146">
        <v>0</v>
      </c>
      <c r="CE11" s="146">
        <v>0</v>
      </c>
      <c r="CF11" s="146">
        <v>0</v>
      </c>
      <c r="CG11" s="146">
        <v>0</v>
      </c>
      <c r="CH11" s="146">
        <v>0</v>
      </c>
      <c r="CI11" s="146">
        <v>0</v>
      </c>
      <c r="CJ11" s="146">
        <v>0</v>
      </c>
      <c r="CK11" s="146">
        <v>7</v>
      </c>
      <c r="CL11" s="146">
        <v>0</v>
      </c>
      <c r="CM11" s="146">
        <v>0</v>
      </c>
      <c r="CN11" s="146">
        <v>0</v>
      </c>
      <c r="CO11" s="146">
        <v>0</v>
      </c>
      <c r="CP11" s="146">
        <v>0</v>
      </c>
      <c r="CQ11" s="146">
        <v>0</v>
      </c>
      <c r="CR11" s="146">
        <v>0</v>
      </c>
      <c r="CS11" s="146">
        <v>0</v>
      </c>
      <c r="CT11" s="146">
        <v>2</v>
      </c>
      <c r="CU11" s="146">
        <v>0</v>
      </c>
      <c r="CV11" s="146">
        <v>0</v>
      </c>
      <c r="CW11" s="146">
        <v>0</v>
      </c>
      <c r="CX11" s="146">
        <v>0</v>
      </c>
      <c r="CY11" s="146">
        <v>1</v>
      </c>
      <c r="CZ11" s="146">
        <v>0</v>
      </c>
      <c r="DA11" s="146">
        <v>0</v>
      </c>
      <c r="DB11" s="146">
        <v>0</v>
      </c>
      <c r="DC11" s="146">
        <v>0</v>
      </c>
      <c r="DD11" s="146">
        <v>0</v>
      </c>
      <c r="DE11" s="146">
        <v>0</v>
      </c>
      <c r="DF11" s="146">
        <v>0</v>
      </c>
      <c r="DG11" s="146">
        <v>0</v>
      </c>
      <c r="DH11" s="146">
        <v>0</v>
      </c>
      <c r="DI11" s="146">
        <v>0</v>
      </c>
    </row>
    <row r="12" spans="1:113" s="146" customFormat="1" x14ac:dyDescent="0.25">
      <c r="A12" s="146" t="s">
        <v>812</v>
      </c>
      <c r="B12" s="146" t="s">
        <v>813</v>
      </c>
      <c r="C12" s="146">
        <v>59</v>
      </c>
      <c r="D12" s="146">
        <v>130.4</v>
      </c>
      <c r="E12" s="146">
        <v>0</v>
      </c>
      <c r="F12" s="197">
        <f t="shared" si="0"/>
        <v>0</v>
      </c>
      <c r="G12" s="197">
        <v>0</v>
      </c>
      <c r="H12" s="146">
        <v>2</v>
      </c>
      <c r="I12" s="197">
        <f t="shared" si="1"/>
        <v>2</v>
      </c>
      <c r="J12" s="197">
        <v>0</v>
      </c>
      <c r="K12" s="146">
        <v>0</v>
      </c>
      <c r="L12" s="185">
        <v>0</v>
      </c>
      <c r="M12" s="146">
        <v>0</v>
      </c>
      <c r="N12" s="186">
        <v>0</v>
      </c>
      <c r="O12" s="146">
        <v>0</v>
      </c>
      <c r="P12" s="146">
        <v>0</v>
      </c>
      <c r="Q12" s="146">
        <v>0</v>
      </c>
      <c r="R12" s="146">
        <v>0</v>
      </c>
      <c r="S12" s="146">
        <v>0</v>
      </c>
      <c r="T12" s="146">
        <v>0</v>
      </c>
      <c r="U12" s="146">
        <v>0</v>
      </c>
      <c r="V12" s="146">
        <v>0</v>
      </c>
      <c r="W12" s="146">
        <v>0</v>
      </c>
      <c r="X12" s="146">
        <v>0</v>
      </c>
      <c r="Y12" s="146">
        <v>0</v>
      </c>
      <c r="Z12" s="146">
        <v>0</v>
      </c>
      <c r="AA12" s="146">
        <v>0</v>
      </c>
      <c r="AB12" s="146">
        <v>0</v>
      </c>
      <c r="AC12" s="146">
        <v>0</v>
      </c>
      <c r="AD12" s="146">
        <v>0</v>
      </c>
      <c r="AE12" s="146">
        <v>0</v>
      </c>
      <c r="AF12" s="146">
        <v>0</v>
      </c>
      <c r="AG12" s="146">
        <v>0</v>
      </c>
      <c r="AH12" s="146">
        <v>0</v>
      </c>
      <c r="AI12" s="146">
        <v>0</v>
      </c>
      <c r="AJ12" s="146">
        <v>0</v>
      </c>
      <c r="AK12" s="146">
        <v>0</v>
      </c>
      <c r="AL12" s="146">
        <v>0</v>
      </c>
      <c r="AM12" s="146">
        <v>0</v>
      </c>
      <c r="AN12" s="146">
        <v>0</v>
      </c>
      <c r="AO12" s="146">
        <v>0</v>
      </c>
      <c r="AP12" s="146">
        <v>0</v>
      </c>
      <c r="AQ12" s="146">
        <v>0</v>
      </c>
      <c r="AR12" s="146">
        <v>0</v>
      </c>
      <c r="AS12" s="146">
        <v>0</v>
      </c>
      <c r="AT12" s="146">
        <v>0</v>
      </c>
      <c r="AU12" s="146">
        <v>0</v>
      </c>
      <c r="AV12" s="146">
        <v>0</v>
      </c>
      <c r="AW12" s="146">
        <v>0</v>
      </c>
      <c r="AX12" s="146">
        <v>0</v>
      </c>
      <c r="AY12" s="146">
        <v>0</v>
      </c>
      <c r="AZ12" s="146">
        <v>0</v>
      </c>
      <c r="BA12" s="146">
        <v>0</v>
      </c>
      <c r="BB12" s="146">
        <v>0</v>
      </c>
      <c r="BC12" s="146">
        <v>0</v>
      </c>
      <c r="BD12" s="146">
        <v>0</v>
      </c>
      <c r="BE12" s="146">
        <v>0</v>
      </c>
      <c r="BF12" s="146">
        <v>0</v>
      </c>
      <c r="BG12" s="146">
        <v>0</v>
      </c>
      <c r="BH12" s="146">
        <v>0</v>
      </c>
      <c r="BI12" s="146">
        <v>0</v>
      </c>
      <c r="BJ12" s="146">
        <v>0</v>
      </c>
      <c r="BK12" s="146">
        <v>0</v>
      </c>
      <c r="BL12" s="146">
        <v>0</v>
      </c>
      <c r="BM12" s="146">
        <v>0</v>
      </c>
      <c r="BN12" s="146">
        <v>0</v>
      </c>
      <c r="BO12" s="146">
        <v>0</v>
      </c>
      <c r="BP12" s="146">
        <v>0</v>
      </c>
      <c r="BQ12" s="204">
        <v>0</v>
      </c>
      <c r="BR12" s="146">
        <v>0</v>
      </c>
      <c r="BS12" s="146">
        <v>0</v>
      </c>
      <c r="BT12" s="146">
        <v>0</v>
      </c>
      <c r="BU12" s="146">
        <v>0</v>
      </c>
      <c r="BV12" s="146">
        <v>0</v>
      </c>
      <c r="BW12" s="146">
        <v>0</v>
      </c>
      <c r="BX12" s="146">
        <v>0</v>
      </c>
      <c r="BY12" s="146">
        <v>0</v>
      </c>
      <c r="BZ12" s="146">
        <v>0</v>
      </c>
      <c r="CA12" s="146">
        <v>0</v>
      </c>
      <c r="CB12" s="146">
        <v>0</v>
      </c>
      <c r="CC12" s="146">
        <v>0</v>
      </c>
      <c r="CD12" s="146">
        <v>0</v>
      </c>
      <c r="CE12" s="146">
        <v>0</v>
      </c>
      <c r="CF12" s="146">
        <v>0</v>
      </c>
      <c r="CG12" s="146">
        <v>0</v>
      </c>
      <c r="CH12" s="146">
        <v>0</v>
      </c>
      <c r="CI12" s="146">
        <v>0</v>
      </c>
      <c r="CJ12" s="146">
        <v>0</v>
      </c>
      <c r="CK12" s="146">
        <v>0</v>
      </c>
      <c r="CL12" s="146">
        <v>0</v>
      </c>
      <c r="CM12" s="146">
        <v>0</v>
      </c>
      <c r="CN12" s="146">
        <v>0</v>
      </c>
      <c r="CO12" s="146">
        <v>0</v>
      </c>
      <c r="CP12" s="146">
        <v>0</v>
      </c>
      <c r="CQ12" s="146">
        <v>0</v>
      </c>
      <c r="CR12" s="146">
        <v>0</v>
      </c>
      <c r="CS12" s="146">
        <v>0</v>
      </c>
      <c r="CT12" s="146">
        <v>0</v>
      </c>
      <c r="CU12" s="146">
        <v>0</v>
      </c>
      <c r="CV12" s="146">
        <v>0</v>
      </c>
      <c r="CW12" s="146">
        <v>1</v>
      </c>
      <c r="CX12" s="146">
        <v>0</v>
      </c>
      <c r="CY12" s="146">
        <v>0</v>
      </c>
      <c r="CZ12" s="146">
        <v>0</v>
      </c>
      <c r="DA12" s="146">
        <v>0</v>
      </c>
      <c r="DB12" s="146">
        <v>0</v>
      </c>
      <c r="DC12" s="146">
        <v>0</v>
      </c>
      <c r="DD12" s="146">
        <v>0</v>
      </c>
      <c r="DE12" s="146">
        <v>0</v>
      </c>
      <c r="DF12" s="146">
        <v>0</v>
      </c>
      <c r="DG12" s="146">
        <v>1</v>
      </c>
      <c r="DH12" s="146">
        <v>0</v>
      </c>
      <c r="DI12" s="146">
        <v>0</v>
      </c>
    </row>
    <row r="16" spans="1:113" x14ac:dyDescent="0.25">
      <c r="A16" s="146" t="s">
        <v>843</v>
      </c>
      <c r="B16" s="167" t="s">
        <v>839</v>
      </c>
      <c r="C16" s="163" t="s">
        <v>836</v>
      </c>
      <c r="D16" s="146" t="s">
        <v>837</v>
      </c>
      <c r="O16" s="146" t="s">
        <v>843</v>
      </c>
      <c r="P16" s="167" t="s">
        <v>839</v>
      </c>
      <c r="Q16" s="163" t="s">
        <v>848</v>
      </c>
      <c r="R16" s="146" t="s">
        <v>837</v>
      </c>
    </row>
    <row r="17" spans="1:18" x14ac:dyDescent="0.25">
      <c r="A17" s="146">
        <v>1</v>
      </c>
      <c r="B17" s="146">
        <v>52</v>
      </c>
      <c r="C17" s="197">
        <v>2</v>
      </c>
      <c r="D17" s="146">
        <f>C17</f>
        <v>2</v>
      </c>
      <c r="O17" s="146">
        <v>1</v>
      </c>
      <c r="P17" s="146">
        <v>52</v>
      </c>
      <c r="Q17" s="197">
        <v>7</v>
      </c>
      <c r="R17" s="146">
        <f>Q17</f>
        <v>7</v>
      </c>
    </row>
    <row r="18" spans="1:18" x14ac:dyDescent="0.25">
      <c r="A18" s="146">
        <v>2</v>
      </c>
      <c r="B18" s="146">
        <v>53</v>
      </c>
      <c r="C18" s="197">
        <v>2</v>
      </c>
      <c r="D18" s="146">
        <f>C18+D17</f>
        <v>4</v>
      </c>
      <c r="O18" s="146">
        <v>2</v>
      </c>
      <c r="P18" s="146">
        <v>53</v>
      </c>
      <c r="Q18" s="197">
        <v>4</v>
      </c>
      <c r="R18" s="146">
        <f>Q18+R17</f>
        <v>11</v>
      </c>
    </row>
    <row r="19" spans="1:18" x14ac:dyDescent="0.25">
      <c r="A19" s="146">
        <v>3</v>
      </c>
      <c r="B19" s="146">
        <v>54</v>
      </c>
      <c r="C19" s="197">
        <v>0</v>
      </c>
      <c r="D19" s="146">
        <f t="shared" ref="D19:D26" si="2">C19+D18</f>
        <v>4</v>
      </c>
      <c r="O19" s="146">
        <v>3</v>
      </c>
      <c r="P19" s="146">
        <v>54</v>
      </c>
      <c r="Q19" s="197">
        <v>0</v>
      </c>
      <c r="R19" s="146">
        <f t="shared" ref="R19:R26" si="3">Q19+R18</f>
        <v>11</v>
      </c>
    </row>
    <row r="20" spans="1:18" x14ac:dyDescent="0.25">
      <c r="A20" s="146">
        <v>4</v>
      </c>
      <c r="B20" s="146">
        <v>55</v>
      </c>
      <c r="C20" s="197">
        <v>0</v>
      </c>
      <c r="D20" s="146">
        <f t="shared" si="2"/>
        <v>4</v>
      </c>
      <c r="O20" s="146">
        <v>4</v>
      </c>
      <c r="P20" s="146">
        <v>55</v>
      </c>
      <c r="Q20" s="197">
        <v>1</v>
      </c>
      <c r="R20" s="146">
        <f t="shared" si="3"/>
        <v>12</v>
      </c>
    </row>
    <row r="21" spans="1:18" x14ac:dyDescent="0.25">
      <c r="A21" s="146">
        <v>5</v>
      </c>
      <c r="B21" s="146">
        <v>56</v>
      </c>
      <c r="C21" s="197">
        <v>0</v>
      </c>
      <c r="D21" s="146">
        <f t="shared" si="2"/>
        <v>4</v>
      </c>
      <c r="O21" s="146">
        <v>5</v>
      </c>
      <c r="P21" s="146">
        <v>56</v>
      </c>
      <c r="Q21" s="197">
        <v>0</v>
      </c>
      <c r="R21" s="146">
        <f t="shared" si="3"/>
        <v>12</v>
      </c>
    </row>
    <row r="22" spans="1:18" x14ac:dyDescent="0.25">
      <c r="A22" s="146">
        <v>6</v>
      </c>
      <c r="B22" s="146">
        <v>57</v>
      </c>
      <c r="C22" s="197">
        <v>0</v>
      </c>
      <c r="D22" s="146">
        <f t="shared" si="2"/>
        <v>4</v>
      </c>
      <c r="O22" s="146">
        <v>6</v>
      </c>
      <c r="P22" s="146">
        <v>57</v>
      </c>
      <c r="Q22" s="197">
        <v>0</v>
      </c>
      <c r="R22" s="146">
        <f t="shared" si="3"/>
        <v>12</v>
      </c>
    </row>
    <row r="23" spans="1:18" x14ac:dyDescent="0.25">
      <c r="A23" s="146">
        <v>7</v>
      </c>
      <c r="B23" s="146">
        <v>58</v>
      </c>
      <c r="C23" s="197">
        <v>0</v>
      </c>
      <c r="D23" s="146">
        <f t="shared" si="2"/>
        <v>4</v>
      </c>
      <c r="O23" s="146">
        <v>7</v>
      </c>
      <c r="P23" s="146">
        <v>58</v>
      </c>
      <c r="Q23" s="197">
        <v>0</v>
      </c>
      <c r="R23" s="146">
        <f t="shared" si="3"/>
        <v>12</v>
      </c>
    </row>
    <row r="24" spans="1:18" x14ac:dyDescent="0.25">
      <c r="A24" s="146">
        <v>8</v>
      </c>
      <c r="B24" s="146">
        <v>60</v>
      </c>
      <c r="C24" s="197">
        <v>0</v>
      </c>
      <c r="D24" s="146">
        <f t="shared" si="2"/>
        <v>4</v>
      </c>
      <c r="O24" s="146">
        <v>8</v>
      </c>
      <c r="P24" s="146">
        <v>60</v>
      </c>
      <c r="Q24" s="197">
        <v>1</v>
      </c>
      <c r="R24" s="146">
        <f t="shared" si="3"/>
        <v>13</v>
      </c>
    </row>
    <row r="25" spans="1:18" x14ac:dyDescent="0.25">
      <c r="A25" s="146">
        <v>9</v>
      </c>
      <c r="B25" s="146">
        <v>61</v>
      </c>
      <c r="C25" s="197">
        <v>0</v>
      </c>
      <c r="D25" s="146">
        <f t="shared" si="2"/>
        <v>4</v>
      </c>
      <c r="O25" s="146">
        <v>9</v>
      </c>
      <c r="P25" s="146">
        <v>61</v>
      </c>
      <c r="Q25" s="197">
        <v>0</v>
      </c>
      <c r="R25" s="146">
        <f t="shared" si="3"/>
        <v>13</v>
      </c>
    </row>
    <row r="26" spans="1:18" x14ac:dyDescent="0.25">
      <c r="A26" s="146">
        <v>10</v>
      </c>
      <c r="B26" s="146">
        <v>130.4</v>
      </c>
      <c r="C26" s="197">
        <v>0</v>
      </c>
      <c r="D26" s="146">
        <f t="shared" si="2"/>
        <v>4</v>
      </c>
      <c r="O26" s="146">
        <v>10</v>
      </c>
      <c r="P26" s="146">
        <v>130.4</v>
      </c>
      <c r="Q26" s="197">
        <v>0</v>
      </c>
      <c r="R26" s="146">
        <f t="shared" si="3"/>
        <v>13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122C-19CD-442A-887D-3A023EDF64CF}">
  <dimension ref="A1:DK73"/>
  <sheetViews>
    <sheetView workbookViewId="0">
      <selection activeCell="T61" sqref="T61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10.140625" bestFit="1" customWidth="1"/>
    <col min="4" max="4" width="14.7109375" bestFit="1" customWidth="1"/>
    <col min="5" max="5" width="12.140625" bestFit="1" customWidth="1"/>
    <col min="6" max="6" width="9" bestFit="1" customWidth="1"/>
    <col min="7" max="7" width="7" bestFit="1" customWidth="1"/>
    <col min="8" max="8" width="8.28515625" style="146" bestFit="1" customWidth="1"/>
    <col min="9" max="9" width="8.28515625" style="146" customWidth="1"/>
    <col min="10" max="10" width="11.5703125" bestFit="1" customWidth="1"/>
    <col min="11" max="11" width="13.42578125" bestFit="1" customWidth="1"/>
    <col min="12" max="12" width="13.42578125" style="146" customWidth="1"/>
    <col min="13" max="13" width="7.28515625" bestFit="1" customWidth="1"/>
    <col min="14" max="14" width="6.42578125" bestFit="1" customWidth="1"/>
    <col min="15" max="15" width="7.140625" bestFit="1" customWidth="1"/>
    <col min="16" max="16" width="6.85546875" bestFit="1" customWidth="1"/>
    <col min="17" max="17" width="7.7109375" bestFit="1" customWidth="1"/>
    <col min="18" max="18" width="7.140625" bestFit="1" customWidth="1"/>
    <col min="19" max="19" width="8" bestFit="1" customWidth="1"/>
    <col min="20" max="21" width="6.85546875" bestFit="1" customWidth="1"/>
    <col min="22" max="22" width="7.5703125" bestFit="1" customWidth="1"/>
    <col min="23" max="24" width="7.140625" bestFit="1" customWidth="1"/>
    <col min="25" max="25" width="6.28515625" bestFit="1" customWidth="1"/>
    <col min="26" max="26" width="7.140625" bestFit="1" customWidth="1"/>
    <col min="27" max="27" width="6.42578125" bestFit="1" customWidth="1"/>
    <col min="28" max="28" width="9" bestFit="1" customWidth="1"/>
    <col min="29" max="29" width="8.28515625" bestFit="1" customWidth="1"/>
    <col min="30" max="30" width="7" bestFit="1" customWidth="1"/>
    <col min="31" max="31" width="7.28515625" bestFit="1" customWidth="1"/>
    <col min="32" max="32" width="8" bestFit="1" customWidth="1"/>
    <col min="33" max="33" width="6.42578125" bestFit="1" customWidth="1"/>
    <col min="34" max="35" width="7.28515625" bestFit="1" customWidth="1"/>
    <col min="36" max="36" width="7.42578125" bestFit="1" customWidth="1"/>
    <col min="37" max="37" width="7" bestFit="1" customWidth="1"/>
    <col min="38" max="38" width="7.5703125" bestFit="1" customWidth="1"/>
    <col min="39" max="39" width="8.140625" bestFit="1" customWidth="1"/>
    <col min="40" max="40" width="7.5703125" bestFit="1" customWidth="1"/>
    <col min="41" max="41" width="8" bestFit="1" customWidth="1"/>
    <col min="42" max="42" width="7.85546875" bestFit="1" customWidth="1"/>
    <col min="43" max="43" width="7.140625" bestFit="1" customWidth="1"/>
    <col min="44" max="44" width="6.7109375" bestFit="1" customWidth="1"/>
    <col min="45" max="45" width="6.140625" bestFit="1" customWidth="1"/>
    <col min="46" max="47" width="7.140625" bestFit="1" customWidth="1"/>
    <col min="48" max="48" width="6.28515625" bestFit="1" customWidth="1"/>
    <col min="49" max="49" width="6.7109375" bestFit="1" customWidth="1"/>
    <col min="50" max="51" width="7" bestFit="1" customWidth="1"/>
    <col min="52" max="52" width="7.42578125" bestFit="1" customWidth="1"/>
    <col min="53" max="53" width="8" bestFit="1" customWidth="1"/>
    <col min="54" max="54" width="6.85546875" bestFit="1" customWidth="1"/>
    <col min="55" max="55" width="8.5703125" bestFit="1" customWidth="1"/>
    <col min="56" max="56" width="7.140625" bestFit="1" customWidth="1"/>
    <col min="57" max="57" width="7.5703125" bestFit="1" customWidth="1"/>
    <col min="58" max="58" width="8.5703125" bestFit="1" customWidth="1"/>
    <col min="59" max="59" width="7.5703125" bestFit="1" customWidth="1"/>
    <col min="60" max="60" width="7" bestFit="1" customWidth="1"/>
    <col min="61" max="61" width="6.85546875" bestFit="1" customWidth="1"/>
    <col min="62" max="62" width="8.7109375" bestFit="1" customWidth="1"/>
    <col min="63" max="63" width="8.28515625" bestFit="1" customWidth="1"/>
    <col min="64" max="64" width="8.85546875" bestFit="1" customWidth="1"/>
    <col min="65" max="65" width="8.28515625" bestFit="1" customWidth="1"/>
    <col min="66" max="66" width="8" bestFit="1" customWidth="1"/>
    <col min="67" max="67" width="7" bestFit="1" customWidth="1"/>
    <col min="68" max="68" width="6.85546875" bestFit="1" customWidth="1"/>
    <col min="69" max="69" width="7.5703125" bestFit="1" customWidth="1"/>
    <col min="70" max="70" width="7.140625" bestFit="1" customWidth="1"/>
    <col min="71" max="71" width="7.5703125" style="199" bestFit="1" customWidth="1"/>
    <col min="72" max="72" width="6.85546875" style="199" bestFit="1" customWidth="1"/>
    <col min="73" max="73" width="7.28515625" style="199" bestFit="1" customWidth="1"/>
    <col min="74" max="74" width="7" style="199" bestFit="1" customWidth="1"/>
    <col min="75" max="75" width="8.42578125" style="199" bestFit="1" customWidth="1"/>
    <col min="76" max="76" width="8.5703125" style="199" bestFit="1" customWidth="1"/>
    <col min="77" max="77" width="6.7109375" style="199" bestFit="1" customWidth="1"/>
    <col min="78" max="78" width="7.42578125" style="199" bestFit="1" customWidth="1"/>
    <col min="79" max="79" width="7.28515625" style="199" bestFit="1" customWidth="1"/>
    <col min="80" max="80" width="7" style="199" bestFit="1" customWidth="1"/>
    <col min="81" max="81" width="6.7109375" style="199" bestFit="1" customWidth="1"/>
    <col min="82" max="82" width="7.7109375" style="199" bestFit="1" customWidth="1"/>
    <col min="83" max="83" width="7.28515625" style="199" bestFit="1" customWidth="1"/>
    <col min="84" max="84" width="7.7109375" style="199" bestFit="1" customWidth="1"/>
    <col min="85" max="85" width="6.5703125" style="199" bestFit="1" customWidth="1"/>
    <col min="86" max="86" width="5.85546875" style="199" bestFit="1" customWidth="1"/>
    <col min="87" max="87" width="8.140625" style="199" bestFit="1" customWidth="1"/>
    <col min="88" max="88" width="7.140625" style="199" bestFit="1" customWidth="1"/>
    <col min="89" max="89" width="7" style="199" bestFit="1" customWidth="1"/>
    <col min="90" max="90" width="7.28515625" style="199" bestFit="1" customWidth="1"/>
    <col min="91" max="91" width="6.7109375" style="199" bestFit="1" customWidth="1"/>
    <col min="92" max="92" width="7" style="199" bestFit="1" customWidth="1"/>
    <col min="93" max="93" width="7.7109375" style="199" bestFit="1" customWidth="1"/>
    <col min="94" max="94" width="7.140625" style="199" bestFit="1" customWidth="1"/>
    <col min="95" max="95" width="7.28515625" style="199" bestFit="1" customWidth="1"/>
    <col min="96" max="96" width="7" style="199" bestFit="1" customWidth="1"/>
    <col min="97" max="97" width="7.5703125" style="199" bestFit="1" customWidth="1"/>
    <col min="98" max="98" width="6.7109375" style="199" bestFit="1" customWidth="1"/>
    <col min="99" max="99" width="7.28515625" style="199" bestFit="1" customWidth="1"/>
    <col min="100" max="100" width="6.7109375" style="199" bestFit="1" customWidth="1"/>
    <col min="101" max="101" width="7.28515625" style="199" bestFit="1" customWidth="1"/>
    <col min="102" max="103" width="8" style="199" bestFit="1" customWidth="1"/>
    <col min="104" max="104" width="6.85546875" style="199" bestFit="1" customWidth="1"/>
    <col min="105" max="105" width="6.140625" style="199" bestFit="1" customWidth="1"/>
    <col min="106" max="106" width="7.5703125" style="199" bestFit="1" customWidth="1"/>
    <col min="107" max="107" width="8.140625" style="199" bestFit="1" customWidth="1"/>
    <col min="108" max="108" width="6.7109375" style="199" bestFit="1" customWidth="1"/>
    <col min="109" max="109" width="7" style="199" bestFit="1" customWidth="1"/>
    <col min="110" max="110" width="7.28515625" style="199" bestFit="1" customWidth="1"/>
    <col min="111" max="111" width="6.85546875" style="199" bestFit="1" customWidth="1"/>
    <col min="112" max="112" width="7.5703125" style="199" bestFit="1" customWidth="1"/>
    <col min="113" max="114" width="6.7109375" style="199" bestFit="1" customWidth="1"/>
    <col min="115" max="115" width="9.7109375" style="199" bestFit="1" customWidth="1"/>
  </cols>
  <sheetData>
    <row r="1" spans="1:115" s="146" customFormat="1" x14ac:dyDescent="0.25">
      <c r="A1" s="58" t="s">
        <v>835</v>
      </c>
      <c r="BS1" s="199"/>
      <c r="BT1" s="199"/>
      <c r="BU1" s="199"/>
      <c r="BV1" s="199"/>
      <c r="BW1" s="199"/>
      <c r="BX1" s="199"/>
      <c r="BY1" s="199"/>
      <c r="BZ1" s="199"/>
      <c r="CA1" s="199"/>
      <c r="CB1" s="199"/>
      <c r="CC1" s="199"/>
      <c r="CD1" s="199"/>
      <c r="CE1" s="199"/>
      <c r="CF1" s="199"/>
      <c r="CG1" s="199"/>
      <c r="CH1" s="199"/>
      <c r="CI1" s="199"/>
      <c r="CJ1" s="199"/>
      <c r="CK1" s="199"/>
      <c r="CL1" s="199"/>
      <c r="CM1" s="199"/>
      <c r="CN1" s="199"/>
      <c r="CO1" s="199"/>
      <c r="CP1" s="199"/>
      <c r="CQ1" s="199"/>
      <c r="CR1" s="199"/>
      <c r="CS1" s="199"/>
      <c r="CT1" s="199"/>
      <c r="CU1" s="199"/>
      <c r="CV1" s="199"/>
      <c r="CW1" s="199"/>
      <c r="CX1" s="199"/>
      <c r="CY1" s="199"/>
      <c r="CZ1" s="199"/>
      <c r="DA1" s="199"/>
      <c r="DB1" s="199"/>
      <c r="DC1" s="199"/>
      <c r="DD1" s="199"/>
      <c r="DE1" s="199"/>
      <c r="DF1" s="199"/>
      <c r="DG1" s="199"/>
      <c r="DH1" s="199"/>
      <c r="DI1" s="199"/>
      <c r="DJ1" s="199"/>
      <c r="DK1" s="199"/>
    </row>
    <row r="2" spans="1:115" s="146" customFormat="1" x14ac:dyDescent="0.25">
      <c r="A2" s="163" t="s">
        <v>116</v>
      </c>
      <c r="B2" s="163" t="s">
        <v>541</v>
      </c>
      <c r="C2" s="163" t="s">
        <v>119</v>
      </c>
      <c r="D2" s="166" t="s">
        <v>124</v>
      </c>
      <c r="E2" s="165" t="s">
        <v>357</v>
      </c>
      <c r="F2" s="167" t="s">
        <v>368</v>
      </c>
      <c r="G2" s="163" t="s">
        <v>831</v>
      </c>
      <c r="H2" s="163" t="s">
        <v>834</v>
      </c>
      <c r="I2" s="163" t="s">
        <v>836</v>
      </c>
      <c r="J2" s="163" t="s">
        <v>832</v>
      </c>
      <c r="K2" s="163" t="s">
        <v>833</v>
      </c>
      <c r="L2" s="163" t="s">
        <v>848</v>
      </c>
      <c r="M2" s="163" t="s">
        <v>138</v>
      </c>
      <c r="N2" s="191" t="s">
        <v>139</v>
      </c>
      <c r="O2" s="163" t="s">
        <v>140</v>
      </c>
      <c r="P2" s="192" t="s">
        <v>141</v>
      </c>
      <c r="Q2" s="163" t="s">
        <v>142</v>
      </c>
      <c r="R2" s="163" t="s">
        <v>143</v>
      </c>
      <c r="S2" s="163" t="s">
        <v>557</v>
      </c>
      <c r="T2" s="163" t="s">
        <v>144</v>
      </c>
      <c r="U2" s="163" t="s">
        <v>145</v>
      </c>
      <c r="V2" s="163" t="s">
        <v>146</v>
      </c>
      <c r="W2" s="163" t="s">
        <v>147</v>
      </c>
      <c r="X2" s="163" t="s">
        <v>148</v>
      </c>
      <c r="Y2" s="163" t="s">
        <v>149</v>
      </c>
      <c r="Z2" s="163" t="s">
        <v>150</v>
      </c>
      <c r="AA2" s="163" t="s">
        <v>151</v>
      </c>
      <c r="AB2" s="163" t="s">
        <v>152</v>
      </c>
      <c r="AC2" s="163" t="s">
        <v>153</v>
      </c>
      <c r="AD2" s="163" t="s">
        <v>568</v>
      </c>
      <c r="AE2" s="163" t="s">
        <v>154</v>
      </c>
      <c r="AF2" s="163" t="s">
        <v>155</v>
      </c>
      <c r="AG2" s="163" t="s">
        <v>156</v>
      </c>
      <c r="AH2" s="163" t="s">
        <v>157</v>
      </c>
      <c r="AI2" s="163" t="s">
        <v>158</v>
      </c>
      <c r="AJ2" s="163" t="s">
        <v>159</v>
      </c>
      <c r="AK2" s="163" t="s">
        <v>160</v>
      </c>
      <c r="AL2" s="163" t="s">
        <v>161</v>
      </c>
      <c r="AM2" s="163" t="s">
        <v>162</v>
      </c>
      <c r="AN2" s="163" t="s">
        <v>163</v>
      </c>
      <c r="AO2" s="163" t="s">
        <v>164</v>
      </c>
      <c r="AP2" s="163" t="s">
        <v>555</v>
      </c>
      <c r="AQ2" s="163" t="s">
        <v>165</v>
      </c>
      <c r="AR2" s="163" t="s">
        <v>166</v>
      </c>
      <c r="AS2" s="163" t="s">
        <v>167</v>
      </c>
      <c r="AT2" s="163" t="s">
        <v>168</v>
      </c>
      <c r="AU2" s="163" t="s">
        <v>169</v>
      </c>
      <c r="AV2" s="163" t="s">
        <v>170</v>
      </c>
      <c r="AW2" s="163" t="s">
        <v>171</v>
      </c>
      <c r="AX2" s="163" t="s">
        <v>669</v>
      </c>
      <c r="AY2" s="163" t="s">
        <v>172</v>
      </c>
      <c r="AZ2" s="163" t="s">
        <v>556</v>
      </c>
      <c r="BA2" s="163" t="s">
        <v>173</v>
      </c>
      <c r="BB2" s="163" t="s">
        <v>174</v>
      </c>
      <c r="BC2" s="163" t="s">
        <v>175</v>
      </c>
      <c r="BD2" s="163" t="s">
        <v>176</v>
      </c>
      <c r="BE2" s="163" t="s">
        <v>177</v>
      </c>
      <c r="BF2" s="163" t="s">
        <v>178</v>
      </c>
      <c r="BG2" s="163" t="s">
        <v>179</v>
      </c>
      <c r="BH2" s="163" t="s">
        <v>180</v>
      </c>
      <c r="BI2" s="163" t="s">
        <v>181</v>
      </c>
      <c r="BJ2" s="163" t="s">
        <v>182</v>
      </c>
      <c r="BK2" s="163" t="s">
        <v>183</v>
      </c>
      <c r="BL2" s="163" t="s">
        <v>184</v>
      </c>
      <c r="BM2" s="163" t="s">
        <v>185</v>
      </c>
      <c r="BN2" s="163" t="s">
        <v>186</v>
      </c>
      <c r="BO2" s="163" t="s">
        <v>187</v>
      </c>
      <c r="BP2" s="163" t="s">
        <v>188</v>
      </c>
      <c r="BQ2" s="163" t="s">
        <v>189</v>
      </c>
      <c r="BR2" s="163" t="s">
        <v>190</v>
      </c>
      <c r="BS2" s="200" t="s">
        <v>597</v>
      </c>
      <c r="BT2" s="200" t="s">
        <v>758</v>
      </c>
      <c r="BU2" s="200" t="s">
        <v>608</v>
      </c>
      <c r="BV2" s="200" t="s">
        <v>760</v>
      </c>
      <c r="BW2" s="200" t="s">
        <v>609</v>
      </c>
      <c r="BX2" s="200" t="s">
        <v>610</v>
      </c>
      <c r="BY2" s="200" t="s">
        <v>605</v>
      </c>
      <c r="BZ2" s="200" t="s">
        <v>606</v>
      </c>
      <c r="CA2" s="200" t="s">
        <v>607</v>
      </c>
      <c r="CB2" s="200" t="s">
        <v>598</v>
      </c>
      <c r="CC2" s="200" t="s">
        <v>754</v>
      </c>
      <c r="CD2" s="200" t="s">
        <v>618</v>
      </c>
      <c r="CE2" s="200" t="s">
        <v>753</v>
      </c>
      <c r="CF2" s="200" t="s">
        <v>620</v>
      </c>
      <c r="CG2" s="200" t="s">
        <v>619</v>
      </c>
      <c r="CH2" s="200" t="s">
        <v>755</v>
      </c>
      <c r="CI2" s="200" t="s">
        <v>601</v>
      </c>
      <c r="CJ2" s="200" t="s">
        <v>594</v>
      </c>
      <c r="CK2" s="200" t="s">
        <v>595</v>
      </c>
      <c r="CL2" s="200" t="s">
        <v>596</v>
      </c>
      <c r="CM2" s="200" t="s">
        <v>756</v>
      </c>
      <c r="CN2" s="200" t="s">
        <v>616</v>
      </c>
      <c r="CO2" s="200" t="s">
        <v>614</v>
      </c>
      <c r="CP2" s="200" t="s">
        <v>593</v>
      </c>
      <c r="CQ2" s="200" t="s">
        <v>751</v>
      </c>
      <c r="CR2" s="200" t="s">
        <v>757</v>
      </c>
      <c r="CS2" s="200" t="s">
        <v>599</v>
      </c>
      <c r="CT2" s="200" t="s">
        <v>600</v>
      </c>
      <c r="CU2" s="200" t="s">
        <v>602</v>
      </c>
      <c r="CV2" s="200" t="s">
        <v>603</v>
      </c>
      <c r="CW2" s="200" t="s">
        <v>621</v>
      </c>
      <c r="CX2" s="200" t="s">
        <v>623</v>
      </c>
      <c r="CY2" s="200" t="s">
        <v>750</v>
      </c>
      <c r="CZ2" s="200" t="s">
        <v>617</v>
      </c>
      <c r="DA2" s="200" t="s">
        <v>604</v>
      </c>
      <c r="DB2" s="200" t="s">
        <v>590</v>
      </c>
      <c r="DC2" s="200" t="s">
        <v>591</v>
      </c>
      <c r="DD2" s="200" t="s">
        <v>613</v>
      </c>
      <c r="DE2" s="200" t="s">
        <v>615</v>
      </c>
      <c r="DF2" s="200" t="s">
        <v>612</v>
      </c>
      <c r="DG2" s="200" t="s">
        <v>592</v>
      </c>
      <c r="DH2" s="200" t="s">
        <v>611</v>
      </c>
      <c r="DI2" s="200" t="s">
        <v>749</v>
      </c>
      <c r="DJ2" s="200" t="s">
        <v>622</v>
      </c>
      <c r="DK2" s="200" t="s">
        <v>569</v>
      </c>
    </row>
    <row r="3" spans="1:115" s="146" customFormat="1" x14ac:dyDescent="0.25">
      <c r="A3" s="146" t="s">
        <v>197</v>
      </c>
      <c r="B3" s="146" t="s">
        <v>543</v>
      </c>
      <c r="C3" s="168">
        <v>43232</v>
      </c>
      <c r="D3" s="146">
        <v>99</v>
      </c>
      <c r="E3" s="146" t="s">
        <v>358</v>
      </c>
      <c r="F3" s="146">
        <v>99.1</v>
      </c>
      <c r="G3" s="146">
        <v>7</v>
      </c>
      <c r="H3" s="197">
        <f>COUNTIF(M3:BR3,  "&lt;&gt;0")</f>
        <v>1</v>
      </c>
      <c r="I3" s="197">
        <v>1</v>
      </c>
      <c r="J3" s="146">
        <v>11</v>
      </c>
      <c r="K3" s="197">
        <f>COUNTIF(BS3:DK3,  "&lt;&gt;0")</f>
        <v>4</v>
      </c>
      <c r="L3" s="197">
        <v>4</v>
      </c>
      <c r="M3" s="146">
        <v>0</v>
      </c>
      <c r="N3" s="185">
        <v>0</v>
      </c>
      <c r="O3" s="146">
        <v>0</v>
      </c>
      <c r="P3" s="186">
        <v>7</v>
      </c>
      <c r="Q3" s="146">
        <v>0</v>
      </c>
      <c r="R3" s="146">
        <v>0</v>
      </c>
      <c r="S3" s="146">
        <v>0</v>
      </c>
      <c r="T3" s="146">
        <v>0</v>
      </c>
      <c r="U3" s="146">
        <v>0</v>
      </c>
      <c r="V3" s="146">
        <v>0</v>
      </c>
      <c r="W3" s="146">
        <v>0</v>
      </c>
      <c r="X3" s="146">
        <v>0</v>
      </c>
      <c r="Y3" s="146">
        <v>0</v>
      </c>
      <c r="Z3" s="146">
        <v>0</v>
      </c>
      <c r="AA3" s="146">
        <v>0</v>
      </c>
      <c r="AB3" s="146">
        <v>0</v>
      </c>
      <c r="AC3" s="146">
        <v>0</v>
      </c>
      <c r="AD3" s="146">
        <v>0</v>
      </c>
      <c r="AE3" s="146">
        <v>0</v>
      </c>
      <c r="AF3" s="146">
        <v>0</v>
      </c>
      <c r="AG3" s="146">
        <v>0</v>
      </c>
      <c r="AH3" s="146">
        <v>0</v>
      </c>
      <c r="AI3" s="146">
        <v>0</v>
      </c>
      <c r="AJ3" s="146">
        <v>0</v>
      </c>
      <c r="AK3" s="146">
        <v>0</v>
      </c>
      <c r="AL3" s="146">
        <v>0</v>
      </c>
      <c r="AM3" s="146">
        <v>0</v>
      </c>
      <c r="AN3" s="146">
        <v>0</v>
      </c>
      <c r="AO3" s="146">
        <v>0</v>
      </c>
      <c r="AP3" s="146">
        <v>0</v>
      </c>
      <c r="AQ3" s="146">
        <v>0</v>
      </c>
      <c r="AR3" s="146">
        <v>0</v>
      </c>
      <c r="AS3" s="146">
        <v>0</v>
      </c>
      <c r="AT3" s="146">
        <v>0</v>
      </c>
      <c r="AU3" s="146">
        <v>0</v>
      </c>
      <c r="AV3" s="146">
        <v>0</v>
      </c>
      <c r="AW3" s="146">
        <v>0</v>
      </c>
      <c r="AX3" s="146">
        <v>0</v>
      </c>
      <c r="AY3" s="146">
        <v>0</v>
      </c>
      <c r="AZ3" s="146">
        <v>0</v>
      </c>
      <c r="BA3" s="146">
        <v>0</v>
      </c>
      <c r="BB3" s="146">
        <v>0</v>
      </c>
      <c r="BC3" s="146">
        <v>0</v>
      </c>
      <c r="BD3" s="146">
        <v>0</v>
      </c>
      <c r="BE3" s="146">
        <v>0</v>
      </c>
      <c r="BF3" s="146">
        <v>0</v>
      </c>
      <c r="BG3" s="146">
        <v>0</v>
      </c>
      <c r="BH3" s="146">
        <v>0</v>
      </c>
      <c r="BI3" s="146">
        <v>0</v>
      </c>
      <c r="BJ3" s="146">
        <v>0</v>
      </c>
      <c r="BK3" s="146">
        <v>0</v>
      </c>
      <c r="BL3" s="146">
        <v>0</v>
      </c>
      <c r="BM3" s="146">
        <v>0</v>
      </c>
      <c r="BN3" s="146">
        <v>0</v>
      </c>
      <c r="BO3" s="146">
        <v>0</v>
      </c>
      <c r="BP3" s="146">
        <v>0</v>
      </c>
      <c r="BQ3" s="146">
        <v>0</v>
      </c>
      <c r="BR3" s="146">
        <v>0</v>
      </c>
      <c r="BS3" s="199">
        <v>0</v>
      </c>
      <c r="BT3" s="199">
        <v>0</v>
      </c>
      <c r="BU3" s="199">
        <v>0</v>
      </c>
      <c r="BV3" s="199">
        <v>0</v>
      </c>
      <c r="BW3" s="199">
        <v>0</v>
      </c>
      <c r="BX3" s="199">
        <v>0</v>
      </c>
      <c r="BY3" s="199">
        <v>0</v>
      </c>
      <c r="BZ3" s="199">
        <v>0</v>
      </c>
      <c r="CA3" s="199">
        <v>0</v>
      </c>
      <c r="CB3" s="199">
        <v>0</v>
      </c>
      <c r="CC3" s="199">
        <v>0</v>
      </c>
      <c r="CD3" s="199">
        <v>0</v>
      </c>
      <c r="CE3" s="199">
        <v>0</v>
      </c>
      <c r="CF3" s="199">
        <v>0</v>
      </c>
      <c r="CG3" s="199">
        <v>0</v>
      </c>
      <c r="CH3" s="199">
        <v>0</v>
      </c>
      <c r="CI3" s="199">
        <v>0</v>
      </c>
      <c r="CJ3" s="199">
        <v>0</v>
      </c>
      <c r="CK3" s="199">
        <v>0</v>
      </c>
      <c r="CL3" s="199">
        <v>0</v>
      </c>
      <c r="CM3" s="199">
        <v>0</v>
      </c>
      <c r="CN3" s="199">
        <v>0</v>
      </c>
      <c r="CO3" s="199">
        <v>0</v>
      </c>
      <c r="CP3" s="199">
        <v>0</v>
      </c>
      <c r="CQ3" s="199">
        <v>0</v>
      </c>
      <c r="CR3" s="199">
        <v>0</v>
      </c>
      <c r="CS3" s="199">
        <v>0</v>
      </c>
      <c r="CT3" s="199">
        <v>0</v>
      </c>
      <c r="CU3" s="199">
        <v>0</v>
      </c>
      <c r="CV3" s="199">
        <v>0</v>
      </c>
      <c r="CW3" s="199">
        <v>0</v>
      </c>
      <c r="CX3" s="199">
        <v>0</v>
      </c>
      <c r="CY3" s="199">
        <v>1</v>
      </c>
      <c r="CZ3" s="199">
        <v>0</v>
      </c>
      <c r="DA3" s="199">
        <v>5</v>
      </c>
      <c r="DB3" s="199">
        <v>4</v>
      </c>
      <c r="DC3" s="199">
        <v>0</v>
      </c>
      <c r="DD3" s="199">
        <v>0</v>
      </c>
      <c r="DE3" s="199">
        <v>0</v>
      </c>
      <c r="DF3" s="199">
        <v>0</v>
      </c>
      <c r="DG3" s="199">
        <v>0</v>
      </c>
      <c r="DH3" s="199">
        <v>1</v>
      </c>
      <c r="DI3" s="199">
        <v>0</v>
      </c>
      <c r="DJ3" s="199">
        <v>0</v>
      </c>
      <c r="DK3" s="199">
        <v>0</v>
      </c>
    </row>
    <row r="4" spans="1:115" s="146" customFormat="1" x14ac:dyDescent="0.25">
      <c r="A4" s="146" t="s">
        <v>197</v>
      </c>
      <c r="B4" s="146" t="s">
        <v>543</v>
      </c>
      <c r="C4" s="168">
        <v>43232</v>
      </c>
      <c r="D4" s="146">
        <v>99</v>
      </c>
      <c r="E4" s="146" t="s">
        <v>358</v>
      </c>
      <c r="F4" s="146">
        <v>99.2</v>
      </c>
      <c r="G4" s="146">
        <v>5</v>
      </c>
      <c r="H4" s="197">
        <f t="shared" ref="H4:H35" si="0">COUNTIF(M4:BR4,  "&lt;&gt;0")</f>
        <v>2</v>
      </c>
      <c r="I4" s="197">
        <v>2</v>
      </c>
      <c r="J4" s="146">
        <v>14</v>
      </c>
      <c r="K4" s="197">
        <f t="shared" ref="K4:K35" si="1">COUNTIF(BS4:DK4,  "&lt;&gt;0")</f>
        <v>3</v>
      </c>
      <c r="L4" s="197">
        <v>2</v>
      </c>
      <c r="M4" s="146">
        <v>0</v>
      </c>
      <c r="N4" s="185">
        <v>2</v>
      </c>
      <c r="O4" s="146">
        <v>0</v>
      </c>
      <c r="P4" s="186">
        <v>0</v>
      </c>
      <c r="Q4" s="146">
        <v>0</v>
      </c>
      <c r="R4" s="146">
        <v>0</v>
      </c>
      <c r="S4" s="146">
        <v>0</v>
      </c>
      <c r="T4" s="146">
        <v>0</v>
      </c>
      <c r="U4" s="146">
        <v>0</v>
      </c>
      <c r="V4" s="146">
        <v>0</v>
      </c>
      <c r="W4" s="146">
        <v>0</v>
      </c>
      <c r="X4" s="146">
        <v>0</v>
      </c>
      <c r="Y4" s="146">
        <v>0</v>
      </c>
      <c r="Z4" s="146">
        <v>0</v>
      </c>
      <c r="AA4" s="146">
        <v>0</v>
      </c>
      <c r="AB4" s="146">
        <v>3</v>
      </c>
      <c r="AC4" s="146">
        <v>0</v>
      </c>
      <c r="AD4" s="146">
        <v>0</v>
      </c>
      <c r="AE4" s="146">
        <v>0</v>
      </c>
      <c r="AF4" s="146">
        <v>0</v>
      </c>
      <c r="AG4" s="146">
        <v>0</v>
      </c>
      <c r="AH4" s="146">
        <v>0</v>
      </c>
      <c r="AI4" s="146">
        <v>0</v>
      </c>
      <c r="AJ4" s="146">
        <v>0</v>
      </c>
      <c r="AK4" s="146">
        <v>0</v>
      </c>
      <c r="AL4" s="146">
        <v>0</v>
      </c>
      <c r="AM4" s="146">
        <v>0</v>
      </c>
      <c r="AN4" s="146">
        <v>0</v>
      </c>
      <c r="AO4" s="146">
        <v>0</v>
      </c>
      <c r="AP4" s="146">
        <v>0</v>
      </c>
      <c r="AQ4" s="146">
        <v>0</v>
      </c>
      <c r="AR4" s="146">
        <v>0</v>
      </c>
      <c r="AS4" s="146">
        <v>0</v>
      </c>
      <c r="AT4" s="146">
        <v>0</v>
      </c>
      <c r="AU4" s="146">
        <v>0</v>
      </c>
      <c r="AV4" s="146">
        <v>0</v>
      </c>
      <c r="AW4" s="146">
        <v>0</v>
      </c>
      <c r="AX4" s="146">
        <v>0</v>
      </c>
      <c r="AY4" s="146">
        <v>0</v>
      </c>
      <c r="AZ4" s="146">
        <v>0</v>
      </c>
      <c r="BA4" s="146">
        <v>0</v>
      </c>
      <c r="BB4" s="146">
        <v>0</v>
      </c>
      <c r="BC4" s="146">
        <v>0</v>
      </c>
      <c r="BD4" s="146">
        <v>0</v>
      </c>
      <c r="BE4" s="146">
        <v>0</v>
      </c>
      <c r="BF4" s="146">
        <v>0</v>
      </c>
      <c r="BG4" s="146">
        <v>0</v>
      </c>
      <c r="BH4" s="146">
        <v>0</v>
      </c>
      <c r="BI4" s="146">
        <v>0</v>
      </c>
      <c r="BJ4" s="146">
        <v>0</v>
      </c>
      <c r="BK4" s="146">
        <v>0</v>
      </c>
      <c r="BL4" s="146">
        <v>0</v>
      </c>
      <c r="BM4" s="146">
        <v>0</v>
      </c>
      <c r="BN4" s="146">
        <v>0</v>
      </c>
      <c r="BO4" s="146">
        <v>0</v>
      </c>
      <c r="BP4" s="146">
        <v>0</v>
      </c>
      <c r="BQ4" s="146">
        <v>0</v>
      </c>
      <c r="BR4" s="146">
        <v>0</v>
      </c>
      <c r="BS4" s="199">
        <v>0</v>
      </c>
      <c r="BT4" s="199">
        <v>0</v>
      </c>
      <c r="BU4" s="199">
        <v>0</v>
      </c>
      <c r="BV4" s="199">
        <v>0</v>
      </c>
      <c r="BW4" s="199">
        <v>0</v>
      </c>
      <c r="BX4" s="199">
        <v>0</v>
      </c>
      <c r="BY4" s="199">
        <v>0</v>
      </c>
      <c r="BZ4" s="199">
        <v>0</v>
      </c>
      <c r="CA4" s="199">
        <v>0</v>
      </c>
      <c r="CB4" s="199">
        <v>0</v>
      </c>
      <c r="CC4" s="199">
        <v>0</v>
      </c>
      <c r="CD4" s="199">
        <v>0</v>
      </c>
      <c r="CE4" s="199">
        <v>0</v>
      </c>
      <c r="CF4" s="199">
        <v>0</v>
      </c>
      <c r="CG4" s="199">
        <v>0</v>
      </c>
      <c r="CH4" s="199">
        <v>0</v>
      </c>
      <c r="CI4" s="199">
        <v>0</v>
      </c>
      <c r="CJ4" s="199">
        <v>0</v>
      </c>
      <c r="CK4" s="199">
        <v>0</v>
      </c>
      <c r="CL4" s="199">
        <v>0</v>
      </c>
      <c r="CM4" s="199">
        <v>0</v>
      </c>
      <c r="CN4" s="199">
        <v>0</v>
      </c>
      <c r="CO4" s="199">
        <v>0</v>
      </c>
      <c r="CP4" s="199">
        <v>0</v>
      </c>
      <c r="CQ4" s="199">
        <v>0</v>
      </c>
      <c r="CR4" s="199">
        <v>0</v>
      </c>
      <c r="CS4" s="199">
        <v>0</v>
      </c>
      <c r="CT4" s="199">
        <v>0</v>
      </c>
      <c r="CU4" s="199">
        <v>0</v>
      </c>
      <c r="CV4" s="199">
        <v>0</v>
      </c>
      <c r="CW4" s="199">
        <v>0</v>
      </c>
      <c r="CX4" s="199">
        <v>0</v>
      </c>
      <c r="CY4" s="199">
        <v>0</v>
      </c>
      <c r="CZ4" s="199">
        <v>0</v>
      </c>
      <c r="DA4" s="199">
        <v>9</v>
      </c>
      <c r="DB4" s="199">
        <v>0</v>
      </c>
      <c r="DC4" s="199">
        <v>0</v>
      </c>
      <c r="DD4" s="199">
        <v>0</v>
      </c>
      <c r="DE4" s="199">
        <v>0</v>
      </c>
      <c r="DF4" s="199">
        <v>0</v>
      </c>
      <c r="DG4" s="199">
        <v>0</v>
      </c>
      <c r="DH4" s="199">
        <v>0</v>
      </c>
      <c r="DI4" s="199">
        <v>3</v>
      </c>
      <c r="DJ4" s="199">
        <v>2</v>
      </c>
      <c r="DK4" s="199">
        <v>0</v>
      </c>
    </row>
    <row r="5" spans="1:115" s="146" customFormat="1" x14ac:dyDescent="0.25">
      <c r="A5" s="146" t="s">
        <v>197</v>
      </c>
      <c r="B5" s="146" t="s">
        <v>543</v>
      </c>
      <c r="C5" s="168">
        <v>43232</v>
      </c>
      <c r="D5" s="146">
        <v>100</v>
      </c>
      <c r="E5" s="146" t="s">
        <v>358</v>
      </c>
      <c r="F5" s="146">
        <v>100</v>
      </c>
      <c r="G5" s="146">
        <v>6</v>
      </c>
      <c r="H5" s="197">
        <f t="shared" si="0"/>
        <v>2</v>
      </c>
      <c r="I5" s="197">
        <v>0</v>
      </c>
      <c r="J5" s="146">
        <v>9</v>
      </c>
      <c r="K5" s="197">
        <f t="shared" si="1"/>
        <v>6</v>
      </c>
      <c r="L5" s="197">
        <v>3</v>
      </c>
      <c r="M5" s="146">
        <v>0</v>
      </c>
      <c r="N5" s="185">
        <v>1</v>
      </c>
      <c r="O5" s="146">
        <v>0</v>
      </c>
      <c r="P5" s="186">
        <v>5</v>
      </c>
      <c r="Q5" s="146">
        <v>0</v>
      </c>
      <c r="R5" s="146">
        <v>0</v>
      </c>
      <c r="S5" s="146">
        <v>0</v>
      </c>
      <c r="T5" s="146">
        <v>0</v>
      </c>
      <c r="U5" s="146">
        <v>0</v>
      </c>
      <c r="V5" s="146">
        <v>0</v>
      </c>
      <c r="W5" s="146">
        <v>0</v>
      </c>
      <c r="X5" s="146">
        <v>0</v>
      </c>
      <c r="Y5" s="146">
        <v>0</v>
      </c>
      <c r="Z5" s="146">
        <v>0</v>
      </c>
      <c r="AA5" s="146">
        <v>0</v>
      </c>
      <c r="AB5" s="146">
        <v>0</v>
      </c>
      <c r="AC5" s="146">
        <v>0</v>
      </c>
      <c r="AD5" s="146">
        <v>0</v>
      </c>
      <c r="AE5" s="146">
        <v>0</v>
      </c>
      <c r="AF5" s="146">
        <v>0</v>
      </c>
      <c r="AG5" s="146">
        <v>0</v>
      </c>
      <c r="AH5" s="146">
        <v>0</v>
      </c>
      <c r="AI5" s="146">
        <v>0</v>
      </c>
      <c r="AJ5" s="146">
        <v>0</v>
      </c>
      <c r="AK5" s="146">
        <v>0</v>
      </c>
      <c r="AL5" s="146">
        <v>0</v>
      </c>
      <c r="AM5" s="146">
        <v>0</v>
      </c>
      <c r="AN5" s="146">
        <v>0</v>
      </c>
      <c r="AO5" s="146">
        <v>0</v>
      </c>
      <c r="AP5" s="146">
        <v>0</v>
      </c>
      <c r="AQ5" s="146">
        <v>0</v>
      </c>
      <c r="AR5" s="146">
        <v>0</v>
      </c>
      <c r="AS5" s="146">
        <v>0</v>
      </c>
      <c r="AT5" s="146">
        <v>0</v>
      </c>
      <c r="AU5" s="146">
        <v>0</v>
      </c>
      <c r="AV5" s="146">
        <v>0</v>
      </c>
      <c r="AW5" s="146">
        <v>0</v>
      </c>
      <c r="AX5" s="146">
        <v>0</v>
      </c>
      <c r="AY5" s="146">
        <v>0</v>
      </c>
      <c r="AZ5" s="146">
        <v>0</v>
      </c>
      <c r="BA5" s="146">
        <v>0</v>
      </c>
      <c r="BB5" s="146">
        <v>0</v>
      </c>
      <c r="BC5" s="146">
        <v>0</v>
      </c>
      <c r="BD5" s="146">
        <v>0</v>
      </c>
      <c r="BE5" s="146">
        <v>0</v>
      </c>
      <c r="BF5" s="146">
        <v>0</v>
      </c>
      <c r="BG5" s="146">
        <v>0</v>
      </c>
      <c r="BH5" s="146">
        <v>0</v>
      </c>
      <c r="BI5" s="146">
        <v>0</v>
      </c>
      <c r="BJ5" s="146">
        <v>0</v>
      </c>
      <c r="BK5" s="146">
        <v>0</v>
      </c>
      <c r="BL5" s="146">
        <v>0</v>
      </c>
      <c r="BM5" s="146">
        <v>0</v>
      </c>
      <c r="BN5" s="146">
        <v>0</v>
      </c>
      <c r="BO5" s="146">
        <v>0</v>
      </c>
      <c r="BP5" s="146">
        <v>0</v>
      </c>
      <c r="BQ5" s="146">
        <v>0</v>
      </c>
      <c r="BR5" s="146">
        <v>0</v>
      </c>
      <c r="BS5" s="199">
        <v>0</v>
      </c>
      <c r="BT5" s="199">
        <v>0</v>
      </c>
      <c r="BU5" s="199">
        <v>0</v>
      </c>
      <c r="BV5" s="199">
        <v>0</v>
      </c>
      <c r="BW5" s="199">
        <v>0</v>
      </c>
      <c r="BX5" s="199">
        <v>0</v>
      </c>
      <c r="BY5" s="199">
        <v>0</v>
      </c>
      <c r="BZ5" s="199">
        <v>0</v>
      </c>
      <c r="CA5" s="199">
        <v>0</v>
      </c>
      <c r="CB5" s="199">
        <v>0</v>
      </c>
      <c r="CC5" s="199">
        <v>0</v>
      </c>
      <c r="CD5" s="199">
        <v>0</v>
      </c>
      <c r="CE5" s="199">
        <v>0</v>
      </c>
      <c r="CF5" s="199">
        <v>0</v>
      </c>
      <c r="CG5" s="199">
        <v>0</v>
      </c>
      <c r="CH5" s="199">
        <v>0</v>
      </c>
      <c r="CI5" s="199">
        <v>0</v>
      </c>
      <c r="CJ5" s="199">
        <v>1</v>
      </c>
      <c r="CK5" s="199">
        <v>0</v>
      </c>
      <c r="CL5" s="199">
        <v>0</v>
      </c>
      <c r="CM5" s="199">
        <v>1</v>
      </c>
      <c r="CN5" s="199">
        <v>0</v>
      </c>
      <c r="CO5" s="199">
        <v>0</v>
      </c>
      <c r="CP5" s="199">
        <v>0</v>
      </c>
      <c r="CQ5" s="199">
        <v>0</v>
      </c>
      <c r="CR5" s="199">
        <v>0</v>
      </c>
      <c r="CS5" s="199">
        <v>0</v>
      </c>
      <c r="CT5" s="199">
        <v>0</v>
      </c>
      <c r="CU5" s="199">
        <v>0</v>
      </c>
      <c r="CV5" s="199">
        <v>0</v>
      </c>
      <c r="CW5" s="199">
        <v>0</v>
      </c>
      <c r="CX5" s="199">
        <v>0</v>
      </c>
      <c r="CY5" s="199">
        <v>3</v>
      </c>
      <c r="CZ5" s="199">
        <v>0</v>
      </c>
      <c r="DA5" s="199">
        <v>0</v>
      </c>
      <c r="DB5" s="199">
        <v>1</v>
      </c>
      <c r="DC5" s="199">
        <v>0</v>
      </c>
      <c r="DD5" s="199">
        <v>0</v>
      </c>
      <c r="DE5" s="199">
        <v>0</v>
      </c>
      <c r="DF5" s="199">
        <v>1</v>
      </c>
      <c r="DG5" s="199">
        <v>0</v>
      </c>
      <c r="DH5" s="199">
        <v>2</v>
      </c>
      <c r="DI5" s="199">
        <v>0</v>
      </c>
      <c r="DJ5" s="199">
        <v>0</v>
      </c>
      <c r="DK5" s="199">
        <v>0</v>
      </c>
    </row>
    <row r="6" spans="1:115" s="146" customFormat="1" x14ac:dyDescent="0.25">
      <c r="A6" s="146" t="s">
        <v>197</v>
      </c>
      <c r="B6" s="146" t="s">
        <v>543</v>
      </c>
      <c r="C6" s="168">
        <v>43232</v>
      </c>
      <c r="D6" s="146">
        <v>101</v>
      </c>
      <c r="E6" s="146" t="s">
        <v>358</v>
      </c>
      <c r="F6" s="146">
        <v>101</v>
      </c>
      <c r="G6" s="146">
        <v>4</v>
      </c>
      <c r="H6" s="197">
        <f t="shared" si="0"/>
        <v>2</v>
      </c>
      <c r="I6" s="197">
        <v>1</v>
      </c>
      <c r="J6" s="146">
        <v>11</v>
      </c>
      <c r="K6" s="197">
        <f t="shared" si="1"/>
        <v>4</v>
      </c>
      <c r="L6" s="197">
        <v>2</v>
      </c>
      <c r="M6" s="146">
        <v>0</v>
      </c>
      <c r="N6" s="185">
        <v>0</v>
      </c>
      <c r="O6" s="146">
        <v>3</v>
      </c>
      <c r="P6" s="186">
        <v>1</v>
      </c>
      <c r="Q6" s="146">
        <v>0</v>
      </c>
      <c r="R6" s="146">
        <v>0</v>
      </c>
      <c r="S6" s="146">
        <v>0</v>
      </c>
      <c r="T6" s="146">
        <v>0</v>
      </c>
      <c r="U6" s="146">
        <v>0</v>
      </c>
      <c r="V6" s="146">
        <v>0</v>
      </c>
      <c r="W6" s="146">
        <v>0</v>
      </c>
      <c r="X6" s="146">
        <v>0</v>
      </c>
      <c r="Y6" s="146">
        <v>0</v>
      </c>
      <c r="Z6" s="146">
        <v>0</v>
      </c>
      <c r="AA6" s="146">
        <v>0</v>
      </c>
      <c r="AB6" s="146">
        <v>0</v>
      </c>
      <c r="AC6" s="146">
        <v>0</v>
      </c>
      <c r="AD6" s="146">
        <v>0</v>
      </c>
      <c r="AE6" s="146">
        <v>0</v>
      </c>
      <c r="AF6" s="146">
        <v>0</v>
      </c>
      <c r="AG6" s="146">
        <v>0</v>
      </c>
      <c r="AH6" s="146">
        <v>0</v>
      </c>
      <c r="AI6" s="146">
        <v>0</v>
      </c>
      <c r="AJ6" s="146">
        <v>0</v>
      </c>
      <c r="AK6" s="146">
        <v>0</v>
      </c>
      <c r="AL6" s="146">
        <v>0</v>
      </c>
      <c r="AM6" s="146">
        <v>0</v>
      </c>
      <c r="AN6" s="146">
        <v>0</v>
      </c>
      <c r="AO6" s="146">
        <v>0</v>
      </c>
      <c r="AP6" s="146">
        <v>0</v>
      </c>
      <c r="AQ6" s="146">
        <v>0</v>
      </c>
      <c r="AR6" s="146">
        <v>0</v>
      </c>
      <c r="AS6" s="146">
        <v>0</v>
      </c>
      <c r="AT6" s="146">
        <v>0</v>
      </c>
      <c r="AU6" s="146">
        <v>0</v>
      </c>
      <c r="AV6" s="146">
        <v>0</v>
      </c>
      <c r="AW6" s="146">
        <v>0</v>
      </c>
      <c r="AX6" s="146">
        <v>0</v>
      </c>
      <c r="AY6" s="146">
        <v>0</v>
      </c>
      <c r="AZ6" s="146">
        <v>0</v>
      </c>
      <c r="BA6" s="146">
        <v>0</v>
      </c>
      <c r="BB6" s="146">
        <v>0</v>
      </c>
      <c r="BC6" s="146">
        <v>0</v>
      </c>
      <c r="BD6" s="146">
        <v>0</v>
      </c>
      <c r="BE6" s="146">
        <v>0</v>
      </c>
      <c r="BF6" s="146">
        <v>0</v>
      </c>
      <c r="BG6" s="146">
        <v>0</v>
      </c>
      <c r="BH6" s="146">
        <v>0</v>
      </c>
      <c r="BI6" s="146">
        <v>0</v>
      </c>
      <c r="BJ6" s="146">
        <v>0</v>
      </c>
      <c r="BK6" s="146">
        <v>0</v>
      </c>
      <c r="BL6" s="146">
        <v>0</v>
      </c>
      <c r="BM6" s="146">
        <v>0</v>
      </c>
      <c r="BN6" s="146">
        <v>0</v>
      </c>
      <c r="BO6" s="146">
        <v>0</v>
      </c>
      <c r="BP6" s="146">
        <v>0</v>
      </c>
      <c r="BQ6" s="146">
        <v>0</v>
      </c>
      <c r="BR6" s="146">
        <v>0</v>
      </c>
      <c r="BS6" s="199">
        <v>0</v>
      </c>
      <c r="BT6" s="199">
        <v>0</v>
      </c>
      <c r="BU6" s="199">
        <v>0</v>
      </c>
      <c r="BV6" s="199">
        <v>0</v>
      </c>
      <c r="BW6" s="199">
        <v>0</v>
      </c>
      <c r="BX6" s="199">
        <v>0</v>
      </c>
      <c r="BY6" s="199">
        <v>0</v>
      </c>
      <c r="BZ6" s="199">
        <v>0</v>
      </c>
      <c r="CA6" s="199">
        <v>0</v>
      </c>
      <c r="CB6" s="199">
        <v>0</v>
      </c>
      <c r="CC6" s="199">
        <v>0</v>
      </c>
      <c r="CD6" s="199">
        <v>0</v>
      </c>
      <c r="CE6" s="199">
        <v>0</v>
      </c>
      <c r="CF6" s="199">
        <v>0</v>
      </c>
      <c r="CG6" s="199">
        <v>0</v>
      </c>
      <c r="CH6" s="199">
        <v>0</v>
      </c>
      <c r="CI6" s="199">
        <v>0</v>
      </c>
      <c r="CJ6" s="199">
        <v>0</v>
      </c>
      <c r="CK6" s="199">
        <v>0</v>
      </c>
      <c r="CL6" s="199">
        <v>0</v>
      </c>
      <c r="CM6" s="199">
        <v>3</v>
      </c>
      <c r="CN6" s="199">
        <v>1</v>
      </c>
      <c r="CO6" s="199">
        <v>0</v>
      </c>
      <c r="CP6" s="199">
        <v>0</v>
      </c>
      <c r="CQ6" s="199">
        <v>0</v>
      </c>
      <c r="CR6" s="199">
        <v>0</v>
      </c>
      <c r="CS6" s="199">
        <v>0</v>
      </c>
      <c r="CT6" s="199">
        <v>0</v>
      </c>
      <c r="CU6" s="199">
        <v>0</v>
      </c>
      <c r="CV6" s="199">
        <v>0</v>
      </c>
      <c r="CW6" s="199">
        <v>0</v>
      </c>
      <c r="CX6" s="199">
        <v>0</v>
      </c>
      <c r="CY6" s="199">
        <v>0</v>
      </c>
      <c r="CZ6" s="199">
        <v>1</v>
      </c>
      <c r="DA6" s="199">
        <v>6</v>
      </c>
      <c r="DB6" s="199">
        <v>0</v>
      </c>
      <c r="DC6" s="199">
        <v>0</v>
      </c>
      <c r="DD6" s="199">
        <v>0</v>
      </c>
      <c r="DE6" s="199">
        <v>0</v>
      </c>
      <c r="DF6" s="199">
        <v>0</v>
      </c>
      <c r="DG6" s="199">
        <v>0</v>
      </c>
      <c r="DH6" s="199">
        <v>0</v>
      </c>
      <c r="DI6" s="199">
        <v>0</v>
      </c>
      <c r="DJ6" s="199">
        <v>0</v>
      </c>
      <c r="DK6" s="199">
        <v>0</v>
      </c>
    </row>
    <row r="7" spans="1:115" s="146" customFormat="1" x14ac:dyDescent="0.25">
      <c r="A7" s="146" t="s">
        <v>197</v>
      </c>
      <c r="B7" s="146" t="s">
        <v>543</v>
      </c>
      <c r="C7" s="168">
        <v>43232</v>
      </c>
      <c r="D7" s="146">
        <v>102</v>
      </c>
      <c r="E7" s="146" t="s">
        <v>358</v>
      </c>
      <c r="F7" s="146">
        <v>102</v>
      </c>
      <c r="G7" s="146">
        <v>28</v>
      </c>
      <c r="H7" s="197">
        <f t="shared" si="0"/>
        <v>2</v>
      </c>
      <c r="I7" s="197">
        <v>2</v>
      </c>
      <c r="J7" s="146">
        <v>7</v>
      </c>
      <c r="K7" s="197">
        <f t="shared" si="1"/>
        <v>7</v>
      </c>
      <c r="L7" s="197">
        <v>4</v>
      </c>
      <c r="M7" s="146">
        <v>0</v>
      </c>
      <c r="N7" s="185">
        <v>0</v>
      </c>
      <c r="O7" s="146">
        <v>0</v>
      </c>
      <c r="P7" s="186">
        <v>0</v>
      </c>
      <c r="Q7" s="146">
        <v>0</v>
      </c>
      <c r="R7" s="146">
        <v>0</v>
      </c>
      <c r="S7" s="146">
        <v>0</v>
      </c>
      <c r="T7" s="146">
        <v>0</v>
      </c>
      <c r="U7" s="146">
        <v>0</v>
      </c>
      <c r="V7" s="146">
        <v>0</v>
      </c>
      <c r="W7" s="146">
        <v>0</v>
      </c>
      <c r="X7" s="146">
        <v>0</v>
      </c>
      <c r="Y7" s="146">
        <v>0</v>
      </c>
      <c r="Z7" s="146">
        <v>0</v>
      </c>
      <c r="AA7" s="146">
        <v>0</v>
      </c>
      <c r="AB7" s="146">
        <v>6</v>
      </c>
      <c r="AC7" s="146">
        <v>0</v>
      </c>
      <c r="AD7" s="146">
        <v>0</v>
      </c>
      <c r="AE7" s="146">
        <v>0</v>
      </c>
      <c r="AF7" s="146">
        <v>0</v>
      </c>
      <c r="AG7" s="146">
        <v>0</v>
      </c>
      <c r="AH7" s="146">
        <v>0</v>
      </c>
      <c r="AI7" s="146">
        <v>0</v>
      </c>
      <c r="AJ7" s="146">
        <v>0</v>
      </c>
      <c r="AK7" s="146">
        <v>0</v>
      </c>
      <c r="AL7" s="146">
        <v>22</v>
      </c>
      <c r="AM7" s="146">
        <v>0</v>
      </c>
      <c r="AN7" s="146">
        <v>0</v>
      </c>
      <c r="AO7" s="146">
        <v>0</v>
      </c>
      <c r="AP7" s="146">
        <v>0</v>
      </c>
      <c r="AQ7" s="146">
        <v>0</v>
      </c>
      <c r="AR7" s="146">
        <v>0</v>
      </c>
      <c r="AS7" s="146">
        <v>0</v>
      </c>
      <c r="AT7" s="146">
        <v>0</v>
      </c>
      <c r="AU7" s="146">
        <v>0</v>
      </c>
      <c r="AV7" s="146">
        <v>0</v>
      </c>
      <c r="AW7" s="146">
        <v>0</v>
      </c>
      <c r="AX7" s="146">
        <v>0</v>
      </c>
      <c r="AY7" s="146">
        <v>0</v>
      </c>
      <c r="AZ7" s="146">
        <v>0</v>
      </c>
      <c r="BA7" s="146">
        <v>0</v>
      </c>
      <c r="BB7" s="146">
        <v>0</v>
      </c>
      <c r="BC7" s="146">
        <v>0</v>
      </c>
      <c r="BD7" s="146">
        <v>0</v>
      </c>
      <c r="BE7" s="146">
        <v>0</v>
      </c>
      <c r="BF7" s="146">
        <v>0</v>
      </c>
      <c r="BG7" s="146">
        <v>0</v>
      </c>
      <c r="BH7" s="146">
        <v>0</v>
      </c>
      <c r="BI7" s="146">
        <v>0</v>
      </c>
      <c r="BJ7" s="146">
        <v>0</v>
      </c>
      <c r="BK7" s="146">
        <v>0</v>
      </c>
      <c r="BL7" s="146">
        <v>0</v>
      </c>
      <c r="BM7" s="146">
        <v>0</v>
      </c>
      <c r="BN7" s="146">
        <v>0</v>
      </c>
      <c r="BO7" s="146">
        <v>0</v>
      </c>
      <c r="BP7" s="146">
        <v>0</v>
      </c>
      <c r="BQ7" s="146">
        <v>0</v>
      </c>
      <c r="BR7" s="146">
        <v>0</v>
      </c>
      <c r="BS7" s="199">
        <v>0</v>
      </c>
      <c r="BT7" s="199">
        <v>0</v>
      </c>
      <c r="BU7" s="199">
        <v>0</v>
      </c>
      <c r="BV7" s="199">
        <v>0</v>
      </c>
      <c r="BW7" s="199">
        <v>0</v>
      </c>
      <c r="BX7" s="199">
        <v>0</v>
      </c>
      <c r="BY7" s="199">
        <v>0</v>
      </c>
      <c r="BZ7" s="199">
        <v>0</v>
      </c>
      <c r="CA7" s="199">
        <v>0</v>
      </c>
      <c r="CB7" s="199">
        <v>0</v>
      </c>
      <c r="CC7" s="199">
        <v>0</v>
      </c>
      <c r="CD7" s="199">
        <v>0</v>
      </c>
      <c r="CE7" s="199">
        <v>0</v>
      </c>
      <c r="CF7" s="199">
        <v>1</v>
      </c>
      <c r="CG7" s="199">
        <v>1</v>
      </c>
      <c r="CH7" s="199">
        <v>0</v>
      </c>
      <c r="CI7" s="199">
        <v>0</v>
      </c>
      <c r="CJ7" s="199">
        <v>0</v>
      </c>
      <c r="CK7" s="199">
        <v>0</v>
      </c>
      <c r="CL7" s="199">
        <v>0</v>
      </c>
      <c r="CM7" s="199">
        <v>1</v>
      </c>
      <c r="CN7" s="199">
        <v>0</v>
      </c>
      <c r="CO7" s="199">
        <v>0</v>
      </c>
      <c r="CP7" s="199">
        <v>0</v>
      </c>
      <c r="CQ7" s="199">
        <v>0</v>
      </c>
      <c r="CR7" s="199">
        <v>0</v>
      </c>
      <c r="CS7" s="199">
        <v>0</v>
      </c>
      <c r="CT7" s="199">
        <v>0</v>
      </c>
      <c r="CU7" s="199">
        <v>0</v>
      </c>
      <c r="CV7" s="199">
        <v>0</v>
      </c>
      <c r="CW7" s="199">
        <v>0</v>
      </c>
      <c r="CX7" s="199">
        <v>1</v>
      </c>
      <c r="CY7" s="199">
        <v>1</v>
      </c>
      <c r="CZ7" s="199">
        <v>0</v>
      </c>
      <c r="DA7" s="199">
        <v>0</v>
      </c>
      <c r="DB7" s="199">
        <v>1</v>
      </c>
      <c r="DC7" s="199">
        <v>1</v>
      </c>
      <c r="DD7" s="199">
        <v>0</v>
      </c>
      <c r="DE7" s="199">
        <v>0</v>
      </c>
      <c r="DF7" s="199">
        <v>0</v>
      </c>
      <c r="DG7" s="199">
        <v>0</v>
      </c>
      <c r="DH7" s="199">
        <v>0</v>
      </c>
      <c r="DI7" s="199">
        <v>0</v>
      </c>
      <c r="DJ7" s="199">
        <v>0</v>
      </c>
      <c r="DK7" s="199">
        <v>0</v>
      </c>
    </row>
    <row r="8" spans="1:115" s="146" customFormat="1" x14ac:dyDescent="0.25">
      <c r="A8" s="146" t="s">
        <v>197</v>
      </c>
      <c r="B8" s="146" t="s">
        <v>543</v>
      </c>
      <c r="C8" s="168">
        <v>43232</v>
      </c>
      <c r="D8" s="146">
        <v>103</v>
      </c>
      <c r="E8" s="146" t="s">
        <v>358</v>
      </c>
      <c r="F8" s="146">
        <v>103</v>
      </c>
      <c r="G8" s="146">
        <v>5</v>
      </c>
      <c r="H8" s="197">
        <f t="shared" si="0"/>
        <v>1</v>
      </c>
      <c r="I8" s="197">
        <v>0</v>
      </c>
      <c r="J8" s="146">
        <v>6</v>
      </c>
      <c r="K8" s="197">
        <f t="shared" si="1"/>
        <v>3</v>
      </c>
      <c r="L8" s="197">
        <v>0</v>
      </c>
      <c r="M8" s="146">
        <v>0</v>
      </c>
      <c r="N8" s="185">
        <v>0</v>
      </c>
      <c r="O8" s="146">
        <v>0</v>
      </c>
      <c r="P8" s="186">
        <v>0</v>
      </c>
      <c r="Q8" s="146">
        <v>0</v>
      </c>
      <c r="R8" s="146">
        <v>0</v>
      </c>
      <c r="S8" s="146">
        <v>0</v>
      </c>
      <c r="T8" s="146">
        <v>0</v>
      </c>
      <c r="U8" s="146">
        <v>0</v>
      </c>
      <c r="V8" s="146">
        <v>0</v>
      </c>
      <c r="W8" s="146">
        <v>0</v>
      </c>
      <c r="X8" s="146">
        <v>0</v>
      </c>
      <c r="Y8" s="146">
        <v>0</v>
      </c>
      <c r="Z8" s="146">
        <v>0</v>
      </c>
      <c r="AA8" s="146">
        <v>0</v>
      </c>
      <c r="AB8" s="146">
        <v>0</v>
      </c>
      <c r="AC8" s="146">
        <v>0</v>
      </c>
      <c r="AD8" s="146">
        <v>0</v>
      </c>
      <c r="AE8" s="146">
        <v>0</v>
      </c>
      <c r="AF8" s="146">
        <v>0</v>
      </c>
      <c r="AG8" s="146">
        <v>0</v>
      </c>
      <c r="AH8" s="146">
        <v>0</v>
      </c>
      <c r="AI8" s="146">
        <v>0</v>
      </c>
      <c r="AJ8" s="146">
        <v>0</v>
      </c>
      <c r="AK8" s="146">
        <v>0</v>
      </c>
      <c r="AL8" s="146">
        <v>5</v>
      </c>
      <c r="AM8" s="146">
        <v>0</v>
      </c>
      <c r="AN8" s="146">
        <v>0</v>
      </c>
      <c r="AO8" s="146">
        <v>0</v>
      </c>
      <c r="AP8" s="146">
        <v>0</v>
      </c>
      <c r="AQ8" s="146">
        <v>0</v>
      </c>
      <c r="AR8" s="146">
        <v>0</v>
      </c>
      <c r="AS8" s="146">
        <v>0</v>
      </c>
      <c r="AT8" s="146">
        <v>0</v>
      </c>
      <c r="AU8" s="146">
        <v>0</v>
      </c>
      <c r="AV8" s="146">
        <v>0</v>
      </c>
      <c r="AW8" s="146">
        <v>0</v>
      </c>
      <c r="AX8" s="146">
        <v>0</v>
      </c>
      <c r="AY8" s="146">
        <v>0</v>
      </c>
      <c r="AZ8" s="146">
        <v>0</v>
      </c>
      <c r="BA8" s="146">
        <v>0</v>
      </c>
      <c r="BB8" s="146">
        <v>0</v>
      </c>
      <c r="BC8" s="146">
        <v>0</v>
      </c>
      <c r="BD8" s="146">
        <v>0</v>
      </c>
      <c r="BE8" s="146">
        <v>0</v>
      </c>
      <c r="BF8" s="146">
        <v>0</v>
      </c>
      <c r="BG8" s="146">
        <v>0</v>
      </c>
      <c r="BH8" s="146">
        <v>0</v>
      </c>
      <c r="BI8" s="146">
        <v>0</v>
      </c>
      <c r="BJ8" s="146">
        <v>0</v>
      </c>
      <c r="BK8" s="146">
        <v>0</v>
      </c>
      <c r="BL8" s="146">
        <v>0</v>
      </c>
      <c r="BM8" s="146">
        <v>0</v>
      </c>
      <c r="BN8" s="146">
        <v>0</v>
      </c>
      <c r="BO8" s="146">
        <v>0</v>
      </c>
      <c r="BP8" s="146">
        <v>0</v>
      </c>
      <c r="BQ8" s="146">
        <v>0</v>
      </c>
      <c r="BR8" s="146">
        <v>0</v>
      </c>
      <c r="BS8" s="199">
        <v>0</v>
      </c>
      <c r="BT8" s="199">
        <v>0</v>
      </c>
      <c r="BU8" s="199">
        <v>0</v>
      </c>
      <c r="BV8" s="199">
        <v>0</v>
      </c>
      <c r="BW8" s="199">
        <v>0</v>
      </c>
      <c r="BX8" s="199">
        <v>0</v>
      </c>
      <c r="BY8" s="199">
        <v>0</v>
      </c>
      <c r="BZ8" s="199">
        <v>0</v>
      </c>
      <c r="CA8" s="199">
        <v>0</v>
      </c>
      <c r="CB8" s="199">
        <v>0</v>
      </c>
      <c r="CC8" s="199">
        <v>0</v>
      </c>
      <c r="CD8" s="199">
        <v>0</v>
      </c>
      <c r="CE8" s="199">
        <v>0</v>
      </c>
      <c r="CF8" s="199">
        <v>0</v>
      </c>
      <c r="CG8" s="199">
        <v>0</v>
      </c>
      <c r="CH8" s="199">
        <v>0</v>
      </c>
      <c r="CI8" s="199">
        <v>0</v>
      </c>
      <c r="CJ8" s="199">
        <v>0</v>
      </c>
      <c r="CK8" s="199">
        <v>0</v>
      </c>
      <c r="CL8" s="199">
        <v>0</v>
      </c>
      <c r="CM8" s="199">
        <v>2</v>
      </c>
      <c r="CN8" s="199">
        <v>2</v>
      </c>
      <c r="CO8" s="199">
        <v>0</v>
      </c>
      <c r="CP8" s="199">
        <v>0</v>
      </c>
      <c r="CQ8" s="199">
        <v>0</v>
      </c>
      <c r="CR8" s="199">
        <v>0</v>
      </c>
      <c r="CS8" s="199">
        <v>0</v>
      </c>
      <c r="CT8" s="199">
        <v>0</v>
      </c>
      <c r="CU8" s="199">
        <v>0</v>
      </c>
      <c r="CV8" s="199">
        <v>0</v>
      </c>
      <c r="CW8" s="199">
        <v>0</v>
      </c>
      <c r="CX8" s="199">
        <v>0</v>
      </c>
      <c r="CY8" s="199">
        <v>0</v>
      </c>
      <c r="CZ8" s="199">
        <v>0</v>
      </c>
      <c r="DA8" s="199">
        <v>0</v>
      </c>
      <c r="DB8" s="199">
        <v>2</v>
      </c>
      <c r="DC8" s="199">
        <v>0</v>
      </c>
      <c r="DD8" s="199">
        <v>0</v>
      </c>
      <c r="DE8" s="199">
        <v>0</v>
      </c>
      <c r="DF8" s="199">
        <v>0</v>
      </c>
      <c r="DG8" s="199">
        <v>0</v>
      </c>
      <c r="DH8" s="199">
        <v>0</v>
      </c>
      <c r="DI8" s="199">
        <v>0</v>
      </c>
      <c r="DJ8" s="199">
        <v>0</v>
      </c>
      <c r="DK8" s="199">
        <v>0</v>
      </c>
    </row>
    <row r="9" spans="1:115" s="146" customFormat="1" x14ac:dyDescent="0.25">
      <c r="A9" s="146" t="s">
        <v>197</v>
      </c>
      <c r="B9" s="146" t="s">
        <v>543</v>
      </c>
      <c r="C9" s="168">
        <v>43232</v>
      </c>
      <c r="D9" s="146">
        <v>104</v>
      </c>
      <c r="E9" s="146" t="s">
        <v>358</v>
      </c>
      <c r="F9" s="146">
        <v>104</v>
      </c>
      <c r="G9" s="146">
        <v>33</v>
      </c>
      <c r="H9" s="197">
        <f t="shared" si="0"/>
        <v>4</v>
      </c>
      <c r="I9" s="197">
        <v>1</v>
      </c>
      <c r="J9" s="146">
        <v>122</v>
      </c>
      <c r="K9" s="197">
        <f t="shared" si="1"/>
        <v>4</v>
      </c>
      <c r="L9" s="197">
        <v>0</v>
      </c>
      <c r="M9" s="146">
        <v>0</v>
      </c>
      <c r="N9" s="185">
        <v>2</v>
      </c>
      <c r="O9" s="146">
        <v>0</v>
      </c>
      <c r="P9" s="186">
        <v>0</v>
      </c>
      <c r="Q9" s="146">
        <v>0</v>
      </c>
      <c r="R9" s="146">
        <v>0</v>
      </c>
      <c r="S9" s="146">
        <v>1</v>
      </c>
      <c r="T9" s="146">
        <v>0</v>
      </c>
      <c r="U9" s="146">
        <v>0</v>
      </c>
      <c r="V9" s="146">
        <v>0</v>
      </c>
      <c r="W9" s="146">
        <v>0</v>
      </c>
      <c r="X9" s="146">
        <v>0</v>
      </c>
      <c r="Y9" s="146">
        <v>0</v>
      </c>
      <c r="Z9" s="146">
        <v>0</v>
      </c>
      <c r="AA9" s="146">
        <v>0</v>
      </c>
      <c r="AB9" s="146">
        <v>18</v>
      </c>
      <c r="AC9" s="146">
        <v>0</v>
      </c>
      <c r="AD9" s="146">
        <v>0</v>
      </c>
      <c r="AE9" s="146">
        <v>0</v>
      </c>
      <c r="AF9" s="146">
        <v>0</v>
      </c>
      <c r="AG9" s="146">
        <v>0</v>
      </c>
      <c r="AH9" s="146">
        <v>0</v>
      </c>
      <c r="AI9" s="146">
        <v>0</v>
      </c>
      <c r="AJ9" s="146">
        <v>0</v>
      </c>
      <c r="AK9" s="146">
        <v>0</v>
      </c>
      <c r="AL9" s="146">
        <v>12</v>
      </c>
      <c r="AM9" s="146">
        <v>0</v>
      </c>
      <c r="AN9" s="146">
        <v>0</v>
      </c>
      <c r="AO9" s="146">
        <v>0</v>
      </c>
      <c r="AP9" s="146">
        <v>0</v>
      </c>
      <c r="AQ9" s="146">
        <v>0</v>
      </c>
      <c r="AR9" s="146">
        <v>0</v>
      </c>
      <c r="AS9" s="146">
        <v>0</v>
      </c>
      <c r="AT9" s="146">
        <v>0</v>
      </c>
      <c r="AU9" s="146">
        <v>0</v>
      </c>
      <c r="AV9" s="146">
        <v>0</v>
      </c>
      <c r="AW9" s="146">
        <v>0</v>
      </c>
      <c r="AX9" s="146">
        <v>0</v>
      </c>
      <c r="AY9" s="146">
        <v>0</v>
      </c>
      <c r="AZ9" s="146">
        <v>0</v>
      </c>
      <c r="BA9" s="146">
        <v>0</v>
      </c>
      <c r="BB9" s="146">
        <v>0</v>
      </c>
      <c r="BC9" s="146">
        <v>0</v>
      </c>
      <c r="BD9" s="146">
        <v>0</v>
      </c>
      <c r="BE9" s="146">
        <v>0</v>
      </c>
      <c r="BF9" s="146">
        <v>0</v>
      </c>
      <c r="BG9" s="146">
        <v>0</v>
      </c>
      <c r="BH9" s="146">
        <v>0</v>
      </c>
      <c r="BI9" s="146">
        <v>0</v>
      </c>
      <c r="BJ9" s="146">
        <v>0</v>
      </c>
      <c r="BK9" s="146">
        <v>0</v>
      </c>
      <c r="BL9" s="146">
        <v>0</v>
      </c>
      <c r="BM9" s="146">
        <v>0</v>
      </c>
      <c r="BN9" s="146">
        <v>0</v>
      </c>
      <c r="BO9" s="146">
        <v>0</v>
      </c>
      <c r="BP9" s="146">
        <v>0</v>
      </c>
      <c r="BQ9" s="146">
        <v>0</v>
      </c>
      <c r="BR9" s="146">
        <v>0</v>
      </c>
      <c r="BS9" s="199">
        <v>0</v>
      </c>
      <c r="BT9" s="199">
        <v>0</v>
      </c>
      <c r="BU9" s="199">
        <v>0</v>
      </c>
      <c r="BV9" s="199">
        <v>0</v>
      </c>
      <c r="BW9" s="199">
        <v>0</v>
      </c>
      <c r="BX9" s="199">
        <v>0</v>
      </c>
      <c r="BY9" s="199">
        <v>0</v>
      </c>
      <c r="BZ9" s="199">
        <v>0</v>
      </c>
      <c r="CA9" s="199">
        <v>0</v>
      </c>
      <c r="CB9" s="199">
        <v>0</v>
      </c>
      <c r="CC9" s="199">
        <v>0</v>
      </c>
      <c r="CD9" s="199">
        <v>0</v>
      </c>
      <c r="CE9" s="199">
        <v>0</v>
      </c>
      <c r="CF9" s="199">
        <v>0</v>
      </c>
      <c r="CG9" s="199">
        <v>0</v>
      </c>
      <c r="CH9" s="199">
        <v>0</v>
      </c>
      <c r="CI9" s="199">
        <v>0</v>
      </c>
      <c r="CJ9" s="199">
        <v>0</v>
      </c>
      <c r="CK9" s="199">
        <v>0</v>
      </c>
      <c r="CL9" s="199">
        <v>0</v>
      </c>
      <c r="CM9" s="199">
        <v>64</v>
      </c>
      <c r="CN9" s="199">
        <v>0</v>
      </c>
      <c r="CO9" s="199">
        <v>0</v>
      </c>
      <c r="CP9" s="199">
        <v>0</v>
      </c>
      <c r="CQ9" s="199">
        <v>0</v>
      </c>
      <c r="CR9" s="199">
        <v>0</v>
      </c>
      <c r="CS9" s="199">
        <v>0</v>
      </c>
      <c r="CT9" s="199">
        <v>0</v>
      </c>
      <c r="CU9" s="199">
        <v>0</v>
      </c>
      <c r="CV9" s="199">
        <v>0</v>
      </c>
      <c r="CW9" s="199">
        <v>0</v>
      </c>
      <c r="CX9" s="199">
        <v>0</v>
      </c>
      <c r="CY9" s="199">
        <v>0</v>
      </c>
      <c r="CZ9" s="199">
        <v>0</v>
      </c>
      <c r="DA9" s="199">
        <v>0</v>
      </c>
      <c r="DB9" s="199">
        <v>53</v>
      </c>
      <c r="DC9" s="199">
        <v>0</v>
      </c>
      <c r="DD9" s="199">
        <v>0</v>
      </c>
      <c r="DE9" s="199">
        <v>0</v>
      </c>
      <c r="DF9" s="199">
        <v>1</v>
      </c>
      <c r="DG9" s="199">
        <v>0</v>
      </c>
      <c r="DH9" s="199">
        <v>4</v>
      </c>
      <c r="DI9" s="199">
        <v>0</v>
      </c>
      <c r="DJ9" s="199">
        <v>0</v>
      </c>
      <c r="DK9" s="199">
        <v>0</v>
      </c>
    </row>
    <row r="10" spans="1:115" s="146" customFormat="1" x14ac:dyDescent="0.25">
      <c r="A10" s="146" t="s">
        <v>197</v>
      </c>
      <c r="B10" s="146" t="s">
        <v>543</v>
      </c>
      <c r="C10" s="168">
        <v>43232</v>
      </c>
      <c r="D10" s="146">
        <v>105</v>
      </c>
      <c r="E10" s="146" t="s">
        <v>358</v>
      </c>
      <c r="F10" s="146">
        <v>105</v>
      </c>
      <c r="G10" s="146">
        <v>7</v>
      </c>
      <c r="H10" s="197">
        <f t="shared" si="0"/>
        <v>2</v>
      </c>
      <c r="I10" s="197">
        <v>0</v>
      </c>
      <c r="J10" s="146">
        <v>9</v>
      </c>
      <c r="K10" s="197">
        <f t="shared" si="1"/>
        <v>2</v>
      </c>
      <c r="L10" s="197">
        <v>1</v>
      </c>
      <c r="M10" s="146">
        <v>0</v>
      </c>
      <c r="N10" s="185">
        <v>0</v>
      </c>
      <c r="O10" s="146">
        <v>0</v>
      </c>
      <c r="P10" s="186">
        <v>0</v>
      </c>
      <c r="Q10" s="146">
        <v>0</v>
      </c>
      <c r="R10" s="146">
        <v>0</v>
      </c>
      <c r="S10" s="146">
        <v>0</v>
      </c>
      <c r="T10" s="146">
        <v>0</v>
      </c>
      <c r="U10" s="146">
        <v>0</v>
      </c>
      <c r="V10" s="146">
        <v>0</v>
      </c>
      <c r="W10" s="146">
        <v>0</v>
      </c>
      <c r="X10" s="146">
        <v>0</v>
      </c>
      <c r="Y10" s="146">
        <v>0</v>
      </c>
      <c r="Z10" s="146">
        <v>0</v>
      </c>
      <c r="AA10" s="146">
        <v>0</v>
      </c>
      <c r="AB10" s="146">
        <v>2</v>
      </c>
      <c r="AC10" s="146">
        <v>0</v>
      </c>
      <c r="AD10" s="146">
        <v>0</v>
      </c>
      <c r="AE10" s="146">
        <v>0</v>
      </c>
      <c r="AF10" s="146">
        <v>0</v>
      </c>
      <c r="AG10" s="146">
        <v>0</v>
      </c>
      <c r="AH10" s="146">
        <v>0</v>
      </c>
      <c r="AI10" s="146">
        <v>0</v>
      </c>
      <c r="AJ10" s="146">
        <v>0</v>
      </c>
      <c r="AK10" s="146">
        <v>0</v>
      </c>
      <c r="AL10" s="146">
        <v>5</v>
      </c>
      <c r="AM10" s="146">
        <v>0</v>
      </c>
      <c r="AN10" s="146">
        <v>0</v>
      </c>
      <c r="AO10" s="146">
        <v>0</v>
      </c>
      <c r="AP10" s="146">
        <v>0</v>
      </c>
      <c r="AQ10" s="146">
        <v>0</v>
      </c>
      <c r="AR10" s="146">
        <v>0</v>
      </c>
      <c r="AS10" s="146">
        <v>0</v>
      </c>
      <c r="AT10" s="146">
        <v>0</v>
      </c>
      <c r="AU10" s="146">
        <v>0</v>
      </c>
      <c r="AV10" s="146">
        <v>0</v>
      </c>
      <c r="AW10" s="146">
        <v>0</v>
      </c>
      <c r="AX10" s="146">
        <v>0</v>
      </c>
      <c r="AY10" s="146">
        <v>0</v>
      </c>
      <c r="AZ10" s="146">
        <v>0</v>
      </c>
      <c r="BA10" s="146">
        <v>0</v>
      </c>
      <c r="BB10" s="146">
        <v>0</v>
      </c>
      <c r="BC10" s="146">
        <v>0</v>
      </c>
      <c r="BD10" s="146">
        <v>0</v>
      </c>
      <c r="BE10" s="146">
        <v>0</v>
      </c>
      <c r="BF10" s="146">
        <v>0</v>
      </c>
      <c r="BG10" s="146">
        <v>0</v>
      </c>
      <c r="BH10" s="146">
        <v>0</v>
      </c>
      <c r="BI10" s="146">
        <v>0</v>
      </c>
      <c r="BJ10" s="146">
        <v>0</v>
      </c>
      <c r="BK10" s="146">
        <v>0</v>
      </c>
      <c r="BL10" s="146">
        <v>0</v>
      </c>
      <c r="BM10" s="146">
        <v>0</v>
      </c>
      <c r="BN10" s="146">
        <v>0</v>
      </c>
      <c r="BO10" s="146">
        <v>0</v>
      </c>
      <c r="BP10" s="146">
        <v>0</v>
      </c>
      <c r="BQ10" s="146">
        <v>0</v>
      </c>
      <c r="BR10" s="146">
        <v>0</v>
      </c>
      <c r="BS10" s="199">
        <v>0</v>
      </c>
      <c r="BT10" s="199">
        <v>0</v>
      </c>
      <c r="BU10" s="199">
        <v>0</v>
      </c>
      <c r="BV10" s="199">
        <v>0</v>
      </c>
      <c r="BW10" s="199">
        <v>0</v>
      </c>
      <c r="BX10" s="199">
        <v>0</v>
      </c>
      <c r="BY10" s="199">
        <v>0</v>
      </c>
      <c r="BZ10" s="199">
        <v>0</v>
      </c>
      <c r="CA10" s="199">
        <v>0</v>
      </c>
      <c r="CB10" s="199">
        <v>0</v>
      </c>
      <c r="CC10" s="199">
        <v>0</v>
      </c>
      <c r="CD10" s="199">
        <v>0</v>
      </c>
      <c r="CE10" s="199">
        <v>0</v>
      </c>
      <c r="CF10" s="199">
        <v>0</v>
      </c>
      <c r="CG10" s="199">
        <v>0</v>
      </c>
      <c r="CH10" s="199">
        <v>0</v>
      </c>
      <c r="CI10" s="199">
        <v>0</v>
      </c>
      <c r="CJ10" s="199">
        <v>0</v>
      </c>
      <c r="CK10" s="199">
        <v>0</v>
      </c>
      <c r="CL10" s="199">
        <v>0</v>
      </c>
      <c r="CM10" s="199">
        <v>8</v>
      </c>
      <c r="CN10" s="199">
        <v>0</v>
      </c>
      <c r="CO10" s="199">
        <v>1</v>
      </c>
      <c r="CP10" s="199">
        <v>0</v>
      </c>
      <c r="CQ10" s="199">
        <v>0</v>
      </c>
      <c r="CR10" s="199">
        <v>0</v>
      </c>
      <c r="CS10" s="199">
        <v>0</v>
      </c>
      <c r="CT10" s="199">
        <v>0</v>
      </c>
      <c r="CU10" s="199">
        <v>0</v>
      </c>
      <c r="CV10" s="199">
        <v>0</v>
      </c>
      <c r="CW10" s="199">
        <v>0</v>
      </c>
      <c r="CX10" s="199">
        <v>0</v>
      </c>
      <c r="CY10" s="199">
        <v>0</v>
      </c>
      <c r="CZ10" s="199">
        <v>0</v>
      </c>
      <c r="DA10" s="199">
        <v>0</v>
      </c>
      <c r="DB10" s="199">
        <v>0</v>
      </c>
      <c r="DC10" s="199">
        <v>0</v>
      </c>
      <c r="DD10" s="199">
        <v>0</v>
      </c>
      <c r="DE10" s="199">
        <v>0</v>
      </c>
      <c r="DF10" s="199">
        <v>0</v>
      </c>
      <c r="DG10" s="199">
        <v>0</v>
      </c>
      <c r="DH10" s="199">
        <v>0</v>
      </c>
      <c r="DI10" s="199">
        <v>0</v>
      </c>
      <c r="DJ10" s="199">
        <v>0</v>
      </c>
      <c r="DK10" s="199">
        <v>0</v>
      </c>
    </row>
    <row r="11" spans="1:115" s="146" customFormat="1" x14ac:dyDescent="0.25">
      <c r="A11" s="146" t="s">
        <v>197</v>
      </c>
      <c r="B11" s="146" t="s">
        <v>543</v>
      </c>
      <c r="C11" s="168">
        <v>43232</v>
      </c>
      <c r="D11" s="146">
        <v>106</v>
      </c>
      <c r="E11" s="146" t="s">
        <v>358</v>
      </c>
      <c r="F11" s="146">
        <v>106</v>
      </c>
      <c r="G11" s="146">
        <v>8</v>
      </c>
      <c r="H11" s="197">
        <f t="shared" si="0"/>
        <v>4</v>
      </c>
      <c r="I11" s="197">
        <v>0</v>
      </c>
      <c r="J11" s="146">
        <v>9</v>
      </c>
      <c r="K11" s="197">
        <f t="shared" si="1"/>
        <v>2</v>
      </c>
      <c r="L11" s="197">
        <v>0</v>
      </c>
      <c r="M11" s="146">
        <v>0</v>
      </c>
      <c r="N11" s="185">
        <v>1</v>
      </c>
      <c r="O11" s="146">
        <v>0</v>
      </c>
      <c r="P11" s="186">
        <v>1</v>
      </c>
      <c r="Q11" s="146">
        <v>0</v>
      </c>
      <c r="R11" s="146">
        <v>0</v>
      </c>
      <c r="S11" s="146">
        <v>0</v>
      </c>
      <c r="T11" s="146">
        <v>0</v>
      </c>
      <c r="U11" s="146">
        <v>0</v>
      </c>
      <c r="V11" s="146">
        <v>0</v>
      </c>
      <c r="W11" s="146">
        <v>0</v>
      </c>
      <c r="X11" s="146">
        <v>0</v>
      </c>
      <c r="Y11" s="146">
        <v>0</v>
      </c>
      <c r="Z11" s="146">
        <v>0</v>
      </c>
      <c r="AA11" s="146">
        <v>0</v>
      </c>
      <c r="AB11" s="146">
        <v>1</v>
      </c>
      <c r="AC11" s="146">
        <v>0</v>
      </c>
      <c r="AD11" s="146">
        <v>0</v>
      </c>
      <c r="AE11" s="146">
        <v>0</v>
      </c>
      <c r="AF11" s="146">
        <v>0</v>
      </c>
      <c r="AG11" s="146">
        <v>0</v>
      </c>
      <c r="AH11" s="146">
        <v>0</v>
      </c>
      <c r="AI11" s="146">
        <v>0</v>
      </c>
      <c r="AJ11" s="146">
        <v>0</v>
      </c>
      <c r="AK11" s="146">
        <v>0</v>
      </c>
      <c r="AL11" s="146">
        <v>5</v>
      </c>
      <c r="AM11" s="146">
        <v>0</v>
      </c>
      <c r="AN11" s="146">
        <v>0</v>
      </c>
      <c r="AO11" s="146">
        <v>0</v>
      </c>
      <c r="AP11" s="146">
        <v>0</v>
      </c>
      <c r="AQ11" s="146">
        <v>0</v>
      </c>
      <c r="AR11" s="146">
        <v>0</v>
      </c>
      <c r="AS11" s="146">
        <v>0</v>
      </c>
      <c r="AT11" s="146">
        <v>0</v>
      </c>
      <c r="AU11" s="146">
        <v>0</v>
      </c>
      <c r="AV11" s="146">
        <v>0</v>
      </c>
      <c r="AW11" s="146">
        <v>0</v>
      </c>
      <c r="AX11" s="146">
        <v>0</v>
      </c>
      <c r="AY11" s="146">
        <v>0</v>
      </c>
      <c r="AZ11" s="146">
        <v>0</v>
      </c>
      <c r="BA11" s="146">
        <v>0</v>
      </c>
      <c r="BB11" s="146">
        <v>0</v>
      </c>
      <c r="BC11" s="146">
        <v>0</v>
      </c>
      <c r="BD11" s="146">
        <v>0</v>
      </c>
      <c r="BE11" s="146">
        <v>0</v>
      </c>
      <c r="BF11" s="146">
        <v>0</v>
      </c>
      <c r="BG11" s="146">
        <v>0</v>
      </c>
      <c r="BH11" s="146">
        <v>0</v>
      </c>
      <c r="BI11" s="146">
        <v>0</v>
      </c>
      <c r="BJ11" s="146">
        <v>0</v>
      </c>
      <c r="BK11" s="146">
        <v>0</v>
      </c>
      <c r="BL11" s="146">
        <v>0</v>
      </c>
      <c r="BM11" s="146">
        <v>0</v>
      </c>
      <c r="BN11" s="146">
        <v>0</v>
      </c>
      <c r="BO11" s="146">
        <v>0</v>
      </c>
      <c r="BP11" s="146">
        <v>0</v>
      </c>
      <c r="BQ11" s="146">
        <v>0</v>
      </c>
      <c r="BR11" s="146">
        <v>0</v>
      </c>
      <c r="BS11" s="199">
        <v>0</v>
      </c>
      <c r="BT11" s="199">
        <v>0</v>
      </c>
      <c r="BU11" s="199">
        <v>0</v>
      </c>
      <c r="BV11" s="199">
        <v>0</v>
      </c>
      <c r="BW11" s="199">
        <v>0</v>
      </c>
      <c r="BX11" s="199">
        <v>0</v>
      </c>
      <c r="BY11" s="199">
        <v>0</v>
      </c>
      <c r="BZ11" s="199">
        <v>0</v>
      </c>
      <c r="CA11" s="199">
        <v>0</v>
      </c>
      <c r="CB11" s="199">
        <v>0</v>
      </c>
      <c r="CC11" s="199">
        <v>0</v>
      </c>
      <c r="CD11" s="199">
        <v>0</v>
      </c>
      <c r="CE11" s="199">
        <v>0</v>
      </c>
      <c r="CF11" s="199">
        <v>0</v>
      </c>
      <c r="CG11" s="199">
        <v>0</v>
      </c>
      <c r="CH11" s="199">
        <v>0</v>
      </c>
      <c r="CI11" s="199">
        <v>0</v>
      </c>
      <c r="CJ11" s="199">
        <v>0</v>
      </c>
      <c r="CK11" s="199">
        <v>0</v>
      </c>
      <c r="CL11" s="199">
        <v>0</v>
      </c>
      <c r="CM11" s="199">
        <v>8</v>
      </c>
      <c r="CN11" s="199">
        <v>0</v>
      </c>
      <c r="CO11" s="199">
        <v>0</v>
      </c>
      <c r="CP11" s="199">
        <v>0</v>
      </c>
      <c r="CQ11" s="199">
        <v>0</v>
      </c>
      <c r="CR11" s="199">
        <v>0</v>
      </c>
      <c r="CS11" s="199">
        <v>0</v>
      </c>
      <c r="CT11" s="199">
        <v>0</v>
      </c>
      <c r="CU11" s="199">
        <v>0</v>
      </c>
      <c r="CV11" s="199">
        <v>0</v>
      </c>
      <c r="CW11" s="199">
        <v>0</v>
      </c>
      <c r="CX11" s="199">
        <v>0</v>
      </c>
      <c r="CY11" s="199">
        <v>1</v>
      </c>
      <c r="CZ11" s="199">
        <v>0</v>
      </c>
      <c r="DA11" s="199">
        <v>0</v>
      </c>
      <c r="DB11" s="199">
        <v>0</v>
      </c>
      <c r="DC11" s="199">
        <v>0</v>
      </c>
      <c r="DD11" s="199">
        <v>0</v>
      </c>
      <c r="DE11" s="199">
        <v>0</v>
      </c>
      <c r="DF11" s="199">
        <v>0</v>
      </c>
      <c r="DG11" s="199">
        <v>0</v>
      </c>
      <c r="DH11" s="199">
        <v>0</v>
      </c>
      <c r="DI11" s="199">
        <v>0</v>
      </c>
      <c r="DJ11" s="199">
        <v>0</v>
      </c>
      <c r="DK11" s="199">
        <v>0</v>
      </c>
    </row>
    <row r="12" spans="1:115" s="146" customFormat="1" x14ac:dyDescent="0.25">
      <c r="A12" s="146" t="s">
        <v>197</v>
      </c>
      <c r="B12" s="146" t="s">
        <v>543</v>
      </c>
      <c r="C12" s="168">
        <v>43232</v>
      </c>
      <c r="D12" s="146">
        <v>107</v>
      </c>
      <c r="E12" s="146" t="s">
        <v>358</v>
      </c>
      <c r="F12" s="146">
        <v>107</v>
      </c>
      <c r="G12" s="146">
        <v>8</v>
      </c>
      <c r="H12" s="197">
        <f t="shared" si="0"/>
        <v>2</v>
      </c>
      <c r="I12" s="197">
        <v>0</v>
      </c>
      <c r="J12" s="146">
        <v>9</v>
      </c>
      <c r="K12" s="197">
        <f t="shared" si="1"/>
        <v>3</v>
      </c>
      <c r="L12" s="197">
        <v>0</v>
      </c>
      <c r="M12" s="146">
        <v>0</v>
      </c>
      <c r="N12" s="185">
        <v>0</v>
      </c>
      <c r="O12" s="146">
        <v>0</v>
      </c>
      <c r="P12" s="186">
        <v>0</v>
      </c>
      <c r="Q12" s="146">
        <v>0</v>
      </c>
      <c r="R12" s="146">
        <v>0</v>
      </c>
      <c r="S12" s="146">
        <v>0</v>
      </c>
      <c r="T12" s="146">
        <v>0</v>
      </c>
      <c r="U12" s="146">
        <v>0</v>
      </c>
      <c r="V12" s="146">
        <v>0</v>
      </c>
      <c r="W12" s="146">
        <v>0</v>
      </c>
      <c r="X12" s="146">
        <v>0</v>
      </c>
      <c r="Y12" s="146">
        <v>0</v>
      </c>
      <c r="Z12" s="146">
        <v>0</v>
      </c>
      <c r="AA12" s="146">
        <v>0</v>
      </c>
      <c r="AB12" s="146">
        <v>3</v>
      </c>
      <c r="AC12" s="146">
        <v>0</v>
      </c>
      <c r="AD12" s="146">
        <v>0</v>
      </c>
      <c r="AE12" s="146">
        <v>0</v>
      </c>
      <c r="AF12" s="146">
        <v>0</v>
      </c>
      <c r="AG12" s="146">
        <v>0</v>
      </c>
      <c r="AH12" s="146">
        <v>0</v>
      </c>
      <c r="AI12" s="146">
        <v>0</v>
      </c>
      <c r="AJ12" s="146">
        <v>0</v>
      </c>
      <c r="AK12" s="146">
        <v>0</v>
      </c>
      <c r="AL12" s="146">
        <v>5</v>
      </c>
      <c r="AM12" s="146">
        <v>0</v>
      </c>
      <c r="AN12" s="146">
        <v>0</v>
      </c>
      <c r="AO12" s="146">
        <v>0</v>
      </c>
      <c r="AP12" s="146">
        <v>0</v>
      </c>
      <c r="AQ12" s="146">
        <v>0</v>
      </c>
      <c r="AR12" s="146">
        <v>0</v>
      </c>
      <c r="AS12" s="146">
        <v>0</v>
      </c>
      <c r="AT12" s="146">
        <v>0</v>
      </c>
      <c r="AU12" s="146">
        <v>0</v>
      </c>
      <c r="AV12" s="146">
        <v>0</v>
      </c>
      <c r="AW12" s="146">
        <v>0</v>
      </c>
      <c r="AX12" s="146">
        <v>0</v>
      </c>
      <c r="AY12" s="146">
        <v>0</v>
      </c>
      <c r="AZ12" s="146">
        <v>0</v>
      </c>
      <c r="BA12" s="146">
        <v>0</v>
      </c>
      <c r="BB12" s="146">
        <v>0</v>
      </c>
      <c r="BC12" s="146">
        <v>0</v>
      </c>
      <c r="BD12" s="146">
        <v>0</v>
      </c>
      <c r="BE12" s="146">
        <v>0</v>
      </c>
      <c r="BF12" s="146">
        <v>0</v>
      </c>
      <c r="BG12" s="146">
        <v>0</v>
      </c>
      <c r="BH12" s="146">
        <v>0</v>
      </c>
      <c r="BI12" s="146">
        <v>0</v>
      </c>
      <c r="BJ12" s="146">
        <v>0</v>
      </c>
      <c r="BK12" s="146">
        <v>0</v>
      </c>
      <c r="BL12" s="146">
        <v>0</v>
      </c>
      <c r="BM12" s="146">
        <v>0</v>
      </c>
      <c r="BN12" s="146">
        <v>0</v>
      </c>
      <c r="BO12" s="146">
        <v>0</v>
      </c>
      <c r="BP12" s="146">
        <v>0</v>
      </c>
      <c r="BQ12" s="146">
        <v>0</v>
      </c>
      <c r="BR12" s="146">
        <v>0</v>
      </c>
      <c r="BS12" s="199">
        <v>0</v>
      </c>
      <c r="BT12" s="199">
        <v>0</v>
      </c>
      <c r="BU12" s="199">
        <v>0</v>
      </c>
      <c r="BV12" s="199">
        <v>0</v>
      </c>
      <c r="BW12" s="199">
        <v>0</v>
      </c>
      <c r="BX12" s="199">
        <v>0</v>
      </c>
      <c r="BY12" s="199">
        <v>0</v>
      </c>
      <c r="BZ12" s="199">
        <v>0</v>
      </c>
      <c r="CA12" s="199">
        <v>0</v>
      </c>
      <c r="CB12" s="199">
        <v>0</v>
      </c>
      <c r="CC12" s="199">
        <v>0</v>
      </c>
      <c r="CD12" s="199">
        <v>0</v>
      </c>
      <c r="CE12" s="199">
        <v>0</v>
      </c>
      <c r="CF12" s="199">
        <v>0</v>
      </c>
      <c r="CG12" s="199">
        <v>0</v>
      </c>
      <c r="CH12" s="199">
        <v>0</v>
      </c>
      <c r="CI12" s="199">
        <v>0</v>
      </c>
      <c r="CJ12" s="199">
        <v>0</v>
      </c>
      <c r="CK12" s="199">
        <v>0</v>
      </c>
      <c r="CL12" s="199">
        <v>0</v>
      </c>
      <c r="CM12" s="199">
        <v>4</v>
      </c>
      <c r="CN12" s="199">
        <v>0</v>
      </c>
      <c r="CO12" s="199">
        <v>0</v>
      </c>
      <c r="CP12" s="199">
        <v>0</v>
      </c>
      <c r="CQ12" s="199">
        <v>0</v>
      </c>
      <c r="CR12" s="199">
        <v>0</v>
      </c>
      <c r="CS12" s="199">
        <v>0</v>
      </c>
      <c r="CT12" s="199">
        <v>0</v>
      </c>
      <c r="CU12" s="199">
        <v>0</v>
      </c>
      <c r="CV12" s="199">
        <v>0</v>
      </c>
      <c r="CW12" s="199">
        <v>0</v>
      </c>
      <c r="CX12" s="199">
        <v>0</v>
      </c>
      <c r="CY12" s="199">
        <v>2</v>
      </c>
      <c r="CZ12" s="199">
        <v>0</v>
      </c>
      <c r="DA12" s="199">
        <v>0</v>
      </c>
      <c r="DB12" s="199">
        <v>3</v>
      </c>
      <c r="DC12" s="199">
        <v>0</v>
      </c>
      <c r="DD12" s="199">
        <v>0</v>
      </c>
      <c r="DE12" s="199">
        <v>0</v>
      </c>
      <c r="DF12" s="199">
        <v>0</v>
      </c>
      <c r="DG12" s="199">
        <v>0</v>
      </c>
      <c r="DH12" s="199">
        <v>0</v>
      </c>
      <c r="DI12" s="199">
        <v>0</v>
      </c>
      <c r="DJ12" s="199">
        <v>0</v>
      </c>
      <c r="DK12" s="199">
        <v>0</v>
      </c>
    </row>
    <row r="13" spans="1:115" s="146" customFormat="1" x14ac:dyDescent="0.25">
      <c r="A13" s="146" t="s">
        <v>197</v>
      </c>
      <c r="B13" s="146" t="s">
        <v>543</v>
      </c>
      <c r="C13" s="168">
        <v>43232</v>
      </c>
      <c r="D13" s="146">
        <v>108</v>
      </c>
      <c r="E13" s="146" t="s">
        <v>358</v>
      </c>
      <c r="F13" s="146">
        <v>108</v>
      </c>
      <c r="G13" s="146">
        <v>4</v>
      </c>
      <c r="H13" s="197">
        <f t="shared" si="0"/>
        <v>1</v>
      </c>
      <c r="I13" s="197">
        <v>0</v>
      </c>
      <c r="J13" s="146">
        <v>1</v>
      </c>
      <c r="K13" s="197">
        <f t="shared" si="1"/>
        <v>1</v>
      </c>
      <c r="L13" s="197">
        <v>0</v>
      </c>
      <c r="M13" s="146">
        <v>0</v>
      </c>
      <c r="N13" s="185">
        <v>0</v>
      </c>
      <c r="O13" s="146">
        <v>0</v>
      </c>
      <c r="P13" s="186">
        <v>0</v>
      </c>
      <c r="Q13" s="146">
        <v>0</v>
      </c>
      <c r="R13" s="146">
        <v>0</v>
      </c>
      <c r="S13" s="146">
        <v>0</v>
      </c>
      <c r="T13" s="146">
        <v>0</v>
      </c>
      <c r="U13" s="146">
        <v>0</v>
      </c>
      <c r="V13" s="146">
        <v>0</v>
      </c>
      <c r="W13" s="146">
        <v>0</v>
      </c>
      <c r="X13" s="146">
        <v>0</v>
      </c>
      <c r="Y13" s="146">
        <v>0</v>
      </c>
      <c r="Z13" s="146">
        <v>0</v>
      </c>
      <c r="AA13" s="146">
        <v>0</v>
      </c>
      <c r="AB13" s="146">
        <v>0</v>
      </c>
      <c r="AC13" s="146">
        <v>0</v>
      </c>
      <c r="AD13" s="146">
        <v>0</v>
      </c>
      <c r="AE13" s="146">
        <v>0</v>
      </c>
      <c r="AF13" s="146">
        <v>0</v>
      </c>
      <c r="AG13" s="146">
        <v>0</v>
      </c>
      <c r="AH13" s="146">
        <v>0</v>
      </c>
      <c r="AI13" s="146">
        <v>0</v>
      </c>
      <c r="AJ13" s="146">
        <v>0</v>
      </c>
      <c r="AK13" s="146">
        <v>0</v>
      </c>
      <c r="AL13" s="146">
        <v>4</v>
      </c>
      <c r="AM13" s="146">
        <v>0</v>
      </c>
      <c r="AN13" s="146">
        <v>0</v>
      </c>
      <c r="AO13" s="146">
        <v>0</v>
      </c>
      <c r="AP13" s="146">
        <v>0</v>
      </c>
      <c r="AQ13" s="146">
        <v>0</v>
      </c>
      <c r="AR13" s="146">
        <v>0</v>
      </c>
      <c r="AS13" s="146">
        <v>0</v>
      </c>
      <c r="AT13" s="146">
        <v>0</v>
      </c>
      <c r="AU13" s="146">
        <v>0</v>
      </c>
      <c r="AV13" s="146">
        <v>0</v>
      </c>
      <c r="AW13" s="146">
        <v>0</v>
      </c>
      <c r="AX13" s="146">
        <v>0</v>
      </c>
      <c r="AY13" s="146">
        <v>0</v>
      </c>
      <c r="AZ13" s="146">
        <v>0</v>
      </c>
      <c r="BA13" s="146">
        <v>0</v>
      </c>
      <c r="BB13" s="146">
        <v>0</v>
      </c>
      <c r="BC13" s="146">
        <v>0</v>
      </c>
      <c r="BD13" s="146">
        <v>0</v>
      </c>
      <c r="BE13" s="146">
        <v>0</v>
      </c>
      <c r="BF13" s="146">
        <v>0</v>
      </c>
      <c r="BG13" s="146">
        <v>0</v>
      </c>
      <c r="BH13" s="146">
        <v>0</v>
      </c>
      <c r="BI13" s="146">
        <v>0</v>
      </c>
      <c r="BJ13" s="146">
        <v>0</v>
      </c>
      <c r="BK13" s="146">
        <v>0</v>
      </c>
      <c r="BL13" s="146">
        <v>0</v>
      </c>
      <c r="BM13" s="146">
        <v>0</v>
      </c>
      <c r="BN13" s="146">
        <v>0</v>
      </c>
      <c r="BO13" s="146">
        <v>0</v>
      </c>
      <c r="BP13" s="146">
        <v>0</v>
      </c>
      <c r="BQ13" s="146">
        <v>0</v>
      </c>
      <c r="BR13" s="146">
        <v>0</v>
      </c>
      <c r="BS13" s="199">
        <v>0</v>
      </c>
      <c r="BT13" s="199">
        <v>0</v>
      </c>
      <c r="BU13" s="199">
        <v>0</v>
      </c>
      <c r="BV13" s="199">
        <v>0</v>
      </c>
      <c r="BW13" s="199">
        <v>0</v>
      </c>
      <c r="BX13" s="199">
        <v>0</v>
      </c>
      <c r="BY13" s="199">
        <v>0</v>
      </c>
      <c r="BZ13" s="199">
        <v>0</v>
      </c>
      <c r="CA13" s="199">
        <v>0</v>
      </c>
      <c r="CB13" s="199">
        <v>0</v>
      </c>
      <c r="CC13" s="199">
        <v>0</v>
      </c>
      <c r="CD13" s="199">
        <v>0</v>
      </c>
      <c r="CE13" s="199">
        <v>0</v>
      </c>
      <c r="CF13" s="199">
        <v>0</v>
      </c>
      <c r="CG13" s="199">
        <v>0</v>
      </c>
      <c r="CH13" s="199">
        <v>0</v>
      </c>
      <c r="CI13" s="199">
        <v>0</v>
      </c>
      <c r="CJ13" s="199">
        <v>0</v>
      </c>
      <c r="CK13" s="199">
        <v>0</v>
      </c>
      <c r="CL13" s="199">
        <v>0</v>
      </c>
      <c r="CM13" s="199">
        <v>0</v>
      </c>
      <c r="CN13" s="199">
        <v>0</v>
      </c>
      <c r="CO13" s="199">
        <v>0</v>
      </c>
      <c r="CP13" s="199">
        <v>0</v>
      </c>
      <c r="CQ13" s="199">
        <v>0</v>
      </c>
      <c r="CR13" s="199">
        <v>0</v>
      </c>
      <c r="CS13" s="199">
        <v>0</v>
      </c>
      <c r="CT13" s="199">
        <v>0</v>
      </c>
      <c r="CU13" s="199">
        <v>0</v>
      </c>
      <c r="CV13" s="199">
        <v>0</v>
      </c>
      <c r="CW13" s="199">
        <v>0</v>
      </c>
      <c r="CX13" s="199">
        <v>0</v>
      </c>
      <c r="CY13" s="199">
        <v>0</v>
      </c>
      <c r="CZ13" s="199">
        <v>0</v>
      </c>
      <c r="DA13" s="199">
        <v>0</v>
      </c>
      <c r="DB13" s="199">
        <v>1</v>
      </c>
      <c r="DC13" s="199">
        <v>0</v>
      </c>
      <c r="DD13" s="199">
        <v>0</v>
      </c>
      <c r="DE13" s="199">
        <v>0</v>
      </c>
      <c r="DF13" s="199">
        <v>0</v>
      </c>
      <c r="DG13" s="199">
        <v>0</v>
      </c>
      <c r="DH13" s="199">
        <v>0</v>
      </c>
      <c r="DI13" s="199">
        <v>0</v>
      </c>
      <c r="DJ13" s="199">
        <v>0</v>
      </c>
      <c r="DK13" s="199">
        <v>0</v>
      </c>
    </row>
    <row r="14" spans="1:115" s="146" customFormat="1" x14ac:dyDescent="0.25">
      <c r="A14" s="146" t="s">
        <v>197</v>
      </c>
      <c r="B14" s="146" t="s">
        <v>543</v>
      </c>
      <c r="C14" s="168">
        <v>43232</v>
      </c>
      <c r="D14" s="146">
        <v>109</v>
      </c>
      <c r="E14" s="146" t="s">
        <v>358</v>
      </c>
      <c r="F14" s="146">
        <v>109</v>
      </c>
      <c r="G14" s="146">
        <v>1</v>
      </c>
      <c r="H14" s="197">
        <f t="shared" si="0"/>
        <v>1</v>
      </c>
      <c r="I14" s="197">
        <v>0</v>
      </c>
      <c r="J14" s="146">
        <v>0</v>
      </c>
      <c r="K14" s="197">
        <f t="shared" si="1"/>
        <v>0</v>
      </c>
      <c r="L14" s="197">
        <v>0</v>
      </c>
      <c r="M14" s="146">
        <v>0</v>
      </c>
      <c r="N14" s="185">
        <v>0</v>
      </c>
      <c r="O14" s="146">
        <v>0</v>
      </c>
      <c r="P14" s="186">
        <v>0</v>
      </c>
      <c r="Q14" s="146">
        <v>0</v>
      </c>
      <c r="R14" s="146">
        <v>0</v>
      </c>
      <c r="S14" s="146">
        <v>0</v>
      </c>
      <c r="T14" s="146">
        <v>0</v>
      </c>
      <c r="U14" s="146">
        <v>0</v>
      </c>
      <c r="V14" s="146">
        <v>0</v>
      </c>
      <c r="W14" s="146">
        <v>0</v>
      </c>
      <c r="X14" s="146">
        <v>0</v>
      </c>
      <c r="Y14" s="146">
        <v>0</v>
      </c>
      <c r="Z14" s="146">
        <v>0</v>
      </c>
      <c r="AA14" s="146">
        <v>0</v>
      </c>
      <c r="AB14" s="146">
        <v>0</v>
      </c>
      <c r="AC14" s="146">
        <v>0</v>
      </c>
      <c r="AD14" s="146">
        <v>0</v>
      </c>
      <c r="AE14" s="146">
        <v>0</v>
      </c>
      <c r="AF14" s="146">
        <v>0</v>
      </c>
      <c r="AG14" s="146">
        <v>0</v>
      </c>
      <c r="AH14" s="146">
        <v>0</v>
      </c>
      <c r="AI14" s="146">
        <v>0</v>
      </c>
      <c r="AJ14" s="146">
        <v>0</v>
      </c>
      <c r="AK14" s="146">
        <v>0</v>
      </c>
      <c r="AL14" s="146">
        <v>1</v>
      </c>
      <c r="AM14" s="146">
        <v>0</v>
      </c>
      <c r="AN14" s="146">
        <v>0</v>
      </c>
      <c r="AO14" s="146">
        <v>0</v>
      </c>
      <c r="AP14" s="146">
        <v>0</v>
      </c>
      <c r="AQ14" s="146">
        <v>0</v>
      </c>
      <c r="AR14" s="146">
        <v>0</v>
      </c>
      <c r="AS14" s="146">
        <v>0</v>
      </c>
      <c r="AT14" s="146">
        <v>0</v>
      </c>
      <c r="AU14" s="146">
        <v>0</v>
      </c>
      <c r="AV14" s="146">
        <v>0</v>
      </c>
      <c r="AW14" s="146">
        <v>0</v>
      </c>
      <c r="AX14" s="146">
        <v>0</v>
      </c>
      <c r="AY14" s="146">
        <v>0</v>
      </c>
      <c r="AZ14" s="146">
        <v>0</v>
      </c>
      <c r="BA14" s="146">
        <v>0</v>
      </c>
      <c r="BB14" s="146">
        <v>0</v>
      </c>
      <c r="BC14" s="146">
        <v>0</v>
      </c>
      <c r="BD14" s="146">
        <v>0</v>
      </c>
      <c r="BE14" s="146">
        <v>0</v>
      </c>
      <c r="BF14" s="146">
        <v>0</v>
      </c>
      <c r="BG14" s="146">
        <v>0</v>
      </c>
      <c r="BH14" s="146">
        <v>0</v>
      </c>
      <c r="BI14" s="146">
        <v>0</v>
      </c>
      <c r="BJ14" s="146">
        <v>0</v>
      </c>
      <c r="BK14" s="146">
        <v>0</v>
      </c>
      <c r="BL14" s="146">
        <v>0</v>
      </c>
      <c r="BM14" s="146">
        <v>0</v>
      </c>
      <c r="BN14" s="146">
        <v>0</v>
      </c>
      <c r="BO14" s="146">
        <v>0</v>
      </c>
      <c r="BP14" s="146">
        <v>0</v>
      </c>
      <c r="BQ14" s="146">
        <v>0</v>
      </c>
      <c r="BR14" s="146">
        <v>0</v>
      </c>
      <c r="BS14" s="199">
        <v>0</v>
      </c>
      <c r="BT14" s="199">
        <v>0</v>
      </c>
      <c r="BU14" s="199">
        <v>0</v>
      </c>
      <c r="BV14" s="199">
        <v>0</v>
      </c>
      <c r="BW14" s="199">
        <v>0</v>
      </c>
      <c r="BX14" s="199">
        <v>0</v>
      </c>
      <c r="BY14" s="199">
        <v>0</v>
      </c>
      <c r="BZ14" s="199">
        <v>0</v>
      </c>
      <c r="CA14" s="199">
        <v>0</v>
      </c>
      <c r="CB14" s="199">
        <v>0</v>
      </c>
      <c r="CC14" s="199">
        <v>0</v>
      </c>
      <c r="CD14" s="199">
        <v>0</v>
      </c>
      <c r="CE14" s="199">
        <v>0</v>
      </c>
      <c r="CF14" s="199">
        <v>0</v>
      </c>
      <c r="CG14" s="199">
        <v>0</v>
      </c>
      <c r="CH14" s="199">
        <v>0</v>
      </c>
      <c r="CI14" s="199">
        <v>0</v>
      </c>
      <c r="CJ14" s="199">
        <v>0</v>
      </c>
      <c r="CK14" s="199">
        <v>0</v>
      </c>
      <c r="CL14" s="199">
        <v>0</v>
      </c>
      <c r="CM14" s="199">
        <v>0</v>
      </c>
      <c r="CN14" s="199">
        <v>0</v>
      </c>
      <c r="CO14" s="199">
        <v>0</v>
      </c>
      <c r="CP14" s="199">
        <v>0</v>
      </c>
      <c r="CQ14" s="199">
        <v>0</v>
      </c>
      <c r="CR14" s="199">
        <v>0</v>
      </c>
      <c r="CS14" s="199">
        <v>0</v>
      </c>
      <c r="CT14" s="199">
        <v>0</v>
      </c>
      <c r="CU14" s="199">
        <v>0</v>
      </c>
      <c r="CV14" s="199">
        <v>0</v>
      </c>
      <c r="CW14" s="199">
        <v>0</v>
      </c>
      <c r="CX14" s="199">
        <v>0</v>
      </c>
      <c r="CY14" s="199">
        <v>0</v>
      </c>
      <c r="CZ14" s="199">
        <v>0</v>
      </c>
      <c r="DA14" s="199">
        <v>0</v>
      </c>
      <c r="DB14" s="199">
        <v>0</v>
      </c>
      <c r="DC14" s="199">
        <v>0</v>
      </c>
      <c r="DD14" s="199">
        <v>0</v>
      </c>
      <c r="DE14" s="199">
        <v>0</v>
      </c>
      <c r="DF14" s="199">
        <v>0</v>
      </c>
      <c r="DG14" s="199">
        <v>0</v>
      </c>
      <c r="DH14" s="199">
        <v>0</v>
      </c>
      <c r="DI14" s="199">
        <v>0</v>
      </c>
      <c r="DJ14" s="199">
        <v>0</v>
      </c>
      <c r="DK14" s="199">
        <v>0</v>
      </c>
    </row>
    <row r="15" spans="1:115" s="146" customFormat="1" x14ac:dyDescent="0.25">
      <c r="A15" s="146" t="s">
        <v>197</v>
      </c>
      <c r="B15" s="146" t="s">
        <v>543</v>
      </c>
      <c r="C15" s="168">
        <v>43232</v>
      </c>
      <c r="D15" s="146">
        <v>110</v>
      </c>
      <c r="E15" s="146" t="s">
        <v>358</v>
      </c>
      <c r="F15" s="146">
        <v>110</v>
      </c>
      <c r="G15" s="146">
        <v>8</v>
      </c>
      <c r="H15" s="197">
        <f t="shared" si="0"/>
        <v>4</v>
      </c>
      <c r="I15" s="197">
        <v>1</v>
      </c>
      <c r="J15" s="146">
        <v>24</v>
      </c>
      <c r="K15" s="197">
        <f t="shared" si="1"/>
        <v>5</v>
      </c>
      <c r="L15" s="197">
        <v>2</v>
      </c>
      <c r="M15" s="146">
        <v>0</v>
      </c>
      <c r="N15" s="185">
        <v>1</v>
      </c>
      <c r="O15" s="146">
        <v>0</v>
      </c>
      <c r="P15" s="186">
        <v>0</v>
      </c>
      <c r="Q15" s="146">
        <v>0</v>
      </c>
      <c r="R15" s="146">
        <v>0</v>
      </c>
      <c r="S15" s="146">
        <v>0</v>
      </c>
      <c r="T15" s="146">
        <v>0</v>
      </c>
      <c r="U15" s="146">
        <v>0</v>
      </c>
      <c r="V15" s="146">
        <v>0</v>
      </c>
      <c r="W15" s="146">
        <v>0</v>
      </c>
      <c r="X15" s="146">
        <v>0</v>
      </c>
      <c r="Y15" s="146">
        <v>0</v>
      </c>
      <c r="Z15" s="146">
        <v>0</v>
      </c>
      <c r="AA15" s="146">
        <v>0</v>
      </c>
      <c r="AB15" s="146">
        <v>1</v>
      </c>
      <c r="AC15" s="146">
        <v>0</v>
      </c>
      <c r="AD15" s="146">
        <v>0</v>
      </c>
      <c r="AE15" s="146">
        <v>0</v>
      </c>
      <c r="AF15" s="146">
        <v>0</v>
      </c>
      <c r="AG15" s="146">
        <v>0</v>
      </c>
      <c r="AH15" s="146">
        <v>0</v>
      </c>
      <c r="AI15" s="146">
        <v>0</v>
      </c>
      <c r="AJ15" s="146">
        <v>0</v>
      </c>
      <c r="AK15" s="146">
        <v>0</v>
      </c>
      <c r="AL15" s="146">
        <v>5</v>
      </c>
      <c r="AM15" s="146">
        <v>0</v>
      </c>
      <c r="AN15" s="146">
        <v>0</v>
      </c>
      <c r="AO15" s="146">
        <v>0</v>
      </c>
      <c r="AP15" s="146">
        <v>0</v>
      </c>
      <c r="AQ15" s="146">
        <v>0</v>
      </c>
      <c r="AR15" s="146">
        <v>0</v>
      </c>
      <c r="AS15" s="146">
        <v>0</v>
      </c>
      <c r="AT15" s="146">
        <v>0</v>
      </c>
      <c r="AU15" s="146">
        <v>0</v>
      </c>
      <c r="AV15" s="146">
        <v>0</v>
      </c>
      <c r="AW15" s="146">
        <v>0</v>
      </c>
      <c r="AX15" s="146">
        <v>0</v>
      </c>
      <c r="AY15" s="146">
        <v>0</v>
      </c>
      <c r="AZ15" s="146">
        <v>0</v>
      </c>
      <c r="BA15" s="146">
        <v>0</v>
      </c>
      <c r="BB15" s="146">
        <v>0</v>
      </c>
      <c r="BC15" s="146">
        <v>1</v>
      </c>
      <c r="BD15" s="146">
        <v>0</v>
      </c>
      <c r="BE15" s="146">
        <v>0</v>
      </c>
      <c r="BF15" s="146">
        <v>0</v>
      </c>
      <c r="BG15" s="146">
        <v>0</v>
      </c>
      <c r="BH15" s="146">
        <v>0</v>
      </c>
      <c r="BI15" s="146">
        <v>0</v>
      </c>
      <c r="BJ15" s="146">
        <v>0</v>
      </c>
      <c r="BK15" s="146">
        <v>0</v>
      </c>
      <c r="BL15" s="146">
        <v>0</v>
      </c>
      <c r="BM15" s="146">
        <v>0</v>
      </c>
      <c r="BN15" s="146">
        <v>0</v>
      </c>
      <c r="BO15" s="146">
        <v>0</v>
      </c>
      <c r="BP15" s="146">
        <v>0</v>
      </c>
      <c r="BQ15" s="146">
        <v>0</v>
      </c>
      <c r="BR15" s="146">
        <v>0</v>
      </c>
      <c r="BS15" s="199">
        <v>0</v>
      </c>
      <c r="BT15" s="199">
        <v>0</v>
      </c>
      <c r="BU15" s="199">
        <v>0</v>
      </c>
      <c r="BV15" s="199">
        <v>0</v>
      </c>
      <c r="BW15" s="199">
        <v>0</v>
      </c>
      <c r="BX15" s="199">
        <v>0</v>
      </c>
      <c r="BY15" s="199">
        <v>0</v>
      </c>
      <c r="BZ15" s="199">
        <v>0</v>
      </c>
      <c r="CA15" s="199">
        <v>0</v>
      </c>
      <c r="CB15" s="199">
        <v>0</v>
      </c>
      <c r="CC15" s="199">
        <v>0</v>
      </c>
      <c r="CD15" s="199">
        <v>0</v>
      </c>
      <c r="CE15" s="199">
        <v>0</v>
      </c>
      <c r="CF15" s="199">
        <v>0</v>
      </c>
      <c r="CG15" s="199">
        <v>0</v>
      </c>
      <c r="CH15" s="199">
        <v>0</v>
      </c>
      <c r="CI15" s="199">
        <v>0</v>
      </c>
      <c r="CJ15" s="199">
        <v>1</v>
      </c>
      <c r="CK15" s="199">
        <v>0</v>
      </c>
      <c r="CL15" s="199">
        <v>0</v>
      </c>
      <c r="CM15" s="199">
        <v>4</v>
      </c>
      <c r="CN15" s="199">
        <v>0</v>
      </c>
      <c r="CO15" s="199">
        <v>0</v>
      </c>
      <c r="CP15" s="199">
        <v>0</v>
      </c>
      <c r="CQ15" s="199">
        <v>0</v>
      </c>
      <c r="CR15" s="199">
        <v>0</v>
      </c>
      <c r="CS15" s="199">
        <v>0</v>
      </c>
      <c r="CT15" s="199">
        <v>0</v>
      </c>
      <c r="CU15" s="199">
        <v>0</v>
      </c>
      <c r="CV15" s="199">
        <v>1</v>
      </c>
      <c r="CW15" s="199">
        <v>0</v>
      </c>
      <c r="CX15" s="199">
        <v>0</v>
      </c>
      <c r="CY15" s="199">
        <v>0</v>
      </c>
      <c r="CZ15" s="199">
        <v>0</v>
      </c>
      <c r="DA15" s="199">
        <v>0</v>
      </c>
      <c r="DB15" s="199">
        <v>17</v>
      </c>
      <c r="DC15" s="199">
        <v>0</v>
      </c>
      <c r="DD15" s="199">
        <v>1</v>
      </c>
      <c r="DE15" s="199">
        <v>0</v>
      </c>
      <c r="DF15" s="199">
        <v>0</v>
      </c>
      <c r="DG15" s="199">
        <v>0</v>
      </c>
      <c r="DH15" s="199">
        <v>0</v>
      </c>
      <c r="DI15" s="199">
        <v>0</v>
      </c>
      <c r="DJ15" s="199">
        <v>0</v>
      </c>
      <c r="DK15" s="199">
        <v>0</v>
      </c>
    </row>
    <row r="16" spans="1:115" s="146" customFormat="1" x14ac:dyDescent="0.25">
      <c r="A16" s="146" t="s">
        <v>197</v>
      </c>
      <c r="B16" s="146" t="s">
        <v>543</v>
      </c>
      <c r="C16" s="168">
        <v>43232</v>
      </c>
      <c r="D16" s="146">
        <v>111</v>
      </c>
      <c r="E16" s="146" t="s">
        <v>358</v>
      </c>
      <c r="F16" s="146">
        <v>111</v>
      </c>
      <c r="G16" s="146">
        <v>0</v>
      </c>
      <c r="H16" s="197">
        <f t="shared" si="0"/>
        <v>0</v>
      </c>
      <c r="I16" s="197">
        <v>0</v>
      </c>
      <c r="J16" s="146">
        <v>59</v>
      </c>
      <c r="K16" s="197">
        <f t="shared" si="1"/>
        <v>11</v>
      </c>
      <c r="L16" s="197">
        <v>5</v>
      </c>
      <c r="M16" s="146">
        <v>0</v>
      </c>
      <c r="N16" s="185">
        <v>0</v>
      </c>
      <c r="O16" s="146">
        <v>0</v>
      </c>
      <c r="P16" s="186">
        <v>0</v>
      </c>
      <c r="Q16" s="146">
        <v>0</v>
      </c>
      <c r="R16" s="146">
        <v>0</v>
      </c>
      <c r="S16" s="146">
        <v>0</v>
      </c>
      <c r="T16" s="146">
        <v>0</v>
      </c>
      <c r="U16" s="146">
        <v>0</v>
      </c>
      <c r="V16" s="146">
        <v>0</v>
      </c>
      <c r="W16" s="146">
        <v>0</v>
      </c>
      <c r="X16" s="146">
        <v>0</v>
      </c>
      <c r="Y16" s="146">
        <v>0</v>
      </c>
      <c r="Z16" s="146">
        <v>0</v>
      </c>
      <c r="AA16" s="146">
        <v>0</v>
      </c>
      <c r="AB16" s="146">
        <v>0</v>
      </c>
      <c r="AC16" s="146">
        <v>0</v>
      </c>
      <c r="AD16" s="146">
        <v>0</v>
      </c>
      <c r="AE16" s="146">
        <v>0</v>
      </c>
      <c r="AF16" s="146">
        <v>0</v>
      </c>
      <c r="AG16" s="146">
        <v>0</v>
      </c>
      <c r="AH16" s="146">
        <v>0</v>
      </c>
      <c r="AI16" s="146">
        <v>0</v>
      </c>
      <c r="AJ16" s="146">
        <v>0</v>
      </c>
      <c r="AK16" s="146">
        <v>0</v>
      </c>
      <c r="AL16" s="146">
        <v>0</v>
      </c>
      <c r="AM16" s="146">
        <v>0</v>
      </c>
      <c r="AN16" s="146">
        <v>0</v>
      </c>
      <c r="AO16" s="146">
        <v>0</v>
      </c>
      <c r="AP16" s="146">
        <v>0</v>
      </c>
      <c r="AQ16" s="146">
        <v>0</v>
      </c>
      <c r="AR16" s="146">
        <v>0</v>
      </c>
      <c r="AS16" s="146">
        <v>0</v>
      </c>
      <c r="AT16" s="146">
        <v>0</v>
      </c>
      <c r="AU16" s="146">
        <v>0</v>
      </c>
      <c r="AV16" s="146">
        <v>0</v>
      </c>
      <c r="AW16" s="146">
        <v>0</v>
      </c>
      <c r="AX16" s="146">
        <v>0</v>
      </c>
      <c r="AY16" s="146">
        <v>0</v>
      </c>
      <c r="AZ16" s="146">
        <v>0</v>
      </c>
      <c r="BA16" s="146">
        <v>0</v>
      </c>
      <c r="BB16" s="146">
        <v>0</v>
      </c>
      <c r="BC16" s="146">
        <v>0</v>
      </c>
      <c r="BD16" s="146">
        <v>0</v>
      </c>
      <c r="BE16" s="146">
        <v>0</v>
      </c>
      <c r="BF16" s="146">
        <v>0</v>
      </c>
      <c r="BG16" s="146">
        <v>0</v>
      </c>
      <c r="BH16" s="146">
        <v>0</v>
      </c>
      <c r="BI16" s="146">
        <v>0</v>
      </c>
      <c r="BJ16" s="146">
        <v>0</v>
      </c>
      <c r="BK16" s="146">
        <v>0</v>
      </c>
      <c r="BL16" s="146">
        <v>0</v>
      </c>
      <c r="BM16" s="146">
        <v>0</v>
      </c>
      <c r="BN16" s="146">
        <v>0</v>
      </c>
      <c r="BO16" s="146">
        <v>0</v>
      </c>
      <c r="BP16" s="146">
        <v>0</v>
      </c>
      <c r="BQ16" s="146">
        <v>0</v>
      </c>
      <c r="BR16" s="146">
        <v>0</v>
      </c>
      <c r="BS16" s="199">
        <v>0</v>
      </c>
      <c r="BT16" s="199">
        <v>0</v>
      </c>
      <c r="BU16" s="199">
        <v>2</v>
      </c>
      <c r="BV16" s="199">
        <v>0</v>
      </c>
      <c r="BW16" s="199">
        <v>0</v>
      </c>
      <c r="BX16" s="199">
        <v>0</v>
      </c>
      <c r="BY16" s="199">
        <v>0</v>
      </c>
      <c r="BZ16" s="199">
        <v>0</v>
      </c>
      <c r="CA16" s="199">
        <v>0</v>
      </c>
      <c r="CB16" s="199">
        <v>0</v>
      </c>
      <c r="CC16" s="199">
        <v>0</v>
      </c>
      <c r="CD16" s="199">
        <v>6</v>
      </c>
      <c r="CE16" s="199">
        <v>2</v>
      </c>
      <c r="CF16" s="199">
        <v>0</v>
      </c>
      <c r="CG16" s="199">
        <v>0</v>
      </c>
      <c r="CH16" s="199">
        <v>26</v>
      </c>
      <c r="CI16" s="199">
        <v>0</v>
      </c>
      <c r="CJ16" s="199">
        <v>3</v>
      </c>
      <c r="CK16" s="199">
        <v>0</v>
      </c>
      <c r="CL16" s="199">
        <v>0</v>
      </c>
      <c r="CM16" s="199">
        <v>3</v>
      </c>
      <c r="CN16" s="199">
        <v>0</v>
      </c>
      <c r="CO16" s="199">
        <v>0</v>
      </c>
      <c r="CP16" s="199">
        <v>0</v>
      </c>
      <c r="CQ16" s="199">
        <v>0</v>
      </c>
      <c r="CR16" s="199">
        <v>0</v>
      </c>
      <c r="CS16" s="199">
        <v>0</v>
      </c>
      <c r="CT16" s="199">
        <v>0</v>
      </c>
      <c r="CU16" s="199">
        <v>0</v>
      </c>
      <c r="CV16" s="199">
        <v>2</v>
      </c>
      <c r="CW16" s="199">
        <v>0</v>
      </c>
      <c r="CX16" s="199">
        <v>0</v>
      </c>
      <c r="CY16" s="199">
        <v>0</v>
      </c>
      <c r="CZ16" s="199">
        <v>2</v>
      </c>
      <c r="DA16" s="199">
        <v>0</v>
      </c>
      <c r="DB16" s="199">
        <v>9</v>
      </c>
      <c r="DC16" s="199">
        <v>0</v>
      </c>
      <c r="DD16" s="199">
        <v>0</v>
      </c>
      <c r="DE16" s="199">
        <v>2</v>
      </c>
      <c r="DF16" s="199">
        <v>2</v>
      </c>
      <c r="DG16" s="199">
        <v>0</v>
      </c>
      <c r="DH16" s="199">
        <v>0</v>
      </c>
      <c r="DI16" s="199">
        <v>0</v>
      </c>
      <c r="DJ16" s="199">
        <v>0</v>
      </c>
      <c r="DK16" s="199">
        <v>0</v>
      </c>
    </row>
    <row r="17" spans="1:115" s="146" customFormat="1" x14ac:dyDescent="0.25">
      <c r="A17" s="146" t="s">
        <v>197</v>
      </c>
      <c r="B17" s="146" t="s">
        <v>543</v>
      </c>
      <c r="C17" s="168">
        <v>43232</v>
      </c>
      <c r="D17" s="146">
        <v>112</v>
      </c>
      <c r="E17" s="146" t="s">
        <v>358</v>
      </c>
      <c r="F17" s="146">
        <v>112</v>
      </c>
      <c r="G17" s="146">
        <v>15</v>
      </c>
      <c r="H17" s="197">
        <f t="shared" si="0"/>
        <v>4</v>
      </c>
      <c r="I17" s="197">
        <v>2</v>
      </c>
      <c r="J17" s="146">
        <v>7</v>
      </c>
      <c r="K17" s="197">
        <f t="shared" si="1"/>
        <v>4</v>
      </c>
      <c r="L17" s="197">
        <v>0</v>
      </c>
      <c r="M17" s="146">
        <v>0</v>
      </c>
      <c r="N17" s="185">
        <v>0</v>
      </c>
      <c r="O17" s="146">
        <v>0</v>
      </c>
      <c r="P17" s="186">
        <v>0</v>
      </c>
      <c r="Q17" s="146">
        <v>0</v>
      </c>
      <c r="R17" s="146">
        <v>0</v>
      </c>
      <c r="S17" s="146">
        <v>0</v>
      </c>
      <c r="T17" s="146">
        <v>0</v>
      </c>
      <c r="U17" s="146">
        <v>0</v>
      </c>
      <c r="V17" s="146">
        <v>0</v>
      </c>
      <c r="W17" s="146">
        <v>0</v>
      </c>
      <c r="X17" s="146">
        <v>0</v>
      </c>
      <c r="Y17" s="146">
        <v>0</v>
      </c>
      <c r="Z17" s="146">
        <v>0</v>
      </c>
      <c r="AA17" s="146">
        <v>0</v>
      </c>
      <c r="AB17" s="146">
        <v>0</v>
      </c>
      <c r="AC17" s="146">
        <v>0</v>
      </c>
      <c r="AD17" s="146">
        <v>0</v>
      </c>
      <c r="AE17" s="146">
        <v>0</v>
      </c>
      <c r="AF17" s="146">
        <v>0</v>
      </c>
      <c r="AG17" s="146">
        <v>0</v>
      </c>
      <c r="AH17" s="146">
        <v>0</v>
      </c>
      <c r="AI17" s="146">
        <v>1</v>
      </c>
      <c r="AJ17" s="146">
        <v>0</v>
      </c>
      <c r="AK17" s="146">
        <v>0</v>
      </c>
      <c r="AL17" s="146">
        <v>11</v>
      </c>
      <c r="AM17" s="146">
        <v>0</v>
      </c>
      <c r="AN17" s="146">
        <v>0</v>
      </c>
      <c r="AO17" s="146">
        <v>0</v>
      </c>
      <c r="AP17" s="146">
        <v>0</v>
      </c>
      <c r="AQ17" s="146">
        <v>0</v>
      </c>
      <c r="AR17" s="146">
        <v>0</v>
      </c>
      <c r="AS17" s="146">
        <v>0</v>
      </c>
      <c r="AT17" s="146">
        <v>0</v>
      </c>
      <c r="AU17" s="146">
        <v>0</v>
      </c>
      <c r="AV17" s="146">
        <v>0</v>
      </c>
      <c r="AW17" s="146">
        <v>0</v>
      </c>
      <c r="AX17" s="146">
        <v>0</v>
      </c>
      <c r="AY17" s="146">
        <v>0</v>
      </c>
      <c r="AZ17" s="146">
        <v>0</v>
      </c>
      <c r="BA17" s="146">
        <v>0</v>
      </c>
      <c r="BB17" s="146">
        <v>0</v>
      </c>
      <c r="BC17" s="146">
        <v>2</v>
      </c>
      <c r="BD17" s="146">
        <v>0</v>
      </c>
      <c r="BE17" s="146">
        <v>0</v>
      </c>
      <c r="BF17" s="146">
        <v>0</v>
      </c>
      <c r="BG17" s="146">
        <v>0</v>
      </c>
      <c r="BH17" s="146">
        <v>0</v>
      </c>
      <c r="BI17" s="146">
        <v>0</v>
      </c>
      <c r="BJ17" s="146">
        <v>0</v>
      </c>
      <c r="BK17" s="146">
        <v>1</v>
      </c>
      <c r="BL17" s="146">
        <v>0</v>
      </c>
      <c r="BM17" s="146">
        <v>0</v>
      </c>
      <c r="BN17" s="146">
        <v>0</v>
      </c>
      <c r="BO17" s="146">
        <v>0</v>
      </c>
      <c r="BP17" s="146">
        <v>0</v>
      </c>
      <c r="BQ17" s="146">
        <v>0</v>
      </c>
      <c r="BR17" s="146">
        <v>0</v>
      </c>
      <c r="BS17" s="199">
        <v>0</v>
      </c>
      <c r="BT17" s="199">
        <v>0</v>
      </c>
      <c r="BU17" s="199">
        <v>0</v>
      </c>
      <c r="BV17" s="199">
        <v>0</v>
      </c>
      <c r="BW17" s="199">
        <v>0</v>
      </c>
      <c r="BX17" s="199">
        <v>0</v>
      </c>
      <c r="BY17" s="199">
        <v>0</v>
      </c>
      <c r="BZ17" s="199">
        <v>0</v>
      </c>
      <c r="CA17" s="199">
        <v>0</v>
      </c>
      <c r="CB17" s="199">
        <v>0</v>
      </c>
      <c r="CC17" s="199">
        <v>0</v>
      </c>
      <c r="CD17" s="199">
        <v>2</v>
      </c>
      <c r="CE17" s="199">
        <v>3</v>
      </c>
      <c r="CF17" s="199">
        <v>0</v>
      </c>
      <c r="CG17" s="199">
        <v>0</v>
      </c>
      <c r="CH17" s="199">
        <v>0</v>
      </c>
      <c r="CI17" s="199">
        <v>0</v>
      </c>
      <c r="CJ17" s="199">
        <v>0</v>
      </c>
      <c r="CK17" s="199">
        <v>0</v>
      </c>
      <c r="CL17" s="199">
        <v>0</v>
      </c>
      <c r="CM17" s="199">
        <v>0</v>
      </c>
      <c r="CN17" s="199">
        <v>0</v>
      </c>
      <c r="CO17" s="199">
        <v>0</v>
      </c>
      <c r="CP17" s="199">
        <v>0</v>
      </c>
      <c r="CQ17" s="199">
        <v>0</v>
      </c>
      <c r="CR17" s="199">
        <v>0</v>
      </c>
      <c r="CS17" s="199">
        <v>0</v>
      </c>
      <c r="CT17" s="199">
        <v>0</v>
      </c>
      <c r="CU17" s="199">
        <v>0</v>
      </c>
      <c r="CV17" s="199">
        <v>0</v>
      </c>
      <c r="CW17" s="199">
        <v>0</v>
      </c>
      <c r="CX17" s="199">
        <v>0</v>
      </c>
      <c r="CY17" s="199">
        <v>1</v>
      </c>
      <c r="CZ17" s="199">
        <v>0</v>
      </c>
      <c r="DA17" s="199">
        <v>0</v>
      </c>
      <c r="DB17" s="199">
        <v>0</v>
      </c>
      <c r="DC17" s="199">
        <v>0</v>
      </c>
      <c r="DD17" s="199">
        <v>0</v>
      </c>
      <c r="DE17" s="199">
        <v>0</v>
      </c>
      <c r="DF17" s="199">
        <v>0</v>
      </c>
      <c r="DG17" s="199">
        <v>0</v>
      </c>
      <c r="DH17" s="199">
        <v>1</v>
      </c>
      <c r="DI17" s="199">
        <v>0</v>
      </c>
      <c r="DJ17" s="199">
        <v>0</v>
      </c>
      <c r="DK17" s="199">
        <v>0</v>
      </c>
    </row>
    <row r="18" spans="1:115" s="146" customFormat="1" x14ac:dyDescent="0.25">
      <c r="A18" s="146" t="s">
        <v>197</v>
      </c>
      <c r="B18" s="146" t="s">
        <v>543</v>
      </c>
      <c r="C18" s="168">
        <v>43232</v>
      </c>
      <c r="D18" s="146">
        <v>113</v>
      </c>
      <c r="E18" s="146" t="s">
        <v>358</v>
      </c>
      <c r="F18" s="146">
        <v>113</v>
      </c>
      <c r="G18" s="146">
        <v>15</v>
      </c>
      <c r="H18" s="197">
        <f t="shared" si="0"/>
        <v>3</v>
      </c>
      <c r="I18" s="197">
        <v>1</v>
      </c>
      <c r="J18" s="146">
        <v>27</v>
      </c>
      <c r="K18" s="197">
        <f t="shared" si="1"/>
        <v>5</v>
      </c>
      <c r="L18" s="197">
        <v>0</v>
      </c>
      <c r="M18" s="146">
        <v>0</v>
      </c>
      <c r="N18" s="185">
        <v>0</v>
      </c>
      <c r="O18" s="146">
        <v>0</v>
      </c>
      <c r="P18" s="186">
        <v>0</v>
      </c>
      <c r="Q18" s="146">
        <v>0</v>
      </c>
      <c r="R18" s="146">
        <v>0</v>
      </c>
      <c r="S18" s="146">
        <v>1</v>
      </c>
      <c r="T18" s="146">
        <v>0</v>
      </c>
      <c r="U18" s="146">
        <v>0</v>
      </c>
      <c r="V18" s="146">
        <v>0</v>
      </c>
      <c r="W18" s="146">
        <v>0</v>
      </c>
      <c r="X18" s="146">
        <v>0</v>
      </c>
      <c r="Y18" s="146">
        <v>0</v>
      </c>
      <c r="Z18" s="146">
        <v>0</v>
      </c>
      <c r="AA18" s="146">
        <v>0</v>
      </c>
      <c r="AB18" s="146">
        <v>13</v>
      </c>
      <c r="AC18" s="146">
        <v>0</v>
      </c>
      <c r="AD18" s="146">
        <v>0</v>
      </c>
      <c r="AE18" s="146">
        <v>0</v>
      </c>
      <c r="AF18" s="146">
        <v>0</v>
      </c>
      <c r="AG18" s="146">
        <v>0</v>
      </c>
      <c r="AH18" s="146">
        <v>0</v>
      </c>
      <c r="AI18" s="146">
        <v>0</v>
      </c>
      <c r="AJ18" s="146">
        <v>0</v>
      </c>
      <c r="AK18" s="146">
        <v>0</v>
      </c>
      <c r="AL18" s="146">
        <v>1</v>
      </c>
      <c r="AM18" s="146">
        <v>0</v>
      </c>
      <c r="AN18" s="146">
        <v>0</v>
      </c>
      <c r="AO18" s="146">
        <v>0</v>
      </c>
      <c r="AP18" s="146">
        <v>0</v>
      </c>
      <c r="AQ18" s="146">
        <v>0</v>
      </c>
      <c r="AR18" s="146">
        <v>0</v>
      </c>
      <c r="AS18" s="146">
        <v>0</v>
      </c>
      <c r="AT18" s="146">
        <v>0</v>
      </c>
      <c r="AU18" s="146">
        <v>0</v>
      </c>
      <c r="AV18" s="146">
        <v>0</v>
      </c>
      <c r="AW18" s="146">
        <v>0</v>
      </c>
      <c r="AX18" s="146">
        <v>0</v>
      </c>
      <c r="AY18" s="146">
        <v>0</v>
      </c>
      <c r="AZ18" s="146">
        <v>0</v>
      </c>
      <c r="BA18" s="146">
        <v>0</v>
      </c>
      <c r="BB18" s="146">
        <v>0</v>
      </c>
      <c r="BC18" s="146">
        <v>0</v>
      </c>
      <c r="BD18" s="146">
        <v>0</v>
      </c>
      <c r="BE18" s="146">
        <v>0</v>
      </c>
      <c r="BF18" s="146">
        <v>0</v>
      </c>
      <c r="BG18" s="146">
        <v>0</v>
      </c>
      <c r="BH18" s="146">
        <v>0</v>
      </c>
      <c r="BI18" s="146">
        <v>0</v>
      </c>
      <c r="BJ18" s="146">
        <v>0</v>
      </c>
      <c r="BK18" s="146">
        <v>0</v>
      </c>
      <c r="BL18" s="146">
        <v>0</v>
      </c>
      <c r="BM18" s="146">
        <v>0</v>
      </c>
      <c r="BN18" s="146">
        <v>0</v>
      </c>
      <c r="BO18" s="146">
        <v>0</v>
      </c>
      <c r="BP18" s="146">
        <v>0</v>
      </c>
      <c r="BQ18" s="146">
        <v>0</v>
      </c>
      <c r="BR18" s="146">
        <v>0</v>
      </c>
      <c r="BS18" s="199">
        <v>0</v>
      </c>
      <c r="BT18" s="199">
        <v>0</v>
      </c>
      <c r="BU18" s="199">
        <v>0</v>
      </c>
      <c r="BV18" s="199">
        <v>0</v>
      </c>
      <c r="BW18" s="199">
        <v>0</v>
      </c>
      <c r="BX18" s="199">
        <v>0</v>
      </c>
      <c r="BY18" s="199">
        <v>0</v>
      </c>
      <c r="BZ18" s="199">
        <v>0</v>
      </c>
      <c r="CA18" s="199">
        <v>0</v>
      </c>
      <c r="CB18" s="199">
        <v>0</v>
      </c>
      <c r="CC18" s="199">
        <v>0</v>
      </c>
      <c r="CD18" s="199">
        <v>0</v>
      </c>
      <c r="CE18" s="199">
        <v>0</v>
      </c>
      <c r="CF18" s="199">
        <v>0</v>
      </c>
      <c r="CG18" s="199">
        <v>0</v>
      </c>
      <c r="CH18" s="199">
        <v>0</v>
      </c>
      <c r="CI18" s="199">
        <v>0</v>
      </c>
      <c r="CJ18" s="199">
        <v>0</v>
      </c>
      <c r="CK18" s="199">
        <v>0</v>
      </c>
      <c r="CL18" s="199">
        <v>0</v>
      </c>
      <c r="CM18" s="199">
        <v>17</v>
      </c>
      <c r="CN18" s="199">
        <v>0</v>
      </c>
      <c r="CO18" s="199">
        <v>0</v>
      </c>
      <c r="CP18" s="199">
        <v>0</v>
      </c>
      <c r="CQ18" s="199">
        <v>0</v>
      </c>
      <c r="CR18" s="199">
        <v>0</v>
      </c>
      <c r="CS18" s="199">
        <v>0</v>
      </c>
      <c r="CT18" s="199">
        <v>0</v>
      </c>
      <c r="CU18" s="199">
        <v>0</v>
      </c>
      <c r="CV18" s="199">
        <v>1</v>
      </c>
      <c r="CW18" s="199">
        <v>0</v>
      </c>
      <c r="CX18" s="199">
        <v>0</v>
      </c>
      <c r="CY18" s="199">
        <v>0</v>
      </c>
      <c r="CZ18" s="199">
        <v>0</v>
      </c>
      <c r="DA18" s="199">
        <v>0</v>
      </c>
      <c r="DB18" s="199">
        <v>6</v>
      </c>
      <c r="DC18" s="199">
        <v>0</v>
      </c>
      <c r="DD18" s="199">
        <v>0</v>
      </c>
      <c r="DE18" s="199">
        <v>0</v>
      </c>
      <c r="DF18" s="199">
        <v>0</v>
      </c>
      <c r="DG18" s="199">
        <v>0</v>
      </c>
      <c r="DH18" s="199">
        <v>2</v>
      </c>
      <c r="DI18" s="199">
        <v>1</v>
      </c>
      <c r="DJ18" s="199">
        <v>0</v>
      </c>
      <c r="DK18" s="199">
        <v>0</v>
      </c>
    </row>
    <row r="19" spans="1:115" s="146" customFormat="1" x14ac:dyDescent="0.25">
      <c r="A19" s="146" t="s">
        <v>197</v>
      </c>
      <c r="B19" s="146" t="s">
        <v>543</v>
      </c>
      <c r="C19" s="168">
        <v>43232</v>
      </c>
      <c r="D19" s="146">
        <v>114</v>
      </c>
      <c r="E19" s="146" t="s">
        <v>358</v>
      </c>
      <c r="F19" s="146">
        <v>114</v>
      </c>
      <c r="G19" s="146">
        <v>13</v>
      </c>
      <c r="H19" s="197">
        <f t="shared" si="0"/>
        <v>2</v>
      </c>
      <c r="I19" s="197">
        <v>1</v>
      </c>
      <c r="J19" s="146">
        <v>0</v>
      </c>
      <c r="K19" s="197">
        <f t="shared" si="1"/>
        <v>0</v>
      </c>
      <c r="L19" s="197">
        <v>0</v>
      </c>
      <c r="M19" s="146">
        <v>0</v>
      </c>
      <c r="N19" s="185">
        <v>0</v>
      </c>
      <c r="O19" s="146">
        <v>0</v>
      </c>
      <c r="P19" s="186">
        <v>0</v>
      </c>
      <c r="Q19" s="146">
        <v>0</v>
      </c>
      <c r="R19" s="146">
        <v>0</v>
      </c>
      <c r="S19" s="146">
        <v>0</v>
      </c>
      <c r="T19" s="146">
        <v>0</v>
      </c>
      <c r="U19" s="146">
        <v>0</v>
      </c>
      <c r="V19" s="146">
        <v>0</v>
      </c>
      <c r="W19" s="146">
        <v>0</v>
      </c>
      <c r="X19" s="146">
        <v>0</v>
      </c>
      <c r="Y19" s="146">
        <v>0</v>
      </c>
      <c r="Z19" s="146">
        <v>0</v>
      </c>
      <c r="AA19" s="146">
        <v>0</v>
      </c>
      <c r="AB19" s="146">
        <v>0</v>
      </c>
      <c r="AC19" s="146">
        <v>0</v>
      </c>
      <c r="AD19" s="146">
        <v>0</v>
      </c>
      <c r="AE19" s="146">
        <v>0</v>
      </c>
      <c r="AF19" s="146">
        <v>0</v>
      </c>
      <c r="AG19" s="146">
        <v>0</v>
      </c>
      <c r="AH19" s="146">
        <v>0</v>
      </c>
      <c r="AI19" s="146">
        <v>0</v>
      </c>
      <c r="AJ19" s="146">
        <v>0</v>
      </c>
      <c r="AK19" s="146">
        <v>0</v>
      </c>
      <c r="AL19" s="146">
        <v>12</v>
      </c>
      <c r="AM19" s="146">
        <v>0</v>
      </c>
      <c r="AN19" s="146">
        <v>1</v>
      </c>
      <c r="AO19" s="146">
        <v>0</v>
      </c>
      <c r="AP19" s="146">
        <v>0</v>
      </c>
      <c r="AQ19" s="146">
        <v>0</v>
      </c>
      <c r="AR19" s="146">
        <v>0</v>
      </c>
      <c r="AS19" s="146">
        <v>0</v>
      </c>
      <c r="AT19" s="146">
        <v>0</v>
      </c>
      <c r="AU19" s="146">
        <v>0</v>
      </c>
      <c r="AV19" s="146">
        <v>0</v>
      </c>
      <c r="AW19" s="146">
        <v>0</v>
      </c>
      <c r="AX19" s="146">
        <v>0</v>
      </c>
      <c r="AY19" s="146">
        <v>0</v>
      </c>
      <c r="AZ19" s="146">
        <v>0</v>
      </c>
      <c r="BA19" s="146">
        <v>0</v>
      </c>
      <c r="BB19" s="146">
        <v>0</v>
      </c>
      <c r="BC19" s="146">
        <v>0</v>
      </c>
      <c r="BD19" s="146">
        <v>0</v>
      </c>
      <c r="BE19" s="146">
        <v>0</v>
      </c>
      <c r="BF19" s="146">
        <v>0</v>
      </c>
      <c r="BG19" s="146">
        <v>0</v>
      </c>
      <c r="BH19" s="146">
        <v>0</v>
      </c>
      <c r="BI19" s="146">
        <v>0</v>
      </c>
      <c r="BJ19" s="146">
        <v>0</v>
      </c>
      <c r="BK19" s="146">
        <v>0</v>
      </c>
      <c r="BL19" s="146">
        <v>0</v>
      </c>
      <c r="BM19" s="146">
        <v>0</v>
      </c>
      <c r="BN19" s="146">
        <v>0</v>
      </c>
      <c r="BO19" s="146">
        <v>0</v>
      </c>
      <c r="BP19" s="146">
        <v>0</v>
      </c>
      <c r="BQ19" s="146">
        <v>0</v>
      </c>
      <c r="BR19" s="146">
        <v>0</v>
      </c>
      <c r="BS19" s="199">
        <v>0</v>
      </c>
      <c r="BT19" s="199">
        <v>0</v>
      </c>
      <c r="BU19" s="199">
        <v>0</v>
      </c>
      <c r="BV19" s="199">
        <v>0</v>
      </c>
      <c r="BW19" s="199">
        <v>0</v>
      </c>
      <c r="BX19" s="199">
        <v>0</v>
      </c>
      <c r="BY19" s="199">
        <v>0</v>
      </c>
      <c r="BZ19" s="199">
        <v>0</v>
      </c>
      <c r="CA19" s="199">
        <v>0</v>
      </c>
      <c r="CB19" s="199">
        <v>0</v>
      </c>
      <c r="CC19" s="199">
        <v>0</v>
      </c>
      <c r="CD19" s="199">
        <v>0</v>
      </c>
      <c r="CE19" s="199">
        <v>0</v>
      </c>
      <c r="CF19" s="199">
        <v>0</v>
      </c>
      <c r="CG19" s="199">
        <v>0</v>
      </c>
      <c r="CH19" s="199">
        <v>0</v>
      </c>
      <c r="CI19" s="199">
        <v>0</v>
      </c>
      <c r="CJ19" s="199">
        <v>0</v>
      </c>
      <c r="CK19" s="199">
        <v>0</v>
      </c>
      <c r="CL19" s="199">
        <v>0</v>
      </c>
      <c r="CM19" s="199">
        <v>0</v>
      </c>
      <c r="CN19" s="199">
        <v>0</v>
      </c>
      <c r="CO19" s="199">
        <v>0</v>
      </c>
      <c r="CP19" s="199">
        <v>0</v>
      </c>
      <c r="CQ19" s="199">
        <v>0</v>
      </c>
      <c r="CR19" s="199">
        <v>0</v>
      </c>
      <c r="CS19" s="199">
        <v>0</v>
      </c>
      <c r="CT19" s="199">
        <v>0</v>
      </c>
      <c r="CU19" s="199">
        <v>0</v>
      </c>
      <c r="CV19" s="199">
        <v>0</v>
      </c>
      <c r="CW19" s="199">
        <v>0</v>
      </c>
      <c r="CX19" s="199">
        <v>0</v>
      </c>
      <c r="CY19" s="199">
        <v>0</v>
      </c>
      <c r="CZ19" s="199">
        <v>0</v>
      </c>
      <c r="DA19" s="199">
        <v>0</v>
      </c>
      <c r="DB19" s="199">
        <v>0</v>
      </c>
      <c r="DC19" s="199">
        <v>0</v>
      </c>
      <c r="DD19" s="199">
        <v>0</v>
      </c>
      <c r="DE19" s="199">
        <v>0</v>
      </c>
      <c r="DF19" s="199">
        <v>0</v>
      </c>
      <c r="DG19" s="199">
        <v>0</v>
      </c>
      <c r="DH19" s="199">
        <v>0</v>
      </c>
      <c r="DI19" s="199">
        <v>0</v>
      </c>
      <c r="DJ19" s="199">
        <v>0</v>
      </c>
      <c r="DK19" s="199">
        <v>0</v>
      </c>
    </row>
    <row r="20" spans="1:115" s="146" customFormat="1" x14ac:dyDescent="0.25">
      <c r="A20" s="146" t="s">
        <v>197</v>
      </c>
      <c r="B20" s="146" t="s">
        <v>543</v>
      </c>
      <c r="C20" s="168">
        <v>43232</v>
      </c>
      <c r="D20" s="146">
        <v>115</v>
      </c>
      <c r="E20" s="146" t="s">
        <v>358</v>
      </c>
      <c r="F20" s="146">
        <v>115</v>
      </c>
      <c r="G20" s="146">
        <v>51</v>
      </c>
      <c r="H20" s="197">
        <f t="shared" si="0"/>
        <v>4</v>
      </c>
      <c r="I20" s="197">
        <v>0</v>
      </c>
      <c r="J20" s="146">
        <v>50</v>
      </c>
      <c r="K20" s="197">
        <f t="shared" si="1"/>
        <v>8</v>
      </c>
      <c r="L20" s="197">
        <v>1</v>
      </c>
      <c r="M20" s="146">
        <v>0</v>
      </c>
      <c r="N20" s="185">
        <v>6</v>
      </c>
      <c r="O20" s="146">
        <v>0</v>
      </c>
      <c r="P20" s="186">
        <v>3</v>
      </c>
      <c r="Q20" s="146">
        <v>0</v>
      </c>
      <c r="R20" s="146">
        <v>0</v>
      </c>
      <c r="S20" s="146">
        <v>0</v>
      </c>
      <c r="T20" s="146">
        <v>0</v>
      </c>
      <c r="U20" s="146">
        <v>0</v>
      </c>
      <c r="V20" s="146">
        <v>0</v>
      </c>
      <c r="W20" s="146">
        <v>0</v>
      </c>
      <c r="X20" s="146">
        <v>0</v>
      </c>
      <c r="Y20" s="146">
        <v>0</v>
      </c>
      <c r="Z20" s="146">
        <v>0</v>
      </c>
      <c r="AA20" s="146">
        <v>0</v>
      </c>
      <c r="AB20" s="146">
        <v>15</v>
      </c>
      <c r="AC20" s="146">
        <v>0</v>
      </c>
      <c r="AD20" s="146">
        <v>0</v>
      </c>
      <c r="AE20" s="146">
        <v>0</v>
      </c>
      <c r="AF20" s="146">
        <v>0</v>
      </c>
      <c r="AG20" s="146">
        <v>0</v>
      </c>
      <c r="AH20" s="146">
        <v>0</v>
      </c>
      <c r="AI20" s="146">
        <v>0</v>
      </c>
      <c r="AJ20" s="146">
        <v>0</v>
      </c>
      <c r="AK20" s="146">
        <v>0</v>
      </c>
      <c r="AL20" s="146">
        <v>27</v>
      </c>
      <c r="AM20" s="146">
        <v>0</v>
      </c>
      <c r="AN20" s="146">
        <v>0</v>
      </c>
      <c r="AO20" s="146">
        <v>0</v>
      </c>
      <c r="AP20" s="146">
        <v>0</v>
      </c>
      <c r="AQ20" s="146">
        <v>0</v>
      </c>
      <c r="AR20" s="146">
        <v>0</v>
      </c>
      <c r="AS20" s="146">
        <v>0</v>
      </c>
      <c r="AT20" s="146">
        <v>0</v>
      </c>
      <c r="AU20" s="146">
        <v>0</v>
      </c>
      <c r="AV20" s="146">
        <v>0</v>
      </c>
      <c r="AW20" s="146">
        <v>0</v>
      </c>
      <c r="AX20" s="146">
        <v>0</v>
      </c>
      <c r="AY20" s="146">
        <v>0</v>
      </c>
      <c r="AZ20" s="146">
        <v>0</v>
      </c>
      <c r="BA20" s="146">
        <v>0</v>
      </c>
      <c r="BB20" s="146">
        <v>0</v>
      </c>
      <c r="BC20" s="146">
        <v>0</v>
      </c>
      <c r="BD20" s="146">
        <v>0</v>
      </c>
      <c r="BE20" s="146">
        <v>0</v>
      </c>
      <c r="BF20" s="146">
        <v>0</v>
      </c>
      <c r="BG20" s="146">
        <v>0</v>
      </c>
      <c r="BH20" s="146">
        <v>0</v>
      </c>
      <c r="BI20" s="146">
        <v>0</v>
      </c>
      <c r="BJ20" s="146">
        <v>0</v>
      </c>
      <c r="BK20" s="146">
        <v>0</v>
      </c>
      <c r="BL20" s="146">
        <v>0</v>
      </c>
      <c r="BM20" s="146">
        <v>0</v>
      </c>
      <c r="BN20" s="146">
        <v>0</v>
      </c>
      <c r="BO20" s="146">
        <v>0</v>
      </c>
      <c r="BP20" s="146">
        <v>0</v>
      </c>
      <c r="BQ20" s="146">
        <v>0</v>
      </c>
      <c r="BR20" s="146">
        <v>0</v>
      </c>
      <c r="BS20" s="199">
        <v>0</v>
      </c>
      <c r="BT20" s="199">
        <v>0</v>
      </c>
      <c r="BU20" s="199">
        <v>0</v>
      </c>
      <c r="BV20" s="199">
        <v>0</v>
      </c>
      <c r="BW20" s="199">
        <v>0</v>
      </c>
      <c r="BX20" s="199">
        <v>0</v>
      </c>
      <c r="BY20" s="199">
        <v>0</v>
      </c>
      <c r="BZ20" s="199">
        <v>0</v>
      </c>
      <c r="CA20" s="199">
        <v>0</v>
      </c>
      <c r="CB20" s="199">
        <v>0</v>
      </c>
      <c r="CC20" s="199">
        <v>0</v>
      </c>
      <c r="CD20" s="199">
        <v>0</v>
      </c>
      <c r="CE20" s="199">
        <v>2</v>
      </c>
      <c r="CF20" s="199">
        <v>0</v>
      </c>
      <c r="CG20" s="199">
        <v>0</v>
      </c>
      <c r="CH20" s="199">
        <v>0</v>
      </c>
      <c r="CI20" s="199">
        <v>0</v>
      </c>
      <c r="CJ20" s="199">
        <v>0</v>
      </c>
      <c r="CK20" s="199">
        <v>0</v>
      </c>
      <c r="CL20" s="199">
        <v>0</v>
      </c>
      <c r="CM20" s="199">
        <v>5</v>
      </c>
      <c r="CN20" s="199">
        <v>2</v>
      </c>
      <c r="CO20" s="199">
        <v>0</v>
      </c>
      <c r="CP20" s="199">
        <v>0</v>
      </c>
      <c r="CQ20" s="199">
        <v>0</v>
      </c>
      <c r="CR20" s="199">
        <v>0</v>
      </c>
      <c r="CS20" s="199">
        <v>0</v>
      </c>
      <c r="CT20" s="199">
        <v>0</v>
      </c>
      <c r="CU20" s="199">
        <v>0</v>
      </c>
      <c r="CV20" s="199">
        <v>0</v>
      </c>
      <c r="CW20" s="199">
        <v>0</v>
      </c>
      <c r="CX20" s="199">
        <v>0</v>
      </c>
      <c r="CY20" s="199">
        <v>10</v>
      </c>
      <c r="CZ20" s="199">
        <v>1</v>
      </c>
      <c r="DA20" s="199">
        <v>0</v>
      </c>
      <c r="DB20" s="199">
        <v>28</v>
      </c>
      <c r="DC20" s="199">
        <v>0</v>
      </c>
      <c r="DD20" s="199">
        <v>0</v>
      </c>
      <c r="DE20" s="199">
        <v>0</v>
      </c>
      <c r="DF20" s="199">
        <v>0</v>
      </c>
      <c r="DG20" s="199">
        <v>1</v>
      </c>
      <c r="DH20" s="199">
        <v>1</v>
      </c>
      <c r="DI20" s="199">
        <v>0</v>
      </c>
      <c r="DJ20" s="199">
        <v>0</v>
      </c>
      <c r="DK20" s="199">
        <v>0</v>
      </c>
    </row>
    <row r="21" spans="1:115" s="146" customFormat="1" x14ac:dyDescent="0.25">
      <c r="A21" s="146" t="s">
        <v>197</v>
      </c>
      <c r="B21" s="146" t="s">
        <v>543</v>
      </c>
      <c r="C21" s="168">
        <v>43232</v>
      </c>
      <c r="D21" s="146">
        <v>116</v>
      </c>
      <c r="E21" s="146" t="s">
        <v>358</v>
      </c>
      <c r="F21" s="146">
        <v>116</v>
      </c>
      <c r="G21" s="146">
        <v>37</v>
      </c>
      <c r="H21" s="197">
        <f t="shared" si="0"/>
        <v>4</v>
      </c>
      <c r="I21" s="197">
        <v>0</v>
      </c>
      <c r="J21" s="146">
        <v>26</v>
      </c>
      <c r="K21" s="197">
        <f t="shared" si="1"/>
        <v>6</v>
      </c>
      <c r="L21" s="197">
        <v>1</v>
      </c>
      <c r="M21" s="146">
        <v>0</v>
      </c>
      <c r="N21" s="185">
        <v>3</v>
      </c>
      <c r="O21" s="146">
        <v>0</v>
      </c>
      <c r="P21" s="186">
        <v>2</v>
      </c>
      <c r="Q21" s="146">
        <v>0</v>
      </c>
      <c r="R21" s="146">
        <v>0</v>
      </c>
      <c r="S21" s="146">
        <v>0</v>
      </c>
      <c r="T21" s="146">
        <v>0</v>
      </c>
      <c r="U21" s="146">
        <v>0</v>
      </c>
      <c r="V21" s="146">
        <v>0</v>
      </c>
      <c r="W21" s="146">
        <v>0</v>
      </c>
      <c r="X21" s="146">
        <v>0</v>
      </c>
      <c r="Y21" s="146">
        <v>0</v>
      </c>
      <c r="Z21" s="146">
        <v>0</v>
      </c>
      <c r="AA21" s="146">
        <v>0</v>
      </c>
      <c r="AB21" s="146">
        <v>24</v>
      </c>
      <c r="AC21" s="146">
        <v>0</v>
      </c>
      <c r="AD21" s="146">
        <v>0</v>
      </c>
      <c r="AE21" s="146">
        <v>0</v>
      </c>
      <c r="AF21" s="146">
        <v>0</v>
      </c>
      <c r="AG21" s="146">
        <v>0</v>
      </c>
      <c r="AH21" s="146">
        <v>0</v>
      </c>
      <c r="AI21" s="146">
        <v>0</v>
      </c>
      <c r="AJ21" s="146">
        <v>0</v>
      </c>
      <c r="AK21" s="146">
        <v>0</v>
      </c>
      <c r="AL21" s="146">
        <v>8</v>
      </c>
      <c r="AM21" s="146">
        <v>0</v>
      </c>
      <c r="AN21" s="146">
        <v>0</v>
      </c>
      <c r="AO21" s="146">
        <v>0</v>
      </c>
      <c r="AP21" s="146">
        <v>0</v>
      </c>
      <c r="AQ21" s="146">
        <v>0</v>
      </c>
      <c r="AR21" s="146">
        <v>0</v>
      </c>
      <c r="AS21" s="146">
        <v>0</v>
      </c>
      <c r="AT21" s="146">
        <v>0</v>
      </c>
      <c r="AU21" s="146">
        <v>0</v>
      </c>
      <c r="AV21" s="146">
        <v>0</v>
      </c>
      <c r="AW21" s="146">
        <v>0</v>
      </c>
      <c r="AX21" s="146">
        <v>0</v>
      </c>
      <c r="AY21" s="146">
        <v>0</v>
      </c>
      <c r="AZ21" s="146">
        <v>0</v>
      </c>
      <c r="BA21" s="146">
        <v>0</v>
      </c>
      <c r="BB21" s="146">
        <v>0</v>
      </c>
      <c r="BC21" s="146">
        <v>0</v>
      </c>
      <c r="BD21" s="146">
        <v>0</v>
      </c>
      <c r="BE21" s="146">
        <v>0</v>
      </c>
      <c r="BF21" s="146">
        <v>0</v>
      </c>
      <c r="BG21" s="146">
        <v>0</v>
      </c>
      <c r="BH21" s="146">
        <v>0</v>
      </c>
      <c r="BI21" s="146">
        <v>0</v>
      </c>
      <c r="BJ21" s="146">
        <v>0</v>
      </c>
      <c r="BK21" s="146">
        <v>0</v>
      </c>
      <c r="BL21" s="146">
        <v>0</v>
      </c>
      <c r="BM21" s="146">
        <v>0</v>
      </c>
      <c r="BN21" s="146">
        <v>0</v>
      </c>
      <c r="BO21" s="146">
        <v>0</v>
      </c>
      <c r="BP21" s="146">
        <v>0</v>
      </c>
      <c r="BQ21" s="146">
        <v>0</v>
      </c>
      <c r="BR21" s="146">
        <v>0</v>
      </c>
      <c r="BS21" s="199">
        <v>0</v>
      </c>
      <c r="BT21" s="199">
        <v>0</v>
      </c>
      <c r="BU21" s="199">
        <v>0</v>
      </c>
      <c r="BV21" s="199">
        <v>1</v>
      </c>
      <c r="BW21" s="199">
        <v>0</v>
      </c>
      <c r="BX21" s="199">
        <v>0</v>
      </c>
      <c r="BY21" s="199">
        <v>0</v>
      </c>
      <c r="BZ21" s="199">
        <v>0</v>
      </c>
      <c r="CA21" s="199">
        <v>0</v>
      </c>
      <c r="CB21" s="199">
        <v>0</v>
      </c>
      <c r="CC21" s="199">
        <v>0</v>
      </c>
      <c r="CD21" s="199">
        <v>0</v>
      </c>
      <c r="CE21" s="199">
        <v>0</v>
      </c>
      <c r="CF21" s="199">
        <v>0</v>
      </c>
      <c r="CG21" s="199">
        <v>0</v>
      </c>
      <c r="CH21" s="199">
        <v>0</v>
      </c>
      <c r="CI21" s="199">
        <v>0</v>
      </c>
      <c r="CJ21" s="199">
        <v>0</v>
      </c>
      <c r="CK21" s="199">
        <v>0</v>
      </c>
      <c r="CL21" s="199">
        <v>0</v>
      </c>
      <c r="CM21" s="199">
        <v>17</v>
      </c>
      <c r="CN21" s="199">
        <v>1</v>
      </c>
      <c r="CO21" s="199">
        <v>0</v>
      </c>
      <c r="CP21" s="199">
        <v>0</v>
      </c>
      <c r="CQ21" s="199">
        <v>0</v>
      </c>
      <c r="CR21" s="199">
        <v>0</v>
      </c>
      <c r="CS21" s="199">
        <v>0</v>
      </c>
      <c r="CT21" s="199">
        <v>0</v>
      </c>
      <c r="CU21" s="199">
        <v>0</v>
      </c>
      <c r="CV21" s="199">
        <v>0</v>
      </c>
      <c r="CW21" s="199">
        <v>0</v>
      </c>
      <c r="CX21" s="199">
        <v>0</v>
      </c>
      <c r="CY21" s="199">
        <v>0</v>
      </c>
      <c r="CZ21" s="199">
        <v>0</v>
      </c>
      <c r="DA21" s="199">
        <v>0</v>
      </c>
      <c r="DB21" s="199">
        <v>5</v>
      </c>
      <c r="DC21" s="199">
        <v>0</v>
      </c>
      <c r="DD21" s="199">
        <v>0</v>
      </c>
      <c r="DE21" s="199">
        <v>0</v>
      </c>
      <c r="DF21" s="199">
        <v>0</v>
      </c>
      <c r="DG21" s="199">
        <v>1</v>
      </c>
      <c r="DH21" s="199">
        <v>1</v>
      </c>
      <c r="DI21" s="199">
        <v>0</v>
      </c>
      <c r="DJ21" s="199">
        <v>0</v>
      </c>
      <c r="DK21" s="199">
        <v>0</v>
      </c>
    </row>
    <row r="22" spans="1:115" s="146" customFormat="1" x14ac:dyDescent="0.25">
      <c r="A22" s="146" t="s">
        <v>197</v>
      </c>
      <c r="B22" s="146" t="s">
        <v>543</v>
      </c>
      <c r="C22" s="168">
        <v>43232</v>
      </c>
      <c r="D22" s="146">
        <v>117</v>
      </c>
      <c r="E22" s="146" t="s">
        <v>358</v>
      </c>
      <c r="F22" s="146">
        <v>117</v>
      </c>
      <c r="G22" s="146">
        <v>47</v>
      </c>
      <c r="H22" s="197">
        <f t="shared" si="0"/>
        <v>4</v>
      </c>
      <c r="I22" s="197">
        <v>1</v>
      </c>
      <c r="J22" s="146">
        <v>62</v>
      </c>
      <c r="K22" s="197">
        <f t="shared" si="1"/>
        <v>4</v>
      </c>
      <c r="L22" s="197">
        <v>0</v>
      </c>
      <c r="M22" s="146">
        <v>0</v>
      </c>
      <c r="N22" s="185">
        <v>1</v>
      </c>
      <c r="O22" s="146">
        <v>0</v>
      </c>
      <c r="P22" s="186">
        <v>0</v>
      </c>
      <c r="Q22" s="146">
        <v>0</v>
      </c>
      <c r="R22" s="146">
        <v>0</v>
      </c>
      <c r="S22" s="146">
        <v>0</v>
      </c>
      <c r="T22" s="146">
        <v>0</v>
      </c>
      <c r="U22" s="146">
        <v>0</v>
      </c>
      <c r="V22" s="146">
        <v>0</v>
      </c>
      <c r="W22" s="146">
        <v>0</v>
      </c>
      <c r="X22" s="146">
        <v>0</v>
      </c>
      <c r="Y22" s="146">
        <v>0</v>
      </c>
      <c r="Z22" s="146">
        <v>0</v>
      </c>
      <c r="AA22" s="146">
        <v>0</v>
      </c>
      <c r="AB22" s="146">
        <v>30</v>
      </c>
      <c r="AC22" s="146">
        <v>0</v>
      </c>
      <c r="AD22" s="146">
        <v>0</v>
      </c>
      <c r="AE22" s="146">
        <v>0</v>
      </c>
      <c r="AF22" s="146">
        <v>0</v>
      </c>
      <c r="AG22" s="146">
        <v>0</v>
      </c>
      <c r="AH22" s="146">
        <v>0</v>
      </c>
      <c r="AI22" s="146">
        <v>0</v>
      </c>
      <c r="AJ22" s="146">
        <v>0</v>
      </c>
      <c r="AK22" s="146">
        <v>0</v>
      </c>
      <c r="AL22" s="146">
        <v>15</v>
      </c>
      <c r="AM22" s="146">
        <v>0</v>
      </c>
      <c r="AN22" s="146">
        <v>0</v>
      </c>
      <c r="AO22" s="146">
        <v>0</v>
      </c>
      <c r="AP22" s="146">
        <v>0</v>
      </c>
      <c r="AQ22" s="146">
        <v>0</v>
      </c>
      <c r="AR22" s="146">
        <v>0</v>
      </c>
      <c r="AS22" s="146">
        <v>0</v>
      </c>
      <c r="AT22" s="146">
        <v>0</v>
      </c>
      <c r="AU22" s="146">
        <v>0</v>
      </c>
      <c r="AV22" s="146">
        <v>0</v>
      </c>
      <c r="AW22" s="146">
        <v>0</v>
      </c>
      <c r="AX22" s="146">
        <v>1</v>
      </c>
      <c r="AY22" s="146">
        <v>0</v>
      </c>
      <c r="AZ22" s="146">
        <v>0</v>
      </c>
      <c r="BA22" s="146">
        <v>0</v>
      </c>
      <c r="BB22" s="146">
        <v>0</v>
      </c>
      <c r="BC22" s="146">
        <v>0</v>
      </c>
      <c r="BD22" s="146">
        <v>0</v>
      </c>
      <c r="BE22" s="146">
        <v>0</v>
      </c>
      <c r="BF22" s="146">
        <v>0</v>
      </c>
      <c r="BG22" s="146">
        <v>0</v>
      </c>
      <c r="BH22" s="146">
        <v>0</v>
      </c>
      <c r="BI22" s="146">
        <v>0</v>
      </c>
      <c r="BJ22" s="146">
        <v>0</v>
      </c>
      <c r="BK22" s="146">
        <v>0</v>
      </c>
      <c r="BL22" s="146">
        <v>0</v>
      </c>
      <c r="BM22" s="146">
        <v>0</v>
      </c>
      <c r="BN22" s="146">
        <v>0</v>
      </c>
      <c r="BO22" s="146">
        <v>0</v>
      </c>
      <c r="BP22" s="146">
        <v>0</v>
      </c>
      <c r="BQ22" s="146">
        <v>0</v>
      </c>
      <c r="BR22" s="146">
        <v>0</v>
      </c>
      <c r="BS22" s="199">
        <v>0</v>
      </c>
      <c r="BT22" s="199">
        <v>0</v>
      </c>
      <c r="BU22" s="199">
        <v>0</v>
      </c>
      <c r="BV22" s="199">
        <v>0</v>
      </c>
      <c r="BW22" s="199">
        <v>0</v>
      </c>
      <c r="BX22" s="199">
        <v>0</v>
      </c>
      <c r="BY22" s="199">
        <v>0</v>
      </c>
      <c r="BZ22" s="199">
        <v>0</v>
      </c>
      <c r="CA22" s="199">
        <v>0</v>
      </c>
      <c r="CB22" s="199">
        <v>0</v>
      </c>
      <c r="CC22" s="199">
        <v>0</v>
      </c>
      <c r="CD22" s="199">
        <v>0</v>
      </c>
      <c r="CE22" s="199">
        <v>0</v>
      </c>
      <c r="CF22" s="199">
        <v>0</v>
      </c>
      <c r="CG22" s="199">
        <v>0</v>
      </c>
      <c r="CH22" s="199">
        <v>0</v>
      </c>
      <c r="CI22" s="199">
        <v>0</v>
      </c>
      <c r="CJ22" s="199">
        <v>0</v>
      </c>
      <c r="CK22" s="199">
        <v>0</v>
      </c>
      <c r="CL22" s="199">
        <v>0</v>
      </c>
      <c r="CM22" s="199">
        <v>55</v>
      </c>
      <c r="CN22" s="199">
        <v>0</v>
      </c>
      <c r="CO22" s="199">
        <v>0</v>
      </c>
      <c r="CP22" s="199">
        <v>0</v>
      </c>
      <c r="CQ22" s="199">
        <v>0</v>
      </c>
      <c r="CR22" s="199">
        <v>0</v>
      </c>
      <c r="CS22" s="199">
        <v>0</v>
      </c>
      <c r="CT22" s="199">
        <v>0</v>
      </c>
      <c r="CU22" s="199">
        <v>0</v>
      </c>
      <c r="CV22" s="199">
        <v>0</v>
      </c>
      <c r="CW22" s="199">
        <v>0</v>
      </c>
      <c r="CX22" s="199">
        <v>0</v>
      </c>
      <c r="CY22" s="199">
        <v>3</v>
      </c>
      <c r="CZ22" s="199">
        <v>0</v>
      </c>
      <c r="DA22" s="199">
        <v>0</v>
      </c>
      <c r="DB22" s="199">
        <v>2</v>
      </c>
      <c r="DC22" s="199">
        <v>0</v>
      </c>
      <c r="DD22" s="199">
        <v>0</v>
      </c>
      <c r="DE22" s="199">
        <v>0</v>
      </c>
      <c r="DF22" s="199">
        <v>0</v>
      </c>
      <c r="DG22" s="199">
        <v>0</v>
      </c>
      <c r="DH22" s="199">
        <v>2</v>
      </c>
      <c r="DI22" s="199">
        <v>0</v>
      </c>
      <c r="DJ22" s="199">
        <v>0</v>
      </c>
      <c r="DK22" s="199">
        <v>0</v>
      </c>
    </row>
    <row r="23" spans="1:115" s="146" customFormat="1" x14ac:dyDescent="0.25">
      <c r="A23" s="146" t="s">
        <v>197</v>
      </c>
      <c r="B23" s="146" t="s">
        <v>543</v>
      </c>
      <c r="C23" s="168">
        <v>43232</v>
      </c>
      <c r="D23" s="146">
        <v>118</v>
      </c>
      <c r="E23" s="146" t="s">
        <v>358</v>
      </c>
      <c r="F23" s="146">
        <v>118</v>
      </c>
      <c r="G23" s="146">
        <v>59</v>
      </c>
      <c r="H23" s="197">
        <f t="shared" si="0"/>
        <v>3</v>
      </c>
      <c r="I23" s="197">
        <v>0</v>
      </c>
      <c r="J23" s="146">
        <v>79</v>
      </c>
      <c r="K23" s="197">
        <f t="shared" si="1"/>
        <v>7</v>
      </c>
      <c r="L23" s="197">
        <v>0</v>
      </c>
      <c r="M23" s="146">
        <v>0</v>
      </c>
      <c r="N23" s="185">
        <v>1</v>
      </c>
      <c r="O23" s="146">
        <v>0</v>
      </c>
      <c r="P23" s="186">
        <v>0</v>
      </c>
      <c r="Q23" s="146">
        <v>0</v>
      </c>
      <c r="R23" s="146">
        <v>0</v>
      </c>
      <c r="S23" s="146">
        <v>0</v>
      </c>
      <c r="T23" s="146">
        <v>0</v>
      </c>
      <c r="U23" s="146">
        <v>0</v>
      </c>
      <c r="V23" s="146">
        <v>0</v>
      </c>
      <c r="W23" s="146">
        <v>0</v>
      </c>
      <c r="X23" s="146">
        <v>0</v>
      </c>
      <c r="Y23" s="146">
        <v>0</v>
      </c>
      <c r="Z23" s="146">
        <v>0</v>
      </c>
      <c r="AA23" s="146">
        <v>0</v>
      </c>
      <c r="AB23" s="146">
        <v>30</v>
      </c>
      <c r="AC23" s="146">
        <v>0</v>
      </c>
      <c r="AD23" s="146">
        <v>0</v>
      </c>
      <c r="AE23" s="146">
        <v>0</v>
      </c>
      <c r="AF23" s="146">
        <v>0</v>
      </c>
      <c r="AG23" s="146">
        <v>0</v>
      </c>
      <c r="AH23" s="146">
        <v>0</v>
      </c>
      <c r="AI23" s="146">
        <v>0</v>
      </c>
      <c r="AJ23" s="146">
        <v>0</v>
      </c>
      <c r="AK23" s="146">
        <v>0</v>
      </c>
      <c r="AL23" s="146">
        <v>28</v>
      </c>
      <c r="AM23" s="146">
        <v>0</v>
      </c>
      <c r="AN23" s="146">
        <v>0</v>
      </c>
      <c r="AO23" s="146">
        <v>0</v>
      </c>
      <c r="AP23" s="146">
        <v>0</v>
      </c>
      <c r="AQ23" s="146">
        <v>0</v>
      </c>
      <c r="AR23" s="146">
        <v>0</v>
      </c>
      <c r="AS23" s="146">
        <v>0</v>
      </c>
      <c r="AT23" s="146">
        <v>0</v>
      </c>
      <c r="AU23" s="146">
        <v>0</v>
      </c>
      <c r="AV23" s="146">
        <v>0</v>
      </c>
      <c r="AW23" s="146">
        <v>0</v>
      </c>
      <c r="AX23" s="146">
        <v>0</v>
      </c>
      <c r="AY23" s="146">
        <v>0</v>
      </c>
      <c r="AZ23" s="146">
        <v>0</v>
      </c>
      <c r="BA23" s="146">
        <v>0</v>
      </c>
      <c r="BB23" s="146">
        <v>0</v>
      </c>
      <c r="BC23" s="146">
        <v>0</v>
      </c>
      <c r="BD23" s="146">
        <v>0</v>
      </c>
      <c r="BE23" s="146">
        <v>0</v>
      </c>
      <c r="BF23" s="146">
        <v>0</v>
      </c>
      <c r="BG23" s="146">
        <v>0</v>
      </c>
      <c r="BH23" s="146">
        <v>0</v>
      </c>
      <c r="BI23" s="146">
        <v>0</v>
      </c>
      <c r="BJ23" s="146">
        <v>0</v>
      </c>
      <c r="BK23" s="146">
        <v>0</v>
      </c>
      <c r="BL23" s="146">
        <v>0</v>
      </c>
      <c r="BM23" s="146">
        <v>0</v>
      </c>
      <c r="BN23" s="146">
        <v>0</v>
      </c>
      <c r="BO23" s="146">
        <v>0</v>
      </c>
      <c r="BP23" s="146">
        <v>0</v>
      </c>
      <c r="BQ23" s="146">
        <v>0</v>
      </c>
      <c r="BR23" s="146">
        <v>0</v>
      </c>
      <c r="BS23" s="199">
        <v>0</v>
      </c>
      <c r="BT23" s="199">
        <v>0</v>
      </c>
      <c r="BU23" s="199">
        <v>0</v>
      </c>
      <c r="BV23" s="199">
        <v>0</v>
      </c>
      <c r="BW23" s="199">
        <v>0</v>
      </c>
      <c r="BX23" s="199">
        <v>0</v>
      </c>
      <c r="BY23" s="199">
        <v>0</v>
      </c>
      <c r="BZ23" s="199">
        <v>0</v>
      </c>
      <c r="CA23" s="199">
        <v>0</v>
      </c>
      <c r="CB23" s="199">
        <v>0</v>
      </c>
      <c r="CC23" s="199">
        <v>0</v>
      </c>
      <c r="CD23" s="199">
        <v>0</v>
      </c>
      <c r="CE23" s="199">
        <v>0</v>
      </c>
      <c r="CF23" s="199">
        <v>0</v>
      </c>
      <c r="CG23" s="199">
        <v>0</v>
      </c>
      <c r="CH23" s="199">
        <v>0</v>
      </c>
      <c r="CI23" s="199">
        <v>0</v>
      </c>
      <c r="CJ23" s="199">
        <v>0</v>
      </c>
      <c r="CK23" s="199">
        <v>0</v>
      </c>
      <c r="CL23" s="199">
        <v>0</v>
      </c>
      <c r="CM23" s="199">
        <v>65</v>
      </c>
      <c r="CN23" s="199">
        <v>1</v>
      </c>
      <c r="CO23" s="199">
        <v>0</v>
      </c>
      <c r="CP23" s="199">
        <v>1</v>
      </c>
      <c r="CQ23" s="199">
        <v>0</v>
      </c>
      <c r="CR23" s="199">
        <v>0</v>
      </c>
      <c r="CS23" s="199">
        <v>0</v>
      </c>
      <c r="CT23" s="199">
        <v>0</v>
      </c>
      <c r="CU23" s="199">
        <v>0</v>
      </c>
      <c r="CV23" s="199">
        <v>0</v>
      </c>
      <c r="CW23" s="199">
        <v>0</v>
      </c>
      <c r="CX23" s="199">
        <v>0</v>
      </c>
      <c r="CY23" s="199">
        <v>2</v>
      </c>
      <c r="CZ23" s="199">
        <v>0</v>
      </c>
      <c r="DA23" s="199">
        <v>0</v>
      </c>
      <c r="DB23" s="199">
        <v>4</v>
      </c>
      <c r="DC23" s="199">
        <v>0</v>
      </c>
      <c r="DD23" s="199">
        <v>0</v>
      </c>
      <c r="DE23" s="199">
        <v>1</v>
      </c>
      <c r="DF23" s="199">
        <v>0</v>
      </c>
      <c r="DG23" s="199">
        <v>0</v>
      </c>
      <c r="DH23" s="199">
        <v>5</v>
      </c>
      <c r="DI23" s="199">
        <v>0</v>
      </c>
      <c r="DJ23" s="199">
        <v>0</v>
      </c>
      <c r="DK23" s="199">
        <v>0</v>
      </c>
    </row>
    <row r="24" spans="1:115" s="146" customFormat="1" x14ac:dyDescent="0.25">
      <c r="A24" s="146" t="s">
        <v>197</v>
      </c>
      <c r="B24" s="146" t="s">
        <v>543</v>
      </c>
      <c r="C24" s="168">
        <v>43232</v>
      </c>
      <c r="D24" s="146">
        <v>119</v>
      </c>
      <c r="E24" s="146" t="s">
        <v>358</v>
      </c>
      <c r="F24" s="146">
        <v>119</v>
      </c>
      <c r="G24" s="146">
        <v>35</v>
      </c>
      <c r="H24" s="197">
        <f t="shared" si="0"/>
        <v>2</v>
      </c>
      <c r="I24" s="197">
        <v>0</v>
      </c>
      <c r="J24" s="146">
        <v>8</v>
      </c>
      <c r="K24" s="197">
        <f t="shared" si="1"/>
        <v>2</v>
      </c>
      <c r="L24" s="197">
        <v>0</v>
      </c>
      <c r="M24" s="146">
        <v>0</v>
      </c>
      <c r="N24" s="185">
        <v>0</v>
      </c>
      <c r="O24" s="146">
        <v>0</v>
      </c>
      <c r="P24" s="186">
        <v>0</v>
      </c>
      <c r="Q24" s="146">
        <v>0</v>
      </c>
      <c r="R24" s="146">
        <v>0</v>
      </c>
      <c r="S24" s="146">
        <v>0</v>
      </c>
      <c r="T24" s="146">
        <v>0</v>
      </c>
      <c r="U24" s="146">
        <v>0</v>
      </c>
      <c r="V24" s="146">
        <v>0</v>
      </c>
      <c r="W24" s="146">
        <v>0</v>
      </c>
      <c r="X24" s="146">
        <v>0</v>
      </c>
      <c r="Y24" s="146">
        <v>0</v>
      </c>
      <c r="Z24" s="146">
        <v>0</v>
      </c>
      <c r="AA24" s="146">
        <v>0</v>
      </c>
      <c r="AB24" s="146">
        <v>14</v>
      </c>
      <c r="AC24" s="146">
        <v>0</v>
      </c>
      <c r="AD24" s="146">
        <v>0</v>
      </c>
      <c r="AE24" s="146">
        <v>0</v>
      </c>
      <c r="AF24" s="146">
        <v>0</v>
      </c>
      <c r="AG24" s="146">
        <v>0</v>
      </c>
      <c r="AH24" s="146">
        <v>0</v>
      </c>
      <c r="AI24" s="146">
        <v>0</v>
      </c>
      <c r="AJ24" s="146">
        <v>0</v>
      </c>
      <c r="AK24" s="146">
        <v>0</v>
      </c>
      <c r="AL24" s="146">
        <v>21</v>
      </c>
      <c r="AM24" s="146">
        <v>0</v>
      </c>
      <c r="AN24" s="146">
        <v>0</v>
      </c>
      <c r="AO24" s="146">
        <v>0</v>
      </c>
      <c r="AP24" s="146">
        <v>0</v>
      </c>
      <c r="AQ24" s="146">
        <v>0</v>
      </c>
      <c r="AR24" s="146">
        <v>0</v>
      </c>
      <c r="AS24" s="146">
        <v>0</v>
      </c>
      <c r="AT24" s="146">
        <v>0</v>
      </c>
      <c r="AU24" s="146">
        <v>0</v>
      </c>
      <c r="AV24" s="146">
        <v>0</v>
      </c>
      <c r="AW24" s="146">
        <v>0</v>
      </c>
      <c r="AX24" s="146">
        <v>0</v>
      </c>
      <c r="AY24" s="146">
        <v>0</v>
      </c>
      <c r="AZ24" s="146">
        <v>0</v>
      </c>
      <c r="BA24" s="146">
        <v>0</v>
      </c>
      <c r="BB24" s="146">
        <v>0</v>
      </c>
      <c r="BC24" s="146">
        <v>0</v>
      </c>
      <c r="BD24" s="146">
        <v>0</v>
      </c>
      <c r="BE24" s="146">
        <v>0</v>
      </c>
      <c r="BF24" s="146">
        <v>0</v>
      </c>
      <c r="BG24" s="146">
        <v>0</v>
      </c>
      <c r="BH24" s="146">
        <v>0</v>
      </c>
      <c r="BI24" s="146">
        <v>0</v>
      </c>
      <c r="BJ24" s="146">
        <v>0</v>
      </c>
      <c r="BK24" s="146">
        <v>0</v>
      </c>
      <c r="BL24" s="146">
        <v>0</v>
      </c>
      <c r="BM24" s="146">
        <v>0</v>
      </c>
      <c r="BN24" s="146">
        <v>0</v>
      </c>
      <c r="BO24" s="146">
        <v>0</v>
      </c>
      <c r="BP24" s="146">
        <v>0</v>
      </c>
      <c r="BQ24" s="146">
        <v>0</v>
      </c>
      <c r="BR24" s="146">
        <v>0</v>
      </c>
      <c r="BS24" s="199">
        <v>0</v>
      </c>
      <c r="BT24" s="199">
        <v>0</v>
      </c>
      <c r="BU24" s="199">
        <v>0</v>
      </c>
      <c r="BV24" s="199">
        <v>0</v>
      </c>
      <c r="BW24" s="199">
        <v>0</v>
      </c>
      <c r="BX24" s="199">
        <v>0</v>
      </c>
      <c r="BY24" s="199">
        <v>0</v>
      </c>
      <c r="BZ24" s="199">
        <v>0</v>
      </c>
      <c r="CA24" s="199">
        <v>0</v>
      </c>
      <c r="CB24" s="199">
        <v>0</v>
      </c>
      <c r="CC24" s="199">
        <v>0</v>
      </c>
      <c r="CD24" s="199">
        <v>0</v>
      </c>
      <c r="CE24" s="199">
        <v>0</v>
      </c>
      <c r="CF24" s="199">
        <v>0</v>
      </c>
      <c r="CG24" s="199">
        <v>0</v>
      </c>
      <c r="CH24" s="199">
        <v>0</v>
      </c>
      <c r="CI24" s="199">
        <v>0</v>
      </c>
      <c r="CJ24" s="199">
        <v>0</v>
      </c>
      <c r="CK24" s="199">
        <v>0</v>
      </c>
      <c r="CL24" s="199">
        <v>0</v>
      </c>
      <c r="CM24" s="199">
        <v>4</v>
      </c>
      <c r="CN24" s="199">
        <v>0</v>
      </c>
      <c r="CO24" s="199">
        <v>0</v>
      </c>
      <c r="CP24" s="199">
        <v>0</v>
      </c>
      <c r="CQ24" s="199">
        <v>0</v>
      </c>
      <c r="CR24" s="199">
        <v>0</v>
      </c>
      <c r="CS24" s="199">
        <v>0</v>
      </c>
      <c r="CT24" s="199">
        <v>0</v>
      </c>
      <c r="CU24" s="199">
        <v>0</v>
      </c>
      <c r="CV24" s="199">
        <v>0</v>
      </c>
      <c r="CW24" s="199">
        <v>0</v>
      </c>
      <c r="CX24" s="199">
        <v>0</v>
      </c>
      <c r="CY24" s="199">
        <v>0</v>
      </c>
      <c r="CZ24" s="199">
        <v>0</v>
      </c>
      <c r="DA24" s="199">
        <v>0</v>
      </c>
      <c r="DB24" s="199">
        <v>0</v>
      </c>
      <c r="DC24" s="199">
        <v>0</v>
      </c>
      <c r="DD24" s="199">
        <v>0</v>
      </c>
      <c r="DE24" s="199">
        <v>0</v>
      </c>
      <c r="DF24" s="199">
        <v>0</v>
      </c>
      <c r="DG24" s="199">
        <v>0</v>
      </c>
      <c r="DH24" s="199">
        <v>4</v>
      </c>
      <c r="DI24" s="199">
        <v>0</v>
      </c>
      <c r="DJ24" s="199">
        <v>0</v>
      </c>
      <c r="DK24" s="199">
        <v>0</v>
      </c>
    </row>
    <row r="25" spans="1:115" s="146" customFormat="1" x14ac:dyDescent="0.25">
      <c r="A25" s="174" t="s">
        <v>197</v>
      </c>
      <c r="B25" s="174" t="s">
        <v>543</v>
      </c>
      <c r="C25" s="175">
        <v>43232</v>
      </c>
      <c r="D25" s="174">
        <v>120</v>
      </c>
      <c r="E25" s="174" t="s">
        <v>358</v>
      </c>
      <c r="F25" s="174">
        <v>120</v>
      </c>
      <c r="G25" s="174">
        <v>41</v>
      </c>
      <c r="H25" s="197">
        <f t="shared" si="0"/>
        <v>7</v>
      </c>
      <c r="I25" s="197">
        <v>2</v>
      </c>
      <c r="J25" s="146">
        <v>8</v>
      </c>
      <c r="K25" s="197">
        <f t="shared" si="1"/>
        <v>4</v>
      </c>
      <c r="L25" s="197">
        <v>0</v>
      </c>
      <c r="M25" s="174">
        <v>0</v>
      </c>
      <c r="N25" s="185">
        <v>2</v>
      </c>
      <c r="O25" s="174">
        <v>1</v>
      </c>
      <c r="P25" s="186">
        <v>4</v>
      </c>
      <c r="Q25" s="174">
        <v>0</v>
      </c>
      <c r="R25" s="174">
        <v>0</v>
      </c>
      <c r="S25" s="174">
        <v>0</v>
      </c>
      <c r="T25" s="174">
        <v>0</v>
      </c>
      <c r="U25" s="174">
        <v>0</v>
      </c>
      <c r="V25" s="174">
        <v>0</v>
      </c>
      <c r="W25" s="174">
        <v>0</v>
      </c>
      <c r="X25" s="174">
        <v>0</v>
      </c>
      <c r="Y25" s="174">
        <v>0</v>
      </c>
      <c r="Z25" s="174">
        <v>0</v>
      </c>
      <c r="AA25" s="174">
        <v>0</v>
      </c>
      <c r="AB25" s="174">
        <v>13</v>
      </c>
      <c r="AC25" s="174">
        <v>0</v>
      </c>
      <c r="AD25" s="174">
        <v>0</v>
      </c>
      <c r="AE25" s="174">
        <v>0</v>
      </c>
      <c r="AF25" s="174">
        <v>0</v>
      </c>
      <c r="AG25" s="174">
        <v>0</v>
      </c>
      <c r="AH25" s="174">
        <v>0</v>
      </c>
      <c r="AI25" s="174">
        <v>0</v>
      </c>
      <c r="AJ25" s="174">
        <v>0</v>
      </c>
      <c r="AK25" s="174">
        <v>0</v>
      </c>
      <c r="AL25" s="174">
        <v>12</v>
      </c>
      <c r="AM25" s="174">
        <v>0</v>
      </c>
      <c r="AN25" s="174">
        <v>0</v>
      </c>
      <c r="AO25" s="174">
        <v>0</v>
      </c>
      <c r="AP25" s="174">
        <v>0</v>
      </c>
      <c r="AQ25" s="174">
        <v>0</v>
      </c>
      <c r="AR25" s="174">
        <v>0</v>
      </c>
      <c r="AS25" s="174">
        <v>0</v>
      </c>
      <c r="AT25" s="174">
        <v>0</v>
      </c>
      <c r="AU25" s="174">
        <v>8</v>
      </c>
      <c r="AV25" s="174">
        <v>0</v>
      </c>
      <c r="AW25" s="174">
        <v>0</v>
      </c>
      <c r="AX25" s="174">
        <v>1</v>
      </c>
      <c r="AY25" s="174">
        <v>0</v>
      </c>
      <c r="AZ25" s="174">
        <v>0</v>
      </c>
      <c r="BA25" s="174">
        <v>0</v>
      </c>
      <c r="BB25" s="174">
        <v>0</v>
      </c>
      <c r="BC25" s="174">
        <v>0</v>
      </c>
      <c r="BD25" s="174">
        <v>0</v>
      </c>
      <c r="BE25" s="174">
        <v>0</v>
      </c>
      <c r="BF25" s="174">
        <v>0</v>
      </c>
      <c r="BG25" s="174">
        <v>0</v>
      </c>
      <c r="BH25" s="174">
        <v>0</v>
      </c>
      <c r="BI25" s="174">
        <v>0</v>
      </c>
      <c r="BJ25" s="174">
        <v>0</v>
      </c>
      <c r="BK25" s="174">
        <v>0</v>
      </c>
      <c r="BL25" s="174">
        <v>0</v>
      </c>
      <c r="BM25" s="174">
        <v>0</v>
      </c>
      <c r="BN25" s="174">
        <v>0</v>
      </c>
      <c r="BO25" s="174">
        <v>0</v>
      </c>
      <c r="BP25" s="174">
        <v>0</v>
      </c>
      <c r="BQ25" s="174">
        <v>0</v>
      </c>
      <c r="BR25" s="174">
        <v>0</v>
      </c>
      <c r="BS25" s="201">
        <v>0</v>
      </c>
      <c r="BT25" s="201">
        <v>0</v>
      </c>
      <c r="BU25" s="201">
        <v>0</v>
      </c>
      <c r="BV25" s="201">
        <v>0</v>
      </c>
      <c r="BW25" s="201">
        <v>0</v>
      </c>
      <c r="BX25" s="201">
        <v>0</v>
      </c>
      <c r="BY25" s="201">
        <v>0</v>
      </c>
      <c r="BZ25" s="201">
        <v>0</v>
      </c>
      <c r="CA25" s="201">
        <v>0</v>
      </c>
      <c r="CB25" s="201">
        <v>0</v>
      </c>
      <c r="CC25" s="201">
        <v>0</v>
      </c>
      <c r="CD25" s="201">
        <v>0</v>
      </c>
      <c r="CE25" s="201">
        <v>0</v>
      </c>
      <c r="CF25" s="201">
        <v>0</v>
      </c>
      <c r="CG25" s="201">
        <v>0</v>
      </c>
      <c r="CH25" s="201">
        <v>0</v>
      </c>
      <c r="CI25" s="201">
        <v>0</v>
      </c>
      <c r="CJ25" s="201">
        <v>0</v>
      </c>
      <c r="CK25" s="201">
        <v>0</v>
      </c>
      <c r="CL25" s="201">
        <v>0</v>
      </c>
      <c r="CM25" s="201">
        <v>1</v>
      </c>
      <c r="CN25" s="201">
        <v>0</v>
      </c>
      <c r="CO25" s="201">
        <v>0</v>
      </c>
      <c r="CP25" s="201">
        <v>0</v>
      </c>
      <c r="CQ25" s="201">
        <v>0</v>
      </c>
      <c r="CR25" s="201">
        <v>0</v>
      </c>
      <c r="CS25" s="201">
        <v>0</v>
      </c>
      <c r="CT25" s="201">
        <v>0</v>
      </c>
      <c r="CU25" s="201">
        <v>0</v>
      </c>
      <c r="CV25" s="201">
        <v>0</v>
      </c>
      <c r="CW25" s="201">
        <v>0</v>
      </c>
      <c r="CX25" s="201">
        <v>0</v>
      </c>
      <c r="CY25" s="201">
        <v>5</v>
      </c>
      <c r="CZ25" s="201">
        <v>0</v>
      </c>
      <c r="DA25" s="201">
        <v>0</v>
      </c>
      <c r="DB25" s="201">
        <v>1</v>
      </c>
      <c r="DC25" s="201">
        <v>0</v>
      </c>
      <c r="DD25" s="201">
        <v>0</v>
      </c>
      <c r="DE25" s="201">
        <v>0</v>
      </c>
      <c r="DF25" s="201">
        <v>0</v>
      </c>
      <c r="DG25" s="201">
        <v>0</v>
      </c>
      <c r="DH25" s="201">
        <v>1</v>
      </c>
      <c r="DI25" s="201">
        <v>0</v>
      </c>
      <c r="DJ25" s="201">
        <v>0</v>
      </c>
      <c r="DK25" s="201">
        <v>0</v>
      </c>
    </row>
    <row r="26" spans="1:115" s="146" customFormat="1" x14ac:dyDescent="0.25">
      <c r="A26" s="174" t="s">
        <v>197</v>
      </c>
      <c r="B26" s="174" t="s">
        <v>543</v>
      </c>
      <c r="C26" s="168">
        <v>43232</v>
      </c>
      <c r="D26" s="146">
        <v>121</v>
      </c>
      <c r="E26" s="146" t="s">
        <v>358</v>
      </c>
      <c r="F26" s="146">
        <v>121</v>
      </c>
      <c r="G26" s="146">
        <v>34</v>
      </c>
      <c r="H26" s="197">
        <f t="shared" si="0"/>
        <v>3</v>
      </c>
      <c r="I26" s="197">
        <v>0</v>
      </c>
      <c r="J26" s="146">
        <v>57</v>
      </c>
      <c r="K26" s="197">
        <f t="shared" si="1"/>
        <v>5</v>
      </c>
      <c r="L26" s="197">
        <v>0</v>
      </c>
      <c r="M26" s="174">
        <v>0</v>
      </c>
      <c r="N26" s="185">
        <v>2</v>
      </c>
      <c r="O26" s="174">
        <v>0</v>
      </c>
      <c r="P26" s="186">
        <v>0</v>
      </c>
      <c r="Q26" s="174">
        <v>0</v>
      </c>
      <c r="R26" s="174">
        <v>0</v>
      </c>
      <c r="S26" s="174">
        <v>0</v>
      </c>
      <c r="T26" s="174">
        <v>0</v>
      </c>
      <c r="U26" s="174">
        <v>0</v>
      </c>
      <c r="V26" s="174">
        <v>0</v>
      </c>
      <c r="W26" s="174">
        <v>0</v>
      </c>
      <c r="X26" s="174">
        <v>0</v>
      </c>
      <c r="Y26" s="174">
        <v>0</v>
      </c>
      <c r="Z26" s="174">
        <v>0</v>
      </c>
      <c r="AA26" s="174">
        <v>0</v>
      </c>
      <c r="AB26" s="174">
        <v>22</v>
      </c>
      <c r="AC26" s="174">
        <v>0</v>
      </c>
      <c r="AD26" s="174">
        <v>0</v>
      </c>
      <c r="AE26" s="174">
        <v>0</v>
      </c>
      <c r="AF26" s="174">
        <v>0</v>
      </c>
      <c r="AG26" s="174">
        <v>0</v>
      </c>
      <c r="AH26" s="174">
        <v>0</v>
      </c>
      <c r="AI26" s="174">
        <v>0</v>
      </c>
      <c r="AJ26" s="174">
        <v>0</v>
      </c>
      <c r="AK26" s="174">
        <v>0</v>
      </c>
      <c r="AL26" s="174">
        <v>10</v>
      </c>
      <c r="AM26" s="174">
        <v>0</v>
      </c>
      <c r="AN26" s="174">
        <v>0</v>
      </c>
      <c r="AO26" s="174">
        <v>0</v>
      </c>
      <c r="AP26" s="174">
        <v>0</v>
      </c>
      <c r="AQ26" s="174">
        <v>0</v>
      </c>
      <c r="AR26" s="174">
        <v>0</v>
      </c>
      <c r="AS26" s="174">
        <v>0</v>
      </c>
      <c r="AT26" s="174">
        <v>0</v>
      </c>
      <c r="AU26" s="174">
        <v>0</v>
      </c>
      <c r="AV26" s="174">
        <v>0</v>
      </c>
      <c r="AW26" s="174">
        <v>0</v>
      </c>
      <c r="AX26" s="174">
        <v>0</v>
      </c>
      <c r="AY26" s="174">
        <v>0</v>
      </c>
      <c r="AZ26" s="174">
        <v>0</v>
      </c>
      <c r="BA26" s="174">
        <v>0</v>
      </c>
      <c r="BB26" s="174">
        <v>0</v>
      </c>
      <c r="BC26" s="174">
        <v>0</v>
      </c>
      <c r="BD26" s="174">
        <v>0</v>
      </c>
      <c r="BE26" s="174">
        <v>0</v>
      </c>
      <c r="BF26" s="174">
        <v>0</v>
      </c>
      <c r="BG26" s="174">
        <v>0</v>
      </c>
      <c r="BH26" s="174">
        <v>0</v>
      </c>
      <c r="BI26" s="174">
        <v>0</v>
      </c>
      <c r="BJ26" s="174">
        <v>0</v>
      </c>
      <c r="BK26" s="174">
        <v>0</v>
      </c>
      <c r="BL26" s="174">
        <v>0</v>
      </c>
      <c r="BM26" s="174">
        <v>0</v>
      </c>
      <c r="BN26" s="174">
        <v>0</v>
      </c>
      <c r="BO26" s="174">
        <v>0</v>
      </c>
      <c r="BP26" s="174">
        <v>0</v>
      </c>
      <c r="BQ26" s="174">
        <v>0</v>
      </c>
      <c r="BR26" s="174">
        <v>0</v>
      </c>
      <c r="BS26" s="201">
        <v>0</v>
      </c>
      <c r="BT26" s="201">
        <v>0</v>
      </c>
      <c r="BU26" s="201">
        <v>0</v>
      </c>
      <c r="BV26" s="201">
        <v>0</v>
      </c>
      <c r="BW26" s="201">
        <v>0</v>
      </c>
      <c r="BX26" s="201">
        <v>0</v>
      </c>
      <c r="BY26" s="201">
        <v>0</v>
      </c>
      <c r="BZ26" s="201">
        <v>0</v>
      </c>
      <c r="CA26" s="201">
        <v>0</v>
      </c>
      <c r="CB26" s="201">
        <v>0</v>
      </c>
      <c r="CC26" s="201">
        <v>0</v>
      </c>
      <c r="CD26" s="201">
        <v>0</v>
      </c>
      <c r="CE26" s="201">
        <v>0</v>
      </c>
      <c r="CF26" s="201">
        <v>0</v>
      </c>
      <c r="CG26" s="201">
        <v>0</v>
      </c>
      <c r="CH26" s="201">
        <v>0</v>
      </c>
      <c r="CI26" s="201">
        <v>0</v>
      </c>
      <c r="CJ26" s="201">
        <v>1</v>
      </c>
      <c r="CK26" s="201">
        <v>0</v>
      </c>
      <c r="CL26" s="201">
        <v>0</v>
      </c>
      <c r="CM26" s="201">
        <v>50</v>
      </c>
      <c r="CN26" s="201">
        <v>0</v>
      </c>
      <c r="CO26" s="201">
        <v>0</v>
      </c>
      <c r="CP26" s="201">
        <v>2</v>
      </c>
      <c r="CQ26" s="201">
        <v>0</v>
      </c>
      <c r="CR26" s="201">
        <v>0</v>
      </c>
      <c r="CS26" s="201">
        <v>0</v>
      </c>
      <c r="CT26" s="201">
        <v>0</v>
      </c>
      <c r="CU26" s="201">
        <v>0</v>
      </c>
      <c r="CV26" s="201">
        <v>0</v>
      </c>
      <c r="CW26" s="201">
        <v>0</v>
      </c>
      <c r="CX26" s="201">
        <v>0</v>
      </c>
      <c r="CY26" s="201">
        <v>0</v>
      </c>
      <c r="CZ26" s="201">
        <v>0</v>
      </c>
      <c r="DA26" s="201">
        <v>0</v>
      </c>
      <c r="DB26" s="201">
        <v>2</v>
      </c>
      <c r="DC26" s="201">
        <v>0</v>
      </c>
      <c r="DD26" s="201">
        <v>0</v>
      </c>
      <c r="DE26" s="201">
        <v>0</v>
      </c>
      <c r="DF26" s="201">
        <v>0</v>
      </c>
      <c r="DG26" s="201">
        <v>0</v>
      </c>
      <c r="DH26" s="201">
        <v>2</v>
      </c>
      <c r="DI26" s="201">
        <v>0</v>
      </c>
      <c r="DJ26" s="201">
        <v>0</v>
      </c>
      <c r="DK26" s="201">
        <v>0</v>
      </c>
    </row>
    <row r="27" spans="1:115" s="146" customFormat="1" x14ac:dyDescent="0.25">
      <c r="A27" s="174" t="s">
        <v>197</v>
      </c>
      <c r="B27" s="174" t="s">
        <v>543</v>
      </c>
      <c r="C27" s="175">
        <v>43232</v>
      </c>
      <c r="D27" s="174">
        <v>122</v>
      </c>
      <c r="E27" s="174" t="s">
        <v>358</v>
      </c>
      <c r="F27" s="174">
        <v>122</v>
      </c>
      <c r="G27" s="174">
        <v>6</v>
      </c>
      <c r="H27" s="197">
        <f t="shared" si="0"/>
        <v>3</v>
      </c>
      <c r="I27" s="197">
        <v>0</v>
      </c>
      <c r="J27" s="146">
        <v>5</v>
      </c>
      <c r="K27" s="197">
        <f t="shared" si="1"/>
        <v>3</v>
      </c>
      <c r="L27" s="197">
        <v>0</v>
      </c>
      <c r="M27" s="174">
        <v>0</v>
      </c>
      <c r="N27" s="185">
        <v>1</v>
      </c>
      <c r="O27" s="174">
        <v>0</v>
      </c>
      <c r="P27" s="186">
        <v>4</v>
      </c>
      <c r="Q27" s="174">
        <v>0</v>
      </c>
      <c r="R27" s="174">
        <v>0</v>
      </c>
      <c r="S27" s="174">
        <v>0</v>
      </c>
      <c r="T27" s="174">
        <v>0</v>
      </c>
      <c r="U27" s="174">
        <v>0</v>
      </c>
      <c r="V27" s="174">
        <v>0</v>
      </c>
      <c r="W27" s="174">
        <v>0</v>
      </c>
      <c r="X27" s="174">
        <v>0</v>
      </c>
      <c r="Y27" s="174">
        <v>0</v>
      </c>
      <c r="Z27" s="174">
        <v>0</v>
      </c>
      <c r="AA27" s="174">
        <v>0</v>
      </c>
      <c r="AB27" s="174">
        <v>1</v>
      </c>
      <c r="AC27" s="174">
        <v>0</v>
      </c>
      <c r="AD27" s="174">
        <v>0</v>
      </c>
      <c r="AE27" s="174">
        <v>0</v>
      </c>
      <c r="AF27" s="174">
        <v>0</v>
      </c>
      <c r="AG27" s="174">
        <v>0</v>
      </c>
      <c r="AH27" s="174">
        <v>0</v>
      </c>
      <c r="AI27" s="174">
        <v>0</v>
      </c>
      <c r="AJ27" s="174">
        <v>0</v>
      </c>
      <c r="AK27" s="174">
        <v>0</v>
      </c>
      <c r="AL27" s="174">
        <v>0</v>
      </c>
      <c r="AM27" s="174">
        <v>0</v>
      </c>
      <c r="AN27" s="174">
        <v>0</v>
      </c>
      <c r="AO27" s="174">
        <v>0</v>
      </c>
      <c r="AP27" s="174">
        <v>0</v>
      </c>
      <c r="AQ27" s="174">
        <v>0</v>
      </c>
      <c r="AR27" s="174">
        <v>0</v>
      </c>
      <c r="AS27" s="174">
        <v>0</v>
      </c>
      <c r="AT27" s="174">
        <v>0</v>
      </c>
      <c r="AU27" s="174">
        <v>0</v>
      </c>
      <c r="AV27" s="174">
        <v>0</v>
      </c>
      <c r="AW27" s="174">
        <v>0</v>
      </c>
      <c r="AX27" s="174">
        <v>0</v>
      </c>
      <c r="AY27" s="174">
        <v>0</v>
      </c>
      <c r="AZ27" s="174">
        <v>0</v>
      </c>
      <c r="BA27" s="174">
        <v>0</v>
      </c>
      <c r="BB27" s="174">
        <v>0</v>
      </c>
      <c r="BC27" s="174">
        <v>0</v>
      </c>
      <c r="BD27" s="174">
        <v>0</v>
      </c>
      <c r="BE27" s="174">
        <v>0</v>
      </c>
      <c r="BF27" s="174">
        <v>0</v>
      </c>
      <c r="BG27" s="174">
        <v>0</v>
      </c>
      <c r="BH27" s="174">
        <v>0</v>
      </c>
      <c r="BI27" s="174">
        <v>0</v>
      </c>
      <c r="BJ27" s="174">
        <v>0</v>
      </c>
      <c r="BK27" s="174">
        <v>0</v>
      </c>
      <c r="BL27" s="174">
        <v>0</v>
      </c>
      <c r="BM27" s="174">
        <v>0</v>
      </c>
      <c r="BN27" s="174">
        <v>0</v>
      </c>
      <c r="BO27" s="174">
        <v>0</v>
      </c>
      <c r="BP27" s="174">
        <v>0</v>
      </c>
      <c r="BQ27" s="174">
        <v>0</v>
      </c>
      <c r="BR27" s="174">
        <v>0</v>
      </c>
      <c r="BS27" s="201">
        <v>0</v>
      </c>
      <c r="BT27" s="201">
        <v>0</v>
      </c>
      <c r="BU27" s="201">
        <v>0</v>
      </c>
      <c r="BV27" s="201">
        <v>0</v>
      </c>
      <c r="BW27" s="201">
        <v>0</v>
      </c>
      <c r="BX27" s="201">
        <v>0</v>
      </c>
      <c r="BY27" s="201">
        <v>0</v>
      </c>
      <c r="BZ27" s="201">
        <v>0</v>
      </c>
      <c r="CA27" s="201">
        <v>0</v>
      </c>
      <c r="CB27" s="201">
        <v>0</v>
      </c>
      <c r="CC27" s="201">
        <v>0</v>
      </c>
      <c r="CD27" s="201">
        <v>0</v>
      </c>
      <c r="CE27" s="201">
        <v>2</v>
      </c>
      <c r="CF27" s="201">
        <v>0</v>
      </c>
      <c r="CG27" s="201">
        <v>0</v>
      </c>
      <c r="CH27" s="201">
        <v>0</v>
      </c>
      <c r="CI27" s="201">
        <v>0</v>
      </c>
      <c r="CJ27" s="201">
        <v>0</v>
      </c>
      <c r="CK27" s="201">
        <v>0</v>
      </c>
      <c r="CL27" s="201">
        <v>0</v>
      </c>
      <c r="CM27" s="201">
        <v>0</v>
      </c>
      <c r="CN27" s="201">
        <v>0</v>
      </c>
      <c r="CO27" s="201">
        <v>0</v>
      </c>
      <c r="CP27" s="201">
        <v>0</v>
      </c>
      <c r="CQ27" s="201">
        <v>0</v>
      </c>
      <c r="CR27" s="201">
        <v>0</v>
      </c>
      <c r="CS27" s="201">
        <v>0</v>
      </c>
      <c r="CT27" s="201">
        <v>0</v>
      </c>
      <c r="CU27" s="201">
        <v>0</v>
      </c>
      <c r="CV27" s="201">
        <v>0</v>
      </c>
      <c r="CW27" s="201">
        <v>0</v>
      </c>
      <c r="CX27" s="201">
        <v>0</v>
      </c>
      <c r="CY27" s="201">
        <v>0</v>
      </c>
      <c r="CZ27" s="201">
        <v>0</v>
      </c>
      <c r="DA27" s="201">
        <v>0</v>
      </c>
      <c r="DB27" s="201">
        <v>2</v>
      </c>
      <c r="DC27" s="201">
        <v>0</v>
      </c>
      <c r="DD27" s="201">
        <v>0</v>
      </c>
      <c r="DE27" s="201">
        <v>0</v>
      </c>
      <c r="DF27" s="201">
        <v>1</v>
      </c>
      <c r="DG27" s="201">
        <v>0</v>
      </c>
      <c r="DH27" s="201">
        <v>0</v>
      </c>
      <c r="DI27" s="201">
        <v>0</v>
      </c>
      <c r="DJ27" s="201">
        <v>0</v>
      </c>
      <c r="DK27" s="201">
        <v>0</v>
      </c>
    </row>
    <row r="28" spans="1:115" s="146" customFormat="1" x14ac:dyDescent="0.25">
      <c r="A28" s="146" t="s">
        <v>197</v>
      </c>
      <c r="B28" s="146" t="s">
        <v>543</v>
      </c>
      <c r="C28" s="168">
        <v>43232</v>
      </c>
      <c r="D28" s="146">
        <v>123</v>
      </c>
      <c r="E28" s="146" t="s">
        <v>358</v>
      </c>
      <c r="F28" s="146">
        <v>123</v>
      </c>
      <c r="G28" s="146">
        <v>5</v>
      </c>
      <c r="H28" s="197">
        <f t="shared" si="0"/>
        <v>3</v>
      </c>
      <c r="I28" s="197">
        <v>1</v>
      </c>
      <c r="J28" s="146">
        <v>7</v>
      </c>
      <c r="K28" s="197">
        <f t="shared" si="1"/>
        <v>2</v>
      </c>
      <c r="L28" s="197">
        <v>0</v>
      </c>
      <c r="M28" s="174">
        <v>0</v>
      </c>
      <c r="N28" s="185">
        <v>0</v>
      </c>
      <c r="O28" s="174">
        <v>0</v>
      </c>
      <c r="P28" s="186">
        <v>0</v>
      </c>
      <c r="Q28" s="174">
        <v>0</v>
      </c>
      <c r="R28" s="174">
        <v>0</v>
      </c>
      <c r="S28" s="174">
        <v>0</v>
      </c>
      <c r="T28" s="174">
        <v>0</v>
      </c>
      <c r="U28" s="174">
        <v>0</v>
      </c>
      <c r="V28" s="174">
        <v>0</v>
      </c>
      <c r="W28" s="174">
        <v>0</v>
      </c>
      <c r="X28" s="174">
        <v>0</v>
      </c>
      <c r="Y28" s="174">
        <v>0</v>
      </c>
      <c r="Z28" s="174">
        <v>0</v>
      </c>
      <c r="AA28" s="174">
        <v>0</v>
      </c>
      <c r="AB28" s="146">
        <v>3</v>
      </c>
      <c r="AC28" s="174">
        <v>0</v>
      </c>
      <c r="AD28" s="174">
        <v>0</v>
      </c>
      <c r="AE28" s="174">
        <v>0</v>
      </c>
      <c r="AF28" s="174">
        <v>0</v>
      </c>
      <c r="AG28" s="174">
        <v>0</v>
      </c>
      <c r="AH28" s="174">
        <v>0</v>
      </c>
      <c r="AI28" s="174">
        <v>0</v>
      </c>
      <c r="AJ28" s="174">
        <v>0</v>
      </c>
      <c r="AK28" s="174">
        <v>0</v>
      </c>
      <c r="AL28" s="146">
        <v>1</v>
      </c>
      <c r="AM28" s="174">
        <v>0</v>
      </c>
      <c r="AN28" s="174">
        <v>0</v>
      </c>
      <c r="AO28" s="174">
        <v>0</v>
      </c>
      <c r="AP28" s="174">
        <v>0</v>
      </c>
      <c r="AQ28" s="174">
        <v>0</v>
      </c>
      <c r="AR28" s="174">
        <v>0</v>
      </c>
      <c r="AS28" s="174">
        <v>0</v>
      </c>
      <c r="AT28" s="174">
        <v>0</v>
      </c>
      <c r="AU28" s="174">
        <v>0</v>
      </c>
      <c r="AV28" s="174">
        <v>0</v>
      </c>
      <c r="AW28" s="174">
        <v>0</v>
      </c>
      <c r="AX28" s="174">
        <v>0</v>
      </c>
      <c r="AY28" s="174">
        <v>0</v>
      </c>
      <c r="AZ28" s="174">
        <v>0</v>
      </c>
      <c r="BA28" s="174">
        <v>0</v>
      </c>
      <c r="BB28" s="174">
        <v>0</v>
      </c>
      <c r="BC28" s="174">
        <v>0</v>
      </c>
      <c r="BD28" s="174">
        <v>0</v>
      </c>
      <c r="BE28" s="174">
        <v>0</v>
      </c>
      <c r="BF28" s="174">
        <v>0</v>
      </c>
      <c r="BG28" s="174">
        <v>0</v>
      </c>
      <c r="BH28" s="174">
        <v>0</v>
      </c>
      <c r="BI28" s="174">
        <v>0</v>
      </c>
      <c r="BJ28" s="174">
        <v>0</v>
      </c>
      <c r="BK28" s="174">
        <v>0</v>
      </c>
      <c r="BL28" s="174">
        <v>0</v>
      </c>
      <c r="BM28" s="146">
        <v>1</v>
      </c>
      <c r="BN28" s="174">
        <v>0</v>
      </c>
      <c r="BO28" s="174">
        <v>0</v>
      </c>
      <c r="BP28" s="174">
        <v>0</v>
      </c>
      <c r="BQ28" s="174">
        <v>0</v>
      </c>
      <c r="BR28" s="174">
        <v>0</v>
      </c>
      <c r="BS28" s="201">
        <v>0</v>
      </c>
      <c r="BT28" s="201">
        <v>0</v>
      </c>
      <c r="BU28" s="201">
        <v>0</v>
      </c>
      <c r="BV28" s="201">
        <v>0</v>
      </c>
      <c r="BW28" s="201">
        <v>0</v>
      </c>
      <c r="BX28" s="201">
        <v>0</v>
      </c>
      <c r="BY28" s="201">
        <v>0</v>
      </c>
      <c r="BZ28" s="201">
        <v>0</v>
      </c>
      <c r="CA28" s="201">
        <v>0</v>
      </c>
      <c r="CB28" s="201">
        <v>0</v>
      </c>
      <c r="CC28" s="201">
        <v>0</v>
      </c>
      <c r="CD28" s="201">
        <v>0</v>
      </c>
      <c r="CE28" s="201">
        <v>0</v>
      </c>
      <c r="CF28" s="201">
        <v>0</v>
      </c>
      <c r="CG28" s="201">
        <v>0</v>
      </c>
      <c r="CH28" s="201">
        <v>0</v>
      </c>
      <c r="CI28" s="201">
        <v>0</v>
      </c>
      <c r="CJ28" s="201">
        <v>0</v>
      </c>
      <c r="CK28" s="201">
        <v>0</v>
      </c>
      <c r="CL28" s="201">
        <v>0</v>
      </c>
      <c r="CM28" s="199">
        <v>4</v>
      </c>
      <c r="CN28" s="201">
        <v>0</v>
      </c>
      <c r="CO28" s="201">
        <v>0</v>
      </c>
      <c r="CP28" s="201">
        <v>0</v>
      </c>
      <c r="CQ28" s="201">
        <v>0</v>
      </c>
      <c r="CR28" s="201">
        <v>0</v>
      </c>
      <c r="CS28" s="201">
        <v>0</v>
      </c>
      <c r="CT28" s="201">
        <v>0</v>
      </c>
      <c r="CU28" s="201">
        <v>0</v>
      </c>
      <c r="CV28" s="201">
        <v>0</v>
      </c>
      <c r="CW28" s="201">
        <v>0</v>
      </c>
      <c r="CX28" s="201">
        <v>0</v>
      </c>
      <c r="CY28" s="201">
        <v>0</v>
      </c>
      <c r="CZ28" s="201">
        <v>0</v>
      </c>
      <c r="DA28" s="201">
        <v>0</v>
      </c>
      <c r="DB28" s="201">
        <v>0</v>
      </c>
      <c r="DC28" s="201">
        <v>0</v>
      </c>
      <c r="DD28" s="201">
        <v>0</v>
      </c>
      <c r="DE28" s="201">
        <v>0</v>
      </c>
      <c r="DF28" s="201">
        <v>0</v>
      </c>
      <c r="DG28" s="201">
        <v>0</v>
      </c>
      <c r="DH28" s="199">
        <v>3</v>
      </c>
      <c r="DI28" s="201">
        <v>0</v>
      </c>
      <c r="DJ28" s="201">
        <v>0</v>
      </c>
      <c r="DK28" s="201">
        <v>0</v>
      </c>
    </row>
    <row r="29" spans="1:115" s="146" customFormat="1" x14ac:dyDescent="0.25">
      <c r="A29" s="146" t="s">
        <v>197</v>
      </c>
      <c r="B29" s="146" t="s">
        <v>543</v>
      </c>
      <c r="C29" s="168">
        <v>43232</v>
      </c>
      <c r="D29" s="146">
        <v>124</v>
      </c>
      <c r="E29" s="146" t="s">
        <v>358</v>
      </c>
      <c r="F29" s="146">
        <v>124</v>
      </c>
      <c r="G29" s="146">
        <v>10</v>
      </c>
      <c r="H29" s="197">
        <f t="shared" si="0"/>
        <v>3</v>
      </c>
      <c r="I29" s="197">
        <v>0</v>
      </c>
      <c r="J29" s="146">
        <v>11</v>
      </c>
      <c r="K29" s="197">
        <f t="shared" si="1"/>
        <v>1</v>
      </c>
      <c r="L29" s="197">
        <v>0</v>
      </c>
      <c r="M29" s="174">
        <v>0</v>
      </c>
      <c r="N29" s="185">
        <v>3</v>
      </c>
      <c r="O29" s="174">
        <v>0</v>
      </c>
      <c r="P29" s="186">
        <v>1</v>
      </c>
      <c r="Q29" s="174">
        <v>0</v>
      </c>
      <c r="R29" s="174">
        <v>0</v>
      </c>
      <c r="S29" s="174">
        <v>0</v>
      </c>
      <c r="T29" s="174">
        <v>0</v>
      </c>
      <c r="U29" s="174">
        <v>0</v>
      </c>
      <c r="V29" s="174">
        <v>0</v>
      </c>
      <c r="W29" s="174">
        <v>0</v>
      </c>
      <c r="X29" s="174">
        <v>0</v>
      </c>
      <c r="Y29" s="174">
        <v>0</v>
      </c>
      <c r="Z29" s="174">
        <v>0</v>
      </c>
      <c r="AA29" s="174">
        <v>0</v>
      </c>
      <c r="AB29" s="146">
        <v>6</v>
      </c>
      <c r="AC29" s="174">
        <v>0</v>
      </c>
      <c r="AD29" s="174">
        <v>0</v>
      </c>
      <c r="AE29" s="174">
        <v>0</v>
      </c>
      <c r="AF29" s="174">
        <v>0</v>
      </c>
      <c r="AG29" s="174">
        <v>0</v>
      </c>
      <c r="AH29" s="174">
        <v>0</v>
      </c>
      <c r="AI29" s="174">
        <v>0</v>
      </c>
      <c r="AJ29" s="174">
        <v>0</v>
      </c>
      <c r="AK29" s="174">
        <v>0</v>
      </c>
      <c r="AL29" s="174">
        <v>0</v>
      </c>
      <c r="AM29" s="174">
        <v>0</v>
      </c>
      <c r="AN29" s="174">
        <v>0</v>
      </c>
      <c r="AO29" s="174">
        <v>0</v>
      </c>
      <c r="AP29" s="174">
        <v>0</v>
      </c>
      <c r="AQ29" s="174">
        <v>0</v>
      </c>
      <c r="AR29" s="174">
        <v>0</v>
      </c>
      <c r="AS29" s="174">
        <v>0</v>
      </c>
      <c r="AT29" s="174">
        <v>0</v>
      </c>
      <c r="AU29" s="174">
        <v>0</v>
      </c>
      <c r="AV29" s="174">
        <v>0</v>
      </c>
      <c r="AW29" s="174">
        <v>0</v>
      </c>
      <c r="AX29" s="174">
        <v>0</v>
      </c>
      <c r="AY29" s="174">
        <v>0</v>
      </c>
      <c r="AZ29" s="174">
        <v>0</v>
      </c>
      <c r="BA29" s="174">
        <v>0</v>
      </c>
      <c r="BB29" s="174">
        <v>0</v>
      </c>
      <c r="BC29" s="174">
        <v>0</v>
      </c>
      <c r="BD29" s="174">
        <v>0</v>
      </c>
      <c r="BE29" s="174">
        <v>0</v>
      </c>
      <c r="BF29" s="174">
        <v>0</v>
      </c>
      <c r="BG29" s="174">
        <v>0</v>
      </c>
      <c r="BH29" s="174">
        <v>0</v>
      </c>
      <c r="BI29" s="174">
        <v>0</v>
      </c>
      <c r="BJ29" s="174">
        <v>0</v>
      </c>
      <c r="BK29" s="174">
        <v>0</v>
      </c>
      <c r="BL29" s="174">
        <v>0</v>
      </c>
      <c r="BM29" s="174">
        <v>0</v>
      </c>
      <c r="BN29" s="174">
        <v>0</v>
      </c>
      <c r="BO29" s="174">
        <v>0</v>
      </c>
      <c r="BP29" s="174">
        <v>0</v>
      </c>
      <c r="BQ29" s="174">
        <v>0</v>
      </c>
      <c r="BR29" s="174">
        <v>0</v>
      </c>
      <c r="BS29" s="201">
        <v>0</v>
      </c>
      <c r="BT29" s="201">
        <v>0</v>
      </c>
      <c r="BU29" s="201">
        <v>0</v>
      </c>
      <c r="BV29" s="201">
        <v>0</v>
      </c>
      <c r="BW29" s="201">
        <v>0</v>
      </c>
      <c r="BX29" s="201">
        <v>0</v>
      </c>
      <c r="BY29" s="201">
        <v>0</v>
      </c>
      <c r="BZ29" s="201">
        <v>0</v>
      </c>
      <c r="CA29" s="201">
        <v>0</v>
      </c>
      <c r="CB29" s="201">
        <v>0</v>
      </c>
      <c r="CC29" s="201">
        <v>0</v>
      </c>
      <c r="CD29" s="201">
        <v>0</v>
      </c>
      <c r="CE29" s="201">
        <v>0</v>
      </c>
      <c r="CF29" s="201">
        <v>0</v>
      </c>
      <c r="CG29" s="201">
        <v>0</v>
      </c>
      <c r="CH29" s="201">
        <v>0</v>
      </c>
      <c r="CI29" s="201">
        <v>0</v>
      </c>
      <c r="CJ29" s="201">
        <v>0</v>
      </c>
      <c r="CK29" s="201">
        <v>0</v>
      </c>
      <c r="CL29" s="201">
        <v>0</v>
      </c>
      <c r="CM29" s="199">
        <v>11</v>
      </c>
      <c r="CN29" s="201">
        <v>0</v>
      </c>
      <c r="CO29" s="201">
        <v>0</v>
      </c>
      <c r="CP29" s="201">
        <v>0</v>
      </c>
      <c r="CQ29" s="201">
        <v>0</v>
      </c>
      <c r="CR29" s="201">
        <v>0</v>
      </c>
      <c r="CS29" s="201">
        <v>0</v>
      </c>
      <c r="CT29" s="201">
        <v>0</v>
      </c>
      <c r="CU29" s="201">
        <v>0</v>
      </c>
      <c r="CV29" s="201">
        <v>0</v>
      </c>
      <c r="CW29" s="201">
        <v>0</v>
      </c>
      <c r="CX29" s="201">
        <v>0</v>
      </c>
      <c r="CY29" s="201">
        <v>0</v>
      </c>
      <c r="CZ29" s="201">
        <v>0</v>
      </c>
      <c r="DA29" s="201">
        <v>0</v>
      </c>
      <c r="DB29" s="201">
        <v>0</v>
      </c>
      <c r="DC29" s="201">
        <v>0</v>
      </c>
      <c r="DD29" s="201">
        <v>0</v>
      </c>
      <c r="DE29" s="201">
        <v>0</v>
      </c>
      <c r="DF29" s="201">
        <v>0</v>
      </c>
      <c r="DG29" s="201">
        <v>0</v>
      </c>
      <c r="DH29" s="201">
        <v>0</v>
      </c>
      <c r="DI29" s="201">
        <v>0</v>
      </c>
      <c r="DJ29" s="201">
        <v>0</v>
      </c>
      <c r="DK29" s="201">
        <v>0</v>
      </c>
    </row>
    <row r="30" spans="1:115" s="146" customFormat="1" x14ac:dyDescent="0.25">
      <c r="A30" s="146" t="s">
        <v>197</v>
      </c>
      <c r="B30" s="146" t="s">
        <v>543</v>
      </c>
      <c r="C30" s="168">
        <v>43239</v>
      </c>
      <c r="D30" s="146">
        <v>131</v>
      </c>
      <c r="E30" s="146" t="s">
        <v>358</v>
      </c>
      <c r="F30" s="146">
        <v>131</v>
      </c>
      <c r="G30" s="146">
        <v>2</v>
      </c>
      <c r="H30" s="197">
        <f t="shared" si="0"/>
        <v>2</v>
      </c>
      <c r="I30" s="197">
        <v>0</v>
      </c>
      <c r="J30" s="146">
        <v>2</v>
      </c>
      <c r="K30" s="197">
        <f t="shared" si="1"/>
        <v>1</v>
      </c>
      <c r="L30" s="197">
        <v>0</v>
      </c>
      <c r="M30" s="174">
        <v>0</v>
      </c>
      <c r="N30" s="185">
        <v>1</v>
      </c>
      <c r="O30" s="174">
        <v>0</v>
      </c>
      <c r="P30" s="186">
        <v>1</v>
      </c>
      <c r="Q30" s="174">
        <v>0</v>
      </c>
      <c r="R30" s="174">
        <v>0</v>
      </c>
      <c r="S30" s="174">
        <v>0</v>
      </c>
      <c r="T30" s="174">
        <v>0</v>
      </c>
      <c r="U30" s="174">
        <v>0</v>
      </c>
      <c r="V30" s="174">
        <v>0</v>
      </c>
      <c r="W30" s="174">
        <v>0</v>
      </c>
      <c r="X30" s="174">
        <v>0</v>
      </c>
      <c r="Y30" s="174">
        <v>0</v>
      </c>
      <c r="Z30" s="174">
        <v>0</v>
      </c>
      <c r="AA30" s="174">
        <v>0</v>
      </c>
      <c r="AB30" s="174">
        <v>0</v>
      </c>
      <c r="AC30" s="174">
        <v>0</v>
      </c>
      <c r="AD30" s="174">
        <v>0</v>
      </c>
      <c r="AE30" s="174">
        <v>0</v>
      </c>
      <c r="AF30" s="174">
        <v>0</v>
      </c>
      <c r="AG30" s="174">
        <v>0</v>
      </c>
      <c r="AH30" s="174">
        <v>0</v>
      </c>
      <c r="AI30" s="174">
        <v>0</v>
      </c>
      <c r="AJ30" s="174">
        <v>0</v>
      </c>
      <c r="AK30" s="174">
        <v>0</v>
      </c>
      <c r="AL30" s="174">
        <v>0</v>
      </c>
      <c r="AM30" s="174">
        <v>0</v>
      </c>
      <c r="AN30" s="174">
        <v>0</v>
      </c>
      <c r="AO30" s="174">
        <v>0</v>
      </c>
      <c r="AP30" s="174">
        <v>0</v>
      </c>
      <c r="AQ30" s="174">
        <v>0</v>
      </c>
      <c r="AR30" s="174">
        <v>0</v>
      </c>
      <c r="AS30" s="174">
        <v>0</v>
      </c>
      <c r="AT30" s="174">
        <v>0</v>
      </c>
      <c r="AU30" s="174">
        <v>0</v>
      </c>
      <c r="AV30" s="174">
        <v>0</v>
      </c>
      <c r="AW30" s="174">
        <v>0</v>
      </c>
      <c r="AX30" s="174">
        <v>0</v>
      </c>
      <c r="AY30" s="174">
        <v>0</v>
      </c>
      <c r="AZ30" s="174">
        <v>0</v>
      </c>
      <c r="BA30" s="174">
        <v>0</v>
      </c>
      <c r="BB30" s="174">
        <v>0</v>
      </c>
      <c r="BC30" s="174">
        <v>0</v>
      </c>
      <c r="BD30" s="174">
        <v>0</v>
      </c>
      <c r="BE30" s="174">
        <v>0</v>
      </c>
      <c r="BF30" s="174">
        <v>0</v>
      </c>
      <c r="BG30" s="174">
        <v>0</v>
      </c>
      <c r="BH30" s="174">
        <v>0</v>
      </c>
      <c r="BI30" s="174">
        <v>0</v>
      </c>
      <c r="BJ30" s="174">
        <v>0</v>
      </c>
      <c r="BK30" s="174">
        <v>0</v>
      </c>
      <c r="BL30" s="174">
        <v>0</v>
      </c>
      <c r="BM30" s="174">
        <v>0</v>
      </c>
      <c r="BN30" s="174">
        <v>0</v>
      </c>
      <c r="BO30" s="174">
        <v>0</v>
      </c>
      <c r="BP30" s="174">
        <v>0</v>
      </c>
      <c r="BQ30" s="174">
        <v>0</v>
      </c>
      <c r="BR30" s="174">
        <v>0</v>
      </c>
      <c r="BS30" s="201">
        <v>0</v>
      </c>
      <c r="BT30" s="201">
        <v>0</v>
      </c>
      <c r="BU30" s="201">
        <v>0</v>
      </c>
      <c r="BV30" s="201">
        <v>0</v>
      </c>
      <c r="BW30" s="201">
        <v>0</v>
      </c>
      <c r="BX30" s="201">
        <v>0</v>
      </c>
      <c r="BY30" s="201">
        <v>0</v>
      </c>
      <c r="BZ30" s="201">
        <v>0</v>
      </c>
      <c r="CA30" s="201">
        <v>0</v>
      </c>
      <c r="CB30" s="201">
        <v>0</v>
      </c>
      <c r="CC30" s="201">
        <v>0</v>
      </c>
      <c r="CD30" s="201">
        <v>0</v>
      </c>
      <c r="CE30" s="201">
        <v>0</v>
      </c>
      <c r="CF30" s="201">
        <v>0</v>
      </c>
      <c r="CG30" s="201">
        <v>0</v>
      </c>
      <c r="CH30" s="201">
        <v>0</v>
      </c>
      <c r="CI30" s="201">
        <v>0</v>
      </c>
      <c r="CJ30" s="201">
        <v>0</v>
      </c>
      <c r="CK30" s="201">
        <v>0</v>
      </c>
      <c r="CL30" s="201">
        <v>0</v>
      </c>
      <c r="CM30" s="201">
        <v>0</v>
      </c>
      <c r="CN30" s="201">
        <v>0</v>
      </c>
      <c r="CO30" s="201">
        <v>0</v>
      </c>
      <c r="CP30" s="201">
        <v>0</v>
      </c>
      <c r="CQ30" s="201">
        <v>0</v>
      </c>
      <c r="CR30" s="201">
        <v>0</v>
      </c>
      <c r="CS30" s="201">
        <v>0</v>
      </c>
      <c r="CT30" s="201">
        <v>0</v>
      </c>
      <c r="CU30" s="201">
        <v>0</v>
      </c>
      <c r="CV30" s="201">
        <v>0</v>
      </c>
      <c r="CW30" s="201">
        <v>0</v>
      </c>
      <c r="CX30" s="201">
        <v>0</v>
      </c>
      <c r="CY30" s="201">
        <v>0</v>
      </c>
      <c r="CZ30" s="201">
        <v>0</v>
      </c>
      <c r="DA30" s="201">
        <v>0</v>
      </c>
      <c r="DB30" s="199">
        <v>2</v>
      </c>
      <c r="DC30" s="201">
        <v>0</v>
      </c>
      <c r="DD30" s="201">
        <v>0</v>
      </c>
      <c r="DE30" s="201">
        <v>0</v>
      </c>
      <c r="DF30" s="201">
        <v>0</v>
      </c>
      <c r="DG30" s="201">
        <v>0</v>
      </c>
      <c r="DH30" s="201">
        <v>0</v>
      </c>
      <c r="DI30" s="201">
        <v>0</v>
      </c>
      <c r="DJ30" s="201">
        <v>0</v>
      </c>
      <c r="DK30" s="201">
        <v>0</v>
      </c>
    </row>
    <row r="31" spans="1:115" s="146" customFormat="1" x14ac:dyDescent="0.25">
      <c r="A31" s="146" t="s">
        <v>197</v>
      </c>
      <c r="B31" s="146" t="s">
        <v>543</v>
      </c>
      <c r="C31" s="168">
        <v>43239</v>
      </c>
      <c r="D31" s="146">
        <v>132</v>
      </c>
      <c r="E31" s="146" t="s">
        <v>358</v>
      </c>
      <c r="F31" s="146">
        <v>132</v>
      </c>
      <c r="G31" s="146">
        <v>19</v>
      </c>
      <c r="H31" s="197">
        <f t="shared" si="0"/>
        <v>3</v>
      </c>
      <c r="I31" s="197">
        <v>0</v>
      </c>
      <c r="J31" s="146">
        <v>30</v>
      </c>
      <c r="K31" s="197">
        <f t="shared" si="1"/>
        <v>3</v>
      </c>
      <c r="L31" s="197">
        <v>0</v>
      </c>
      <c r="M31" s="174">
        <v>0</v>
      </c>
      <c r="N31" s="185">
        <v>2</v>
      </c>
      <c r="O31" s="174">
        <v>0</v>
      </c>
      <c r="P31" s="186">
        <v>0</v>
      </c>
      <c r="Q31" s="174">
        <v>0</v>
      </c>
      <c r="R31" s="174">
        <v>0</v>
      </c>
      <c r="S31" s="174">
        <v>0</v>
      </c>
      <c r="T31" s="174">
        <v>0</v>
      </c>
      <c r="U31" s="174">
        <v>0</v>
      </c>
      <c r="V31" s="174">
        <v>0</v>
      </c>
      <c r="W31" s="174">
        <v>0</v>
      </c>
      <c r="X31" s="174">
        <v>0</v>
      </c>
      <c r="Y31" s="174">
        <v>0</v>
      </c>
      <c r="Z31" s="174">
        <v>0</v>
      </c>
      <c r="AA31" s="174">
        <v>0</v>
      </c>
      <c r="AB31" s="146">
        <v>14</v>
      </c>
      <c r="AC31" s="174">
        <v>0</v>
      </c>
      <c r="AD31" s="174">
        <v>0</v>
      </c>
      <c r="AE31" s="174">
        <v>0</v>
      </c>
      <c r="AF31" s="174">
        <v>0</v>
      </c>
      <c r="AG31" s="174">
        <v>0</v>
      </c>
      <c r="AH31" s="174">
        <v>0</v>
      </c>
      <c r="AI31" s="174">
        <v>0</v>
      </c>
      <c r="AJ31" s="174">
        <v>0</v>
      </c>
      <c r="AK31" s="174">
        <v>0</v>
      </c>
      <c r="AL31" s="146">
        <v>3</v>
      </c>
      <c r="AM31" s="174">
        <v>0</v>
      </c>
      <c r="AN31" s="174">
        <v>0</v>
      </c>
      <c r="AO31" s="174">
        <v>0</v>
      </c>
      <c r="AP31" s="174">
        <v>0</v>
      </c>
      <c r="AQ31" s="174">
        <v>0</v>
      </c>
      <c r="AR31" s="174">
        <v>0</v>
      </c>
      <c r="AS31" s="174">
        <v>0</v>
      </c>
      <c r="AT31" s="174">
        <v>0</v>
      </c>
      <c r="AU31" s="174">
        <v>0</v>
      </c>
      <c r="AV31" s="174">
        <v>0</v>
      </c>
      <c r="AW31" s="174">
        <v>0</v>
      </c>
      <c r="AX31" s="174">
        <v>0</v>
      </c>
      <c r="AY31" s="174">
        <v>0</v>
      </c>
      <c r="AZ31" s="174">
        <v>0</v>
      </c>
      <c r="BA31" s="174">
        <v>0</v>
      </c>
      <c r="BB31" s="174">
        <v>0</v>
      </c>
      <c r="BC31" s="174">
        <v>0</v>
      </c>
      <c r="BD31" s="174">
        <v>0</v>
      </c>
      <c r="BE31" s="174">
        <v>0</v>
      </c>
      <c r="BF31" s="174">
        <v>0</v>
      </c>
      <c r="BG31" s="174">
        <v>0</v>
      </c>
      <c r="BH31" s="174">
        <v>0</v>
      </c>
      <c r="BI31" s="174">
        <v>0</v>
      </c>
      <c r="BJ31" s="174">
        <v>0</v>
      </c>
      <c r="BK31" s="174">
        <v>0</v>
      </c>
      <c r="BL31" s="174">
        <v>0</v>
      </c>
      <c r="BM31" s="174">
        <v>0</v>
      </c>
      <c r="BN31" s="174">
        <v>0</v>
      </c>
      <c r="BO31" s="174">
        <v>0</v>
      </c>
      <c r="BP31" s="174">
        <v>0</v>
      </c>
      <c r="BQ31" s="174">
        <v>0</v>
      </c>
      <c r="BR31" s="174">
        <v>0</v>
      </c>
      <c r="BS31" s="201">
        <v>0</v>
      </c>
      <c r="BT31" s="201">
        <v>0</v>
      </c>
      <c r="BU31" s="201">
        <v>0</v>
      </c>
      <c r="BV31" s="201">
        <v>0</v>
      </c>
      <c r="BW31" s="201">
        <v>0</v>
      </c>
      <c r="BX31" s="201">
        <v>0</v>
      </c>
      <c r="BY31" s="201">
        <v>0</v>
      </c>
      <c r="BZ31" s="201">
        <v>0</v>
      </c>
      <c r="CA31" s="201">
        <v>0</v>
      </c>
      <c r="CB31" s="201">
        <v>0</v>
      </c>
      <c r="CC31" s="201">
        <v>0</v>
      </c>
      <c r="CD31" s="201">
        <v>0</v>
      </c>
      <c r="CE31" s="201">
        <v>0</v>
      </c>
      <c r="CF31" s="201">
        <v>0</v>
      </c>
      <c r="CG31" s="201">
        <v>0</v>
      </c>
      <c r="CH31" s="201">
        <v>0</v>
      </c>
      <c r="CI31" s="201">
        <v>0</v>
      </c>
      <c r="CJ31" s="201">
        <v>0</v>
      </c>
      <c r="CK31" s="201">
        <v>0</v>
      </c>
      <c r="CL31" s="201">
        <v>0</v>
      </c>
      <c r="CM31" s="199">
        <v>17</v>
      </c>
      <c r="CN31" s="201">
        <v>0</v>
      </c>
      <c r="CO31" s="201">
        <v>0</v>
      </c>
      <c r="CP31" s="201">
        <v>0</v>
      </c>
      <c r="CQ31" s="201">
        <v>0</v>
      </c>
      <c r="CR31" s="201">
        <v>0</v>
      </c>
      <c r="CS31" s="201">
        <v>0</v>
      </c>
      <c r="CT31" s="201">
        <v>0</v>
      </c>
      <c r="CU31" s="201">
        <v>0</v>
      </c>
      <c r="CV31" s="201">
        <v>0</v>
      </c>
      <c r="CW31" s="201">
        <v>0</v>
      </c>
      <c r="CX31" s="201">
        <v>0</v>
      </c>
      <c r="CY31" s="201">
        <v>0</v>
      </c>
      <c r="CZ31" s="201">
        <v>0</v>
      </c>
      <c r="DA31" s="201">
        <v>0</v>
      </c>
      <c r="DB31" s="199">
        <v>11</v>
      </c>
      <c r="DC31" s="201">
        <v>0</v>
      </c>
      <c r="DD31" s="201">
        <v>0</v>
      </c>
      <c r="DE31" s="201">
        <v>0</v>
      </c>
      <c r="DF31" s="201">
        <v>0</v>
      </c>
      <c r="DG31" s="201">
        <v>0</v>
      </c>
      <c r="DH31" s="199">
        <v>2</v>
      </c>
      <c r="DI31" s="201">
        <v>0</v>
      </c>
      <c r="DJ31" s="201">
        <v>0</v>
      </c>
      <c r="DK31" s="201">
        <v>0</v>
      </c>
    </row>
    <row r="32" spans="1:115" s="146" customFormat="1" x14ac:dyDescent="0.25">
      <c r="A32" s="146" t="s">
        <v>197</v>
      </c>
      <c r="B32" s="146" t="s">
        <v>543</v>
      </c>
      <c r="C32" s="168">
        <v>43239</v>
      </c>
      <c r="D32" s="146">
        <v>133</v>
      </c>
      <c r="E32" s="146" t="s">
        <v>377</v>
      </c>
      <c r="F32" s="146">
        <v>133</v>
      </c>
      <c r="G32" s="146">
        <v>12</v>
      </c>
      <c r="H32" s="197">
        <f t="shared" si="0"/>
        <v>2</v>
      </c>
      <c r="I32" s="197">
        <v>0</v>
      </c>
      <c r="J32" s="146">
        <v>22</v>
      </c>
      <c r="K32" s="197">
        <f t="shared" si="1"/>
        <v>2</v>
      </c>
      <c r="L32" s="197">
        <v>0</v>
      </c>
      <c r="M32" s="174">
        <v>0</v>
      </c>
      <c r="N32" s="185">
        <v>0</v>
      </c>
      <c r="O32" s="174">
        <v>0</v>
      </c>
      <c r="P32" s="186">
        <v>0</v>
      </c>
      <c r="Q32" s="174">
        <v>0</v>
      </c>
      <c r="R32" s="174">
        <v>0</v>
      </c>
      <c r="S32" s="174">
        <v>0</v>
      </c>
      <c r="T32" s="174">
        <v>0</v>
      </c>
      <c r="U32" s="174">
        <v>0</v>
      </c>
      <c r="V32" s="174">
        <v>0</v>
      </c>
      <c r="W32" s="174">
        <v>0</v>
      </c>
      <c r="X32" s="174">
        <v>0</v>
      </c>
      <c r="Y32" s="174">
        <v>0</v>
      </c>
      <c r="Z32" s="174">
        <v>0</v>
      </c>
      <c r="AA32" s="174">
        <v>0</v>
      </c>
      <c r="AB32" s="146">
        <v>5</v>
      </c>
      <c r="AC32" s="174">
        <v>0</v>
      </c>
      <c r="AD32" s="174">
        <v>0</v>
      </c>
      <c r="AE32" s="174">
        <v>0</v>
      </c>
      <c r="AF32" s="174">
        <v>0</v>
      </c>
      <c r="AG32" s="174">
        <v>0</v>
      </c>
      <c r="AH32" s="174">
        <v>0</v>
      </c>
      <c r="AI32" s="174">
        <v>0</v>
      </c>
      <c r="AJ32" s="174">
        <v>0</v>
      </c>
      <c r="AK32" s="174">
        <v>0</v>
      </c>
      <c r="AL32" s="146">
        <v>7</v>
      </c>
      <c r="AM32" s="174">
        <v>0</v>
      </c>
      <c r="AN32" s="174">
        <v>0</v>
      </c>
      <c r="AO32" s="174">
        <v>0</v>
      </c>
      <c r="AP32" s="174">
        <v>0</v>
      </c>
      <c r="AQ32" s="174">
        <v>0</v>
      </c>
      <c r="AR32" s="174">
        <v>0</v>
      </c>
      <c r="AS32" s="174">
        <v>0</v>
      </c>
      <c r="AT32" s="174">
        <v>0</v>
      </c>
      <c r="AU32" s="174">
        <v>0</v>
      </c>
      <c r="AV32" s="174">
        <v>0</v>
      </c>
      <c r="AW32" s="174">
        <v>0</v>
      </c>
      <c r="AX32" s="174">
        <v>0</v>
      </c>
      <c r="AY32" s="174">
        <v>0</v>
      </c>
      <c r="AZ32" s="174">
        <v>0</v>
      </c>
      <c r="BA32" s="174">
        <v>0</v>
      </c>
      <c r="BB32" s="174">
        <v>0</v>
      </c>
      <c r="BC32" s="174">
        <v>0</v>
      </c>
      <c r="BD32" s="174">
        <v>0</v>
      </c>
      <c r="BE32" s="174">
        <v>0</v>
      </c>
      <c r="BF32" s="174">
        <v>0</v>
      </c>
      <c r="BG32" s="174">
        <v>0</v>
      </c>
      <c r="BH32" s="174">
        <v>0</v>
      </c>
      <c r="BI32" s="174">
        <v>0</v>
      </c>
      <c r="BJ32" s="174">
        <v>0</v>
      </c>
      <c r="BK32" s="174">
        <v>0</v>
      </c>
      <c r="BL32" s="174">
        <v>0</v>
      </c>
      <c r="BM32" s="174">
        <v>0</v>
      </c>
      <c r="BN32" s="174">
        <v>0</v>
      </c>
      <c r="BO32" s="174">
        <v>0</v>
      </c>
      <c r="BP32" s="174">
        <v>0</v>
      </c>
      <c r="BQ32" s="174">
        <v>0</v>
      </c>
      <c r="BR32" s="174">
        <v>0</v>
      </c>
      <c r="BS32" s="201">
        <v>0</v>
      </c>
      <c r="BT32" s="201">
        <v>0</v>
      </c>
      <c r="BU32" s="201">
        <v>0</v>
      </c>
      <c r="BV32" s="201">
        <v>0</v>
      </c>
      <c r="BW32" s="201">
        <v>0</v>
      </c>
      <c r="BX32" s="201">
        <v>0</v>
      </c>
      <c r="BY32" s="201">
        <v>0</v>
      </c>
      <c r="BZ32" s="201">
        <v>0</v>
      </c>
      <c r="CA32" s="201">
        <v>0</v>
      </c>
      <c r="CB32" s="201">
        <v>0</v>
      </c>
      <c r="CC32" s="201">
        <v>0</v>
      </c>
      <c r="CD32" s="201">
        <v>0</v>
      </c>
      <c r="CE32" s="201">
        <v>0</v>
      </c>
      <c r="CF32" s="201">
        <v>0</v>
      </c>
      <c r="CG32" s="201">
        <v>0</v>
      </c>
      <c r="CH32" s="201">
        <v>0</v>
      </c>
      <c r="CI32" s="201">
        <v>0</v>
      </c>
      <c r="CJ32" s="201">
        <v>0</v>
      </c>
      <c r="CK32" s="201">
        <v>0</v>
      </c>
      <c r="CL32" s="201">
        <v>0</v>
      </c>
      <c r="CM32" s="199">
        <v>21</v>
      </c>
      <c r="CN32" s="201">
        <v>0</v>
      </c>
      <c r="CO32" s="201">
        <v>0</v>
      </c>
      <c r="CP32" s="201">
        <v>0</v>
      </c>
      <c r="CQ32" s="201">
        <v>0</v>
      </c>
      <c r="CR32" s="201">
        <v>0</v>
      </c>
      <c r="CS32" s="201">
        <v>0</v>
      </c>
      <c r="CT32" s="201">
        <v>0</v>
      </c>
      <c r="CU32" s="201">
        <v>0</v>
      </c>
      <c r="CV32" s="201">
        <v>0</v>
      </c>
      <c r="CW32" s="201">
        <v>0</v>
      </c>
      <c r="CX32" s="201">
        <v>0</v>
      </c>
      <c r="CY32" s="199">
        <v>1</v>
      </c>
      <c r="CZ32" s="201">
        <v>0</v>
      </c>
      <c r="DA32" s="201">
        <v>0</v>
      </c>
      <c r="DB32" s="201">
        <v>0</v>
      </c>
      <c r="DC32" s="201">
        <v>0</v>
      </c>
      <c r="DD32" s="201">
        <v>0</v>
      </c>
      <c r="DE32" s="201">
        <v>0</v>
      </c>
      <c r="DF32" s="201">
        <v>0</v>
      </c>
      <c r="DG32" s="201">
        <v>0</v>
      </c>
      <c r="DH32" s="201">
        <v>0</v>
      </c>
      <c r="DI32" s="201">
        <v>0</v>
      </c>
      <c r="DJ32" s="201">
        <v>0</v>
      </c>
      <c r="DK32" s="201">
        <v>0</v>
      </c>
    </row>
    <row r="33" spans="1:115" s="146" customFormat="1" x14ac:dyDescent="0.25">
      <c r="A33" s="146" t="s">
        <v>197</v>
      </c>
      <c r="B33" s="146" t="s">
        <v>543</v>
      </c>
      <c r="C33" s="168">
        <v>43239</v>
      </c>
      <c r="D33" s="146">
        <v>134</v>
      </c>
      <c r="E33" s="146" t="s">
        <v>377</v>
      </c>
      <c r="F33" s="146">
        <v>134</v>
      </c>
      <c r="G33" s="146">
        <v>30</v>
      </c>
      <c r="H33" s="197">
        <f t="shared" si="0"/>
        <v>3</v>
      </c>
      <c r="I33" s="197">
        <v>0</v>
      </c>
      <c r="J33" s="146">
        <v>29</v>
      </c>
      <c r="K33" s="197">
        <f t="shared" si="1"/>
        <v>3</v>
      </c>
      <c r="L33" s="197">
        <v>0</v>
      </c>
      <c r="M33" s="146">
        <v>0</v>
      </c>
      <c r="N33" s="185">
        <v>0</v>
      </c>
      <c r="O33" s="146">
        <v>0</v>
      </c>
      <c r="P33" s="186">
        <v>1</v>
      </c>
      <c r="Q33" s="146">
        <v>0</v>
      </c>
      <c r="R33" s="146">
        <v>0</v>
      </c>
      <c r="S33" s="146">
        <v>0</v>
      </c>
      <c r="T33" s="146">
        <v>0</v>
      </c>
      <c r="U33" s="146">
        <v>0</v>
      </c>
      <c r="V33" s="146">
        <v>0</v>
      </c>
      <c r="W33" s="146">
        <v>0</v>
      </c>
      <c r="X33" s="146">
        <v>0</v>
      </c>
      <c r="Y33" s="146">
        <v>0</v>
      </c>
      <c r="Z33" s="146">
        <v>0</v>
      </c>
      <c r="AA33" s="146">
        <v>0</v>
      </c>
      <c r="AB33" s="146">
        <v>24</v>
      </c>
      <c r="AC33" s="146">
        <v>0</v>
      </c>
      <c r="AD33" s="146">
        <v>0</v>
      </c>
      <c r="AE33" s="146">
        <v>0</v>
      </c>
      <c r="AF33" s="146">
        <v>0</v>
      </c>
      <c r="AG33" s="146">
        <v>0</v>
      </c>
      <c r="AH33" s="146">
        <v>0</v>
      </c>
      <c r="AI33" s="146">
        <v>0</v>
      </c>
      <c r="AJ33" s="146">
        <v>0</v>
      </c>
      <c r="AK33" s="146">
        <v>0</v>
      </c>
      <c r="AL33" s="146">
        <v>5</v>
      </c>
      <c r="AM33" s="146">
        <v>0</v>
      </c>
      <c r="AN33" s="146">
        <v>0</v>
      </c>
      <c r="AO33" s="146">
        <v>0</v>
      </c>
      <c r="AP33" s="146">
        <v>0</v>
      </c>
      <c r="AQ33" s="146">
        <v>0</v>
      </c>
      <c r="AR33" s="146">
        <v>0</v>
      </c>
      <c r="AS33" s="146">
        <v>0</v>
      </c>
      <c r="AT33" s="146">
        <v>0</v>
      </c>
      <c r="AU33" s="146">
        <v>0</v>
      </c>
      <c r="AV33" s="146">
        <v>0</v>
      </c>
      <c r="AW33" s="146">
        <v>0</v>
      </c>
      <c r="AX33" s="146">
        <v>0</v>
      </c>
      <c r="AY33" s="146">
        <v>0</v>
      </c>
      <c r="AZ33" s="146">
        <v>0</v>
      </c>
      <c r="BA33" s="146">
        <v>0</v>
      </c>
      <c r="BB33" s="146">
        <v>0</v>
      </c>
      <c r="BC33" s="146">
        <v>0</v>
      </c>
      <c r="BD33" s="146">
        <v>0</v>
      </c>
      <c r="BE33" s="146">
        <v>0</v>
      </c>
      <c r="BF33" s="146">
        <v>0</v>
      </c>
      <c r="BG33" s="146">
        <v>0</v>
      </c>
      <c r="BH33" s="146">
        <v>0</v>
      </c>
      <c r="BI33" s="146">
        <v>0</v>
      </c>
      <c r="BJ33" s="146">
        <v>0</v>
      </c>
      <c r="BK33" s="146">
        <v>0</v>
      </c>
      <c r="BL33" s="146">
        <v>0</v>
      </c>
      <c r="BM33" s="146">
        <v>0</v>
      </c>
      <c r="BN33" s="146">
        <v>0</v>
      </c>
      <c r="BO33" s="146">
        <v>0</v>
      </c>
      <c r="BP33" s="146">
        <v>0</v>
      </c>
      <c r="BQ33" s="146">
        <v>0</v>
      </c>
      <c r="BR33" s="146">
        <v>0</v>
      </c>
      <c r="BS33" s="199">
        <v>0</v>
      </c>
      <c r="BT33" s="199">
        <v>0</v>
      </c>
      <c r="BU33" s="199">
        <v>0</v>
      </c>
      <c r="BV33" s="199">
        <v>0</v>
      </c>
      <c r="BW33" s="199">
        <v>0</v>
      </c>
      <c r="BX33" s="199">
        <v>0</v>
      </c>
      <c r="BY33" s="199">
        <v>0</v>
      </c>
      <c r="BZ33" s="199">
        <v>0</v>
      </c>
      <c r="CA33" s="199">
        <v>0</v>
      </c>
      <c r="CB33" s="199">
        <v>0</v>
      </c>
      <c r="CC33" s="199">
        <v>0</v>
      </c>
      <c r="CD33" s="199">
        <v>0</v>
      </c>
      <c r="CE33" s="199">
        <v>0</v>
      </c>
      <c r="CF33" s="199">
        <v>0</v>
      </c>
      <c r="CG33" s="199">
        <v>0</v>
      </c>
      <c r="CH33" s="199">
        <v>0</v>
      </c>
      <c r="CI33" s="199">
        <v>0</v>
      </c>
      <c r="CJ33" s="199">
        <v>0</v>
      </c>
      <c r="CK33" s="199">
        <v>0</v>
      </c>
      <c r="CL33" s="199">
        <v>0</v>
      </c>
      <c r="CM33" s="199">
        <v>26</v>
      </c>
      <c r="CN33" s="199">
        <v>1</v>
      </c>
      <c r="CO33" s="199">
        <v>0</v>
      </c>
      <c r="CP33" s="199">
        <v>0</v>
      </c>
      <c r="CQ33" s="199">
        <v>0</v>
      </c>
      <c r="CR33" s="199">
        <v>0</v>
      </c>
      <c r="CS33" s="199">
        <v>0</v>
      </c>
      <c r="CT33" s="199">
        <v>0</v>
      </c>
      <c r="CU33" s="199">
        <v>0</v>
      </c>
      <c r="CV33" s="199">
        <v>0</v>
      </c>
      <c r="CW33" s="199">
        <v>0</v>
      </c>
      <c r="CX33" s="199">
        <v>0</v>
      </c>
      <c r="CY33" s="199">
        <v>0</v>
      </c>
      <c r="CZ33" s="199">
        <v>0</v>
      </c>
      <c r="DA33" s="199">
        <v>0</v>
      </c>
      <c r="DB33" s="199">
        <v>2</v>
      </c>
      <c r="DC33" s="199">
        <v>0</v>
      </c>
      <c r="DD33" s="199">
        <v>0</v>
      </c>
      <c r="DE33" s="199">
        <v>0</v>
      </c>
      <c r="DF33" s="199">
        <v>0</v>
      </c>
      <c r="DG33" s="199">
        <v>0</v>
      </c>
      <c r="DH33" s="199">
        <v>0</v>
      </c>
      <c r="DI33" s="199">
        <v>0</v>
      </c>
      <c r="DJ33" s="199">
        <v>0</v>
      </c>
      <c r="DK33" s="199">
        <v>0</v>
      </c>
    </row>
    <row r="34" spans="1:115" s="146" customFormat="1" x14ac:dyDescent="0.25">
      <c r="A34" s="174" t="s">
        <v>197</v>
      </c>
      <c r="B34" s="174" t="s">
        <v>543</v>
      </c>
      <c r="C34" s="175">
        <v>43239</v>
      </c>
      <c r="D34" s="174">
        <v>135</v>
      </c>
      <c r="E34" s="174" t="s">
        <v>371</v>
      </c>
      <c r="F34" s="174">
        <v>135</v>
      </c>
      <c r="G34" s="174">
        <v>34</v>
      </c>
      <c r="H34" s="197">
        <f t="shared" si="0"/>
        <v>2</v>
      </c>
      <c r="I34" s="197">
        <v>0</v>
      </c>
      <c r="J34" s="146">
        <v>36</v>
      </c>
      <c r="K34" s="197">
        <f t="shared" si="1"/>
        <v>3</v>
      </c>
      <c r="L34" s="197">
        <v>0</v>
      </c>
      <c r="M34" s="146">
        <v>0</v>
      </c>
      <c r="N34" s="185">
        <v>0</v>
      </c>
      <c r="O34" s="146">
        <v>0</v>
      </c>
      <c r="P34" s="186">
        <v>0</v>
      </c>
      <c r="Q34" s="146">
        <v>0</v>
      </c>
      <c r="R34" s="146">
        <v>0</v>
      </c>
      <c r="S34" s="146">
        <v>0</v>
      </c>
      <c r="T34" s="146">
        <v>0</v>
      </c>
      <c r="U34" s="146">
        <v>0</v>
      </c>
      <c r="V34" s="146">
        <v>0</v>
      </c>
      <c r="W34" s="146">
        <v>0</v>
      </c>
      <c r="X34" s="146">
        <v>0</v>
      </c>
      <c r="Y34" s="146">
        <v>0</v>
      </c>
      <c r="Z34" s="146">
        <v>0</v>
      </c>
      <c r="AA34" s="146">
        <v>0</v>
      </c>
      <c r="AB34" s="146">
        <v>18</v>
      </c>
      <c r="AC34" s="146">
        <v>0</v>
      </c>
      <c r="AD34" s="146">
        <v>0</v>
      </c>
      <c r="AE34" s="146">
        <v>0</v>
      </c>
      <c r="AF34" s="146">
        <v>0</v>
      </c>
      <c r="AG34" s="146">
        <v>0</v>
      </c>
      <c r="AH34" s="146">
        <v>0</v>
      </c>
      <c r="AI34" s="146">
        <v>0</v>
      </c>
      <c r="AJ34" s="146">
        <v>0</v>
      </c>
      <c r="AK34" s="146">
        <v>0</v>
      </c>
      <c r="AL34" s="146">
        <v>16</v>
      </c>
      <c r="AM34" s="146">
        <v>0</v>
      </c>
      <c r="AN34" s="146">
        <v>0</v>
      </c>
      <c r="AO34" s="146">
        <v>0</v>
      </c>
      <c r="AP34" s="146">
        <v>0</v>
      </c>
      <c r="AQ34" s="146">
        <v>0</v>
      </c>
      <c r="AR34" s="146">
        <v>0</v>
      </c>
      <c r="AS34" s="146">
        <v>0</v>
      </c>
      <c r="AT34" s="146">
        <v>0</v>
      </c>
      <c r="AU34" s="146">
        <v>0</v>
      </c>
      <c r="AV34" s="146">
        <v>0</v>
      </c>
      <c r="AW34" s="146">
        <v>0</v>
      </c>
      <c r="AX34" s="146">
        <v>0</v>
      </c>
      <c r="AY34" s="146">
        <v>0</v>
      </c>
      <c r="AZ34" s="146">
        <v>0</v>
      </c>
      <c r="BA34" s="146">
        <v>0</v>
      </c>
      <c r="BB34" s="146">
        <v>0</v>
      </c>
      <c r="BC34" s="146">
        <v>0</v>
      </c>
      <c r="BD34" s="146">
        <v>0</v>
      </c>
      <c r="BE34" s="146">
        <v>0</v>
      </c>
      <c r="BF34" s="146">
        <v>0</v>
      </c>
      <c r="BG34" s="146">
        <v>0</v>
      </c>
      <c r="BH34" s="146">
        <v>0</v>
      </c>
      <c r="BI34" s="146">
        <v>0</v>
      </c>
      <c r="BJ34" s="146">
        <v>0</v>
      </c>
      <c r="BK34" s="146">
        <v>0</v>
      </c>
      <c r="BL34" s="146">
        <v>0</v>
      </c>
      <c r="BM34" s="146">
        <v>0</v>
      </c>
      <c r="BN34" s="146">
        <v>0</v>
      </c>
      <c r="BO34" s="146">
        <v>0</v>
      </c>
      <c r="BP34" s="146">
        <v>0</v>
      </c>
      <c r="BQ34" s="146">
        <v>0</v>
      </c>
      <c r="BR34" s="146">
        <v>0</v>
      </c>
      <c r="BS34" s="199">
        <v>0</v>
      </c>
      <c r="BT34" s="199">
        <v>0</v>
      </c>
      <c r="BU34" s="199">
        <v>0</v>
      </c>
      <c r="BV34" s="199">
        <v>0</v>
      </c>
      <c r="BW34" s="199">
        <v>0</v>
      </c>
      <c r="BX34" s="199">
        <v>0</v>
      </c>
      <c r="BY34" s="199">
        <v>0</v>
      </c>
      <c r="BZ34" s="199">
        <v>0</v>
      </c>
      <c r="CA34" s="199">
        <v>0</v>
      </c>
      <c r="CB34" s="199">
        <v>0</v>
      </c>
      <c r="CC34" s="199">
        <v>0</v>
      </c>
      <c r="CD34" s="199">
        <v>0</v>
      </c>
      <c r="CE34" s="199">
        <v>0</v>
      </c>
      <c r="CF34" s="199">
        <v>0</v>
      </c>
      <c r="CG34" s="199">
        <v>0</v>
      </c>
      <c r="CH34" s="199">
        <v>0</v>
      </c>
      <c r="CI34" s="199">
        <v>0</v>
      </c>
      <c r="CJ34" s="199">
        <v>0</v>
      </c>
      <c r="CK34" s="199">
        <v>0</v>
      </c>
      <c r="CL34" s="199">
        <v>0</v>
      </c>
      <c r="CM34" s="199">
        <v>32</v>
      </c>
      <c r="CN34" s="199">
        <v>0</v>
      </c>
      <c r="CO34" s="199">
        <v>0</v>
      </c>
      <c r="CP34" s="199">
        <v>0</v>
      </c>
      <c r="CQ34" s="199">
        <v>0</v>
      </c>
      <c r="CR34" s="199">
        <v>0</v>
      </c>
      <c r="CS34" s="199">
        <v>0</v>
      </c>
      <c r="CT34" s="199">
        <v>0</v>
      </c>
      <c r="CU34" s="199">
        <v>0</v>
      </c>
      <c r="CV34" s="199">
        <v>0</v>
      </c>
      <c r="CW34" s="199">
        <v>0</v>
      </c>
      <c r="CX34" s="199">
        <v>0</v>
      </c>
      <c r="CY34" s="199">
        <v>0</v>
      </c>
      <c r="CZ34" s="199">
        <v>0</v>
      </c>
      <c r="DA34" s="199">
        <v>0</v>
      </c>
      <c r="DB34" s="199">
        <v>2</v>
      </c>
      <c r="DC34" s="199">
        <v>0</v>
      </c>
      <c r="DD34" s="199">
        <v>0</v>
      </c>
      <c r="DE34" s="199">
        <v>0</v>
      </c>
      <c r="DF34" s="199">
        <v>0</v>
      </c>
      <c r="DG34" s="199">
        <v>0</v>
      </c>
      <c r="DH34" s="199">
        <v>2</v>
      </c>
      <c r="DI34" s="199">
        <v>0</v>
      </c>
      <c r="DJ34" s="199">
        <v>0</v>
      </c>
      <c r="DK34" s="199">
        <v>0</v>
      </c>
    </row>
    <row r="35" spans="1:115" s="146" customFormat="1" x14ac:dyDescent="0.25">
      <c r="A35" s="146" t="s">
        <v>197</v>
      </c>
      <c r="B35" s="146" t="s">
        <v>543</v>
      </c>
      <c r="C35" s="168">
        <v>43239</v>
      </c>
      <c r="D35" s="146">
        <v>136</v>
      </c>
      <c r="E35" s="146" t="s">
        <v>358</v>
      </c>
      <c r="F35" s="146">
        <v>136</v>
      </c>
      <c r="G35" s="146">
        <v>17</v>
      </c>
      <c r="H35" s="197">
        <f t="shared" si="0"/>
        <v>2</v>
      </c>
      <c r="I35" s="197">
        <v>0</v>
      </c>
      <c r="J35" s="146">
        <v>29</v>
      </c>
      <c r="K35" s="197">
        <f t="shared" si="1"/>
        <v>3</v>
      </c>
      <c r="L35" s="197">
        <v>0</v>
      </c>
      <c r="M35" s="174">
        <v>0</v>
      </c>
      <c r="N35" s="185">
        <v>0</v>
      </c>
      <c r="O35" s="174">
        <v>0</v>
      </c>
      <c r="P35" s="186">
        <v>0</v>
      </c>
      <c r="Q35" s="174">
        <v>0</v>
      </c>
      <c r="R35" s="174">
        <v>0</v>
      </c>
      <c r="S35" s="174">
        <v>0</v>
      </c>
      <c r="T35" s="174">
        <v>0</v>
      </c>
      <c r="U35" s="174">
        <v>0</v>
      </c>
      <c r="V35" s="174">
        <v>0</v>
      </c>
      <c r="W35" s="174">
        <v>0</v>
      </c>
      <c r="X35" s="174">
        <v>0</v>
      </c>
      <c r="Y35" s="174">
        <v>0</v>
      </c>
      <c r="Z35" s="174">
        <v>0</v>
      </c>
      <c r="AA35" s="174">
        <v>0</v>
      </c>
      <c r="AB35" s="146">
        <v>9</v>
      </c>
      <c r="AC35" s="174">
        <v>0</v>
      </c>
      <c r="AD35" s="174">
        <v>0</v>
      </c>
      <c r="AE35" s="174">
        <v>0</v>
      </c>
      <c r="AF35" s="174">
        <v>0</v>
      </c>
      <c r="AG35" s="174">
        <v>0</v>
      </c>
      <c r="AH35" s="174">
        <v>0</v>
      </c>
      <c r="AI35" s="174">
        <v>0</v>
      </c>
      <c r="AJ35" s="174">
        <v>0</v>
      </c>
      <c r="AK35" s="174">
        <v>0</v>
      </c>
      <c r="AL35" s="146">
        <v>8</v>
      </c>
      <c r="AM35" s="174">
        <v>0</v>
      </c>
      <c r="AN35" s="174">
        <v>0</v>
      </c>
      <c r="AO35" s="174">
        <v>0</v>
      </c>
      <c r="AP35" s="174">
        <v>0</v>
      </c>
      <c r="AQ35" s="174">
        <v>0</v>
      </c>
      <c r="AR35" s="174">
        <v>0</v>
      </c>
      <c r="AS35" s="174">
        <v>0</v>
      </c>
      <c r="AT35" s="174">
        <v>0</v>
      </c>
      <c r="AU35" s="174">
        <v>0</v>
      </c>
      <c r="AV35" s="174">
        <v>0</v>
      </c>
      <c r="AW35" s="174">
        <v>0</v>
      </c>
      <c r="AX35" s="174">
        <v>0</v>
      </c>
      <c r="AY35" s="174">
        <v>0</v>
      </c>
      <c r="AZ35" s="174">
        <v>0</v>
      </c>
      <c r="BA35" s="174">
        <v>0</v>
      </c>
      <c r="BB35" s="174">
        <v>0</v>
      </c>
      <c r="BC35" s="174">
        <v>0</v>
      </c>
      <c r="BD35" s="174">
        <v>0</v>
      </c>
      <c r="BE35" s="174">
        <v>0</v>
      </c>
      <c r="BF35" s="174">
        <v>0</v>
      </c>
      <c r="BG35" s="174">
        <v>0</v>
      </c>
      <c r="BH35" s="174">
        <v>0</v>
      </c>
      <c r="BI35" s="174">
        <v>0</v>
      </c>
      <c r="BJ35" s="174">
        <v>0</v>
      </c>
      <c r="BK35" s="174">
        <v>0</v>
      </c>
      <c r="BL35" s="174">
        <v>0</v>
      </c>
      <c r="BM35" s="174">
        <v>0</v>
      </c>
      <c r="BN35" s="174">
        <v>0</v>
      </c>
      <c r="BO35" s="174">
        <v>0</v>
      </c>
      <c r="BP35" s="174">
        <v>0</v>
      </c>
      <c r="BQ35" s="174">
        <v>0</v>
      </c>
      <c r="BR35" s="174">
        <v>0</v>
      </c>
      <c r="BS35" s="201">
        <v>0</v>
      </c>
      <c r="BT35" s="201">
        <v>0</v>
      </c>
      <c r="BU35" s="201">
        <v>0</v>
      </c>
      <c r="BV35" s="201">
        <v>0</v>
      </c>
      <c r="BW35" s="201">
        <v>0</v>
      </c>
      <c r="BX35" s="201">
        <v>0</v>
      </c>
      <c r="BY35" s="201">
        <v>0</v>
      </c>
      <c r="BZ35" s="201">
        <v>0</v>
      </c>
      <c r="CA35" s="201">
        <v>0</v>
      </c>
      <c r="CB35" s="201">
        <v>0</v>
      </c>
      <c r="CC35" s="201">
        <v>0</v>
      </c>
      <c r="CD35" s="201">
        <v>0</v>
      </c>
      <c r="CE35" s="201">
        <v>0</v>
      </c>
      <c r="CF35" s="201">
        <v>0</v>
      </c>
      <c r="CG35" s="201">
        <v>0</v>
      </c>
      <c r="CH35" s="201">
        <v>0</v>
      </c>
      <c r="CI35" s="201">
        <v>0</v>
      </c>
      <c r="CJ35" s="201">
        <v>0</v>
      </c>
      <c r="CK35" s="201">
        <v>0</v>
      </c>
      <c r="CL35" s="201">
        <v>0</v>
      </c>
      <c r="CM35" s="199">
        <v>26</v>
      </c>
      <c r="CN35" s="201">
        <v>0</v>
      </c>
      <c r="CO35" s="201">
        <v>0</v>
      </c>
      <c r="CP35" s="201">
        <v>0</v>
      </c>
      <c r="CQ35" s="201">
        <v>0</v>
      </c>
      <c r="CR35" s="201">
        <v>0</v>
      </c>
      <c r="CS35" s="201">
        <v>0</v>
      </c>
      <c r="CT35" s="201">
        <v>0</v>
      </c>
      <c r="CU35" s="201">
        <v>0</v>
      </c>
      <c r="CV35" s="201">
        <v>0</v>
      </c>
      <c r="CW35" s="201">
        <v>0</v>
      </c>
      <c r="CX35" s="201">
        <v>0</v>
      </c>
      <c r="CY35" s="201">
        <v>0</v>
      </c>
      <c r="CZ35" s="201">
        <v>0</v>
      </c>
      <c r="DA35" s="201">
        <v>0</v>
      </c>
      <c r="DB35" s="199">
        <v>1</v>
      </c>
      <c r="DC35" s="201">
        <v>0</v>
      </c>
      <c r="DD35" s="201">
        <v>0</v>
      </c>
      <c r="DE35" s="201">
        <v>0</v>
      </c>
      <c r="DF35" s="201">
        <v>0</v>
      </c>
      <c r="DG35" s="201">
        <v>0</v>
      </c>
      <c r="DH35" s="199">
        <v>2</v>
      </c>
      <c r="DI35" s="201">
        <v>0</v>
      </c>
      <c r="DJ35" s="201">
        <v>0</v>
      </c>
      <c r="DK35" s="201">
        <v>0</v>
      </c>
    </row>
    <row r="40" spans="1:115" x14ac:dyDescent="0.25">
      <c r="A40" s="146" t="s">
        <v>838</v>
      </c>
      <c r="B40" s="167" t="s">
        <v>839</v>
      </c>
      <c r="C40" s="163" t="s">
        <v>836</v>
      </c>
      <c r="D40" t="s">
        <v>837</v>
      </c>
      <c r="F40" s="146"/>
      <c r="G40" s="146"/>
      <c r="H40"/>
      <c r="I40"/>
      <c r="L40" s="146" t="s">
        <v>838</v>
      </c>
      <c r="M40" s="167" t="s">
        <v>839</v>
      </c>
      <c r="N40" s="163" t="s">
        <v>848</v>
      </c>
      <c r="O40" s="146" t="s">
        <v>837</v>
      </c>
      <c r="BQ40" s="199"/>
      <c r="BR40" s="199"/>
      <c r="DJ40"/>
      <c r="DK40"/>
    </row>
    <row r="41" spans="1:115" x14ac:dyDescent="0.25">
      <c r="A41" s="146">
        <v>1</v>
      </c>
      <c r="B41" s="146">
        <v>99.1</v>
      </c>
      <c r="C41" s="197">
        <v>1</v>
      </c>
      <c r="D41">
        <f>C41</f>
        <v>1</v>
      </c>
      <c r="F41" s="146"/>
      <c r="G41" s="146"/>
      <c r="H41"/>
      <c r="I41"/>
      <c r="L41" s="146">
        <v>1</v>
      </c>
      <c r="M41" s="146">
        <v>99.1</v>
      </c>
      <c r="N41" s="197">
        <v>4</v>
      </c>
      <c r="O41" s="146">
        <f>N41</f>
        <v>4</v>
      </c>
      <c r="BQ41" s="199"/>
      <c r="BR41" s="199"/>
      <c r="DJ41"/>
      <c r="DK41"/>
    </row>
    <row r="42" spans="1:115" x14ac:dyDescent="0.25">
      <c r="A42" s="146">
        <v>2</v>
      </c>
      <c r="B42" s="146">
        <v>99.2</v>
      </c>
      <c r="C42" s="197">
        <v>2</v>
      </c>
      <c r="D42">
        <f>C42+D41</f>
        <v>3</v>
      </c>
      <c r="F42" s="146"/>
      <c r="G42" s="146"/>
      <c r="H42"/>
      <c r="I42"/>
      <c r="L42" s="146">
        <v>2</v>
      </c>
      <c r="M42" s="146">
        <v>99.2</v>
      </c>
      <c r="N42" s="197">
        <v>2</v>
      </c>
      <c r="O42" s="146">
        <f>N42+O41</f>
        <v>6</v>
      </c>
      <c r="BQ42" s="199"/>
      <c r="BR42" s="199"/>
      <c r="DJ42"/>
      <c r="DK42"/>
    </row>
    <row r="43" spans="1:115" x14ac:dyDescent="0.25">
      <c r="A43" s="146">
        <v>3</v>
      </c>
      <c r="B43" s="146">
        <v>100</v>
      </c>
      <c r="C43" s="197">
        <v>0</v>
      </c>
      <c r="D43" s="146">
        <f t="shared" ref="D43:D72" si="2">C43+D42</f>
        <v>3</v>
      </c>
      <c r="F43" s="146"/>
      <c r="G43" s="146"/>
      <c r="H43"/>
      <c r="I43"/>
      <c r="L43" s="146">
        <v>3</v>
      </c>
      <c r="M43" s="146">
        <v>100</v>
      </c>
      <c r="N43" s="197">
        <v>3</v>
      </c>
      <c r="O43" s="146">
        <f t="shared" ref="O43:O72" si="3">N43+O42</f>
        <v>9</v>
      </c>
      <c r="BQ43" s="199"/>
      <c r="BR43" s="199"/>
      <c r="DJ43"/>
      <c r="DK43"/>
    </row>
    <row r="44" spans="1:115" x14ac:dyDescent="0.25">
      <c r="A44" s="146">
        <v>4</v>
      </c>
      <c r="B44" s="146">
        <v>101</v>
      </c>
      <c r="C44" s="197">
        <v>1</v>
      </c>
      <c r="D44" s="146">
        <f t="shared" si="2"/>
        <v>4</v>
      </c>
      <c r="F44" s="146"/>
      <c r="G44" s="146"/>
      <c r="H44"/>
      <c r="I44"/>
      <c r="L44" s="146">
        <v>4</v>
      </c>
      <c r="M44" s="146">
        <v>101</v>
      </c>
      <c r="N44" s="197">
        <v>2</v>
      </c>
      <c r="O44" s="146">
        <f t="shared" si="3"/>
        <v>11</v>
      </c>
      <c r="BQ44" s="199"/>
      <c r="BR44" s="199"/>
      <c r="DJ44"/>
      <c r="DK44"/>
    </row>
    <row r="45" spans="1:115" x14ac:dyDescent="0.25">
      <c r="A45" s="146">
        <v>5</v>
      </c>
      <c r="B45" s="146">
        <v>102</v>
      </c>
      <c r="C45" s="197">
        <v>2</v>
      </c>
      <c r="D45" s="146">
        <f t="shared" si="2"/>
        <v>6</v>
      </c>
      <c r="F45" s="146"/>
      <c r="G45" s="146"/>
      <c r="H45"/>
      <c r="I45"/>
      <c r="L45" s="146">
        <v>5</v>
      </c>
      <c r="M45" s="146">
        <v>102</v>
      </c>
      <c r="N45" s="197">
        <v>4</v>
      </c>
      <c r="O45" s="146">
        <f t="shared" si="3"/>
        <v>15</v>
      </c>
      <c r="BQ45" s="199"/>
      <c r="BR45" s="199"/>
      <c r="DJ45"/>
      <c r="DK45"/>
    </row>
    <row r="46" spans="1:115" x14ac:dyDescent="0.25">
      <c r="A46" s="146">
        <v>6</v>
      </c>
      <c r="B46" s="146">
        <v>103</v>
      </c>
      <c r="C46" s="197">
        <v>0</v>
      </c>
      <c r="D46" s="146">
        <f t="shared" si="2"/>
        <v>6</v>
      </c>
      <c r="F46" s="146"/>
      <c r="G46" s="146"/>
      <c r="H46"/>
      <c r="I46"/>
      <c r="L46" s="146">
        <v>6</v>
      </c>
      <c r="M46" s="146">
        <v>103</v>
      </c>
      <c r="N46" s="197">
        <v>0</v>
      </c>
      <c r="O46" s="146">
        <f t="shared" si="3"/>
        <v>15</v>
      </c>
      <c r="BQ46" s="199"/>
      <c r="BR46" s="199"/>
      <c r="DJ46"/>
      <c r="DK46"/>
    </row>
    <row r="47" spans="1:115" x14ac:dyDescent="0.25">
      <c r="A47" s="146">
        <v>7</v>
      </c>
      <c r="B47" s="146">
        <v>104</v>
      </c>
      <c r="C47" s="197">
        <v>1</v>
      </c>
      <c r="D47" s="146">
        <f t="shared" si="2"/>
        <v>7</v>
      </c>
      <c r="F47" s="146"/>
      <c r="G47" s="146"/>
      <c r="H47"/>
      <c r="I47"/>
      <c r="L47" s="146">
        <v>7</v>
      </c>
      <c r="M47" s="146">
        <v>104</v>
      </c>
      <c r="N47" s="197">
        <v>0</v>
      </c>
      <c r="O47" s="146">
        <f t="shared" si="3"/>
        <v>15</v>
      </c>
      <c r="BQ47" s="199"/>
      <c r="BR47" s="199"/>
      <c r="DJ47"/>
      <c r="DK47"/>
    </row>
    <row r="48" spans="1:115" x14ac:dyDescent="0.25">
      <c r="A48" s="146">
        <v>8</v>
      </c>
      <c r="B48" s="146">
        <v>105</v>
      </c>
      <c r="C48" s="197">
        <v>0</v>
      </c>
      <c r="D48" s="146">
        <f t="shared" si="2"/>
        <v>7</v>
      </c>
      <c r="F48" s="146"/>
      <c r="G48" s="146"/>
      <c r="H48"/>
      <c r="I48"/>
      <c r="L48" s="146">
        <v>8</v>
      </c>
      <c r="M48" s="146">
        <v>105</v>
      </c>
      <c r="N48" s="197">
        <v>1</v>
      </c>
      <c r="O48" s="146">
        <f t="shared" si="3"/>
        <v>16</v>
      </c>
      <c r="BQ48" s="199"/>
      <c r="BR48" s="199"/>
      <c r="DJ48"/>
      <c r="DK48"/>
    </row>
    <row r="49" spans="1:115" x14ac:dyDescent="0.25">
      <c r="A49" s="146">
        <v>9</v>
      </c>
      <c r="B49" s="146">
        <v>106</v>
      </c>
      <c r="C49" s="197">
        <v>0</v>
      </c>
      <c r="D49" s="146">
        <f t="shared" si="2"/>
        <v>7</v>
      </c>
      <c r="F49" s="146"/>
      <c r="G49" s="146"/>
      <c r="H49"/>
      <c r="I49"/>
      <c r="L49" s="146">
        <v>9</v>
      </c>
      <c r="M49" s="146">
        <v>106</v>
      </c>
      <c r="N49" s="197">
        <v>0</v>
      </c>
      <c r="O49" s="146">
        <f t="shared" si="3"/>
        <v>16</v>
      </c>
      <c r="BQ49" s="199"/>
      <c r="BR49" s="199"/>
      <c r="DJ49"/>
      <c r="DK49"/>
    </row>
    <row r="50" spans="1:115" x14ac:dyDescent="0.25">
      <c r="A50" s="146">
        <v>10</v>
      </c>
      <c r="B50" s="146">
        <v>107</v>
      </c>
      <c r="C50" s="197">
        <v>0</v>
      </c>
      <c r="D50" s="146">
        <f t="shared" si="2"/>
        <v>7</v>
      </c>
      <c r="F50" s="146"/>
      <c r="G50" s="146"/>
      <c r="H50"/>
      <c r="I50"/>
      <c r="L50" s="146">
        <v>10</v>
      </c>
      <c r="M50" s="146">
        <v>107</v>
      </c>
      <c r="N50" s="197">
        <v>0</v>
      </c>
      <c r="O50" s="146">
        <f t="shared" si="3"/>
        <v>16</v>
      </c>
      <c r="BQ50" s="199"/>
      <c r="BR50" s="199"/>
      <c r="DJ50"/>
      <c r="DK50"/>
    </row>
    <row r="51" spans="1:115" x14ac:dyDescent="0.25">
      <c r="A51" s="146">
        <v>11</v>
      </c>
      <c r="B51" s="146">
        <v>108</v>
      </c>
      <c r="C51" s="197">
        <v>0</v>
      </c>
      <c r="D51" s="146">
        <f t="shared" si="2"/>
        <v>7</v>
      </c>
      <c r="F51" s="146"/>
      <c r="G51" s="146"/>
      <c r="H51"/>
      <c r="I51"/>
      <c r="L51" s="146">
        <v>11</v>
      </c>
      <c r="M51" s="146">
        <v>108</v>
      </c>
      <c r="N51" s="197">
        <v>0</v>
      </c>
      <c r="O51" s="146">
        <f t="shared" si="3"/>
        <v>16</v>
      </c>
      <c r="BQ51" s="199"/>
      <c r="BR51" s="199"/>
      <c r="DJ51"/>
      <c r="DK51"/>
    </row>
    <row r="52" spans="1:115" x14ac:dyDescent="0.25">
      <c r="A52" s="146">
        <v>12</v>
      </c>
      <c r="B52" s="146">
        <v>109</v>
      </c>
      <c r="C52" s="197">
        <v>0</v>
      </c>
      <c r="D52" s="146">
        <f t="shared" si="2"/>
        <v>7</v>
      </c>
      <c r="F52" s="146"/>
      <c r="G52" s="146"/>
      <c r="H52"/>
      <c r="I52"/>
      <c r="L52" s="146">
        <v>12</v>
      </c>
      <c r="M52" s="146">
        <v>109</v>
      </c>
      <c r="N52" s="197">
        <v>0</v>
      </c>
      <c r="O52" s="146">
        <f t="shared" si="3"/>
        <v>16</v>
      </c>
      <c r="BQ52" s="199"/>
      <c r="BR52" s="199"/>
      <c r="DJ52"/>
      <c r="DK52"/>
    </row>
    <row r="53" spans="1:115" x14ac:dyDescent="0.25">
      <c r="A53" s="146">
        <v>13</v>
      </c>
      <c r="B53" s="146">
        <v>110</v>
      </c>
      <c r="C53" s="197">
        <v>1</v>
      </c>
      <c r="D53" s="146">
        <f t="shared" si="2"/>
        <v>8</v>
      </c>
      <c r="F53" s="146"/>
      <c r="G53" s="146"/>
      <c r="H53"/>
      <c r="I53"/>
      <c r="L53" s="146">
        <v>13</v>
      </c>
      <c r="M53" s="146">
        <v>110</v>
      </c>
      <c r="N53" s="197">
        <v>2</v>
      </c>
      <c r="O53" s="146">
        <f t="shared" si="3"/>
        <v>18</v>
      </c>
      <c r="BQ53" s="199"/>
      <c r="BR53" s="199"/>
      <c r="DJ53"/>
      <c r="DK53"/>
    </row>
    <row r="54" spans="1:115" x14ac:dyDescent="0.25">
      <c r="A54" s="146">
        <v>14</v>
      </c>
      <c r="B54" s="146">
        <v>111</v>
      </c>
      <c r="C54" s="197">
        <v>0</v>
      </c>
      <c r="D54" s="146">
        <f t="shared" si="2"/>
        <v>8</v>
      </c>
      <c r="F54" s="146"/>
      <c r="G54" s="146"/>
      <c r="H54"/>
      <c r="I54"/>
      <c r="L54" s="146">
        <v>14</v>
      </c>
      <c r="M54" s="146">
        <v>111</v>
      </c>
      <c r="N54" s="197">
        <v>5</v>
      </c>
      <c r="O54" s="146">
        <f t="shared" si="3"/>
        <v>23</v>
      </c>
      <c r="BQ54" s="199"/>
      <c r="BR54" s="199"/>
      <c r="DJ54"/>
      <c r="DK54"/>
    </row>
    <row r="55" spans="1:115" x14ac:dyDescent="0.25">
      <c r="A55" s="146">
        <v>15</v>
      </c>
      <c r="B55" s="146">
        <v>112</v>
      </c>
      <c r="C55" s="197">
        <v>2</v>
      </c>
      <c r="D55" s="146">
        <f t="shared" si="2"/>
        <v>10</v>
      </c>
      <c r="F55" s="146"/>
      <c r="G55" s="146"/>
      <c r="H55"/>
      <c r="I55"/>
      <c r="L55" s="146">
        <v>15</v>
      </c>
      <c r="M55" s="146">
        <v>112</v>
      </c>
      <c r="N55" s="197">
        <v>0</v>
      </c>
      <c r="O55" s="146">
        <f t="shared" si="3"/>
        <v>23</v>
      </c>
      <c r="BQ55" s="199"/>
      <c r="BR55" s="199"/>
      <c r="DJ55"/>
      <c r="DK55"/>
    </row>
    <row r="56" spans="1:115" x14ac:dyDescent="0.25">
      <c r="A56" s="146">
        <v>16</v>
      </c>
      <c r="B56" s="146">
        <v>113</v>
      </c>
      <c r="C56" s="197">
        <v>1</v>
      </c>
      <c r="D56" s="146">
        <f t="shared" si="2"/>
        <v>11</v>
      </c>
      <c r="F56" s="146"/>
      <c r="G56" s="146"/>
      <c r="H56"/>
      <c r="I56"/>
      <c r="L56" s="146">
        <v>16</v>
      </c>
      <c r="M56" s="146">
        <v>113</v>
      </c>
      <c r="N56" s="197">
        <v>0</v>
      </c>
      <c r="O56" s="146">
        <f t="shared" si="3"/>
        <v>23</v>
      </c>
      <c r="BQ56" s="199"/>
      <c r="BR56" s="199"/>
      <c r="DJ56"/>
      <c r="DK56"/>
    </row>
    <row r="57" spans="1:115" x14ac:dyDescent="0.25">
      <c r="A57" s="146">
        <v>17</v>
      </c>
      <c r="B57" s="146">
        <v>114</v>
      </c>
      <c r="C57" s="197">
        <v>1</v>
      </c>
      <c r="D57" s="146">
        <f t="shared" si="2"/>
        <v>12</v>
      </c>
      <c r="F57" s="146"/>
      <c r="G57" s="146"/>
      <c r="H57"/>
      <c r="I57"/>
      <c r="L57" s="146">
        <v>17</v>
      </c>
      <c r="M57" s="146">
        <v>114</v>
      </c>
      <c r="N57" s="197">
        <v>0</v>
      </c>
      <c r="O57" s="146">
        <f t="shared" si="3"/>
        <v>23</v>
      </c>
      <c r="BQ57" s="199"/>
      <c r="BR57" s="199"/>
      <c r="DJ57"/>
      <c r="DK57"/>
    </row>
    <row r="58" spans="1:115" x14ac:dyDescent="0.25">
      <c r="A58" s="146">
        <v>18</v>
      </c>
      <c r="B58" s="146">
        <v>115</v>
      </c>
      <c r="C58" s="197">
        <v>0</v>
      </c>
      <c r="D58" s="146">
        <f t="shared" si="2"/>
        <v>12</v>
      </c>
      <c r="F58" s="146"/>
      <c r="G58" s="146"/>
      <c r="H58"/>
      <c r="I58"/>
      <c r="L58" s="146">
        <v>18</v>
      </c>
      <c r="M58" s="146">
        <v>115</v>
      </c>
      <c r="N58" s="197">
        <v>1</v>
      </c>
      <c r="O58" s="146">
        <f t="shared" si="3"/>
        <v>24</v>
      </c>
      <c r="BQ58" s="199"/>
      <c r="BR58" s="199"/>
      <c r="DJ58"/>
      <c r="DK58"/>
    </row>
    <row r="59" spans="1:115" x14ac:dyDescent="0.25">
      <c r="A59" s="146">
        <v>19</v>
      </c>
      <c r="B59" s="146">
        <v>116</v>
      </c>
      <c r="C59" s="197">
        <v>0</v>
      </c>
      <c r="D59" s="146">
        <f t="shared" si="2"/>
        <v>12</v>
      </c>
      <c r="F59" s="146"/>
      <c r="G59" s="146"/>
      <c r="H59"/>
      <c r="I59"/>
      <c r="L59" s="146">
        <v>19</v>
      </c>
      <c r="M59" s="146">
        <v>116</v>
      </c>
      <c r="N59" s="197">
        <v>1</v>
      </c>
      <c r="O59" s="146">
        <f t="shared" si="3"/>
        <v>25</v>
      </c>
      <c r="BQ59" s="199"/>
      <c r="BR59" s="199"/>
      <c r="DJ59"/>
      <c r="DK59"/>
    </row>
    <row r="60" spans="1:115" x14ac:dyDescent="0.25">
      <c r="A60" s="146">
        <v>20</v>
      </c>
      <c r="B60" s="146">
        <v>117</v>
      </c>
      <c r="C60" s="197">
        <v>1</v>
      </c>
      <c r="D60" s="146">
        <f t="shared" si="2"/>
        <v>13</v>
      </c>
      <c r="F60" s="146"/>
      <c r="G60" s="146"/>
      <c r="H60"/>
      <c r="I60"/>
      <c r="L60" s="146">
        <v>20</v>
      </c>
      <c r="M60" s="146">
        <v>117</v>
      </c>
      <c r="N60" s="197">
        <v>0</v>
      </c>
      <c r="O60" s="146">
        <f t="shared" si="3"/>
        <v>25</v>
      </c>
      <c r="BQ60" s="199"/>
      <c r="BR60" s="199"/>
      <c r="DJ60"/>
      <c r="DK60"/>
    </row>
    <row r="61" spans="1:115" x14ac:dyDescent="0.25">
      <c r="A61" s="146">
        <v>21</v>
      </c>
      <c r="B61" s="146">
        <v>118</v>
      </c>
      <c r="C61" s="197">
        <v>0</v>
      </c>
      <c r="D61" s="146">
        <f t="shared" si="2"/>
        <v>13</v>
      </c>
      <c r="F61" s="146"/>
      <c r="G61" s="146"/>
      <c r="H61"/>
      <c r="I61"/>
      <c r="L61" s="146">
        <v>21</v>
      </c>
      <c r="M61" s="146">
        <v>118</v>
      </c>
      <c r="N61" s="197">
        <v>0</v>
      </c>
      <c r="O61" s="146">
        <f t="shared" si="3"/>
        <v>25</v>
      </c>
      <c r="BQ61" s="199"/>
      <c r="BR61" s="199"/>
      <c r="DJ61"/>
      <c r="DK61"/>
    </row>
    <row r="62" spans="1:115" x14ac:dyDescent="0.25">
      <c r="A62" s="146">
        <v>22</v>
      </c>
      <c r="B62" s="146">
        <v>119</v>
      </c>
      <c r="C62" s="197">
        <v>0</v>
      </c>
      <c r="D62" s="146">
        <f t="shared" si="2"/>
        <v>13</v>
      </c>
      <c r="F62" s="146"/>
      <c r="G62" s="146"/>
      <c r="H62"/>
      <c r="I62"/>
      <c r="L62" s="146">
        <v>22</v>
      </c>
      <c r="M62" s="146">
        <v>119</v>
      </c>
      <c r="N62" s="197">
        <v>0</v>
      </c>
      <c r="O62" s="146">
        <f t="shared" si="3"/>
        <v>25</v>
      </c>
      <c r="BQ62" s="199"/>
      <c r="BR62" s="199"/>
      <c r="DJ62"/>
      <c r="DK62"/>
    </row>
    <row r="63" spans="1:115" x14ac:dyDescent="0.25">
      <c r="A63" s="146">
        <v>23</v>
      </c>
      <c r="B63" s="174">
        <v>120</v>
      </c>
      <c r="C63" s="197">
        <v>2</v>
      </c>
      <c r="D63" s="146">
        <f t="shared" si="2"/>
        <v>15</v>
      </c>
      <c r="F63" s="146"/>
      <c r="G63" s="146"/>
      <c r="H63"/>
      <c r="I63"/>
      <c r="L63" s="146">
        <v>23</v>
      </c>
      <c r="M63" s="174">
        <v>120</v>
      </c>
      <c r="N63" s="197">
        <v>0</v>
      </c>
      <c r="O63" s="146">
        <f t="shared" si="3"/>
        <v>25</v>
      </c>
      <c r="BQ63" s="199"/>
      <c r="BR63" s="199"/>
      <c r="DJ63"/>
      <c r="DK63"/>
    </row>
    <row r="64" spans="1:115" x14ac:dyDescent="0.25">
      <c r="A64" s="146">
        <v>24</v>
      </c>
      <c r="B64" s="146">
        <v>121</v>
      </c>
      <c r="C64" s="197">
        <v>0</v>
      </c>
      <c r="D64" s="146">
        <f t="shared" si="2"/>
        <v>15</v>
      </c>
      <c r="F64" s="146"/>
      <c r="G64" s="146"/>
      <c r="H64"/>
      <c r="I64"/>
      <c r="L64" s="146">
        <v>24</v>
      </c>
      <c r="M64" s="146">
        <v>121</v>
      </c>
      <c r="N64" s="197">
        <v>0</v>
      </c>
      <c r="O64" s="146">
        <f t="shared" si="3"/>
        <v>25</v>
      </c>
      <c r="BQ64" s="199"/>
      <c r="BR64" s="199"/>
      <c r="DJ64"/>
      <c r="DK64"/>
    </row>
    <row r="65" spans="1:115" x14ac:dyDescent="0.25">
      <c r="A65" s="146">
        <v>25</v>
      </c>
      <c r="B65" s="174">
        <v>122</v>
      </c>
      <c r="C65" s="197">
        <v>0</v>
      </c>
      <c r="D65" s="146">
        <f t="shared" si="2"/>
        <v>15</v>
      </c>
      <c r="F65" s="146"/>
      <c r="G65" s="146"/>
      <c r="H65"/>
      <c r="I65"/>
      <c r="L65" s="146">
        <v>25</v>
      </c>
      <c r="M65" s="174">
        <v>122</v>
      </c>
      <c r="N65" s="197">
        <v>0</v>
      </c>
      <c r="O65" s="146">
        <f t="shared" si="3"/>
        <v>25</v>
      </c>
      <c r="BQ65" s="199"/>
      <c r="BR65" s="199"/>
      <c r="DJ65"/>
      <c r="DK65"/>
    </row>
    <row r="66" spans="1:115" x14ac:dyDescent="0.25">
      <c r="A66" s="146">
        <v>26</v>
      </c>
      <c r="B66" s="146">
        <v>123</v>
      </c>
      <c r="C66" s="197">
        <v>1</v>
      </c>
      <c r="D66" s="146">
        <f t="shared" si="2"/>
        <v>16</v>
      </c>
      <c r="F66" s="146"/>
      <c r="G66" s="146"/>
      <c r="H66"/>
      <c r="I66"/>
      <c r="L66" s="146">
        <v>26</v>
      </c>
      <c r="M66" s="146">
        <v>123</v>
      </c>
      <c r="N66" s="197">
        <v>0</v>
      </c>
      <c r="O66" s="146">
        <f t="shared" si="3"/>
        <v>25</v>
      </c>
      <c r="BQ66" s="199"/>
      <c r="BR66" s="199"/>
      <c r="DJ66"/>
      <c r="DK66"/>
    </row>
    <row r="67" spans="1:115" x14ac:dyDescent="0.25">
      <c r="A67" s="146">
        <v>27</v>
      </c>
      <c r="B67" s="146">
        <v>124</v>
      </c>
      <c r="C67" s="197">
        <v>0</v>
      </c>
      <c r="D67" s="146">
        <f t="shared" si="2"/>
        <v>16</v>
      </c>
      <c r="F67" s="146"/>
      <c r="G67" s="146"/>
      <c r="H67"/>
      <c r="I67"/>
      <c r="L67" s="146">
        <v>27</v>
      </c>
      <c r="M67" s="146">
        <v>124</v>
      </c>
      <c r="N67" s="197">
        <v>0</v>
      </c>
      <c r="O67" s="146">
        <f t="shared" si="3"/>
        <v>25</v>
      </c>
      <c r="BQ67" s="199"/>
      <c r="BR67" s="199"/>
      <c r="DJ67"/>
      <c r="DK67"/>
    </row>
    <row r="68" spans="1:115" x14ac:dyDescent="0.25">
      <c r="A68" s="146">
        <v>28</v>
      </c>
      <c r="B68" s="146">
        <v>131</v>
      </c>
      <c r="C68" s="197">
        <v>0</v>
      </c>
      <c r="D68" s="146">
        <f t="shared" si="2"/>
        <v>16</v>
      </c>
      <c r="F68" s="146"/>
      <c r="G68" s="146"/>
      <c r="H68"/>
      <c r="I68"/>
      <c r="L68" s="146">
        <v>28</v>
      </c>
      <c r="M68" s="146">
        <v>131</v>
      </c>
      <c r="N68" s="197">
        <v>0</v>
      </c>
      <c r="O68" s="146">
        <f t="shared" si="3"/>
        <v>25</v>
      </c>
      <c r="BQ68" s="199"/>
      <c r="BR68" s="199"/>
      <c r="DJ68"/>
      <c r="DK68"/>
    </row>
    <row r="69" spans="1:115" x14ac:dyDescent="0.25">
      <c r="A69" s="146">
        <v>29</v>
      </c>
      <c r="B69" s="146">
        <v>132</v>
      </c>
      <c r="C69" s="197">
        <v>0</v>
      </c>
      <c r="D69" s="146">
        <f t="shared" si="2"/>
        <v>16</v>
      </c>
      <c r="F69" s="146"/>
      <c r="G69" s="146"/>
      <c r="H69"/>
      <c r="I69"/>
      <c r="L69" s="146">
        <v>29</v>
      </c>
      <c r="M69" s="146">
        <v>132</v>
      </c>
      <c r="N69" s="197">
        <v>0</v>
      </c>
      <c r="O69" s="146">
        <f t="shared" si="3"/>
        <v>25</v>
      </c>
      <c r="BQ69" s="199"/>
      <c r="BR69" s="199"/>
      <c r="DJ69"/>
      <c r="DK69"/>
    </row>
    <row r="70" spans="1:115" x14ac:dyDescent="0.25">
      <c r="A70" s="146">
        <v>30</v>
      </c>
      <c r="B70" s="146">
        <v>133</v>
      </c>
      <c r="C70" s="197">
        <v>0</v>
      </c>
      <c r="D70" s="146">
        <f t="shared" si="2"/>
        <v>16</v>
      </c>
      <c r="F70" s="146"/>
      <c r="G70" s="146"/>
      <c r="H70"/>
      <c r="I70"/>
      <c r="L70" s="146">
        <v>30</v>
      </c>
      <c r="M70" s="146">
        <v>133</v>
      </c>
      <c r="N70" s="197">
        <v>0</v>
      </c>
      <c r="O70" s="146">
        <f t="shared" si="3"/>
        <v>25</v>
      </c>
      <c r="BQ70" s="199"/>
      <c r="BR70" s="199"/>
      <c r="DJ70"/>
      <c r="DK70"/>
    </row>
    <row r="71" spans="1:115" x14ac:dyDescent="0.25">
      <c r="A71" s="146">
        <v>31</v>
      </c>
      <c r="B71" s="146">
        <v>134</v>
      </c>
      <c r="C71" s="197">
        <v>0</v>
      </c>
      <c r="D71" s="146">
        <f t="shared" si="2"/>
        <v>16</v>
      </c>
      <c r="F71" s="146"/>
      <c r="G71" s="146"/>
      <c r="H71"/>
      <c r="I71"/>
      <c r="L71" s="146">
        <v>31</v>
      </c>
      <c r="M71" s="146">
        <v>134</v>
      </c>
      <c r="N71" s="197">
        <v>0</v>
      </c>
      <c r="O71" s="146">
        <f t="shared" si="3"/>
        <v>25</v>
      </c>
      <c r="BQ71" s="199"/>
      <c r="BR71" s="199"/>
      <c r="DJ71"/>
      <c r="DK71"/>
    </row>
    <row r="72" spans="1:115" x14ac:dyDescent="0.25">
      <c r="A72" s="146">
        <v>32</v>
      </c>
      <c r="B72" s="174">
        <v>135</v>
      </c>
      <c r="C72" s="197">
        <v>0</v>
      </c>
      <c r="D72" s="146">
        <f t="shared" si="2"/>
        <v>16</v>
      </c>
      <c r="F72" s="146"/>
      <c r="G72" s="146"/>
      <c r="H72"/>
      <c r="I72"/>
      <c r="L72" s="146">
        <v>32</v>
      </c>
      <c r="M72" s="174">
        <v>135</v>
      </c>
      <c r="N72" s="197">
        <v>0</v>
      </c>
      <c r="O72" s="146">
        <f t="shared" si="3"/>
        <v>25</v>
      </c>
      <c r="BQ72" s="199"/>
      <c r="BR72" s="199"/>
      <c r="DJ72"/>
      <c r="DK72"/>
    </row>
    <row r="73" spans="1:115" x14ac:dyDescent="0.25">
      <c r="A73" s="146">
        <v>33</v>
      </c>
      <c r="B73" s="146">
        <v>136</v>
      </c>
      <c r="C73" s="197">
        <v>0</v>
      </c>
      <c r="D73" s="146">
        <f>C73+D72</f>
        <v>16</v>
      </c>
      <c r="F73" s="146"/>
      <c r="G73" s="146"/>
      <c r="H73"/>
      <c r="I73"/>
      <c r="L73" s="146">
        <v>33</v>
      </c>
      <c r="M73" s="146">
        <v>136</v>
      </c>
      <c r="N73" s="197">
        <v>0</v>
      </c>
      <c r="O73" s="146">
        <f>N73+O72</f>
        <v>25</v>
      </c>
      <c r="BQ73" s="199"/>
      <c r="BR73" s="199"/>
      <c r="DJ73"/>
      <c r="DK73"/>
    </row>
  </sheetData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9FC7-1002-432A-BBF5-EAA4CF0A751F}">
  <dimension ref="A2:DJ110"/>
  <sheetViews>
    <sheetView workbookViewId="0">
      <selection activeCell="O76" sqref="O76"/>
    </sheetView>
  </sheetViews>
  <sheetFormatPr defaultRowHeight="15" x14ac:dyDescent="0.25"/>
  <cols>
    <col min="7" max="8" width="9.140625" style="146"/>
    <col min="11" max="11" width="9.140625" style="146"/>
  </cols>
  <sheetData>
    <row r="2" spans="1:114" s="146" customFormat="1" x14ac:dyDescent="0.25">
      <c r="A2" s="163" t="s">
        <v>116</v>
      </c>
      <c r="B2" s="163" t="s">
        <v>541</v>
      </c>
      <c r="C2" s="166" t="s">
        <v>124</v>
      </c>
      <c r="D2" s="165" t="s">
        <v>360</v>
      </c>
      <c r="E2" s="167" t="s">
        <v>368</v>
      </c>
      <c r="F2" s="163" t="s">
        <v>831</v>
      </c>
      <c r="G2" s="163" t="s">
        <v>834</v>
      </c>
      <c r="H2" s="163" t="s">
        <v>836</v>
      </c>
      <c r="I2" s="163" t="s">
        <v>832</v>
      </c>
      <c r="J2" s="163" t="s">
        <v>833</v>
      </c>
      <c r="K2" s="163" t="s">
        <v>848</v>
      </c>
      <c r="L2" s="163" t="s">
        <v>138</v>
      </c>
      <c r="M2" s="191" t="s">
        <v>139</v>
      </c>
      <c r="N2" s="163" t="s">
        <v>140</v>
      </c>
      <c r="O2" s="192" t="s">
        <v>141</v>
      </c>
      <c r="P2" s="163" t="s">
        <v>142</v>
      </c>
      <c r="Q2" s="163" t="s">
        <v>143</v>
      </c>
      <c r="R2" s="163" t="s">
        <v>557</v>
      </c>
      <c r="S2" s="163" t="s">
        <v>144</v>
      </c>
      <c r="T2" s="163" t="s">
        <v>145</v>
      </c>
      <c r="U2" s="163" t="s">
        <v>146</v>
      </c>
      <c r="V2" s="163" t="s">
        <v>147</v>
      </c>
      <c r="W2" s="163" t="s">
        <v>148</v>
      </c>
      <c r="X2" s="163" t="s">
        <v>149</v>
      </c>
      <c r="Y2" s="163" t="s">
        <v>150</v>
      </c>
      <c r="Z2" s="163" t="s">
        <v>151</v>
      </c>
      <c r="AA2" s="163" t="s">
        <v>152</v>
      </c>
      <c r="AB2" s="163" t="s">
        <v>153</v>
      </c>
      <c r="AC2" s="163" t="s">
        <v>568</v>
      </c>
      <c r="AD2" s="163" t="s">
        <v>154</v>
      </c>
      <c r="AE2" s="163" t="s">
        <v>155</v>
      </c>
      <c r="AF2" s="163" t="s">
        <v>156</v>
      </c>
      <c r="AG2" s="163" t="s">
        <v>157</v>
      </c>
      <c r="AH2" s="163" t="s">
        <v>158</v>
      </c>
      <c r="AI2" s="163" t="s">
        <v>159</v>
      </c>
      <c r="AJ2" s="163" t="s">
        <v>160</v>
      </c>
      <c r="AK2" s="163" t="s">
        <v>161</v>
      </c>
      <c r="AL2" s="163" t="s">
        <v>162</v>
      </c>
      <c r="AM2" s="163" t="s">
        <v>163</v>
      </c>
      <c r="AN2" s="163" t="s">
        <v>164</v>
      </c>
      <c r="AO2" s="163" t="s">
        <v>555</v>
      </c>
      <c r="AP2" s="163" t="s">
        <v>165</v>
      </c>
      <c r="AQ2" s="163" t="s">
        <v>166</v>
      </c>
      <c r="AR2" s="163" t="s">
        <v>167</v>
      </c>
      <c r="AS2" s="163" t="s">
        <v>168</v>
      </c>
      <c r="AT2" s="163" t="s">
        <v>169</v>
      </c>
      <c r="AU2" s="163" t="s">
        <v>170</v>
      </c>
      <c r="AV2" s="163" t="s">
        <v>171</v>
      </c>
      <c r="AW2" s="163" t="s">
        <v>669</v>
      </c>
      <c r="AX2" s="163" t="s">
        <v>172</v>
      </c>
      <c r="AY2" s="163" t="s">
        <v>556</v>
      </c>
      <c r="AZ2" s="163" t="s">
        <v>173</v>
      </c>
      <c r="BA2" s="163" t="s">
        <v>174</v>
      </c>
      <c r="BB2" s="163" t="s">
        <v>175</v>
      </c>
      <c r="BC2" s="163" t="s">
        <v>176</v>
      </c>
      <c r="BD2" s="163" t="s">
        <v>177</v>
      </c>
      <c r="BE2" s="163" t="s">
        <v>178</v>
      </c>
      <c r="BF2" s="163" t="s">
        <v>179</v>
      </c>
      <c r="BG2" s="163" t="s">
        <v>180</v>
      </c>
      <c r="BH2" s="163" t="s">
        <v>181</v>
      </c>
      <c r="BI2" s="163" t="s">
        <v>182</v>
      </c>
      <c r="BJ2" s="163" t="s">
        <v>183</v>
      </c>
      <c r="BK2" s="163" t="s">
        <v>184</v>
      </c>
      <c r="BL2" s="163" t="s">
        <v>185</v>
      </c>
      <c r="BM2" s="163" t="s">
        <v>186</v>
      </c>
      <c r="BN2" s="163" t="s">
        <v>187</v>
      </c>
      <c r="BO2" s="163" t="s">
        <v>188</v>
      </c>
      <c r="BP2" s="163" t="s">
        <v>189</v>
      </c>
      <c r="BQ2" s="163" t="s">
        <v>190</v>
      </c>
      <c r="BR2" s="203" t="s">
        <v>597</v>
      </c>
      <c r="BS2" s="148" t="s">
        <v>758</v>
      </c>
      <c r="BT2" s="148" t="s">
        <v>608</v>
      </c>
      <c r="BU2" s="148" t="s">
        <v>760</v>
      </c>
      <c r="BV2" s="148" t="s">
        <v>609</v>
      </c>
      <c r="BW2" s="148" t="s">
        <v>610</v>
      </c>
      <c r="BX2" s="148" t="s">
        <v>605</v>
      </c>
      <c r="BY2" s="148" t="s">
        <v>606</v>
      </c>
      <c r="BZ2" s="148" t="s">
        <v>607</v>
      </c>
      <c r="CA2" s="148" t="s">
        <v>598</v>
      </c>
      <c r="CB2" s="148" t="s">
        <v>754</v>
      </c>
      <c r="CC2" s="148" t="s">
        <v>618</v>
      </c>
      <c r="CD2" s="148" t="s">
        <v>753</v>
      </c>
      <c r="CE2" s="148" t="s">
        <v>620</v>
      </c>
      <c r="CF2" s="148" t="s">
        <v>619</v>
      </c>
      <c r="CG2" s="148" t="s">
        <v>755</v>
      </c>
      <c r="CH2" s="148" t="s">
        <v>601</v>
      </c>
      <c r="CI2" s="148" t="s">
        <v>594</v>
      </c>
      <c r="CJ2" s="148" t="s">
        <v>595</v>
      </c>
      <c r="CK2" s="148" t="s">
        <v>596</v>
      </c>
      <c r="CL2" s="148" t="s">
        <v>756</v>
      </c>
      <c r="CM2" s="148" t="s">
        <v>616</v>
      </c>
      <c r="CN2" s="148" t="s">
        <v>614</v>
      </c>
      <c r="CO2" s="148" t="s">
        <v>593</v>
      </c>
      <c r="CP2" s="148" t="s">
        <v>751</v>
      </c>
      <c r="CQ2" s="148" t="s">
        <v>757</v>
      </c>
      <c r="CR2" s="148" t="s">
        <v>599</v>
      </c>
      <c r="CS2" s="148" t="s">
        <v>600</v>
      </c>
      <c r="CT2" s="148" t="s">
        <v>602</v>
      </c>
      <c r="CU2" s="148" t="s">
        <v>603</v>
      </c>
      <c r="CV2" s="148" t="s">
        <v>621</v>
      </c>
      <c r="CW2" s="148" t="s">
        <v>623</v>
      </c>
      <c r="CX2" s="148" t="s">
        <v>750</v>
      </c>
      <c r="CY2" s="148" t="s">
        <v>617</v>
      </c>
      <c r="CZ2" s="148" t="s">
        <v>604</v>
      </c>
      <c r="DA2" s="148" t="s">
        <v>590</v>
      </c>
      <c r="DB2" s="148" t="s">
        <v>591</v>
      </c>
      <c r="DC2" s="148" t="s">
        <v>613</v>
      </c>
      <c r="DD2" s="148" t="s">
        <v>615</v>
      </c>
      <c r="DE2" s="148" t="s">
        <v>612</v>
      </c>
      <c r="DF2" s="148" t="s">
        <v>592</v>
      </c>
      <c r="DG2" s="148" t="s">
        <v>611</v>
      </c>
      <c r="DH2" s="148" t="s">
        <v>749</v>
      </c>
      <c r="DI2" s="148" t="s">
        <v>622</v>
      </c>
      <c r="DJ2" s="148" t="s">
        <v>569</v>
      </c>
    </row>
    <row r="3" spans="1:114" s="146" customFormat="1" x14ac:dyDescent="0.25">
      <c r="A3" s="146" t="s">
        <v>808</v>
      </c>
      <c r="B3" s="146" t="s">
        <v>809</v>
      </c>
      <c r="C3" s="146">
        <v>14</v>
      </c>
      <c r="D3" s="193">
        <v>1</v>
      </c>
      <c r="E3" s="146">
        <v>14.1</v>
      </c>
      <c r="F3" s="146">
        <v>1</v>
      </c>
      <c r="G3" s="197">
        <f>COUNTIF(L3:BQ3,  "&lt;&gt;0")</f>
        <v>1</v>
      </c>
      <c r="H3" s="197">
        <v>1</v>
      </c>
      <c r="I3" s="146">
        <v>8</v>
      </c>
      <c r="J3" s="197">
        <f>COUNTIF(BR3:DJ3,  "&lt;&gt;0")</f>
        <v>3</v>
      </c>
      <c r="K3" s="197">
        <v>3</v>
      </c>
      <c r="L3" s="146">
        <v>0</v>
      </c>
      <c r="M3" s="185">
        <v>0</v>
      </c>
      <c r="N3" s="146">
        <v>0</v>
      </c>
      <c r="O3" s="186">
        <v>0</v>
      </c>
      <c r="P3" s="146">
        <v>0</v>
      </c>
      <c r="Q3" s="146">
        <v>0</v>
      </c>
      <c r="R3" s="146">
        <v>0</v>
      </c>
      <c r="S3" s="146">
        <v>0</v>
      </c>
      <c r="T3" s="146">
        <v>0</v>
      </c>
      <c r="U3" s="146">
        <v>0</v>
      </c>
      <c r="V3" s="146">
        <v>0</v>
      </c>
      <c r="W3" s="146">
        <v>0</v>
      </c>
      <c r="X3" s="146">
        <v>0</v>
      </c>
      <c r="Y3" s="146">
        <v>0</v>
      </c>
      <c r="Z3" s="146">
        <v>0</v>
      </c>
      <c r="AA3" s="146">
        <v>0</v>
      </c>
      <c r="AB3" s="146">
        <v>0</v>
      </c>
      <c r="AC3" s="146">
        <v>0</v>
      </c>
      <c r="AD3" s="146">
        <v>0</v>
      </c>
      <c r="AE3" s="146">
        <v>0</v>
      </c>
      <c r="AF3" s="146">
        <v>0</v>
      </c>
      <c r="AG3" s="146">
        <v>0</v>
      </c>
      <c r="AH3" s="146">
        <v>0</v>
      </c>
      <c r="AI3" s="146">
        <v>0</v>
      </c>
      <c r="AJ3" s="146">
        <v>0</v>
      </c>
      <c r="AK3" s="146">
        <v>0</v>
      </c>
      <c r="AL3" s="146">
        <v>0</v>
      </c>
      <c r="AM3" s="146">
        <v>0</v>
      </c>
      <c r="AN3" s="146">
        <v>0</v>
      </c>
      <c r="AO3" s="146">
        <v>0</v>
      </c>
      <c r="AP3" s="146">
        <v>0</v>
      </c>
      <c r="AQ3" s="146">
        <v>0</v>
      </c>
      <c r="AR3" s="146">
        <v>0</v>
      </c>
      <c r="AS3" s="146">
        <v>0</v>
      </c>
      <c r="AT3" s="146">
        <v>0</v>
      </c>
      <c r="AU3" s="146">
        <v>0</v>
      </c>
      <c r="AV3" s="146">
        <v>0</v>
      </c>
      <c r="AW3" s="146">
        <v>0</v>
      </c>
      <c r="AX3" s="146">
        <v>0</v>
      </c>
      <c r="AY3" s="146">
        <v>0</v>
      </c>
      <c r="AZ3" s="146">
        <v>0</v>
      </c>
      <c r="BA3" s="146">
        <v>0</v>
      </c>
      <c r="BB3" s="146">
        <v>1</v>
      </c>
      <c r="BC3" s="146">
        <v>0</v>
      </c>
      <c r="BD3" s="146">
        <v>0</v>
      </c>
      <c r="BE3" s="146">
        <v>0</v>
      </c>
      <c r="BF3" s="146">
        <v>0</v>
      </c>
      <c r="BG3" s="146">
        <v>0</v>
      </c>
      <c r="BH3" s="146">
        <v>0</v>
      </c>
      <c r="BI3" s="146">
        <v>0</v>
      </c>
      <c r="BJ3" s="146">
        <v>0</v>
      </c>
      <c r="BK3" s="146">
        <v>0</v>
      </c>
      <c r="BL3" s="146">
        <v>0</v>
      </c>
      <c r="BM3" s="146">
        <v>0</v>
      </c>
      <c r="BN3" s="146">
        <v>0</v>
      </c>
      <c r="BO3" s="146">
        <v>0</v>
      </c>
      <c r="BP3" s="146">
        <v>0</v>
      </c>
      <c r="BQ3" s="146">
        <v>0</v>
      </c>
      <c r="BR3" s="204">
        <v>1</v>
      </c>
      <c r="BS3" s="146">
        <v>6</v>
      </c>
      <c r="BT3" s="146">
        <v>0</v>
      </c>
      <c r="BU3" s="146">
        <v>0</v>
      </c>
      <c r="BV3" s="146">
        <v>0</v>
      </c>
      <c r="BW3" s="146">
        <v>0</v>
      </c>
      <c r="BX3" s="146">
        <v>0</v>
      </c>
      <c r="BY3" s="146">
        <v>0</v>
      </c>
      <c r="BZ3" s="146">
        <v>0</v>
      </c>
      <c r="CA3" s="146">
        <v>0</v>
      </c>
      <c r="CB3" s="146">
        <v>0</v>
      </c>
      <c r="CC3" s="146">
        <v>0</v>
      </c>
      <c r="CD3" s="146">
        <v>0</v>
      </c>
      <c r="CE3" s="146">
        <v>0</v>
      </c>
      <c r="CF3" s="146">
        <v>0</v>
      </c>
      <c r="CG3" s="146">
        <v>0</v>
      </c>
      <c r="CH3" s="146">
        <v>0</v>
      </c>
      <c r="CI3" s="146">
        <v>0</v>
      </c>
      <c r="CJ3" s="146">
        <v>0</v>
      </c>
      <c r="CK3" s="146">
        <v>0</v>
      </c>
      <c r="CL3" s="146">
        <v>1</v>
      </c>
      <c r="CM3" s="146">
        <v>0</v>
      </c>
      <c r="CN3" s="146">
        <v>0</v>
      </c>
      <c r="CO3" s="146">
        <v>0</v>
      </c>
      <c r="CP3" s="146">
        <v>0</v>
      </c>
      <c r="CQ3" s="146">
        <v>0</v>
      </c>
      <c r="CR3" s="146">
        <v>0</v>
      </c>
      <c r="CS3" s="146">
        <v>0</v>
      </c>
      <c r="CT3" s="146">
        <v>0</v>
      </c>
      <c r="CU3" s="146">
        <v>0</v>
      </c>
      <c r="CV3" s="146">
        <v>0</v>
      </c>
      <c r="CW3" s="146">
        <v>0</v>
      </c>
      <c r="CX3" s="146">
        <v>0</v>
      </c>
      <c r="CY3" s="146">
        <v>0</v>
      </c>
      <c r="CZ3" s="146">
        <v>0</v>
      </c>
      <c r="DA3" s="146">
        <v>0</v>
      </c>
      <c r="DB3" s="146">
        <v>0</v>
      </c>
      <c r="DC3" s="146">
        <v>0</v>
      </c>
      <c r="DD3" s="146">
        <v>0</v>
      </c>
      <c r="DE3" s="146">
        <v>0</v>
      </c>
      <c r="DF3" s="146">
        <v>0</v>
      </c>
      <c r="DG3" s="146">
        <v>0</v>
      </c>
      <c r="DH3" s="146">
        <v>0</v>
      </c>
      <c r="DI3" s="146">
        <v>0</v>
      </c>
      <c r="DJ3" s="146">
        <v>0</v>
      </c>
    </row>
    <row r="4" spans="1:114" s="146" customFormat="1" x14ac:dyDescent="0.25">
      <c r="A4" s="146" t="s">
        <v>808</v>
      </c>
      <c r="B4" s="146" t="s">
        <v>809</v>
      </c>
      <c r="C4" s="146">
        <v>14</v>
      </c>
      <c r="D4" s="193">
        <v>1</v>
      </c>
      <c r="E4" s="146">
        <v>14.2</v>
      </c>
      <c r="F4" s="146">
        <v>0</v>
      </c>
      <c r="G4" s="197">
        <f t="shared" ref="G4:G47" si="0">COUNTIF(L4:BQ4,  "&lt;&gt;0")</f>
        <v>0</v>
      </c>
      <c r="H4" s="197">
        <v>0</v>
      </c>
      <c r="I4" s="146">
        <v>19</v>
      </c>
      <c r="J4" s="197">
        <f t="shared" ref="J4:J47" si="1">COUNTIF(BR4:DJ4,  "&lt;&gt;0")</f>
        <v>5</v>
      </c>
      <c r="K4" s="197">
        <v>3</v>
      </c>
      <c r="L4" s="146">
        <v>0</v>
      </c>
      <c r="M4" s="185">
        <v>0</v>
      </c>
      <c r="N4" s="146">
        <v>0</v>
      </c>
      <c r="O4" s="186">
        <v>0</v>
      </c>
      <c r="P4" s="146">
        <v>0</v>
      </c>
      <c r="Q4" s="146">
        <v>0</v>
      </c>
      <c r="R4" s="146">
        <v>0</v>
      </c>
      <c r="S4" s="146">
        <v>0</v>
      </c>
      <c r="T4" s="146">
        <v>0</v>
      </c>
      <c r="U4" s="146">
        <v>0</v>
      </c>
      <c r="V4" s="146">
        <v>0</v>
      </c>
      <c r="W4" s="146">
        <v>0</v>
      </c>
      <c r="X4" s="146">
        <v>0</v>
      </c>
      <c r="Y4" s="146">
        <v>0</v>
      </c>
      <c r="Z4" s="146">
        <v>0</v>
      </c>
      <c r="AA4" s="146">
        <v>0</v>
      </c>
      <c r="AB4" s="146">
        <v>0</v>
      </c>
      <c r="AC4" s="146">
        <v>0</v>
      </c>
      <c r="AD4" s="146">
        <v>0</v>
      </c>
      <c r="AE4" s="146">
        <v>0</v>
      </c>
      <c r="AF4" s="146">
        <v>0</v>
      </c>
      <c r="AG4" s="146">
        <v>0</v>
      </c>
      <c r="AH4" s="146">
        <v>0</v>
      </c>
      <c r="AI4" s="146">
        <v>0</v>
      </c>
      <c r="AJ4" s="146">
        <v>0</v>
      </c>
      <c r="AK4" s="146">
        <v>0</v>
      </c>
      <c r="AL4" s="146">
        <v>0</v>
      </c>
      <c r="AM4" s="146">
        <v>0</v>
      </c>
      <c r="AN4" s="146">
        <v>0</v>
      </c>
      <c r="AO4" s="146">
        <v>0</v>
      </c>
      <c r="AP4" s="146">
        <v>0</v>
      </c>
      <c r="AQ4" s="146">
        <v>0</v>
      </c>
      <c r="AR4" s="146">
        <v>0</v>
      </c>
      <c r="AS4" s="146">
        <v>0</v>
      </c>
      <c r="AT4" s="146">
        <v>0</v>
      </c>
      <c r="AU4" s="146">
        <v>0</v>
      </c>
      <c r="AV4" s="146">
        <v>0</v>
      </c>
      <c r="AW4" s="146">
        <v>0</v>
      </c>
      <c r="AX4" s="146">
        <v>0</v>
      </c>
      <c r="AY4" s="146">
        <v>0</v>
      </c>
      <c r="AZ4" s="146">
        <v>0</v>
      </c>
      <c r="BA4" s="146">
        <v>0</v>
      </c>
      <c r="BB4" s="146">
        <v>0</v>
      </c>
      <c r="BC4" s="146">
        <v>0</v>
      </c>
      <c r="BD4" s="146">
        <v>0</v>
      </c>
      <c r="BE4" s="146">
        <v>0</v>
      </c>
      <c r="BF4" s="146">
        <v>0</v>
      </c>
      <c r="BG4" s="146">
        <v>0</v>
      </c>
      <c r="BH4" s="146">
        <v>0</v>
      </c>
      <c r="BI4" s="146">
        <v>0</v>
      </c>
      <c r="BJ4" s="146">
        <v>0</v>
      </c>
      <c r="BK4" s="146">
        <v>0</v>
      </c>
      <c r="BL4" s="146">
        <v>0</v>
      </c>
      <c r="BM4" s="146">
        <v>0</v>
      </c>
      <c r="BN4" s="146">
        <v>0</v>
      </c>
      <c r="BO4" s="146">
        <v>0</v>
      </c>
      <c r="BP4" s="146">
        <v>0</v>
      </c>
      <c r="BQ4" s="146">
        <v>0</v>
      </c>
      <c r="BR4" s="204">
        <v>14</v>
      </c>
      <c r="BS4" s="146">
        <v>0</v>
      </c>
      <c r="BT4" s="146">
        <v>0</v>
      </c>
      <c r="BU4" s="146">
        <v>0</v>
      </c>
      <c r="BV4" s="146">
        <v>0</v>
      </c>
      <c r="BW4" s="146">
        <v>0</v>
      </c>
      <c r="BX4" s="146">
        <v>0</v>
      </c>
      <c r="BY4" s="146">
        <v>0</v>
      </c>
      <c r="BZ4" s="146">
        <v>0</v>
      </c>
      <c r="CA4" s="146">
        <v>0</v>
      </c>
      <c r="CB4" s="146">
        <v>0</v>
      </c>
      <c r="CC4" s="146">
        <v>0</v>
      </c>
      <c r="CD4" s="146">
        <v>0</v>
      </c>
      <c r="CE4" s="146">
        <v>0</v>
      </c>
      <c r="CF4" s="146">
        <v>0</v>
      </c>
      <c r="CG4" s="146">
        <v>0</v>
      </c>
      <c r="CH4" s="146">
        <v>0</v>
      </c>
      <c r="CI4" s="146">
        <v>0</v>
      </c>
      <c r="CJ4" s="146">
        <v>0</v>
      </c>
      <c r="CK4" s="146">
        <v>1</v>
      </c>
      <c r="CL4" s="146">
        <v>2</v>
      </c>
      <c r="CM4" s="146">
        <v>0</v>
      </c>
      <c r="CN4" s="146">
        <v>0</v>
      </c>
      <c r="CO4" s="146">
        <v>0</v>
      </c>
      <c r="CP4" s="146">
        <v>0</v>
      </c>
      <c r="CQ4" s="146">
        <v>0</v>
      </c>
      <c r="CR4" s="146">
        <v>0</v>
      </c>
      <c r="CS4" s="146">
        <v>0</v>
      </c>
      <c r="CT4" s="146">
        <v>0</v>
      </c>
      <c r="CU4" s="146">
        <v>0</v>
      </c>
      <c r="CV4" s="146">
        <v>0</v>
      </c>
      <c r="CW4" s="146">
        <v>0</v>
      </c>
      <c r="CX4" s="146">
        <v>0</v>
      </c>
      <c r="CY4" s="146">
        <v>0</v>
      </c>
      <c r="CZ4" s="146">
        <v>0</v>
      </c>
      <c r="DA4" s="146">
        <v>0</v>
      </c>
      <c r="DB4" s="146">
        <v>0</v>
      </c>
      <c r="DC4" s="146">
        <v>0</v>
      </c>
      <c r="DD4" s="146">
        <v>1</v>
      </c>
      <c r="DE4" s="146">
        <v>0</v>
      </c>
      <c r="DF4" s="146">
        <v>0</v>
      </c>
      <c r="DG4" s="146">
        <v>0</v>
      </c>
      <c r="DH4" s="146">
        <v>1</v>
      </c>
      <c r="DI4" s="146">
        <v>0</v>
      </c>
      <c r="DJ4" s="146">
        <v>0</v>
      </c>
    </row>
    <row r="5" spans="1:114" s="146" customFormat="1" x14ac:dyDescent="0.25">
      <c r="A5" s="146" t="s">
        <v>808</v>
      </c>
      <c r="B5" s="146" t="s">
        <v>809</v>
      </c>
      <c r="C5" s="146">
        <v>14</v>
      </c>
      <c r="D5" s="193">
        <v>1</v>
      </c>
      <c r="E5" s="146">
        <v>14.3</v>
      </c>
      <c r="F5" s="146">
        <v>0</v>
      </c>
      <c r="G5" s="197">
        <f t="shared" si="0"/>
        <v>0</v>
      </c>
      <c r="H5" s="197">
        <v>0</v>
      </c>
      <c r="I5" s="146">
        <v>2</v>
      </c>
      <c r="J5" s="197">
        <f t="shared" si="1"/>
        <v>1</v>
      </c>
      <c r="K5" s="197">
        <v>0</v>
      </c>
      <c r="L5" s="146">
        <v>0</v>
      </c>
      <c r="M5" s="185">
        <v>0</v>
      </c>
      <c r="N5" s="146">
        <v>0</v>
      </c>
      <c r="O5" s="186">
        <v>0</v>
      </c>
      <c r="P5" s="146">
        <v>0</v>
      </c>
      <c r="Q5" s="146">
        <v>0</v>
      </c>
      <c r="R5" s="146">
        <v>0</v>
      </c>
      <c r="S5" s="146">
        <v>0</v>
      </c>
      <c r="T5" s="146">
        <v>0</v>
      </c>
      <c r="U5" s="146">
        <v>0</v>
      </c>
      <c r="V5" s="146">
        <v>0</v>
      </c>
      <c r="W5" s="146">
        <v>0</v>
      </c>
      <c r="X5" s="146">
        <v>0</v>
      </c>
      <c r="Y5" s="146">
        <v>0</v>
      </c>
      <c r="Z5" s="146">
        <v>0</v>
      </c>
      <c r="AA5" s="146">
        <v>0</v>
      </c>
      <c r="AB5" s="146">
        <v>0</v>
      </c>
      <c r="AC5" s="146">
        <v>0</v>
      </c>
      <c r="AD5" s="146">
        <v>0</v>
      </c>
      <c r="AE5" s="146">
        <v>0</v>
      </c>
      <c r="AF5" s="146">
        <v>0</v>
      </c>
      <c r="AG5" s="146">
        <v>0</v>
      </c>
      <c r="AH5" s="146">
        <v>0</v>
      </c>
      <c r="AI5" s="146">
        <v>0</v>
      </c>
      <c r="AJ5" s="146">
        <v>0</v>
      </c>
      <c r="AK5" s="146">
        <v>0</v>
      </c>
      <c r="AL5" s="146">
        <v>0</v>
      </c>
      <c r="AM5" s="146">
        <v>0</v>
      </c>
      <c r="AN5" s="146">
        <v>0</v>
      </c>
      <c r="AO5" s="146">
        <v>0</v>
      </c>
      <c r="AP5" s="146">
        <v>0</v>
      </c>
      <c r="AQ5" s="146">
        <v>0</v>
      </c>
      <c r="AR5" s="146">
        <v>0</v>
      </c>
      <c r="AS5" s="146">
        <v>0</v>
      </c>
      <c r="AT5" s="146">
        <v>0</v>
      </c>
      <c r="AU5" s="146">
        <v>0</v>
      </c>
      <c r="AV5" s="146">
        <v>0</v>
      </c>
      <c r="AW5" s="146">
        <v>0</v>
      </c>
      <c r="AX5" s="146">
        <v>0</v>
      </c>
      <c r="AY5" s="146">
        <v>0</v>
      </c>
      <c r="AZ5" s="146">
        <v>0</v>
      </c>
      <c r="BA5" s="146">
        <v>0</v>
      </c>
      <c r="BB5" s="146">
        <v>0</v>
      </c>
      <c r="BC5" s="146">
        <v>0</v>
      </c>
      <c r="BD5" s="146">
        <v>0</v>
      </c>
      <c r="BE5" s="146">
        <v>0</v>
      </c>
      <c r="BF5" s="146">
        <v>0</v>
      </c>
      <c r="BG5" s="146">
        <v>0</v>
      </c>
      <c r="BH5" s="146">
        <v>0</v>
      </c>
      <c r="BI5" s="146">
        <v>0</v>
      </c>
      <c r="BJ5" s="146">
        <v>0</v>
      </c>
      <c r="BK5" s="146">
        <v>0</v>
      </c>
      <c r="BL5" s="146">
        <v>0</v>
      </c>
      <c r="BM5" s="146">
        <v>0</v>
      </c>
      <c r="BN5" s="146">
        <v>0</v>
      </c>
      <c r="BO5" s="146">
        <v>0</v>
      </c>
      <c r="BP5" s="146">
        <v>0</v>
      </c>
      <c r="BQ5" s="146">
        <v>0</v>
      </c>
      <c r="BR5" s="204">
        <v>2</v>
      </c>
      <c r="BS5" s="146">
        <v>0</v>
      </c>
      <c r="BT5" s="146">
        <v>0</v>
      </c>
      <c r="BU5" s="146">
        <v>0</v>
      </c>
      <c r="BV5" s="146">
        <v>0</v>
      </c>
      <c r="BW5" s="146">
        <v>0</v>
      </c>
      <c r="BX5" s="146">
        <v>0</v>
      </c>
      <c r="BY5" s="146">
        <v>0</v>
      </c>
      <c r="BZ5" s="146">
        <v>0</v>
      </c>
      <c r="CA5" s="146">
        <v>0</v>
      </c>
      <c r="CB5" s="146">
        <v>0</v>
      </c>
      <c r="CC5" s="146">
        <v>0</v>
      </c>
      <c r="CD5" s="146">
        <v>0</v>
      </c>
      <c r="CE5" s="146">
        <v>0</v>
      </c>
      <c r="CF5" s="146">
        <v>0</v>
      </c>
      <c r="CG5" s="146">
        <v>0</v>
      </c>
      <c r="CH5" s="146">
        <v>0</v>
      </c>
      <c r="CI5" s="146">
        <v>0</v>
      </c>
      <c r="CJ5" s="146">
        <v>0</v>
      </c>
      <c r="CK5" s="146">
        <v>0</v>
      </c>
      <c r="CL5" s="146">
        <v>0</v>
      </c>
      <c r="CM5" s="146">
        <v>0</v>
      </c>
      <c r="CN5" s="146">
        <v>0</v>
      </c>
      <c r="CO5" s="146">
        <v>0</v>
      </c>
      <c r="CP5" s="146">
        <v>0</v>
      </c>
      <c r="CQ5" s="146">
        <v>0</v>
      </c>
      <c r="CR5" s="146">
        <v>0</v>
      </c>
      <c r="CS5" s="146">
        <v>0</v>
      </c>
      <c r="CT5" s="146">
        <v>0</v>
      </c>
      <c r="CU5" s="146">
        <v>0</v>
      </c>
      <c r="CV5" s="146">
        <v>0</v>
      </c>
      <c r="CW5" s="146">
        <v>0</v>
      </c>
      <c r="CX5" s="146">
        <v>0</v>
      </c>
      <c r="CY5" s="146">
        <v>0</v>
      </c>
      <c r="CZ5" s="146">
        <v>0</v>
      </c>
      <c r="DA5" s="146">
        <v>0</v>
      </c>
      <c r="DB5" s="146">
        <v>0</v>
      </c>
      <c r="DC5" s="146">
        <v>0</v>
      </c>
      <c r="DD5" s="146">
        <v>0</v>
      </c>
      <c r="DE5" s="146">
        <v>0</v>
      </c>
      <c r="DF5" s="146">
        <v>0</v>
      </c>
      <c r="DG5" s="146">
        <v>0</v>
      </c>
      <c r="DH5" s="146">
        <v>0</v>
      </c>
      <c r="DI5" s="146">
        <v>0</v>
      </c>
      <c r="DJ5" s="146">
        <v>0</v>
      </c>
    </row>
    <row r="6" spans="1:114" s="146" customFormat="1" x14ac:dyDescent="0.25">
      <c r="A6" s="146" t="s">
        <v>808</v>
      </c>
      <c r="B6" s="146" t="s">
        <v>809</v>
      </c>
      <c r="C6" s="146">
        <v>15</v>
      </c>
      <c r="D6" s="193">
        <v>10.8697</v>
      </c>
      <c r="E6" s="146">
        <v>15.1</v>
      </c>
      <c r="F6" s="146">
        <v>2</v>
      </c>
      <c r="G6" s="197">
        <f t="shared" si="0"/>
        <v>2</v>
      </c>
      <c r="H6" s="197">
        <v>2</v>
      </c>
      <c r="I6" s="146">
        <v>6</v>
      </c>
      <c r="J6" s="197">
        <f t="shared" si="1"/>
        <v>3</v>
      </c>
      <c r="K6" s="197">
        <v>1</v>
      </c>
      <c r="L6" s="146">
        <v>0</v>
      </c>
      <c r="M6" s="185">
        <v>0</v>
      </c>
      <c r="N6" s="146">
        <v>0</v>
      </c>
      <c r="O6" s="186">
        <v>0</v>
      </c>
      <c r="P6" s="146">
        <v>0</v>
      </c>
      <c r="Q6" s="146">
        <v>0</v>
      </c>
      <c r="R6" s="146">
        <v>0</v>
      </c>
      <c r="S6" s="146">
        <v>1</v>
      </c>
      <c r="T6" s="146">
        <v>0</v>
      </c>
      <c r="U6" s="146">
        <v>0</v>
      </c>
      <c r="V6" s="146">
        <v>0</v>
      </c>
      <c r="W6" s="146">
        <v>0</v>
      </c>
      <c r="X6" s="146">
        <v>0</v>
      </c>
      <c r="Y6" s="146">
        <v>0</v>
      </c>
      <c r="Z6" s="146">
        <v>0</v>
      </c>
      <c r="AA6" s="146">
        <v>0</v>
      </c>
      <c r="AB6" s="146">
        <v>0</v>
      </c>
      <c r="AC6" s="146">
        <v>0</v>
      </c>
      <c r="AD6" s="146">
        <v>0</v>
      </c>
      <c r="AE6" s="146">
        <v>0</v>
      </c>
      <c r="AF6" s="146">
        <v>0</v>
      </c>
      <c r="AG6" s="146">
        <v>0</v>
      </c>
      <c r="AH6" s="146">
        <v>0</v>
      </c>
      <c r="AI6" s="146">
        <v>0</v>
      </c>
      <c r="AJ6" s="146">
        <v>0</v>
      </c>
      <c r="AK6" s="146">
        <v>0</v>
      </c>
      <c r="AL6" s="146">
        <v>0</v>
      </c>
      <c r="AM6" s="146">
        <v>0</v>
      </c>
      <c r="AN6" s="146">
        <v>0</v>
      </c>
      <c r="AO6" s="146">
        <v>0</v>
      </c>
      <c r="AP6" s="146">
        <v>0</v>
      </c>
      <c r="AQ6" s="146">
        <v>0</v>
      </c>
      <c r="AR6" s="146">
        <v>0</v>
      </c>
      <c r="AS6" s="146">
        <v>0</v>
      </c>
      <c r="AT6" s="146">
        <v>1</v>
      </c>
      <c r="AU6" s="146">
        <v>0</v>
      </c>
      <c r="AV6" s="146">
        <v>0</v>
      </c>
      <c r="AW6" s="146">
        <v>0</v>
      </c>
      <c r="AX6" s="146">
        <v>0</v>
      </c>
      <c r="AY6" s="146">
        <v>0</v>
      </c>
      <c r="AZ6" s="146">
        <v>0</v>
      </c>
      <c r="BA6" s="146">
        <v>0</v>
      </c>
      <c r="BB6" s="146">
        <v>0</v>
      </c>
      <c r="BC6" s="146">
        <v>0</v>
      </c>
      <c r="BD6" s="146">
        <v>0</v>
      </c>
      <c r="BE6" s="146">
        <v>0</v>
      </c>
      <c r="BF6" s="146">
        <v>0</v>
      </c>
      <c r="BG6" s="146">
        <v>0</v>
      </c>
      <c r="BH6" s="146">
        <v>0</v>
      </c>
      <c r="BI6" s="146">
        <v>0</v>
      </c>
      <c r="BJ6" s="146">
        <v>0</v>
      </c>
      <c r="BK6" s="146">
        <v>0</v>
      </c>
      <c r="BL6" s="146">
        <v>0</v>
      </c>
      <c r="BM6" s="146">
        <v>0</v>
      </c>
      <c r="BN6" s="146">
        <v>0</v>
      </c>
      <c r="BO6" s="146">
        <v>0</v>
      </c>
      <c r="BP6" s="146">
        <v>0</v>
      </c>
      <c r="BQ6" s="146">
        <v>0</v>
      </c>
      <c r="BR6" s="204">
        <v>4</v>
      </c>
      <c r="BS6" s="146">
        <v>0</v>
      </c>
      <c r="BT6" s="146">
        <v>0</v>
      </c>
      <c r="BU6" s="146">
        <v>0</v>
      </c>
      <c r="BV6" s="146">
        <v>0</v>
      </c>
      <c r="BW6" s="146">
        <v>0</v>
      </c>
      <c r="BX6" s="146">
        <v>0</v>
      </c>
      <c r="BY6" s="146">
        <v>0</v>
      </c>
      <c r="BZ6" s="146">
        <v>0</v>
      </c>
      <c r="CA6" s="146">
        <v>0</v>
      </c>
      <c r="CB6" s="146">
        <v>0</v>
      </c>
      <c r="CC6" s="146">
        <v>0</v>
      </c>
      <c r="CD6" s="146">
        <v>0</v>
      </c>
      <c r="CE6" s="146">
        <v>0</v>
      </c>
      <c r="CF6" s="146">
        <v>0</v>
      </c>
      <c r="CG6" s="146">
        <v>0</v>
      </c>
      <c r="CH6" s="146">
        <v>0</v>
      </c>
      <c r="CI6" s="146">
        <v>0</v>
      </c>
      <c r="CJ6" s="146">
        <v>0</v>
      </c>
      <c r="CK6" s="146">
        <v>1</v>
      </c>
      <c r="CL6" s="146">
        <v>0</v>
      </c>
      <c r="CM6" s="146">
        <v>0</v>
      </c>
      <c r="CN6" s="146">
        <v>0</v>
      </c>
      <c r="CO6" s="146">
        <v>0</v>
      </c>
      <c r="CP6" s="146">
        <v>0</v>
      </c>
      <c r="CQ6" s="146">
        <v>0</v>
      </c>
      <c r="CR6" s="146">
        <v>0</v>
      </c>
      <c r="CS6" s="146">
        <v>0</v>
      </c>
      <c r="CT6" s="146">
        <v>0</v>
      </c>
      <c r="CU6" s="146">
        <v>0</v>
      </c>
      <c r="CV6" s="146">
        <v>0</v>
      </c>
      <c r="CW6" s="146">
        <v>0</v>
      </c>
      <c r="CX6" s="146">
        <v>0</v>
      </c>
      <c r="CY6" s="146">
        <v>0</v>
      </c>
      <c r="CZ6" s="146">
        <v>0</v>
      </c>
      <c r="DA6" s="146">
        <v>0</v>
      </c>
      <c r="DB6" s="146">
        <v>0</v>
      </c>
      <c r="DC6" s="146">
        <v>0</v>
      </c>
      <c r="DD6" s="146">
        <v>0</v>
      </c>
      <c r="DE6" s="146">
        <v>0</v>
      </c>
      <c r="DF6" s="146">
        <v>1</v>
      </c>
      <c r="DG6" s="146">
        <v>0</v>
      </c>
      <c r="DH6" s="146">
        <v>0</v>
      </c>
      <c r="DI6" s="146">
        <v>0</v>
      </c>
      <c r="DJ6" s="146">
        <v>0</v>
      </c>
    </row>
    <row r="7" spans="1:114" s="146" customFormat="1" x14ac:dyDescent="0.25">
      <c r="A7" s="146" t="s">
        <v>808</v>
      </c>
      <c r="B7" s="146" t="s">
        <v>809</v>
      </c>
      <c r="C7" s="146">
        <v>15</v>
      </c>
      <c r="D7" s="193">
        <v>10.8697</v>
      </c>
      <c r="E7" s="146">
        <v>15.2</v>
      </c>
      <c r="F7" s="146">
        <v>0</v>
      </c>
      <c r="G7" s="197">
        <f t="shared" si="0"/>
        <v>0</v>
      </c>
      <c r="H7" s="197">
        <v>0</v>
      </c>
      <c r="I7" s="146">
        <v>2</v>
      </c>
      <c r="J7" s="197">
        <f t="shared" si="1"/>
        <v>1</v>
      </c>
      <c r="K7" s="197">
        <v>0</v>
      </c>
      <c r="L7" s="146">
        <v>0</v>
      </c>
      <c r="M7" s="185">
        <v>0</v>
      </c>
      <c r="N7" s="146">
        <v>0</v>
      </c>
      <c r="O7" s="186">
        <v>0</v>
      </c>
      <c r="P7" s="146">
        <v>0</v>
      </c>
      <c r="Q7" s="146">
        <v>0</v>
      </c>
      <c r="R7" s="146">
        <v>0</v>
      </c>
      <c r="S7" s="146">
        <v>0</v>
      </c>
      <c r="T7" s="146">
        <v>0</v>
      </c>
      <c r="U7" s="146">
        <v>0</v>
      </c>
      <c r="V7" s="146">
        <v>0</v>
      </c>
      <c r="W7" s="146">
        <v>0</v>
      </c>
      <c r="X7" s="146">
        <v>0</v>
      </c>
      <c r="Y7" s="146">
        <v>0</v>
      </c>
      <c r="Z7" s="146">
        <v>0</v>
      </c>
      <c r="AA7" s="146">
        <v>0</v>
      </c>
      <c r="AB7" s="146">
        <v>0</v>
      </c>
      <c r="AC7" s="146">
        <v>0</v>
      </c>
      <c r="AD7" s="146">
        <v>0</v>
      </c>
      <c r="AE7" s="146">
        <v>0</v>
      </c>
      <c r="AF7" s="146">
        <v>0</v>
      </c>
      <c r="AG7" s="146">
        <v>0</v>
      </c>
      <c r="AH7" s="146">
        <v>0</v>
      </c>
      <c r="AI7" s="146">
        <v>0</v>
      </c>
      <c r="AJ7" s="146">
        <v>0</v>
      </c>
      <c r="AK7" s="146">
        <v>0</v>
      </c>
      <c r="AL7" s="146">
        <v>0</v>
      </c>
      <c r="AM7" s="146">
        <v>0</v>
      </c>
      <c r="AN7" s="146">
        <v>0</v>
      </c>
      <c r="AO7" s="146">
        <v>0</v>
      </c>
      <c r="AP7" s="146">
        <v>0</v>
      </c>
      <c r="AQ7" s="146">
        <v>0</v>
      </c>
      <c r="AR7" s="146">
        <v>0</v>
      </c>
      <c r="AS7" s="146">
        <v>0</v>
      </c>
      <c r="AT7" s="146">
        <v>0</v>
      </c>
      <c r="AU7" s="146">
        <v>0</v>
      </c>
      <c r="AV7" s="146">
        <v>0</v>
      </c>
      <c r="AW7" s="146">
        <v>0</v>
      </c>
      <c r="AX7" s="146">
        <v>0</v>
      </c>
      <c r="AY7" s="146">
        <v>0</v>
      </c>
      <c r="AZ7" s="146">
        <v>0</v>
      </c>
      <c r="BA7" s="146">
        <v>0</v>
      </c>
      <c r="BB7" s="146">
        <v>0</v>
      </c>
      <c r="BC7" s="146">
        <v>0</v>
      </c>
      <c r="BD7" s="146">
        <v>0</v>
      </c>
      <c r="BE7" s="146">
        <v>0</v>
      </c>
      <c r="BF7" s="146">
        <v>0</v>
      </c>
      <c r="BG7" s="146">
        <v>0</v>
      </c>
      <c r="BH7" s="146">
        <v>0</v>
      </c>
      <c r="BI7" s="146">
        <v>0</v>
      </c>
      <c r="BJ7" s="146">
        <v>0</v>
      </c>
      <c r="BK7" s="146">
        <v>0</v>
      </c>
      <c r="BL7" s="146">
        <v>0</v>
      </c>
      <c r="BM7" s="146">
        <v>0</v>
      </c>
      <c r="BN7" s="146">
        <v>0</v>
      </c>
      <c r="BO7" s="146">
        <v>0</v>
      </c>
      <c r="BP7" s="146">
        <v>0</v>
      </c>
      <c r="BQ7" s="146">
        <v>0</v>
      </c>
      <c r="BR7" s="204">
        <v>2</v>
      </c>
      <c r="BS7" s="146">
        <v>0</v>
      </c>
      <c r="BT7" s="146">
        <v>0</v>
      </c>
      <c r="BU7" s="146">
        <v>0</v>
      </c>
      <c r="BV7" s="146">
        <v>0</v>
      </c>
      <c r="BW7" s="146">
        <v>0</v>
      </c>
      <c r="BX7" s="146">
        <v>0</v>
      </c>
      <c r="BY7" s="146">
        <v>0</v>
      </c>
      <c r="BZ7" s="146">
        <v>0</v>
      </c>
      <c r="CA7" s="146">
        <v>0</v>
      </c>
      <c r="CB7" s="146">
        <v>0</v>
      </c>
      <c r="CC7" s="146">
        <v>0</v>
      </c>
      <c r="CD7" s="146">
        <v>0</v>
      </c>
      <c r="CE7" s="146">
        <v>0</v>
      </c>
      <c r="CF7" s="146">
        <v>0</v>
      </c>
      <c r="CG7" s="146">
        <v>0</v>
      </c>
      <c r="CH7" s="146">
        <v>0</v>
      </c>
      <c r="CI7" s="146">
        <v>0</v>
      </c>
      <c r="CJ7" s="146">
        <v>0</v>
      </c>
      <c r="CK7" s="146">
        <v>0</v>
      </c>
      <c r="CL7" s="146">
        <v>0</v>
      </c>
      <c r="CM7" s="146">
        <v>0</v>
      </c>
      <c r="CN7" s="146">
        <v>0</v>
      </c>
      <c r="CO7" s="146">
        <v>0</v>
      </c>
      <c r="CP7" s="146">
        <v>0</v>
      </c>
      <c r="CQ7" s="146">
        <v>0</v>
      </c>
      <c r="CR7" s="146">
        <v>0</v>
      </c>
      <c r="CS7" s="146">
        <v>0</v>
      </c>
      <c r="CT7" s="146">
        <v>0</v>
      </c>
      <c r="CU7" s="146">
        <v>0</v>
      </c>
      <c r="CV7" s="146">
        <v>0</v>
      </c>
      <c r="CW7" s="146">
        <v>0</v>
      </c>
      <c r="CX7" s="146">
        <v>0</v>
      </c>
      <c r="CY7" s="146">
        <v>0</v>
      </c>
      <c r="CZ7" s="146">
        <v>0</v>
      </c>
      <c r="DA7" s="146">
        <v>0</v>
      </c>
      <c r="DB7" s="146">
        <v>0</v>
      </c>
      <c r="DC7" s="146">
        <v>0</v>
      </c>
      <c r="DD7" s="146">
        <v>0</v>
      </c>
      <c r="DE7" s="146">
        <v>0</v>
      </c>
      <c r="DF7" s="146">
        <v>0</v>
      </c>
      <c r="DG7" s="146">
        <v>0</v>
      </c>
      <c r="DH7" s="146">
        <v>0</v>
      </c>
      <c r="DI7" s="146">
        <v>0</v>
      </c>
      <c r="DJ7" s="146">
        <v>0</v>
      </c>
    </row>
    <row r="8" spans="1:114" s="146" customFormat="1" x14ac:dyDescent="0.25">
      <c r="A8" s="146" t="s">
        <v>808</v>
      </c>
      <c r="B8" s="146" t="s">
        <v>809</v>
      </c>
      <c r="C8" s="146">
        <v>15</v>
      </c>
      <c r="D8" s="193">
        <v>10.8697</v>
      </c>
      <c r="E8" s="146">
        <v>15.3</v>
      </c>
      <c r="F8" s="146">
        <v>0</v>
      </c>
      <c r="G8" s="197">
        <f t="shared" si="0"/>
        <v>0</v>
      </c>
      <c r="H8" s="197">
        <v>0</v>
      </c>
      <c r="I8" s="146">
        <v>3</v>
      </c>
      <c r="J8" s="197">
        <f t="shared" si="1"/>
        <v>2</v>
      </c>
      <c r="K8" s="197">
        <v>0</v>
      </c>
      <c r="L8" s="146">
        <v>0</v>
      </c>
      <c r="M8" s="185">
        <v>0</v>
      </c>
      <c r="N8" s="146">
        <v>0</v>
      </c>
      <c r="O8" s="186">
        <v>0</v>
      </c>
      <c r="P8" s="146">
        <v>0</v>
      </c>
      <c r="Q8" s="146">
        <v>0</v>
      </c>
      <c r="R8" s="146">
        <v>0</v>
      </c>
      <c r="S8" s="146">
        <v>0</v>
      </c>
      <c r="T8" s="146">
        <v>0</v>
      </c>
      <c r="U8" s="146">
        <v>0</v>
      </c>
      <c r="V8" s="146">
        <v>0</v>
      </c>
      <c r="W8" s="146">
        <v>0</v>
      </c>
      <c r="X8" s="146">
        <v>0</v>
      </c>
      <c r="Y8" s="146">
        <v>0</v>
      </c>
      <c r="Z8" s="146">
        <v>0</v>
      </c>
      <c r="AA8" s="146">
        <v>0</v>
      </c>
      <c r="AB8" s="146">
        <v>0</v>
      </c>
      <c r="AC8" s="146">
        <v>0</v>
      </c>
      <c r="AD8" s="146">
        <v>0</v>
      </c>
      <c r="AE8" s="146">
        <v>0</v>
      </c>
      <c r="AF8" s="146">
        <v>0</v>
      </c>
      <c r="AG8" s="146">
        <v>0</v>
      </c>
      <c r="AH8" s="146">
        <v>0</v>
      </c>
      <c r="AI8" s="146">
        <v>0</v>
      </c>
      <c r="AJ8" s="146">
        <v>0</v>
      </c>
      <c r="AK8" s="146">
        <v>0</v>
      </c>
      <c r="AL8" s="146">
        <v>0</v>
      </c>
      <c r="AM8" s="146">
        <v>0</v>
      </c>
      <c r="AN8" s="146">
        <v>0</v>
      </c>
      <c r="AO8" s="146">
        <v>0</v>
      </c>
      <c r="AP8" s="146">
        <v>0</v>
      </c>
      <c r="AQ8" s="146">
        <v>0</v>
      </c>
      <c r="AR8" s="146">
        <v>0</v>
      </c>
      <c r="AS8" s="146">
        <v>0</v>
      </c>
      <c r="AT8" s="146">
        <v>0</v>
      </c>
      <c r="AU8" s="146">
        <v>0</v>
      </c>
      <c r="AV8" s="146">
        <v>0</v>
      </c>
      <c r="AW8" s="146">
        <v>0</v>
      </c>
      <c r="AX8" s="146">
        <v>0</v>
      </c>
      <c r="AY8" s="146">
        <v>0</v>
      </c>
      <c r="AZ8" s="146">
        <v>0</v>
      </c>
      <c r="BA8" s="146">
        <v>0</v>
      </c>
      <c r="BB8" s="146">
        <v>0</v>
      </c>
      <c r="BC8" s="146">
        <v>0</v>
      </c>
      <c r="BD8" s="146">
        <v>0</v>
      </c>
      <c r="BE8" s="146">
        <v>0</v>
      </c>
      <c r="BF8" s="146">
        <v>0</v>
      </c>
      <c r="BG8" s="146">
        <v>0</v>
      </c>
      <c r="BH8" s="146">
        <v>0</v>
      </c>
      <c r="BI8" s="146">
        <v>0</v>
      </c>
      <c r="BJ8" s="146">
        <v>0</v>
      </c>
      <c r="BK8" s="146">
        <v>0</v>
      </c>
      <c r="BL8" s="146">
        <v>0</v>
      </c>
      <c r="BM8" s="146">
        <v>0</v>
      </c>
      <c r="BN8" s="146">
        <v>0</v>
      </c>
      <c r="BO8" s="146">
        <v>0</v>
      </c>
      <c r="BP8" s="146">
        <v>0</v>
      </c>
      <c r="BQ8" s="146">
        <v>0</v>
      </c>
      <c r="BR8" s="204">
        <v>2</v>
      </c>
      <c r="BS8" s="146">
        <v>0</v>
      </c>
      <c r="BT8" s="146">
        <v>0</v>
      </c>
      <c r="BU8" s="146">
        <v>0</v>
      </c>
      <c r="BV8" s="146">
        <v>0</v>
      </c>
      <c r="BW8" s="146">
        <v>0</v>
      </c>
      <c r="BX8" s="146">
        <v>0</v>
      </c>
      <c r="BY8" s="146">
        <v>0</v>
      </c>
      <c r="BZ8" s="146">
        <v>0</v>
      </c>
      <c r="CA8" s="146">
        <v>0</v>
      </c>
      <c r="CB8" s="146">
        <v>0</v>
      </c>
      <c r="CC8" s="146">
        <v>0</v>
      </c>
      <c r="CD8" s="146">
        <v>0</v>
      </c>
      <c r="CE8" s="146">
        <v>0</v>
      </c>
      <c r="CF8" s="146">
        <v>0</v>
      </c>
      <c r="CG8" s="146">
        <v>0</v>
      </c>
      <c r="CH8" s="146">
        <v>0</v>
      </c>
      <c r="CI8" s="146">
        <v>0</v>
      </c>
      <c r="CJ8" s="146">
        <v>0</v>
      </c>
      <c r="CK8" s="146">
        <v>0</v>
      </c>
      <c r="CL8" s="146">
        <v>1</v>
      </c>
      <c r="CM8" s="146">
        <v>0</v>
      </c>
      <c r="CN8" s="146">
        <v>0</v>
      </c>
      <c r="CO8" s="146">
        <v>0</v>
      </c>
      <c r="CP8" s="146">
        <v>0</v>
      </c>
      <c r="CQ8" s="146">
        <v>0</v>
      </c>
      <c r="CR8" s="146">
        <v>0</v>
      </c>
      <c r="CS8" s="146">
        <v>0</v>
      </c>
      <c r="CT8" s="146">
        <v>0</v>
      </c>
      <c r="CU8" s="146">
        <v>0</v>
      </c>
      <c r="CV8" s="146">
        <v>0</v>
      </c>
      <c r="CW8" s="146">
        <v>0</v>
      </c>
      <c r="CX8" s="146">
        <v>0</v>
      </c>
      <c r="CY8" s="146">
        <v>0</v>
      </c>
      <c r="CZ8" s="146">
        <v>0</v>
      </c>
      <c r="DA8" s="146">
        <v>0</v>
      </c>
      <c r="DB8" s="146">
        <v>0</v>
      </c>
      <c r="DC8" s="146">
        <v>0</v>
      </c>
      <c r="DD8" s="146">
        <v>0</v>
      </c>
      <c r="DE8" s="146">
        <v>0</v>
      </c>
      <c r="DF8" s="146">
        <v>0</v>
      </c>
      <c r="DG8" s="146">
        <v>0</v>
      </c>
      <c r="DH8" s="146">
        <v>0</v>
      </c>
      <c r="DI8" s="146">
        <v>0</v>
      </c>
      <c r="DJ8" s="146">
        <v>0</v>
      </c>
    </row>
    <row r="9" spans="1:114" s="146" customFormat="1" x14ac:dyDescent="0.25">
      <c r="A9" s="146" t="s">
        <v>808</v>
      </c>
      <c r="B9" s="146" t="s">
        <v>809</v>
      </c>
      <c r="C9" s="146">
        <v>16</v>
      </c>
      <c r="D9" s="193">
        <v>10.0335</v>
      </c>
      <c r="E9" s="146">
        <v>16.100000000000001</v>
      </c>
      <c r="F9" s="146">
        <v>0</v>
      </c>
      <c r="G9" s="197">
        <f t="shared" si="0"/>
        <v>0</v>
      </c>
      <c r="H9" s="197">
        <v>0</v>
      </c>
      <c r="I9" s="146">
        <v>16</v>
      </c>
      <c r="J9" s="197">
        <f t="shared" si="1"/>
        <v>2</v>
      </c>
      <c r="K9" s="197">
        <v>0</v>
      </c>
      <c r="L9" s="146">
        <v>0</v>
      </c>
      <c r="M9" s="185">
        <v>0</v>
      </c>
      <c r="N9" s="146">
        <v>0</v>
      </c>
      <c r="O9" s="186">
        <v>0</v>
      </c>
      <c r="P9" s="146">
        <v>0</v>
      </c>
      <c r="Q9" s="146">
        <v>0</v>
      </c>
      <c r="R9" s="146">
        <v>0</v>
      </c>
      <c r="S9" s="146">
        <v>0</v>
      </c>
      <c r="T9" s="146">
        <v>0</v>
      </c>
      <c r="U9" s="146">
        <v>0</v>
      </c>
      <c r="V9" s="146">
        <v>0</v>
      </c>
      <c r="W9" s="146">
        <v>0</v>
      </c>
      <c r="X9" s="146">
        <v>0</v>
      </c>
      <c r="Y9" s="146">
        <v>0</v>
      </c>
      <c r="Z9" s="146">
        <v>0</v>
      </c>
      <c r="AA9" s="146">
        <v>0</v>
      </c>
      <c r="AB9" s="146">
        <v>0</v>
      </c>
      <c r="AC9" s="146">
        <v>0</v>
      </c>
      <c r="AD9" s="146">
        <v>0</v>
      </c>
      <c r="AE9" s="146">
        <v>0</v>
      </c>
      <c r="AF9" s="146">
        <v>0</v>
      </c>
      <c r="AG9" s="146">
        <v>0</v>
      </c>
      <c r="AH9" s="146">
        <v>0</v>
      </c>
      <c r="AI9" s="146">
        <v>0</v>
      </c>
      <c r="AJ9" s="146">
        <v>0</v>
      </c>
      <c r="AK9" s="146">
        <v>0</v>
      </c>
      <c r="AL9" s="146">
        <v>0</v>
      </c>
      <c r="AM9" s="146">
        <v>0</v>
      </c>
      <c r="AN9" s="146">
        <v>0</v>
      </c>
      <c r="AO9" s="146">
        <v>0</v>
      </c>
      <c r="AP9" s="146">
        <v>0</v>
      </c>
      <c r="AQ9" s="146">
        <v>0</v>
      </c>
      <c r="AR9" s="146">
        <v>0</v>
      </c>
      <c r="AS9" s="146">
        <v>0</v>
      </c>
      <c r="AT9" s="146">
        <v>0</v>
      </c>
      <c r="AU9" s="146">
        <v>0</v>
      </c>
      <c r="AV9" s="146">
        <v>0</v>
      </c>
      <c r="AW9" s="146">
        <v>0</v>
      </c>
      <c r="AX9" s="146">
        <v>0</v>
      </c>
      <c r="AY9" s="146">
        <v>0</v>
      </c>
      <c r="AZ9" s="146">
        <v>0</v>
      </c>
      <c r="BA9" s="146">
        <v>0</v>
      </c>
      <c r="BB9" s="146">
        <v>0</v>
      </c>
      <c r="BC9" s="146">
        <v>0</v>
      </c>
      <c r="BD9" s="146">
        <v>0</v>
      </c>
      <c r="BE9" s="146">
        <v>0</v>
      </c>
      <c r="BF9" s="146">
        <v>0</v>
      </c>
      <c r="BG9" s="146">
        <v>0</v>
      </c>
      <c r="BH9" s="146">
        <v>0</v>
      </c>
      <c r="BI9" s="146">
        <v>0</v>
      </c>
      <c r="BJ9" s="146">
        <v>0</v>
      </c>
      <c r="BK9" s="146">
        <v>0</v>
      </c>
      <c r="BL9" s="146">
        <v>0</v>
      </c>
      <c r="BM9" s="146">
        <v>0</v>
      </c>
      <c r="BN9" s="146">
        <v>0</v>
      </c>
      <c r="BO9" s="146">
        <v>0</v>
      </c>
      <c r="BP9" s="146">
        <v>0</v>
      </c>
      <c r="BQ9" s="146">
        <v>0</v>
      </c>
      <c r="BR9" s="204">
        <v>11</v>
      </c>
      <c r="BS9" s="146">
        <v>0</v>
      </c>
      <c r="BT9" s="146">
        <v>0</v>
      </c>
      <c r="BU9" s="146">
        <v>0</v>
      </c>
      <c r="BV9" s="146">
        <v>0</v>
      </c>
      <c r="BW9" s="146">
        <v>0</v>
      </c>
      <c r="BX9" s="146">
        <v>0</v>
      </c>
      <c r="BY9" s="146">
        <v>0</v>
      </c>
      <c r="BZ9" s="146">
        <v>0</v>
      </c>
      <c r="CA9" s="146">
        <v>0</v>
      </c>
      <c r="CB9" s="146">
        <v>0</v>
      </c>
      <c r="CC9" s="146">
        <v>0</v>
      </c>
      <c r="CD9" s="146">
        <v>0</v>
      </c>
      <c r="CE9" s="146">
        <v>0</v>
      </c>
      <c r="CF9" s="146">
        <v>0</v>
      </c>
      <c r="CG9" s="146">
        <v>0</v>
      </c>
      <c r="CH9" s="146">
        <v>0</v>
      </c>
      <c r="CI9" s="146">
        <v>0</v>
      </c>
      <c r="CJ9" s="146">
        <v>0</v>
      </c>
      <c r="CK9" s="146">
        <v>0</v>
      </c>
      <c r="CL9" s="146">
        <v>5</v>
      </c>
      <c r="CM9" s="146">
        <v>0</v>
      </c>
      <c r="CN9" s="146">
        <v>0</v>
      </c>
      <c r="CO9" s="146">
        <v>0</v>
      </c>
      <c r="CP9" s="146">
        <v>0</v>
      </c>
      <c r="CQ9" s="146">
        <v>0</v>
      </c>
      <c r="CR9" s="146">
        <v>0</v>
      </c>
      <c r="CS9" s="146">
        <v>0</v>
      </c>
      <c r="CT9" s="146">
        <v>0</v>
      </c>
      <c r="CU9" s="146">
        <v>0</v>
      </c>
      <c r="CV9" s="146">
        <v>0</v>
      </c>
      <c r="CW9" s="146">
        <v>0</v>
      </c>
      <c r="CX9" s="146">
        <v>0</v>
      </c>
      <c r="CY9" s="146">
        <v>0</v>
      </c>
      <c r="CZ9" s="146">
        <v>0</v>
      </c>
      <c r="DA9" s="146">
        <v>0</v>
      </c>
      <c r="DB9" s="146">
        <v>0</v>
      </c>
      <c r="DC9" s="146">
        <v>0</v>
      </c>
      <c r="DD9" s="146">
        <v>0</v>
      </c>
      <c r="DE9" s="146">
        <v>0</v>
      </c>
      <c r="DF9" s="146">
        <v>0</v>
      </c>
      <c r="DG9" s="146">
        <v>0</v>
      </c>
      <c r="DH9" s="146">
        <v>0</v>
      </c>
      <c r="DI9" s="146">
        <v>0</v>
      </c>
      <c r="DJ9" s="146">
        <v>0</v>
      </c>
    </row>
    <row r="10" spans="1:114" s="146" customFormat="1" x14ac:dyDescent="0.25">
      <c r="A10" s="146" t="s">
        <v>808</v>
      </c>
      <c r="B10" s="146" t="s">
        <v>809</v>
      </c>
      <c r="C10" s="146">
        <v>16</v>
      </c>
      <c r="D10" s="193">
        <v>10.0335</v>
      </c>
      <c r="E10" s="146">
        <v>16.2</v>
      </c>
      <c r="F10" s="146">
        <v>0</v>
      </c>
      <c r="G10" s="197">
        <f t="shared" si="0"/>
        <v>0</v>
      </c>
      <c r="H10" s="197">
        <v>0</v>
      </c>
      <c r="I10" s="146">
        <v>8</v>
      </c>
      <c r="J10" s="197">
        <f t="shared" si="1"/>
        <v>2</v>
      </c>
      <c r="K10" s="197">
        <v>0</v>
      </c>
      <c r="L10" s="146">
        <v>0</v>
      </c>
      <c r="M10" s="185">
        <v>0</v>
      </c>
      <c r="N10" s="146">
        <v>0</v>
      </c>
      <c r="O10" s="186">
        <v>0</v>
      </c>
      <c r="P10" s="146">
        <v>0</v>
      </c>
      <c r="Q10" s="146">
        <v>0</v>
      </c>
      <c r="R10" s="146">
        <v>0</v>
      </c>
      <c r="S10" s="146">
        <v>0</v>
      </c>
      <c r="T10" s="146">
        <v>0</v>
      </c>
      <c r="U10" s="146">
        <v>0</v>
      </c>
      <c r="V10" s="146">
        <v>0</v>
      </c>
      <c r="W10" s="146">
        <v>0</v>
      </c>
      <c r="X10" s="146">
        <v>0</v>
      </c>
      <c r="Y10" s="146">
        <v>0</v>
      </c>
      <c r="Z10" s="146">
        <v>0</v>
      </c>
      <c r="AA10" s="146">
        <v>0</v>
      </c>
      <c r="AB10" s="146">
        <v>0</v>
      </c>
      <c r="AC10" s="146">
        <v>0</v>
      </c>
      <c r="AD10" s="146">
        <v>0</v>
      </c>
      <c r="AE10" s="146">
        <v>0</v>
      </c>
      <c r="AF10" s="146">
        <v>0</v>
      </c>
      <c r="AG10" s="146">
        <v>0</v>
      </c>
      <c r="AH10" s="146">
        <v>0</v>
      </c>
      <c r="AI10" s="146">
        <v>0</v>
      </c>
      <c r="AJ10" s="146">
        <v>0</v>
      </c>
      <c r="AK10" s="146">
        <v>0</v>
      </c>
      <c r="AL10" s="146">
        <v>0</v>
      </c>
      <c r="AM10" s="146">
        <v>0</v>
      </c>
      <c r="AN10" s="146">
        <v>0</v>
      </c>
      <c r="AO10" s="146">
        <v>0</v>
      </c>
      <c r="AP10" s="146">
        <v>0</v>
      </c>
      <c r="AQ10" s="146">
        <v>0</v>
      </c>
      <c r="AR10" s="146">
        <v>0</v>
      </c>
      <c r="AS10" s="146">
        <v>0</v>
      </c>
      <c r="AT10" s="146">
        <v>0</v>
      </c>
      <c r="AU10" s="146">
        <v>0</v>
      </c>
      <c r="AV10" s="146">
        <v>0</v>
      </c>
      <c r="AW10" s="146">
        <v>0</v>
      </c>
      <c r="AX10" s="146">
        <v>0</v>
      </c>
      <c r="AY10" s="146">
        <v>0</v>
      </c>
      <c r="AZ10" s="146">
        <v>0</v>
      </c>
      <c r="BA10" s="146">
        <v>0</v>
      </c>
      <c r="BB10" s="146">
        <v>0</v>
      </c>
      <c r="BC10" s="146">
        <v>0</v>
      </c>
      <c r="BD10" s="146">
        <v>0</v>
      </c>
      <c r="BE10" s="146">
        <v>0</v>
      </c>
      <c r="BF10" s="146">
        <v>0</v>
      </c>
      <c r="BG10" s="146">
        <v>0</v>
      </c>
      <c r="BH10" s="146">
        <v>0</v>
      </c>
      <c r="BI10" s="146">
        <v>0</v>
      </c>
      <c r="BJ10" s="146">
        <v>0</v>
      </c>
      <c r="BK10" s="146">
        <v>0</v>
      </c>
      <c r="BL10" s="146">
        <v>0</v>
      </c>
      <c r="BM10" s="146">
        <v>0</v>
      </c>
      <c r="BN10" s="146">
        <v>0</v>
      </c>
      <c r="BO10" s="146">
        <v>0</v>
      </c>
      <c r="BP10" s="146">
        <v>0</v>
      </c>
      <c r="BQ10" s="146">
        <v>0</v>
      </c>
      <c r="BR10" s="204">
        <v>6</v>
      </c>
      <c r="BS10" s="146">
        <v>0</v>
      </c>
      <c r="BT10" s="146">
        <v>0</v>
      </c>
      <c r="BU10" s="146">
        <v>0</v>
      </c>
      <c r="BV10" s="146">
        <v>0</v>
      </c>
      <c r="BW10" s="146">
        <v>0</v>
      </c>
      <c r="BX10" s="146">
        <v>0</v>
      </c>
      <c r="BY10" s="146">
        <v>0</v>
      </c>
      <c r="BZ10" s="146">
        <v>0</v>
      </c>
      <c r="CA10" s="146">
        <v>0</v>
      </c>
      <c r="CB10" s="146">
        <v>0</v>
      </c>
      <c r="CC10" s="146">
        <v>0</v>
      </c>
      <c r="CD10" s="146">
        <v>0</v>
      </c>
      <c r="CE10" s="146">
        <v>0</v>
      </c>
      <c r="CF10" s="146">
        <v>0</v>
      </c>
      <c r="CG10" s="146">
        <v>0</v>
      </c>
      <c r="CH10" s="146">
        <v>0</v>
      </c>
      <c r="CI10" s="146">
        <v>0</v>
      </c>
      <c r="CJ10" s="146">
        <v>0</v>
      </c>
      <c r="CK10" s="146">
        <v>0</v>
      </c>
      <c r="CL10" s="146">
        <v>0</v>
      </c>
      <c r="CM10" s="146">
        <v>0</v>
      </c>
      <c r="CN10" s="146">
        <v>0</v>
      </c>
      <c r="CO10" s="146">
        <v>0</v>
      </c>
      <c r="CP10" s="146">
        <v>0</v>
      </c>
      <c r="CQ10" s="146">
        <v>0</v>
      </c>
      <c r="CR10" s="146">
        <v>0</v>
      </c>
      <c r="CS10" s="146">
        <v>0</v>
      </c>
      <c r="CT10" s="146">
        <v>0</v>
      </c>
      <c r="CU10" s="146">
        <v>0</v>
      </c>
      <c r="CV10" s="146">
        <v>0</v>
      </c>
      <c r="CW10" s="146">
        <v>0</v>
      </c>
      <c r="CX10" s="146">
        <v>0</v>
      </c>
      <c r="CY10" s="146">
        <v>0</v>
      </c>
      <c r="CZ10" s="146">
        <v>0</v>
      </c>
      <c r="DA10" s="146">
        <v>0</v>
      </c>
      <c r="DB10" s="146">
        <v>0</v>
      </c>
      <c r="DC10" s="146">
        <v>0</v>
      </c>
      <c r="DD10" s="146">
        <v>0</v>
      </c>
      <c r="DE10" s="146">
        <v>0</v>
      </c>
      <c r="DF10" s="146">
        <v>2</v>
      </c>
      <c r="DG10" s="146">
        <v>0</v>
      </c>
      <c r="DH10" s="146">
        <v>0</v>
      </c>
      <c r="DI10" s="146">
        <v>0</v>
      </c>
      <c r="DJ10" s="146">
        <v>0</v>
      </c>
    </row>
    <row r="11" spans="1:114" s="146" customFormat="1" x14ac:dyDescent="0.25">
      <c r="A11" s="146" t="s">
        <v>808</v>
      </c>
      <c r="B11" s="146" t="s">
        <v>809</v>
      </c>
      <c r="C11" s="146">
        <v>16</v>
      </c>
      <c r="D11" s="193">
        <v>10.0335</v>
      </c>
      <c r="E11" s="146">
        <v>16.3</v>
      </c>
      <c r="F11" s="146">
        <v>1</v>
      </c>
      <c r="G11" s="197">
        <f t="shared" si="0"/>
        <v>1</v>
      </c>
      <c r="H11" s="197">
        <v>1</v>
      </c>
      <c r="I11" s="146">
        <v>8</v>
      </c>
      <c r="J11" s="197">
        <f t="shared" si="1"/>
        <v>2</v>
      </c>
      <c r="K11" s="197">
        <v>0</v>
      </c>
      <c r="L11" s="146">
        <v>0</v>
      </c>
      <c r="M11" s="185">
        <v>0</v>
      </c>
      <c r="N11" s="146">
        <v>0</v>
      </c>
      <c r="O11" s="186">
        <v>0</v>
      </c>
      <c r="P11" s="146">
        <v>0</v>
      </c>
      <c r="Q11" s="146">
        <v>0</v>
      </c>
      <c r="R11" s="146">
        <v>0</v>
      </c>
      <c r="S11" s="146">
        <v>0</v>
      </c>
      <c r="T11" s="146">
        <v>0</v>
      </c>
      <c r="U11" s="146">
        <v>0</v>
      </c>
      <c r="V11" s="146">
        <v>0</v>
      </c>
      <c r="W11" s="146">
        <v>0</v>
      </c>
      <c r="X11" s="146">
        <v>0</v>
      </c>
      <c r="Y11" s="146">
        <v>0</v>
      </c>
      <c r="Z11" s="146">
        <v>0</v>
      </c>
      <c r="AA11" s="146">
        <v>0</v>
      </c>
      <c r="AB11" s="146">
        <v>0</v>
      </c>
      <c r="AC11" s="146">
        <v>0</v>
      </c>
      <c r="AD11" s="146">
        <v>0</v>
      </c>
      <c r="AE11" s="146">
        <v>0</v>
      </c>
      <c r="AF11" s="146">
        <v>0</v>
      </c>
      <c r="AG11" s="146">
        <v>0</v>
      </c>
      <c r="AH11" s="146">
        <v>0</v>
      </c>
      <c r="AI11" s="146">
        <v>0</v>
      </c>
      <c r="AJ11" s="146">
        <v>0</v>
      </c>
      <c r="AK11" s="146">
        <v>0</v>
      </c>
      <c r="AL11" s="146">
        <v>0</v>
      </c>
      <c r="AM11" s="146">
        <v>0</v>
      </c>
      <c r="AN11" s="146">
        <v>0</v>
      </c>
      <c r="AO11" s="146">
        <v>0</v>
      </c>
      <c r="AP11" s="146">
        <v>0</v>
      </c>
      <c r="AQ11" s="146">
        <v>0</v>
      </c>
      <c r="AR11" s="146">
        <v>0</v>
      </c>
      <c r="AS11" s="146">
        <v>0</v>
      </c>
      <c r="AT11" s="146">
        <v>0</v>
      </c>
      <c r="AU11" s="146">
        <v>0</v>
      </c>
      <c r="AV11" s="146">
        <v>0</v>
      </c>
      <c r="AW11" s="146">
        <v>0</v>
      </c>
      <c r="AX11" s="146">
        <v>0</v>
      </c>
      <c r="AY11" s="146">
        <v>0</v>
      </c>
      <c r="AZ11" s="146">
        <v>0</v>
      </c>
      <c r="BA11" s="146">
        <v>0</v>
      </c>
      <c r="BB11" s="146">
        <v>0</v>
      </c>
      <c r="BC11" s="146">
        <v>0</v>
      </c>
      <c r="BD11" s="146">
        <v>1</v>
      </c>
      <c r="BE11" s="146">
        <v>0</v>
      </c>
      <c r="BF11" s="146">
        <v>0</v>
      </c>
      <c r="BG11" s="146">
        <v>0</v>
      </c>
      <c r="BH11" s="146">
        <v>0</v>
      </c>
      <c r="BI11" s="146">
        <v>0</v>
      </c>
      <c r="BJ11" s="146">
        <v>0</v>
      </c>
      <c r="BK11" s="146">
        <v>0</v>
      </c>
      <c r="BL11" s="146">
        <v>0</v>
      </c>
      <c r="BM11" s="146">
        <v>0</v>
      </c>
      <c r="BN11" s="146">
        <v>0</v>
      </c>
      <c r="BO11" s="146">
        <v>0</v>
      </c>
      <c r="BP11" s="146">
        <v>0</v>
      </c>
      <c r="BQ11" s="146">
        <v>0</v>
      </c>
      <c r="BR11" s="204">
        <v>7</v>
      </c>
      <c r="BS11" s="146">
        <v>0</v>
      </c>
      <c r="BT11" s="146">
        <v>0</v>
      </c>
      <c r="BU11" s="146">
        <v>0</v>
      </c>
      <c r="BV11" s="146">
        <v>0</v>
      </c>
      <c r="BW11" s="146">
        <v>0</v>
      </c>
      <c r="BX11" s="146">
        <v>0</v>
      </c>
      <c r="BY11" s="146">
        <v>0</v>
      </c>
      <c r="BZ11" s="146">
        <v>0</v>
      </c>
      <c r="CA11" s="146">
        <v>0</v>
      </c>
      <c r="CB11" s="146">
        <v>0</v>
      </c>
      <c r="CC11" s="146">
        <v>0</v>
      </c>
      <c r="CD11" s="146">
        <v>0</v>
      </c>
      <c r="CE11" s="146">
        <v>0</v>
      </c>
      <c r="CF11" s="146">
        <v>0</v>
      </c>
      <c r="CG11" s="146">
        <v>0</v>
      </c>
      <c r="CH11" s="146">
        <v>0</v>
      </c>
      <c r="CI11" s="146">
        <v>0</v>
      </c>
      <c r="CJ11" s="146">
        <v>0</v>
      </c>
      <c r="CK11" s="146">
        <v>0</v>
      </c>
      <c r="CL11" s="146">
        <v>0</v>
      </c>
      <c r="CM11" s="146">
        <v>0</v>
      </c>
      <c r="CN11" s="146">
        <v>0</v>
      </c>
      <c r="CO11" s="146">
        <v>0</v>
      </c>
      <c r="CP11" s="146">
        <v>0</v>
      </c>
      <c r="CQ11" s="146">
        <v>0</v>
      </c>
      <c r="CR11" s="146">
        <v>0</v>
      </c>
      <c r="CS11" s="146">
        <v>0</v>
      </c>
      <c r="CT11" s="146">
        <v>0</v>
      </c>
      <c r="CU11" s="146">
        <v>0</v>
      </c>
      <c r="CV11" s="146">
        <v>0</v>
      </c>
      <c r="CW11" s="146">
        <v>0</v>
      </c>
      <c r="CX11" s="146">
        <v>0</v>
      </c>
      <c r="CY11" s="146">
        <v>0</v>
      </c>
      <c r="CZ11" s="146">
        <v>0</v>
      </c>
      <c r="DA11" s="146">
        <v>0</v>
      </c>
      <c r="DB11" s="146">
        <v>0</v>
      </c>
      <c r="DC11" s="146">
        <v>0</v>
      </c>
      <c r="DD11" s="146">
        <v>0</v>
      </c>
      <c r="DE11" s="146">
        <v>0</v>
      </c>
      <c r="DF11" s="146">
        <v>1</v>
      </c>
      <c r="DG11" s="146">
        <v>0</v>
      </c>
      <c r="DH11" s="146">
        <v>0</v>
      </c>
      <c r="DI11" s="146">
        <v>0</v>
      </c>
      <c r="DJ11" s="146">
        <v>0</v>
      </c>
    </row>
    <row r="12" spans="1:114" s="146" customFormat="1" x14ac:dyDescent="0.25">
      <c r="A12" s="146" t="s">
        <v>808</v>
      </c>
      <c r="B12" s="146" t="s">
        <v>809</v>
      </c>
      <c r="C12" s="146">
        <v>17</v>
      </c>
      <c r="D12" s="193">
        <v>2</v>
      </c>
      <c r="E12" s="146">
        <v>17.100000000000001</v>
      </c>
      <c r="F12" s="146">
        <v>0</v>
      </c>
      <c r="G12" s="197">
        <f t="shared" si="0"/>
        <v>0</v>
      </c>
      <c r="H12" s="197">
        <v>0</v>
      </c>
      <c r="I12" s="146">
        <v>4</v>
      </c>
      <c r="J12" s="197">
        <f t="shared" si="1"/>
        <v>2</v>
      </c>
      <c r="K12" s="197">
        <v>0</v>
      </c>
      <c r="L12" s="146">
        <v>0</v>
      </c>
      <c r="M12" s="185">
        <v>0</v>
      </c>
      <c r="N12" s="146">
        <v>0</v>
      </c>
      <c r="O12" s="186">
        <v>0</v>
      </c>
      <c r="P12" s="146">
        <v>0</v>
      </c>
      <c r="Q12" s="146">
        <v>0</v>
      </c>
      <c r="R12" s="146">
        <v>0</v>
      </c>
      <c r="S12" s="146">
        <v>0</v>
      </c>
      <c r="T12" s="146">
        <v>0</v>
      </c>
      <c r="U12" s="146">
        <v>0</v>
      </c>
      <c r="V12" s="146">
        <v>0</v>
      </c>
      <c r="W12" s="146">
        <v>0</v>
      </c>
      <c r="X12" s="146">
        <v>0</v>
      </c>
      <c r="Y12" s="146">
        <v>0</v>
      </c>
      <c r="Z12" s="146">
        <v>0</v>
      </c>
      <c r="AA12" s="146">
        <v>0</v>
      </c>
      <c r="AB12" s="146">
        <v>0</v>
      </c>
      <c r="AC12" s="146">
        <v>0</v>
      </c>
      <c r="AD12" s="146">
        <v>0</v>
      </c>
      <c r="AE12" s="146">
        <v>0</v>
      </c>
      <c r="AF12" s="146">
        <v>0</v>
      </c>
      <c r="AG12" s="146">
        <v>0</v>
      </c>
      <c r="AH12" s="146">
        <v>0</v>
      </c>
      <c r="AI12" s="146">
        <v>0</v>
      </c>
      <c r="AJ12" s="146">
        <v>0</v>
      </c>
      <c r="AK12" s="146">
        <v>0</v>
      </c>
      <c r="AL12" s="146">
        <v>0</v>
      </c>
      <c r="AM12" s="146">
        <v>0</v>
      </c>
      <c r="AN12" s="146">
        <v>0</v>
      </c>
      <c r="AO12" s="146">
        <v>0</v>
      </c>
      <c r="AP12" s="146">
        <v>0</v>
      </c>
      <c r="AQ12" s="146">
        <v>0</v>
      </c>
      <c r="AR12" s="146">
        <v>0</v>
      </c>
      <c r="AS12" s="146">
        <v>0</v>
      </c>
      <c r="AT12" s="146">
        <v>0</v>
      </c>
      <c r="AU12" s="146">
        <v>0</v>
      </c>
      <c r="AV12" s="146">
        <v>0</v>
      </c>
      <c r="AW12" s="146">
        <v>0</v>
      </c>
      <c r="AX12" s="146">
        <v>0</v>
      </c>
      <c r="AY12" s="146">
        <v>0</v>
      </c>
      <c r="AZ12" s="146">
        <v>0</v>
      </c>
      <c r="BA12" s="146">
        <v>0</v>
      </c>
      <c r="BB12" s="146">
        <v>0</v>
      </c>
      <c r="BC12" s="146">
        <v>0</v>
      </c>
      <c r="BD12" s="146">
        <v>0</v>
      </c>
      <c r="BE12" s="146">
        <v>0</v>
      </c>
      <c r="BF12" s="146">
        <v>0</v>
      </c>
      <c r="BG12" s="146">
        <v>0</v>
      </c>
      <c r="BH12" s="146">
        <v>0</v>
      </c>
      <c r="BI12" s="146">
        <v>0</v>
      </c>
      <c r="BJ12" s="146">
        <v>0</v>
      </c>
      <c r="BK12" s="146">
        <v>0</v>
      </c>
      <c r="BL12" s="146">
        <v>0</v>
      </c>
      <c r="BM12" s="146">
        <v>0</v>
      </c>
      <c r="BN12" s="146">
        <v>0</v>
      </c>
      <c r="BO12" s="146">
        <v>0</v>
      </c>
      <c r="BP12" s="146">
        <v>0</v>
      </c>
      <c r="BQ12" s="146">
        <v>0</v>
      </c>
      <c r="BR12" s="204">
        <v>0</v>
      </c>
      <c r="BS12" s="146">
        <v>0</v>
      </c>
      <c r="BT12" s="146">
        <v>0</v>
      </c>
      <c r="BU12" s="146">
        <v>0</v>
      </c>
      <c r="BV12" s="146">
        <v>0</v>
      </c>
      <c r="BW12" s="146">
        <v>0</v>
      </c>
      <c r="BX12" s="146">
        <v>0</v>
      </c>
      <c r="BY12" s="146">
        <v>0</v>
      </c>
      <c r="BZ12" s="146">
        <v>0</v>
      </c>
      <c r="CA12" s="146">
        <v>0</v>
      </c>
      <c r="CB12" s="146">
        <v>0</v>
      </c>
      <c r="CC12" s="146">
        <v>0</v>
      </c>
      <c r="CD12" s="146">
        <v>0</v>
      </c>
      <c r="CE12" s="146">
        <v>0</v>
      </c>
      <c r="CF12" s="146">
        <v>0</v>
      </c>
      <c r="CG12" s="146">
        <v>0</v>
      </c>
      <c r="CH12" s="146">
        <v>0</v>
      </c>
      <c r="CI12" s="146">
        <v>0</v>
      </c>
      <c r="CJ12" s="146">
        <v>0</v>
      </c>
      <c r="CK12" s="146">
        <v>0</v>
      </c>
      <c r="CL12" s="146">
        <v>3</v>
      </c>
      <c r="CM12" s="146">
        <v>0</v>
      </c>
      <c r="CN12" s="146">
        <v>0</v>
      </c>
      <c r="CO12" s="146">
        <v>0</v>
      </c>
      <c r="CP12" s="146">
        <v>0</v>
      </c>
      <c r="CQ12" s="146">
        <v>0</v>
      </c>
      <c r="CR12" s="146">
        <v>0</v>
      </c>
      <c r="CS12" s="146">
        <v>0</v>
      </c>
      <c r="CT12" s="146">
        <v>0</v>
      </c>
      <c r="CU12" s="146">
        <v>0</v>
      </c>
      <c r="CV12" s="146">
        <v>0</v>
      </c>
      <c r="CW12" s="146">
        <v>0</v>
      </c>
      <c r="CX12" s="146">
        <v>0</v>
      </c>
      <c r="CY12" s="146">
        <v>0</v>
      </c>
      <c r="CZ12" s="146">
        <v>0</v>
      </c>
      <c r="DA12" s="146">
        <v>0</v>
      </c>
      <c r="DB12" s="146">
        <v>0</v>
      </c>
      <c r="DC12" s="146">
        <v>0</v>
      </c>
      <c r="DD12" s="146">
        <v>1</v>
      </c>
      <c r="DE12" s="146">
        <v>0</v>
      </c>
      <c r="DF12" s="146">
        <v>0</v>
      </c>
      <c r="DG12" s="146">
        <v>0</v>
      </c>
      <c r="DH12" s="146">
        <v>0</v>
      </c>
      <c r="DI12" s="146">
        <v>0</v>
      </c>
      <c r="DJ12" s="146">
        <v>0</v>
      </c>
    </row>
    <row r="13" spans="1:114" s="146" customFormat="1" x14ac:dyDescent="0.25">
      <c r="A13" s="146" t="s">
        <v>808</v>
      </c>
      <c r="B13" s="146" t="s">
        <v>809</v>
      </c>
      <c r="C13" s="146">
        <v>17</v>
      </c>
      <c r="D13" s="193">
        <v>2</v>
      </c>
      <c r="E13" s="146">
        <v>17.2</v>
      </c>
      <c r="F13" s="146">
        <v>1</v>
      </c>
      <c r="G13" s="197">
        <f t="shared" si="0"/>
        <v>1</v>
      </c>
      <c r="H13" s="197">
        <v>0</v>
      </c>
      <c r="I13" s="146">
        <v>2</v>
      </c>
      <c r="J13" s="197">
        <f t="shared" si="1"/>
        <v>2</v>
      </c>
      <c r="K13" s="197">
        <v>0</v>
      </c>
      <c r="L13" s="146">
        <v>0</v>
      </c>
      <c r="M13" s="185">
        <v>0</v>
      </c>
      <c r="N13" s="146">
        <v>0</v>
      </c>
      <c r="O13" s="186">
        <v>0</v>
      </c>
      <c r="P13" s="146">
        <v>0</v>
      </c>
      <c r="Q13" s="146">
        <v>0</v>
      </c>
      <c r="R13" s="146">
        <v>0</v>
      </c>
      <c r="S13" s="146">
        <v>1</v>
      </c>
      <c r="T13" s="146">
        <v>0</v>
      </c>
      <c r="U13" s="146">
        <v>0</v>
      </c>
      <c r="V13" s="146">
        <v>0</v>
      </c>
      <c r="W13" s="146">
        <v>0</v>
      </c>
      <c r="X13" s="146">
        <v>0</v>
      </c>
      <c r="Y13" s="146">
        <v>0</v>
      </c>
      <c r="Z13" s="146">
        <v>0</v>
      </c>
      <c r="AA13" s="146">
        <v>0</v>
      </c>
      <c r="AB13" s="146">
        <v>0</v>
      </c>
      <c r="AC13" s="146">
        <v>0</v>
      </c>
      <c r="AD13" s="146">
        <v>0</v>
      </c>
      <c r="AE13" s="146">
        <v>0</v>
      </c>
      <c r="AF13" s="146">
        <v>0</v>
      </c>
      <c r="AG13" s="146">
        <v>0</v>
      </c>
      <c r="AH13" s="146">
        <v>0</v>
      </c>
      <c r="AI13" s="146">
        <v>0</v>
      </c>
      <c r="AJ13" s="146">
        <v>0</v>
      </c>
      <c r="AK13" s="146">
        <v>0</v>
      </c>
      <c r="AL13" s="146">
        <v>0</v>
      </c>
      <c r="AM13" s="146">
        <v>0</v>
      </c>
      <c r="AN13" s="146">
        <v>0</v>
      </c>
      <c r="AO13" s="146">
        <v>0</v>
      </c>
      <c r="AP13" s="146">
        <v>0</v>
      </c>
      <c r="AQ13" s="146">
        <v>0</v>
      </c>
      <c r="AR13" s="146">
        <v>0</v>
      </c>
      <c r="AS13" s="146">
        <v>0</v>
      </c>
      <c r="AT13" s="146">
        <v>0</v>
      </c>
      <c r="AU13" s="146">
        <v>0</v>
      </c>
      <c r="AV13" s="146">
        <v>0</v>
      </c>
      <c r="AW13" s="146">
        <v>0</v>
      </c>
      <c r="AX13" s="146">
        <v>0</v>
      </c>
      <c r="AY13" s="146">
        <v>0</v>
      </c>
      <c r="AZ13" s="146">
        <v>0</v>
      </c>
      <c r="BA13" s="146">
        <v>0</v>
      </c>
      <c r="BB13" s="146">
        <v>0</v>
      </c>
      <c r="BC13" s="146">
        <v>0</v>
      </c>
      <c r="BD13" s="146">
        <v>0</v>
      </c>
      <c r="BE13" s="146">
        <v>0</v>
      </c>
      <c r="BF13" s="146">
        <v>0</v>
      </c>
      <c r="BG13" s="146">
        <v>0</v>
      </c>
      <c r="BH13" s="146">
        <v>0</v>
      </c>
      <c r="BI13" s="146">
        <v>0</v>
      </c>
      <c r="BJ13" s="146">
        <v>0</v>
      </c>
      <c r="BK13" s="146">
        <v>0</v>
      </c>
      <c r="BL13" s="146">
        <v>0</v>
      </c>
      <c r="BM13" s="146">
        <v>0</v>
      </c>
      <c r="BN13" s="146">
        <v>0</v>
      </c>
      <c r="BO13" s="146">
        <v>0</v>
      </c>
      <c r="BP13" s="146">
        <v>0</v>
      </c>
      <c r="BQ13" s="146">
        <v>0</v>
      </c>
      <c r="BR13" s="204">
        <v>0</v>
      </c>
      <c r="BS13" s="146">
        <v>0</v>
      </c>
      <c r="BT13" s="146">
        <v>0</v>
      </c>
      <c r="BU13" s="146">
        <v>0</v>
      </c>
      <c r="BV13" s="146">
        <v>0</v>
      </c>
      <c r="BW13" s="146">
        <v>0</v>
      </c>
      <c r="BX13" s="146">
        <v>0</v>
      </c>
      <c r="BY13" s="146">
        <v>0</v>
      </c>
      <c r="BZ13" s="146">
        <v>0</v>
      </c>
      <c r="CA13" s="146">
        <v>0</v>
      </c>
      <c r="CB13" s="146">
        <v>0</v>
      </c>
      <c r="CC13" s="146">
        <v>0</v>
      </c>
      <c r="CD13" s="146">
        <v>0</v>
      </c>
      <c r="CE13" s="146">
        <v>0</v>
      </c>
      <c r="CF13" s="146">
        <v>0</v>
      </c>
      <c r="CG13" s="146">
        <v>0</v>
      </c>
      <c r="CH13" s="146">
        <v>0</v>
      </c>
      <c r="CI13" s="146">
        <v>0</v>
      </c>
      <c r="CJ13" s="146">
        <v>0</v>
      </c>
      <c r="CK13" s="146">
        <v>0</v>
      </c>
      <c r="CL13" s="146">
        <v>0</v>
      </c>
      <c r="CM13" s="146">
        <v>0</v>
      </c>
      <c r="CN13" s="146">
        <v>0</v>
      </c>
      <c r="CO13" s="146">
        <v>0</v>
      </c>
      <c r="CP13" s="146">
        <v>0</v>
      </c>
      <c r="CQ13" s="146">
        <v>0</v>
      </c>
      <c r="CR13" s="146">
        <v>0</v>
      </c>
      <c r="CS13" s="146">
        <v>0</v>
      </c>
      <c r="CT13" s="146">
        <v>0</v>
      </c>
      <c r="CU13" s="146">
        <v>0</v>
      </c>
      <c r="CV13" s="146">
        <v>0</v>
      </c>
      <c r="CW13" s="146">
        <v>0</v>
      </c>
      <c r="CX13" s="146">
        <v>0</v>
      </c>
      <c r="CY13" s="146">
        <v>0</v>
      </c>
      <c r="CZ13" s="146">
        <v>0</v>
      </c>
      <c r="DA13" s="146">
        <v>0</v>
      </c>
      <c r="DB13" s="146">
        <v>0</v>
      </c>
      <c r="DC13" s="146">
        <v>0</v>
      </c>
      <c r="DD13" s="146">
        <v>0</v>
      </c>
      <c r="DE13" s="146">
        <v>0</v>
      </c>
      <c r="DF13" s="146">
        <v>1</v>
      </c>
      <c r="DG13" s="146">
        <v>0</v>
      </c>
      <c r="DH13" s="146">
        <v>1</v>
      </c>
      <c r="DI13" s="146">
        <v>0</v>
      </c>
      <c r="DJ13" s="146">
        <v>0</v>
      </c>
    </row>
    <row r="14" spans="1:114" s="146" customFormat="1" x14ac:dyDescent="0.25">
      <c r="A14" s="146" t="s">
        <v>808</v>
      </c>
      <c r="B14" s="146" t="s">
        <v>809</v>
      </c>
      <c r="C14" s="146">
        <v>17</v>
      </c>
      <c r="D14" s="193">
        <v>2</v>
      </c>
      <c r="E14" s="146">
        <v>17.3</v>
      </c>
      <c r="F14" s="146">
        <v>0</v>
      </c>
      <c r="G14" s="197">
        <f t="shared" si="0"/>
        <v>0</v>
      </c>
      <c r="H14" s="197">
        <v>0</v>
      </c>
      <c r="I14" s="146">
        <v>0</v>
      </c>
      <c r="J14" s="197">
        <f t="shared" si="1"/>
        <v>0</v>
      </c>
      <c r="K14" s="197">
        <v>0</v>
      </c>
      <c r="L14" s="146">
        <v>0</v>
      </c>
      <c r="M14" s="185">
        <v>0</v>
      </c>
      <c r="N14" s="146">
        <v>0</v>
      </c>
      <c r="O14" s="186">
        <v>0</v>
      </c>
      <c r="P14" s="146">
        <v>0</v>
      </c>
      <c r="Q14" s="146">
        <v>0</v>
      </c>
      <c r="R14" s="146">
        <v>0</v>
      </c>
      <c r="S14" s="146">
        <v>0</v>
      </c>
      <c r="T14" s="146">
        <v>0</v>
      </c>
      <c r="U14" s="146">
        <v>0</v>
      </c>
      <c r="V14" s="146">
        <v>0</v>
      </c>
      <c r="W14" s="146">
        <v>0</v>
      </c>
      <c r="X14" s="146">
        <v>0</v>
      </c>
      <c r="Y14" s="146">
        <v>0</v>
      </c>
      <c r="Z14" s="146">
        <v>0</v>
      </c>
      <c r="AA14" s="146">
        <v>0</v>
      </c>
      <c r="AB14" s="146">
        <v>0</v>
      </c>
      <c r="AC14" s="146">
        <v>0</v>
      </c>
      <c r="AD14" s="146">
        <v>0</v>
      </c>
      <c r="AE14" s="146">
        <v>0</v>
      </c>
      <c r="AF14" s="146">
        <v>0</v>
      </c>
      <c r="AG14" s="146">
        <v>0</v>
      </c>
      <c r="AH14" s="146">
        <v>0</v>
      </c>
      <c r="AI14" s="146">
        <v>0</v>
      </c>
      <c r="AJ14" s="146">
        <v>0</v>
      </c>
      <c r="AK14" s="146">
        <v>0</v>
      </c>
      <c r="AL14" s="146">
        <v>0</v>
      </c>
      <c r="AM14" s="146">
        <v>0</v>
      </c>
      <c r="AN14" s="146">
        <v>0</v>
      </c>
      <c r="AO14" s="146">
        <v>0</v>
      </c>
      <c r="AP14" s="146">
        <v>0</v>
      </c>
      <c r="AQ14" s="146">
        <v>0</v>
      </c>
      <c r="AR14" s="146">
        <v>0</v>
      </c>
      <c r="AS14" s="146">
        <v>0</v>
      </c>
      <c r="AT14" s="146">
        <v>0</v>
      </c>
      <c r="AU14" s="146">
        <v>0</v>
      </c>
      <c r="AV14" s="146">
        <v>0</v>
      </c>
      <c r="AW14" s="146">
        <v>0</v>
      </c>
      <c r="AX14" s="146">
        <v>0</v>
      </c>
      <c r="AY14" s="146">
        <v>0</v>
      </c>
      <c r="AZ14" s="146">
        <v>0</v>
      </c>
      <c r="BA14" s="146">
        <v>0</v>
      </c>
      <c r="BB14" s="146">
        <v>0</v>
      </c>
      <c r="BC14" s="146">
        <v>0</v>
      </c>
      <c r="BD14" s="146">
        <v>0</v>
      </c>
      <c r="BE14" s="146">
        <v>0</v>
      </c>
      <c r="BF14" s="146">
        <v>0</v>
      </c>
      <c r="BG14" s="146">
        <v>0</v>
      </c>
      <c r="BH14" s="146">
        <v>0</v>
      </c>
      <c r="BI14" s="146">
        <v>0</v>
      </c>
      <c r="BJ14" s="146">
        <v>0</v>
      </c>
      <c r="BK14" s="146">
        <v>0</v>
      </c>
      <c r="BL14" s="146">
        <v>0</v>
      </c>
      <c r="BM14" s="146">
        <v>0</v>
      </c>
      <c r="BN14" s="146">
        <v>0</v>
      </c>
      <c r="BO14" s="146">
        <v>0</v>
      </c>
      <c r="BP14" s="146">
        <v>0</v>
      </c>
      <c r="BQ14" s="146">
        <v>0</v>
      </c>
      <c r="BR14" s="204">
        <v>0</v>
      </c>
      <c r="BS14" s="146">
        <v>0</v>
      </c>
      <c r="BT14" s="146">
        <v>0</v>
      </c>
      <c r="BU14" s="146">
        <v>0</v>
      </c>
      <c r="BV14" s="146">
        <v>0</v>
      </c>
      <c r="BW14" s="146">
        <v>0</v>
      </c>
      <c r="BX14" s="146">
        <v>0</v>
      </c>
      <c r="BY14" s="146">
        <v>0</v>
      </c>
      <c r="BZ14" s="146">
        <v>0</v>
      </c>
      <c r="CA14" s="146">
        <v>0</v>
      </c>
      <c r="CB14" s="146">
        <v>0</v>
      </c>
      <c r="CC14" s="146">
        <v>0</v>
      </c>
      <c r="CD14" s="146">
        <v>0</v>
      </c>
      <c r="CE14" s="146">
        <v>0</v>
      </c>
      <c r="CF14" s="146">
        <v>0</v>
      </c>
      <c r="CG14" s="146">
        <v>0</v>
      </c>
      <c r="CH14" s="146">
        <v>0</v>
      </c>
      <c r="CI14" s="146">
        <v>0</v>
      </c>
      <c r="CJ14" s="146">
        <v>0</v>
      </c>
      <c r="CK14" s="146">
        <v>0</v>
      </c>
      <c r="CL14" s="146">
        <v>0</v>
      </c>
      <c r="CM14" s="146">
        <v>0</v>
      </c>
      <c r="CN14" s="146">
        <v>0</v>
      </c>
      <c r="CO14" s="146">
        <v>0</v>
      </c>
      <c r="CP14" s="146">
        <v>0</v>
      </c>
      <c r="CQ14" s="146">
        <v>0</v>
      </c>
      <c r="CR14" s="146">
        <v>0</v>
      </c>
      <c r="CS14" s="146">
        <v>0</v>
      </c>
      <c r="CT14" s="146">
        <v>0</v>
      </c>
      <c r="CU14" s="146">
        <v>0</v>
      </c>
      <c r="CV14" s="146">
        <v>0</v>
      </c>
      <c r="CW14" s="146">
        <v>0</v>
      </c>
      <c r="CX14" s="146">
        <v>0</v>
      </c>
      <c r="CY14" s="146">
        <v>0</v>
      </c>
      <c r="CZ14" s="146">
        <v>0</v>
      </c>
      <c r="DA14" s="146">
        <v>0</v>
      </c>
      <c r="DB14" s="146">
        <v>0</v>
      </c>
      <c r="DC14" s="146">
        <v>0</v>
      </c>
      <c r="DD14" s="146">
        <v>0</v>
      </c>
      <c r="DE14" s="146">
        <v>0</v>
      </c>
      <c r="DF14" s="146">
        <v>0</v>
      </c>
      <c r="DG14" s="146">
        <v>0</v>
      </c>
      <c r="DH14" s="146">
        <v>0</v>
      </c>
      <c r="DI14" s="146">
        <v>0</v>
      </c>
      <c r="DJ14" s="146">
        <v>0</v>
      </c>
    </row>
    <row r="15" spans="1:114" s="146" customFormat="1" x14ac:dyDescent="0.25">
      <c r="A15" s="146" t="s">
        <v>808</v>
      </c>
      <c r="B15" s="146" t="s">
        <v>809</v>
      </c>
      <c r="C15" s="146">
        <v>18</v>
      </c>
      <c r="D15" s="193">
        <v>7.52515</v>
      </c>
      <c r="E15" s="146">
        <v>18.100000000000001</v>
      </c>
      <c r="F15" s="146">
        <v>2</v>
      </c>
      <c r="G15" s="197">
        <f t="shared" si="0"/>
        <v>1</v>
      </c>
      <c r="H15" s="197">
        <v>0</v>
      </c>
      <c r="I15" s="146">
        <v>2</v>
      </c>
      <c r="J15" s="197">
        <f t="shared" si="1"/>
        <v>2</v>
      </c>
      <c r="K15" s="197">
        <v>1</v>
      </c>
      <c r="L15" s="146">
        <v>0</v>
      </c>
      <c r="M15" s="185">
        <v>0</v>
      </c>
      <c r="N15" s="146">
        <v>0</v>
      </c>
      <c r="O15" s="186">
        <v>0</v>
      </c>
      <c r="P15" s="146">
        <v>0</v>
      </c>
      <c r="Q15" s="146">
        <v>0</v>
      </c>
      <c r="R15" s="146">
        <v>0</v>
      </c>
      <c r="S15" s="146">
        <v>0</v>
      </c>
      <c r="T15" s="146">
        <v>0</v>
      </c>
      <c r="U15" s="146">
        <v>0</v>
      </c>
      <c r="V15" s="146">
        <v>0</v>
      </c>
      <c r="W15" s="146">
        <v>0</v>
      </c>
      <c r="X15" s="146">
        <v>0</v>
      </c>
      <c r="Y15" s="146">
        <v>0</v>
      </c>
      <c r="Z15" s="146">
        <v>0</v>
      </c>
      <c r="AA15" s="146">
        <v>0</v>
      </c>
      <c r="AB15" s="146">
        <v>0</v>
      </c>
      <c r="AC15" s="146">
        <v>0</v>
      </c>
      <c r="AD15" s="146">
        <v>0</v>
      </c>
      <c r="AE15" s="146">
        <v>0</v>
      </c>
      <c r="AF15" s="146">
        <v>0</v>
      </c>
      <c r="AG15" s="146">
        <v>0</v>
      </c>
      <c r="AH15" s="146">
        <v>0</v>
      </c>
      <c r="AI15" s="146">
        <v>0</v>
      </c>
      <c r="AJ15" s="146">
        <v>0</v>
      </c>
      <c r="AK15" s="146">
        <v>0</v>
      </c>
      <c r="AL15" s="146">
        <v>0</v>
      </c>
      <c r="AM15" s="146">
        <v>0</v>
      </c>
      <c r="AN15" s="146">
        <v>0</v>
      </c>
      <c r="AO15" s="146">
        <v>0</v>
      </c>
      <c r="AP15" s="146">
        <v>0</v>
      </c>
      <c r="AQ15" s="146">
        <v>0</v>
      </c>
      <c r="AR15" s="146">
        <v>0</v>
      </c>
      <c r="AS15" s="146">
        <v>0</v>
      </c>
      <c r="AT15" s="146">
        <v>0</v>
      </c>
      <c r="AU15" s="146">
        <v>0</v>
      </c>
      <c r="AV15" s="146">
        <v>0</v>
      </c>
      <c r="AW15" s="146">
        <v>0</v>
      </c>
      <c r="AX15" s="146">
        <v>0</v>
      </c>
      <c r="AY15" s="146">
        <v>0</v>
      </c>
      <c r="AZ15" s="146">
        <v>0</v>
      </c>
      <c r="BA15" s="146">
        <v>0</v>
      </c>
      <c r="BB15" s="146">
        <v>2</v>
      </c>
      <c r="BC15" s="146">
        <v>0</v>
      </c>
      <c r="BD15" s="146">
        <v>0</v>
      </c>
      <c r="BE15" s="146">
        <v>0</v>
      </c>
      <c r="BF15" s="146">
        <v>0</v>
      </c>
      <c r="BG15" s="146">
        <v>0</v>
      </c>
      <c r="BH15" s="146">
        <v>0</v>
      </c>
      <c r="BI15" s="146">
        <v>0</v>
      </c>
      <c r="BJ15" s="146">
        <v>0</v>
      </c>
      <c r="BK15" s="146">
        <v>0</v>
      </c>
      <c r="BL15" s="146">
        <v>0</v>
      </c>
      <c r="BM15" s="146">
        <v>0</v>
      </c>
      <c r="BN15" s="146">
        <v>0</v>
      </c>
      <c r="BO15" s="146">
        <v>0</v>
      </c>
      <c r="BP15" s="146">
        <v>0</v>
      </c>
      <c r="BQ15" s="146">
        <v>0</v>
      </c>
      <c r="BR15" s="204">
        <v>0</v>
      </c>
      <c r="BS15" s="146">
        <v>0</v>
      </c>
      <c r="BT15" s="146">
        <v>0</v>
      </c>
      <c r="BU15" s="146">
        <v>0</v>
      </c>
      <c r="BV15" s="146">
        <v>0</v>
      </c>
      <c r="BW15" s="146">
        <v>0</v>
      </c>
      <c r="BX15" s="146">
        <v>0</v>
      </c>
      <c r="BY15" s="146">
        <v>0</v>
      </c>
      <c r="BZ15" s="146">
        <v>0</v>
      </c>
      <c r="CA15" s="146">
        <v>0</v>
      </c>
      <c r="CB15" s="146">
        <v>0</v>
      </c>
      <c r="CC15" s="146">
        <v>0</v>
      </c>
      <c r="CD15" s="146">
        <v>0</v>
      </c>
      <c r="CE15" s="146">
        <v>0</v>
      </c>
      <c r="CF15" s="146">
        <v>0</v>
      </c>
      <c r="CG15" s="146">
        <v>0</v>
      </c>
      <c r="CH15" s="146">
        <v>0</v>
      </c>
      <c r="CI15" s="146">
        <v>0</v>
      </c>
      <c r="CJ15" s="146">
        <v>0</v>
      </c>
      <c r="CK15" s="146">
        <v>0</v>
      </c>
      <c r="CL15" s="146">
        <v>1</v>
      </c>
      <c r="CM15" s="146">
        <v>0</v>
      </c>
      <c r="CN15" s="146">
        <v>0</v>
      </c>
      <c r="CO15" s="146">
        <v>0</v>
      </c>
      <c r="CP15" s="146">
        <v>0</v>
      </c>
      <c r="CQ15" s="146">
        <v>0</v>
      </c>
      <c r="CR15" s="146">
        <v>0</v>
      </c>
      <c r="CS15" s="146">
        <v>0</v>
      </c>
      <c r="CT15" s="146">
        <v>0</v>
      </c>
      <c r="CU15" s="146">
        <v>0</v>
      </c>
      <c r="CV15" s="146">
        <v>0</v>
      </c>
      <c r="CW15" s="146">
        <v>0</v>
      </c>
      <c r="CX15" s="146">
        <v>0</v>
      </c>
      <c r="CY15" s="146">
        <v>0</v>
      </c>
      <c r="CZ15" s="146">
        <v>0</v>
      </c>
      <c r="DA15" s="146">
        <v>0</v>
      </c>
      <c r="DB15" s="146">
        <v>0</v>
      </c>
      <c r="DC15" s="146">
        <v>0</v>
      </c>
      <c r="DD15" s="146">
        <v>0</v>
      </c>
      <c r="DE15" s="146">
        <v>0</v>
      </c>
      <c r="DF15" s="146">
        <v>0</v>
      </c>
      <c r="DG15" s="146">
        <v>0</v>
      </c>
      <c r="DH15" s="146">
        <v>0</v>
      </c>
      <c r="DI15" s="146">
        <v>0</v>
      </c>
      <c r="DJ15" s="146">
        <v>1</v>
      </c>
    </row>
    <row r="16" spans="1:114" s="146" customFormat="1" x14ac:dyDescent="0.25">
      <c r="A16" s="146" t="s">
        <v>808</v>
      </c>
      <c r="B16" s="146" t="s">
        <v>809</v>
      </c>
      <c r="C16" s="146">
        <v>18</v>
      </c>
      <c r="D16" s="193">
        <v>7.52515</v>
      </c>
      <c r="E16" s="146">
        <v>18.2</v>
      </c>
      <c r="F16" s="146">
        <v>0</v>
      </c>
      <c r="G16" s="197">
        <f t="shared" si="0"/>
        <v>0</v>
      </c>
      <c r="H16" s="197">
        <v>0</v>
      </c>
      <c r="I16" s="146">
        <v>5</v>
      </c>
      <c r="J16" s="197">
        <f t="shared" si="1"/>
        <v>4</v>
      </c>
      <c r="K16" s="197">
        <v>2</v>
      </c>
      <c r="L16" s="146">
        <v>0</v>
      </c>
      <c r="M16" s="185">
        <v>0</v>
      </c>
      <c r="N16" s="146">
        <v>0</v>
      </c>
      <c r="O16" s="186">
        <v>0</v>
      </c>
      <c r="P16" s="146">
        <v>0</v>
      </c>
      <c r="Q16" s="146">
        <v>0</v>
      </c>
      <c r="R16" s="146">
        <v>0</v>
      </c>
      <c r="S16" s="146">
        <v>0</v>
      </c>
      <c r="T16" s="146">
        <v>0</v>
      </c>
      <c r="U16" s="146">
        <v>0</v>
      </c>
      <c r="V16" s="146">
        <v>0</v>
      </c>
      <c r="W16" s="146">
        <v>0</v>
      </c>
      <c r="X16" s="146">
        <v>0</v>
      </c>
      <c r="Y16" s="146">
        <v>0</v>
      </c>
      <c r="Z16" s="146">
        <v>0</v>
      </c>
      <c r="AA16" s="146">
        <v>0</v>
      </c>
      <c r="AB16" s="146">
        <v>0</v>
      </c>
      <c r="AC16" s="146">
        <v>0</v>
      </c>
      <c r="AD16" s="146">
        <v>0</v>
      </c>
      <c r="AE16" s="146">
        <v>0</v>
      </c>
      <c r="AF16" s="146">
        <v>0</v>
      </c>
      <c r="AG16" s="146">
        <v>0</v>
      </c>
      <c r="AH16" s="146">
        <v>0</v>
      </c>
      <c r="AI16" s="146">
        <v>0</v>
      </c>
      <c r="AJ16" s="146">
        <v>0</v>
      </c>
      <c r="AK16" s="146">
        <v>0</v>
      </c>
      <c r="AL16" s="146">
        <v>0</v>
      </c>
      <c r="AM16" s="146">
        <v>0</v>
      </c>
      <c r="AN16" s="146">
        <v>0</v>
      </c>
      <c r="AO16" s="146">
        <v>0</v>
      </c>
      <c r="AP16" s="146">
        <v>0</v>
      </c>
      <c r="AQ16" s="146">
        <v>0</v>
      </c>
      <c r="AR16" s="146">
        <v>0</v>
      </c>
      <c r="AS16" s="146">
        <v>0</v>
      </c>
      <c r="AT16" s="146">
        <v>0</v>
      </c>
      <c r="AU16" s="146">
        <v>0</v>
      </c>
      <c r="AV16" s="146">
        <v>0</v>
      </c>
      <c r="AW16" s="146">
        <v>0</v>
      </c>
      <c r="AX16" s="146">
        <v>0</v>
      </c>
      <c r="AY16" s="146">
        <v>0</v>
      </c>
      <c r="AZ16" s="146">
        <v>0</v>
      </c>
      <c r="BA16" s="146">
        <v>0</v>
      </c>
      <c r="BB16" s="146">
        <v>0</v>
      </c>
      <c r="BC16" s="146">
        <v>0</v>
      </c>
      <c r="BD16" s="146">
        <v>0</v>
      </c>
      <c r="BE16" s="146">
        <v>0</v>
      </c>
      <c r="BF16" s="146">
        <v>0</v>
      </c>
      <c r="BG16" s="146">
        <v>0</v>
      </c>
      <c r="BH16" s="146">
        <v>0</v>
      </c>
      <c r="BI16" s="146">
        <v>0</v>
      </c>
      <c r="BJ16" s="146">
        <v>0</v>
      </c>
      <c r="BK16" s="146">
        <v>0</v>
      </c>
      <c r="BL16" s="146">
        <v>0</v>
      </c>
      <c r="BM16" s="146">
        <v>0</v>
      </c>
      <c r="BN16" s="146">
        <v>0</v>
      </c>
      <c r="BO16" s="146">
        <v>0</v>
      </c>
      <c r="BP16" s="146">
        <v>0</v>
      </c>
      <c r="BQ16" s="146">
        <v>0</v>
      </c>
      <c r="BR16" s="204">
        <v>0</v>
      </c>
      <c r="BS16" s="146">
        <v>0</v>
      </c>
      <c r="BT16" s="146">
        <v>0</v>
      </c>
      <c r="BU16" s="146">
        <v>0</v>
      </c>
      <c r="BV16" s="146">
        <v>0</v>
      </c>
      <c r="BW16" s="146">
        <v>0</v>
      </c>
      <c r="BX16" s="146">
        <v>0</v>
      </c>
      <c r="BY16" s="146">
        <v>0</v>
      </c>
      <c r="BZ16" s="146">
        <v>0</v>
      </c>
      <c r="CA16" s="146">
        <v>0</v>
      </c>
      <c r="CB16" s="146">
        <v>0</v>
      </c>
      <c r="CC16" s="146">
        <v>0</v>
      </c>
      <c r="CD16" s="146">
        <v>0</v>
      </c>
      <c r="CE16" s="146">
        <v>0</v>
      </c>
      <c r="CF16" s="146">
        <v>0</v>
      </c>
      <c r="CG16" s="146">
        <v>0</v>
      </c>
      <c r="CH16" s="146">
        <v>0</v>
      </c>
      <c r="CI16" s="146">
        <v>0</v>
      </c>
      <c r="CJ16" s="146">
        <v>0</v>
      </c>
      <c r="CK16" s="146">
        <v>1</v>
      </c>
      <c r="CL16" s="146">
        <v>2</v>
      </c>
      <c r="CM16" s="146">
        <v>1</v>
      </c>
      <c r="CN16" s="146">
        <v>0</v>
      </c>
      <c r="CO16" s="146">
        <v>0</v>
      </c>
      <c r="CP16" s="146">
        <v>0</v>
      </c>
      <c r="CQ16" s="146">
        <v>0</v>
      </c>
      <c r="CR16" s="146">
        <v>1</v>
      </c>
      <c r="CS16" s="146">
        <v>0</v>
      </c>
      <c r="CT16" s="146">
        <v>0</v>
      </c>
      <c r="CU16" s="146">
        <v>0</v>
      </c>
      <c r="CV16" s="146">
        <v>0</v>
      </c>
      <c r="CW16" s="146">
        <v>0</v>
      </c>
      <c r="CX16" s="146">
        <v>0</v>
      </c>
      <c r="CY16" s="146">
        <v>0</v>
      </c>
      <c r="CZ16" s="146">
        <v>0</v>
      </c>
      <c r="DA16" s="146">
        <v>0</v>
      </c>
      <c r="DB16" s="146">
        <v>0</v>
      </c>
      <c r="DC16" s="146">
        <v>0</v>
      </c>
      <c r="DD16" s="146">
        <v>0</v>
      </c>
      <c r="DE16" s="146">
        <v>0</v>
      </c>
      <c r="DF16" s="146">
        <v>0</v>
      </c>
      <c r="DG16" s="146">
        <v>0</v>
      </c>
      <c r="DH16" s="146">
        <v>0</v>
      </c>
      <c r="DI16" s="146">
        <v>0</v>
      </c>
      <c r="DJ16" s="146">
        <v>0</v>
      </c>
    </row>
    <row r="17" spans="1:114" s="146" customFormat="1" x14ac:dyDescent="0.25">
      <c r="A17" s="146" t="s">
        <v>808</v>
      </c>
      <c r="B17" s="146" t="s">
        <v>809</v>
      </c>
      <c r="C17" s="146">
        <v>18</v>
      </c>
      <c r="D17" s="193">
        <v>7.52515</v>
      </c>
      <c r="E17" s="146">
        <v>18.3</v>
      </c>
      <c r="F17" s="146">
        <v>0</v>
      </c>
      <c r="G17" s="197">
        <f t="shared" si="0"/>
        <v>0</v>
      </c>
      <c r="H17" s="197">
        <v>0</v>
      </c>
      <c r="I17" s="146">
        <v>0</v>
      </c>
      <c r="J17" s="197">
        <f t="shared" si="1"/>
        <v>0</v>
      </c>
      <c r="K17" s="197">
        <v>0</v>
      </c>
      <c r="L17" s="146">
        <v>0</v>
      </c>
      <c r="M17" s="185">
        <v>0</v>
      </c>
      <c r="N17" s="146">
        <v>0</v>
      </c>
      <c r="O17" s="186">
        <v>0</v>
      </c>
      <c r="P17" s="146">
        <v>0</v>
      </c>
      <c r="Q17" s="146">
        <v>0</v>
      </c>
      <c r="R17" s="146">
        <v>0</v>
      </c>
      <c r="S17" s="146">
        <v>0</v>
      </c>
      <c r="T17" s="146">
        <v>0</v>
      </c>
      <c r="U17" s="146">
        <v>0</v>
      </c>
      <c r="V17" s="146">
        <v>0</v>
      </c>
      <c r="W17" s="146">
        <v>0</v>
      </c>
      <c r="X17" s="146">
        <v>0</v>
      </c>
      <c r="Y17" s="146">
        <v>0</v>
      </c>
      <c r="Z17" s="146">
        <v>0</v>
      </c>
      <c r="AA17" s="146">
        <v>0</v>
      </c>
      <c r="AB17" s="146">
        <v>0</v>
      </c>
      <c r="AC17" s="146">
        <v>0</v>
      </c>
      <c r="AD17" s="146">
        <v>0</v>
      </c>
      <c r="AE17" s="146">
        <v>0</v>
      </c>
      <c r="AF17" s="146">
        <v>0</v>
      </c>
      <c r="AG17" s="146">
        <v>0</v>
      </c>
      <c r="AH17" s="146">
        <v>0</v>
      </c>
      <c r="AI17" s="146">
        <v>0</v>
      </c>
      <c r="AJ17" s="146">
        <v>0</v>
      </c>
      <c r="AK17" s="146">
        <v>0</v>
      </c>
      <c r="AL17" s="146">
        <v>0</v>
      </c>
      <c r="AM17" s="146">
        <v>0</v>
      </c>
      <c r="AN17" s="146">
        <v>0</v>
      </c>
      <c r="AO17" s="146">
        <v>0</v>
      </c>
      <c r="AP17" s="146">
        <v>0</v>
      </c>
      <c r="AQ17" s="146">
        <v>0</v>
      </c>
      <c r="AR17" s="146">
        <v>0</v>
      </c>
      <c r="AS17" s="146">
        <v>0</v>
      </c>
      <c r="AT17" s="146">
        <v>0</v>
      </c>
      <c r="AU17" s="146">
        <v>0</v>
      </c>
      <c r="AV17" s="146">
        <v>0</v>
      </c>
      <c r="AW17" s="146">
        <v>0</v>
      </c>
      <c r="AX17" s="146">
        <v>0</v>
      </c>
      <c r="AY17" s="146">
        <v>0</v>
      </c>
      <c r="AZ17" s="146">
        <v>0</v>
      </c>
      <c r="BA17" s="146">
        <v>0</v>
      </c>
      <c r="BB17" s="146">
        <v>0</v>
      </c>
      <c r="BC17" s="146">
        <v>0</v>
      </c>
      <c r="BD17" s="146">
        <v>0</v>
      </c>
      <c r="BE17" s="146">
        <v>0</v>
      </c>
      <c r="BF17" s="146">
        <v>0</v>
      </c>
      <c r="BG17" s="146">
        <v>0</v>
      </c>
      <c r="BH17" s="146">
        <v>0</v>
      </c>
      <c r="BI17" s="146">
        <v>0</v>
      </c>
      <c r="BJ17" s="146">
        <v>0</v>
      </c>
      <c r="BK17" s="146">
        <v>0</v>
      </c>
      <c r="BL17" s="146">
        <v>0</v>
      </c>
      <c r="BM17" s="146">
        <v>0</v>
      </c>
      <c r="BN17" s="146">
        <v>0</v>
      </c>
      <c r="BO17" s="146">
        <v>0</v>
      </c>
      <c r="BP17" s="146">
        <v>0</v>
      </c>
      <c r="BQ17" s="146">
        <v>0</v>
      </c>
      <c r="BR17" s="204">
        <v>0</v>
      </c>
      <c r="BS17" s="146">
        <v>0</v>
      </c>
      <c r="BT17" s="146">
        <v>0</v>
      </c>
      <c r="BU17" s="146">
        <v>0</v>
      </c>
      <c r="BV17" s="146">
        <v>0</v>
      </c>
      <c r="BW17" s="146">
        <v>0</v>
      </c>
      <c r="BX17" s="146">
        <v>0</v>
      </c>
      <c r="BY17" s="146">
        <v>0</v>
      </c>
      <c r="BZ17" s="146">
        <v>0</v>
      </c>
      <c r="CA17" s="146">
        <v>0</v>
      </c>
      <c r="CB17" s="146">
        <v>0</v>
      </c>
      <c r="CC17" s="146">
        <v>0</v>
      </c>
      <c r="CD17" s="146">
        <v>0</v>
      </c>
      <c r="CE17" s="146">
        <v>0</v>
      </c>
      <c r="CF17" s="146">
        <v>0</v>
      </c>
      <c r="CG17" s="146">
        <v>0</v>
      </c>
      <c r="CH17" s="146">
        <v>0</v>
      </c>
      <c r="CI17" s="146">
        <v>0</v>
      </c>
      <c r="CJ17" s="146">
        <v>0</v>
      </c>
      <c r="CK17" s="146">
        <v>0</v>
      </c>
      <c r="CL17" s="146">
        <v>0</v>
      </c>
      <c r="CM17" s="146">
        <v>0</v>
      </c>
      <c r="CN17" s="146">
        <v>0</v>
      </c>
      <c r="CO17" s="146">
        <v>0</v>
      </c>
      <c r="CP17" s="146">
        <v>0</v>
      </c>
      <c r="CQ17" s="146">
        <v>0</v>
      </c>
      <c r="CR17" s="146">
        <v>0</v>
      </c>
      <c r="CS17" s="146">
        <v>0</v>
      </c>
      <c r="CT17" s="146">
        <v>0</v>
      </c>
      <c r="CU17" s="146">
        <v>0</v>
      </c>
      <c r="CV17" s="146">
        <v>0</v>
      </c>
      <c r="CW17" s="146">
        <v>0</v>
      </c>
      <c r="CX17" s="146">
        <v>0</v>
      </c>
      <c r="CY17" s="146">
        <v>0</v>
      </c>
      <c r="CZ17" s="146">
        <v>0</v>
      </c>
      <c r="DA17" s="146">
        <v>0</v>
      </c>
      <c r="DB17" s="146">
        <v>0</v>
      </c>
      <c r="DC17" s="146">
        <v>0</v>
      </c>
      <c r="DD17" s="146">
        <v>0</v>
      </c>
      <c r="DE17" s="146">
        <v>0</v>
      </c>
      <c r="DF17" s="146">
        <v>0</v>
      </c>
      <c r="DG17" s="146">
        <v>0</v>
      </c>
      <c r="DH17" s="146">
        <v>0</v>
      </c>
      <c r="DI17" s="146">
        <v>0</v>
      </c>
      <c r="DJ17" s="146">
        <v>0</v>
      </c>
    </row>
    <row r="18" spans="1:114" s="146" customFormat="1" x14ac:dyDescent="0.25">
      <c r="A18" s="146" t="s">
        <v>808</v>
      </c>
      <c r="B18" s="146" t="s">
        <v>809</v>
      </c>
      <c r="C18" s="146">
        <v>19</v>
      </c>
      <c r="D18" s="193">
        <v>2</v>
      </c>
      <c r="E18" s="146">
        <v>19.100000000000001</v>
      </c>
      <c r="F18" s="146">
        <v>0</v>
      </c>
      <c r="G18" s="197">
        <f t="shared" si="0"/>
        <v>0</v>
      </c>
      <c r="H18" s="197">
        <v>0</v>
      </c>
      <c r="I18" s="146">
        <v>11</v>
      </c>
      <c r="J18" s="197">
        <f t="shared" si="1"/>
        <v>5</v>
      </c>
      <c r="K18" s="197">
        <v>2</v>
      </c>
      <c r="L18" s="146">
        <v>0</v>
      </c>
      <c r="M18" s="185">
        <v>0</v>
      </c>
      <c r="N18" s="146">
        <v>0</v>
      </c>
      <c r="O18" s="186">
        <v>0</v>
      </c>
      <c r="P18" s="146">
        <v>0</v>
      </c>
      <c r="Q18" s="146">
        <v>0</v>
      </c>
      <c r="R18" s="146">
        <v>0</v>
      </c>
      <c r="S18" s="146">
        <v>0</v>
      </c>
      <c r="T18" s="146">
        <v>0</v>
      </c>
      <c r="U18" s="146">
        <v>0</v>
      </c>
      <c r="V18" s="146">
        <v>0</v>
      </c>
      <c r="W18" s="146">
        <v>0</v>
      </c>
      <c r="X18" s="146">
        <v>0</v>
      </c>
      <c r="Y18" s="146">
        <v>0</v>
      </c>
      <c r="Z18" s="146">
        <v>0</v>
      </c>
      <c r="AA18" s="146">
        <v>0</v>
      </c>
      <c r="AB18" s="146">
        <v>0</v>
      </c>
      <c r="AC18" s="146">
        <v>0</v>
      </c>
      <c r="AD18" s="146">
        <v>0</v>
      </c>
      <c r="AE18" s="146">
        <v>0</v>
      </c>
      <c r="AF18" s="146">
        <v>0</v>
      </c>
      <c r="AG18" s="146">
        <v>0</v>
      </c>
      <c r="AH18" s="146">
        <v>0</v>
      </c>
      <c r="AI18" s="146">
        <v>0</v>
      </c>
      <c r="AJ18" s="146">
        <v>0</v>
      </c>
      <c r="AK18" s="146">
        <v>0</v>
      </c>
      <c r="AL18" s="146">
        <v>0</v>
      </c>
      <c r="AM18" s="146">
        <v>0</v>
      </c>
      <c r="AN18" s="146">
        <v>0</v>
      </c>
      <c r="AO18" s="146">
        <v>0</v>
      </c>
      <c r="AP18" s="146">
        <v>0</v>
      </c>
      <c r="AQ18" s="146">
        <v>0</v>
      </c>
      <c r="AR18" s="146">
        <v>0</v>
      </c>
      <c r="AS18" s="146">
        <v>0</v>
      </c>
      <c r="AT18" s="146">
        <v>0</v>
      </c>
      <c r="AU18" s="146">
        <v>0</v>
      </c>
      <c r="AV18" s="146">
        <v>0</v>
      </c>
      <c r="AW18" s="146">
        <v>0</v>
      </c>
      <c r="AX18" s="146">
        <v>0</v>
      </c>
      <c r="AY18" s="146">
        <v>0</v>
      </c>
      <c r="AZ18" s="146">
        <v>0</v>
      </c>
      <c r="BA18" s="146">
        <v>0</v>
      </c>
      <c r="BB18" s="146">
        <v>0</v>
      </c>
      <c r="BC18" s="146">
        <v>0</v>
      </c>
      <c r="BD18" s="146">
        <v>0</v>
      </c>
      <c r="BE18" s="146">
        <v>0</v>
      </c>
      <c r="BF18" s="146">
        <v>0</v>
      </c>
      <c r="BG18" s="146">
        <v>0</v>
      </c>
      <c r="BH18" s="146">
        <v>0</v>
      </c>
      <c r="BI18" s="146">
        <v>0</v>
      </c>
      <c r="BJ18" s="146">
        <v>0</v>
      </c>
      <c r="BK18" s="146">
        <v>0</v>
      </c>
      <c r="BL18" s="146">
        <v>0</v>
      </c>
      <c r="BM18" s="146">
        <v>0</v>
      </c>
      <c r="BN18" s="146">
        <v>0</v>
      </c>
      <c r="BO18" s="146">
        <v>0</v>
      </c>
      <c r="BP18" s="146">
        <v>0</v>
      </c>
      <c r="BQ18" s="146">
        <v>0</v>
      </c>
      <c r="BR18" s="204">
        <v>1</v>
      </c>
      <c r="BS18" s="146">
        <v>0</v>
      </c>
      <c r="BT18" s="146">
        <v>0</v>
      </c>
      <c r="BU18" s="146">
        <v>0</v>
      </c>
      <c r="BV18" s="146">
        <v>0</v>
      </c>
      <c r="BW18" s="146">
        <v>0</v>
      </c>
      <c r="BX18" s="146">
        <v>0</v>
      </c>
      <c r="BY18" s="146">
        <v>0</v>
      </c>
      <c r="BZ18" s="146">
        <v>0</v>
      </c>
      <c r="CA18" s="146">
        <v>0</v>
      </c>
      <c r="CB18" s="146">
        <v>0</v>
      </c>
      <c r="CC18" s="146">
        <v>0</v>
      </c>
      <c r="CD18" s="146">
        <v>0</v>
      </c>
      <c r="CE18" s="146">
        <v>0</v>
      </c>
      <c r="CF18" s="146">
        <v>0</v>
      </c>
      <c r="CG18" s="146">
        <v>0</v>
      </c>
      <c r="CH18" s="146">
        <v>0</v>
      </c>
      <c r="CI18" s="146">
        <v>0</v>
      </c>
      <c r="CJ18" s="146">
        <v>2</v>
      </c>
      <c r="CK18" s="146">
        <v>0</v>
      </c>
      <c r="CL18" s="146">
        <v>6</v>
      </c>
      <c r="CM18" s="146">
        <v>1</v>
      </c>
      <c r="CN18" s="146">
        <v>0</v>
      </c>
      <c r="CO18" s="146">
        <v>0</v>
      </c>
      <c r="CP18" s="146">
        <v>0</v>
      </c>
      <c r="CQ18" s="146">
        <v>0</v>
      </c>
      <c r="CR18" s="146">
        <v>0</v>
      </c>
      <c r="CS18" s="146">
        <v>0</v>
      </c>
      <c r="CT18" s="146">
        <v>0</v>
      </c>
      <c r="CU18" s="146">
        <v>1</v>
      </c>
      <c r="CV18" s="146">
        <v>0</v>
      </c>
      <c r="CW18" s="146">
        <v>0</v>
      </c>
      <c r="CX18" s="146">
        <v>0</v>
      </c>
      <c r="CY18" s="146">
        <v>0</v>
      </c>
      <c r="CZ18" s="146">
        <v>0</v>
      </c>
      <c r="DA18" s="146">
        <v>0</v>
      </c>
      <c r="DB18" s="146">
        <v>0</v>
      </c>
      <c r="DC18" s="146">
        <v>0</v>
      </c>
      <c r="DD18" s="146">
        <v>0</v>
      </c>
      <c r="DE18" s="146">
        <v>0</v>
      </c>
      <c r="DF18" s="146">
        <v>0</v>
      </c>
      <c r="DG18" s="146">
        <v>0</v>
      </c>
      <c r="DH18" s="146">
        <v>0</v>
      </c>
      <c r="DI18" s="146">
        <v>0</v>
      </c>
      <c r="DJ18" s="146">
        <v>0</v>
      </c>
    </row>
    <row r="19" spans="1:114" s="146" customFormat="1" x14ac:dyDescent="0.25">
      <c r="A19" s="146" t="s">
        <v>808</v>
      </c>
      <c r="B19" s="146" t="s">
        <v>809</v>
      </c>
      <c r="C19" s="146">
        <v>19</v>
      </c>
      <c r="D19" s="193">
        <v>2</v>
      </c>
      <c r="E19" s="146">
        <v>19.2</v>
      </c>
      <c r="F19" s="146">
        <v>1</v>
      </c>
      <c r="G19" s="197">
        <f t="shared" si="0"/>
        <v>1</v>
      </c>
      <c r="H19" s="197">
        <v>0</v>
      </c>
      <c r="I19" s="146">
        <v>4</v>
      </c>
      <c r="J19" s="197">
        <f t="shared" si="1"/>
        <v>3</v>
      </c>
      <c r="K19" s="197">
        <v>0</v>
      </c>
      <c r="L19" s="146">
        <v>0</v>
      </c>
      <c r="M19" s="185">
        <v>0</v>
      </c>
      <c r="N19" s="146">
        <v>0</v>
      </c>
      <c r="O19" s="186">
        <v>0</v>
      </c>
      <c r="P19" s="146">
        <v>0</v>
      </c>
      <c r="Q19" s="146">
        <v>0</v>
      </c>
      <c r="R19" s="146">
        <v>0</v>
      </c>
      <c r="S19" s="146">
        <v>0</v>
      </c>
      <c r="T19" s="146">
        <v>0</v>
      </c>
      <c r="U19" s="146">
        <v>0</v>
      </c>
      <c r="V19" s="146">
        <v>0</v>
      </c>
      <c r="W19" s="146">
        <v>0</v>
      </c>
      <c r="X19" s="146">
        <v>0</v>
      </c>
      <c r="Y19" s="146">
        <v>0</v>
      </c>
      <c r="Z19" s="146">
        <v>0</v>
      </c>
      <c r="AA19" s="146">
        <v>0</v>
      </c>
      <c r="AB19" s="146">
        <v>0</v>
      </c>
      <c r="AC19" s="146">
        <v>0</v>
      </c>
      <c r="AD19" s="146">
        <v>0</v>
      </c>
      <c r="AE19" s="146">
        <v>0</v>
      </c>
      <c r="AF19" s="146">
        <v>0</v>
      </c>
      <c r="AG19" s="146">
        <v>0</v>
      </c>
      <c r="AH19" s="146">
        <v>0</v>
      </c>
      <c r="AI19" s="146">
        <v>0</v>
      </c>
      <c r="AJ19" s="146">
        <v>0</v>
      </c>
      <c r="AK19" s="146">
        <v>0</v>
      </c>
      <c r="AL19" s="146">
        <v>0</v>
      </c>
      <c r="AM19" s="146">
        <v>0</v>
      </c>
      <c r="AN19" s="146">
        <v>0</v>
      </c>
      <c r="AO19" s="146">
        <v>0</v>
      </c>
      <c r="AP19" s="146">
        <v>0</v>
      </c>
      <c r="AQ19" s="146">
        <v>0</v>
      </c>
      <c r="AR19" s="146">
        <v>0</v>
      </c>
      <c r="AS19" s="146">
        <v>0</v>
      </c>
      <c r="AT19" s="146">
        <v>0</v>
      </c>
      <c r="AU19" s="146">
        <v>0</v>
      </c>
      <c r="AV19" s="146">
        <v>0</v>
      </c>
      <c r="AW19" s="146">
        <v>0</v>
      </c>
      <c r="AX19" s="146">
        <v>0</v>
      </c>
      <c r="AY19" s="146">
        <v>0</v>
      </c>
      <c r="AZ19" s="146">
        <v>0</v>
      </c>
      <c r="BA19" s="146">
        <v>0</v>
      </c>
      <c r="BB19" s="146">
        <v>1</v>
      </c>
      <c r="BC19" s="146">
        <v>0</v>
      </c>
      <c r="BD19" s="146">
        <v>0</v>
      </c>
      <c r="BE19" s="146">
        <v>0</v>
      </c>
      <c r="BF19" s="146">
        <v>0</v>
      </c>
      <c r="BG19" s="146">
        <v>0</v>
      </c>
      <c r="BH19" s="146">
        <v>0</v>
      </c>
      <c r="BI19" s="146">
        <v>0</v>
      </c>
      <c r="BJ19" s="146">
        <v>0</v>
      </c>
      <c r="BK19" s="146">
        <v>0</v>
      </c>
      <c r="BL19" s="146">
        <v>0</v>
      </c>
      <c r="BM19" s="146">
        <v>0</v>
      </c>
      <c r="BN19" s="146">
        <v>0</v>
      </c>
      <c r="BO19" s="146">
        <v>0</v>
      </c>
      <c r="BP19" s="146">
        <v>0</v>
      </c>
      <c r="BQ19" s="146">
        <v>0</v>
      </c>
      <c r="BR19" s="204">
        <v>0</v>
      </c>
      <c r="BS19" s="146">
        <v>0</v>
      </c>
      <c r="BT19" s="146">
        <v>0</v>
      </c>
      <c r="BU19" s="146">
        <v>0</v>
      </c>
      <c r="BV19" s="146">
        <v>0</v>
      </c>
      <c r="BW19" s="146">
        <v>0</v>
      </c>
      <c r="BX19" s="146">
        <v>0</v>
      </c>
      <c r="BY19" s="146">
        <v>0</v>
      </c>
      <c r="BZ19" s="146">
        <v>0</v>
      </c>
      <c r="CA19" s="146">
        <v>0</v>
      </c>
      <c r="CB19" s="146">
        <v>0</v>
      </c>
      <c r="CC19" s="146">
        <v>0</v>
      </c>
      <c r="CD19" s="146">
        <v>0</v>
      </c>
      <c r="CE19" s="146">
        <v>0</v>
      </c>
      <c r="CF19" s="146">
        <v>0</v>
      </c>
      <c r="CG19" s="146">
        <v>0</v>
      </c>
      <c r="CH19" s="146">
        <v>0</v>
      </c>
      <c r="CI19" s="146">
        <v>0</v>
      </c>
      <c r="CJ19" s="146">
        <v>1</v>
      </c>
      <c r="CK19" s="146">
        <v>1</v>
      </c>
      <c r="CL19" s="146">
        <v>0</v>
      </c>
      <c r="CM19" s="146">
        <v>2</v>
      </c>
      <c r="CN19" s="146">
        <v>0</v>
      </c>
      <c r="CO19" s="146">
        <v>0</v>
      </c>
      <c r="CP19" s="146">
        <v>0</v>
      </c>
      <c r="CQ19" s="146">
        <v>0</v>
      </c>
      <c r="CR19" s="146">
        <v>0</v>
      </c>
      <c r="CS19" s="146">
        <v>0</v>
      </c>
      <c r="CT19" s="146">
        <v>0</v>
      </c>
      <c r="CU19" s="146">
        <v>0</v>
      </c>
      <c r="CV19" s="146">
        <v>0</v>
      </c>
      <c r="CW19" s="146">
        <v>0</v>
      </c>
      <c r="CX19" s="146">
        <v>0</v>
      </c>
      <c r="CY19" s="146">
        <v>0</v>
      </c>
      <c r="CZ19" s="146">
        <v>0</v>
      </c>
      <c r="DA19" s="146">
        <v>0</v>
      </c>
      <c r="DB19" s="146">
        <v>0</v>
      </c>
      <c r="DC19" s="146">
        <v>0</v>
      </c>
      <c r="DD19" s="146">
        <v>0</v>
      </c>
      <c r="DE19" s="146">
        <v>0</v>
      </c>
      <c r="DF19" s="146">
        <v>0</v>
      </c>
      <c r="DG19" s="146">
        <v>0</v>
      </c>
      <c r="DH19" s="146">
        <v>0</v>
      </c>
      <c r="DI19" s="146">
        <v>0</v>
      </c>
      <c r="DJ19" s="146">
        <v>0</v>
      </c>
    </row>
    <row r="20" spans="1:114" s="146" customFormat="1" x14ac:dyDescent="0.25">
      <c r="A20" s="146" t="s">
        <v>808</v>
      </c>
      <c r="B20" s="146" t="s">
        <v>809</v>
      </c>
      <c r="C20" s="146">
        <v>19</v>
      </c>
      <c r="D20" s="193">
        <v>2</v>
      </c>
      <c r="E20" s="146">
        <v>19.3</v>
      </c>
      <c r="F20" s="146">
        <v>0</v>
      </c>
      <c r="G20" s="197">
        <f t="shared" si="0"/>
        <v>0</v>
      </c>
      <c r="H20" s="197">
        <v>0</v>
      </c>
      <c r="I20" s="146">
        <v>0</v>
      </c>
      <c r="J20" s="197">
        <f t="shared" si="1"/>
        <v>0</v>
      </c>
      <c r="K20" s="197">
        <v>0</v>
      </c>
      <c r="L20" s="146">
        <v>0</v>
      </c>
      <c r="M20" s="185">
        <v>0</v>
      </c>
      <c r="N20" s="146">
        <v>0</v>
      </c>
      <c r="O20" s="186">
        <v>0</v>
      </c>
      <c r="P20" s="146">
        <v>0</v>
      </c>
      <c r="Q20" s="146">
        <v>0</v>
      </c>
      <c r="R20" s="146">
        <v>0</v>
      </c>
      <c r="S20" s="146">
        <v>0</v>
      </c>
      <c r="T20" s="146">
        <v>0</v>
      </c>
      <c r="U20" s="146">
        <v>0</v>
      </c>
      <c r="V20" s="146">
        <v>0</v>
      </c>
      <c r="W20" s="146">
        <v>0</v>
      </c>
      <c r="X20" s="146">
        <v>0</v>
      </c>
      <c r="Y20" s="146">
        <v>0</v>
      </c>
      <c r="Z20" s="146">
        <v>0</v>
      </c>
      <c r="AA20" s="146">
        <v>0</v>
      </c>
      <c r="AB20" s="146">
        <v>0</v>
      </c>
      <c r="AC20" s="146">
        <v>0</v>
      </c>
      <c r="AD20" s="146">
        <v>0</v>
      </c>
      <c r="AE20" s="146">
        <v>0</v>
      </c>
      <c r="AF20" s="146">
        <v>0</v>
      </c>
      <c r="AG20" s="146">
        <v>0</v>
      </c>
      <c r="AH20" s="146">
        <v>0</v>
      </c>
      <c r="AI20" s="146">
        <v>0</v>
      </c>
      <c r="AJ20" s="146">
        <v>0</v>
      </c>
      <c r="AK20" s="146">
        <v>0</v>
      </c>
      <c r="AL20" s="146">
        <v>0</v>
      </c>
      <c r="AM20" s="146">
        <v>0</v>
      </c>
      <c r="AN20" s="146">
        <v>0</v>
      </c>
      <c r="AO20" s="146">
        <v>0</v>
      </c>
      <c r="AP20" s="146">
        <v>0</v>
      </c>
      <c r="AQ20" s="146">
        <v>0</v>
      </c>
      <c r="AR20" s="146">
        <v>0</v>
      </c>
      <c r="AS20" s="146">
        <v>0</v>
      </c>
      <c r="AT20" s="146">
        <v>0</v>
      </c>
      <c r="AU20" s="146">
        <v>0</v>
      </c>
      <c r="AV20" s="146">
        <v>0</v>
      </c>
      <c r="AW20" s="146">
        <v>0</v>
      </c>
      <c r="AX20" s="146">
        <v>0</v>
      </c>
      <c r="AY20" s="146">
        <v>0</v>
      </c>
      <c r="AZ20" s="146">
        <v>0</v>
      </c>
      <c r="BA20" s="146">
        <v>0</v>
      </c>
      <c r="BB20" s="146">
        <v>0</v>
      </c>
      <c r="BC20" s="146">
        <v>0</v>
      </c>
      <c r="BD20" s="146">
        <v>0</v>
      </c>
      <c r="BE20" s="146">
        <v>0</v>
      </c>
      <c r="BF20" s="146">
        <v>0</v>
      </c>
      <c r="BG20" s="146">
        <v>0</v>
      </c>
      <c r="BH20" s="146">
        <v>0</v>
      </c>
      <c r="BI20" s="146">
        <v>0</v>
      </c>
      <c r="BJ20" s="146">
        <v>0</v>
      </c>
      <c r="BK20" s="146">
        <v>0</v>
      </c>
      <c r="BL20" s="146">
        <v>0</v>
      </c>
      <c r="BM20" s="146">
        <v>0</v>
      </c>
      <c r="BN20" s="146">
        <v>0</v>
      </c>
      <c r="BO20" s="146">
        <v>0</v>
      </c>
      <c r="BP20" s="146">
        <v>0</v>
      </c>
      <c r="BQ20" s="146">
        <v>0</v>
      </c>
      <c r="BR20" s="204">
        <v>0</v>
      </c>
      <c r="BS20" s="146">
        <v>0</v>
      </c>
      <c r="BT20" s="146">
        <v>0</v>
      </c>
      <c r="BU20" s="146">
        <v>0</v>
      </c>
      <c r="BV20" s="146">
        <v>0</v>
      </c>
      <c r="BW20" s="146">
        <v>0</v>
      </c>
      <c r="BX20" s="146">
        <v>0</v>
      </c>
      <c r="BY20" s="146">
        <v>0</v>
      </c>
      <c r="BZ20" s="146">
        <v>0</v>
      </c>
      <c r="CA20" s="146">
        <v>0</v>
      </c>
      <c r="CB20" s="146">
        <v>0</v>
      </c>
      <c r="CC20" s="146">
        <v>0</v>
      </c>
      <c r="CD20" s="146">
        <v>0</v>
      </c>
      <c r="CE20" s="146">
        <v>0</v>
      </c>
      <c r="CF20" s="146">
        <v>0</v>
      </c>
      <c r="CG20" s="146">
        <v>0</v>
      </c>
      <c r="CH20" s="146">
        <v>0</v>
      </c>
      <c r="CI20" s="146">
        <v>0</v>
      </c>
      <c r="CJ20" s="146">
        <v>0</v>
      </c>
      <c r="CK20" s="146">
        <v>0</v>
      </c>
      <c r="CL20" s="146">
        <v>0</v>
      </c>
      <c r="CM20" s="146">
        <v>0</v>
      </c>
      <c r="CN20" s="146">
        <v>0</v>
      </c>
      <c r="CO20" s="146">
        <v>0</v>
      </c>
      <c r="CP20" s="146">
        <v>0</v>
      </c>
      <c r="CQ20" s="146">
        <v>0</v>
      </c>
      <c r="CR20" s="146">
        <v>0</v>
      </c>
      <c r="CS20" s="146">
        <v>0</v>
      </c>
      <c r="CT20" s="146">
        <v>0</v>
      </c>
      <c r="CU20" s="146">
        <v>0</v>
      </c>
      <c r="CV20" s="146">
        <v>0</v>
      </c>
      <c r="CW20" s="146">
        <v>0</v>
      </c>
      <c r="CX20" s="146">
        <v>0</v>
      </c>
      <c r="CY20" s="146">
        <v>0</v>
      </c>
      <c r="CZ20" s="146">
        <v>0</v>
      </c>
      <c r="DA20" s="146">
        <v>0</v>
      </c>
      <c r="DB20" s="146">
        <v>0</v>
      </c>
      <c r="DC20" s="146">
        <v>0</v>
      </c>
      <c r="DD20" s="146">
        <v>0</v>
      </c>
      <c r="DE20" s="146">
        <v>0</v>
      </c>
      <c r="DF20" s="146">
        <v>0</v>
      </c>
      <c r="DG20" s="146">
        <v>0</v>
      </c>
      <c r="DH20" s="146">
        <v>0</v>
      </c>
      <c r="DI20" s="146">
        <v>0</v>
      </c>
      <c r="DJ20" s="146">
        <v>0</v>
      </c>
    </row>
    <row r="21" spans="1:114" s="146" customFormat="1" x14ac:dyDescent="0.25">
      <c r="A21" s="146" t="s">
        <v>808</v>
      </c>
      <c r="B21" s="146" t="s">
        <v>809</v>
      </c>
      <c r="C21" s="146">
        <v>21</v>
      </c>
      <c r="D21" s="193">
        <v>2</v>
      </c>
      <c r="E21" s="146">
        <v>21.1</v>
      </c>
      <c r="F21" s="146">
        <v>0</v>
      </c>
      <c r="G21" s="197">
        <f t="shared" si="0"/>
        <v>0</v>
      </c>
      <c r="H21" s="197">
        <v>0</v>
      </c>
      <c r="I21" s="146">
        <v>4</v>
      </c>
      <c r="J21" s="197">
        <f t="shared" si="1"/>
        <v>2</v>
      </c>
      <c r="K21" s="197">
        <v>0</v>
      </c>
      <c r="L21" s="146">
        <v>0</v>
      </c>
      <c r="M21" s="185">
        <v>0</v>
      </c>
      <c r="N21" s="146">
        <v>0</v>
      </c>
      <c r="O21" s="186">
        <v>0</v>
      </c>
      <c r="P21" s="146">
        <v>0</v>
      </c>
      <c r="Q21" s="146">
        <v>0</v>
      </c>
      <c r="R21" s="146">
        <v>0</v>
      </c>
      <c r="S21" s="146">
        <v>0</v>
      </c>
      <c r="T21" s="146">
        <v>0</v>
      </c>
      <c r="U21" s="146">
        <v>0</v>
      </c>
      <c r="V21" s="146">
        <v>0</v>
      </c>
      <c r="W21" s="146">
        <v>0</v>
      </c>
      <c r="X21" s="146">
        <v>0</v>
      </c>
      <c r="Y21" s="146">
        <v>0</v>
      </c>
      <c r="Z21" s="146">
        <v>0</v>
      </c>
      <c r="AA21" s="146">
        <v>0</v>
      </c>
      <c r="AB21" s="146">
        <v>0</v>
      </c>
      <c r="AC21" s="146">
        <v>0</v>
      </c>
      <c r="AD21" s="146">
        <v>0</v>
      </c>
      <c r="AE21" s="146">
        <v>0</v>
      </c>
      <c r="AF21" s="146">
        <v>0</v>
      </c>
      <c r="AG21" s="146">
        <v>0</v>
      </c>
      <c r="AH21" s="146">
        <v>0</v>
      </c>
      <c r="AI21" s="146">
        <v>0</v>
      </c>
      <c r="AJ21" s="146">
        <v>0</v>
      </c>
      <c r="AK21" s="146">
        <v>0</v>
      </c>
      <c r="AL21" s="146">
        <v>0</v>
      </c>
      <c r="AM21" s="146">
        <v>0</v>
      </c>
      <c r="AN21" s="146">
        <v>0</v>
      </c>
      <c r="AO21" s="146">
        <v>0</v>
      </c>
      <c r="AP21" s="146">
        <v>0</v>
      </c>
      <c r="AQ21" s="146">
        <v>0</v>
      </c>
      <c r="AR21" s="146">
        <v>0</v>
      </c>
      <c r="AS21" s="146">
        <v>0</v>
      </c>
      <c r="AT21" s="146">
        <v>0</v>
      </c>
      <c r="AU21" s="146">
        <v>0</v>
      </c>
      <c r="AV21" s="146">
        <v>0</v>
      </c>
      <c r="AW21" s="146">
        <v>0</v>
      </c>
      <c r="AX21" s="146">
        <v>0</v>
      </c>
      <c r="AY21" s="146">
        <v>0</v>
      </c>
      <c r="AZ21" s="146">
        <v>0</v>
      </c>
      <c r="BA21" s="146">
        <v>0</v>
      </c>
      <c r="BB21" s="146">
        <v>0</v>
      </c>
      <c r="BC21" s="146">
        <v>0</v>
      </c>
      <c r="BD21" s="146">
        <v>0</v>
      </c>
      <c r="BE21" s="146">
        <v>0</v>
      </c>
      <c r="BF21" s="146">
        <v>0</v>
      </c>
      <c r="BG21" s="146">
        <v>0</v>
      </c>
      <c r="BH21" s="146">
        <v>0</v>
      </c>
      <c r="BI21" s="146">
        <v>0</v>
      </c>
      <c r="BJ21" s="146">
        <v>0</v>
      </c>
      <c r="BK21" s="146">
        <v>0</v>
      </c>
      <c r="BL21" s="146">
        <v>0</v>
      </c>
      <c r="BM21" s="146">
        <v>0</v>
      </c>
      <c r="BN21" s="146">
        <v>0</v>
      </c>
      <c r="BO21" s="146">
        <v>0</v>
      </c>
      <c r="BP21" s="146">
        <v>0</v>
      </c>
      <c r="BQ21" s="146">
        <v>0</v>
      </c>
      <c r="BR21" s="204">
        <v>3</v>
      </c>
      <c r="BS21" s="146">
        <v>0</v>
      </c>
      <c r="BT21" s="146">
        <v>0</v>
      </c>
      <c r="BU21" s="146">
        <v>0</v>
      </c>
      <c r="BV21" s="146">
        <v>0</v>
      </c>
      <c r="BW21" s="146">
        <v>0</v>
      </c>
      <c r="BX21" s="146">
        <v>0</v>
      </c>
      <c r="BY21" s="146">
        <v>0</v>
      </c>
      <c r="BZ21" s="146">
        <v>0</v>
      </c>
      <c r="CA21" s="146">
        <v>0</v>
      </c>
      <c r="CB21" s="146">
        <v>0</v>
      </c>
      <c r="CC21" s="146">
        <v>0</v>
      </c>
      <c r="CD21" s="146">
        <v>0</v>
      </c>
      <c r="CE21" s="146">
        <v>0</v>
      </c>
      <c r="CF21" s="146">
        <v>0</v>
      </c>
      <c r="CG21" s="146">
        <v>0</v>
      </c>
      <c r="CH21" s="146">
        <v>0</v>
      </c>
      <c r="CI21" s="146">
        <v>0</v>
      </c>
      <c r="CJ21" s="146">
        <v>0</v>
      </c>
      <c r="CK21" s="146">
        <v>0</v>
      </c>
      <c r="CL21" s="146">
        <v>0</v>
      </c>
      <c r="CM21" s="146">
        <v>0</v>
      </c>
      <c r="CN21" s="146">
        <v>0</v>
      </c>
      <c r="CO21" s="146">
        <v>0</v>
      </c>
      <c r="CP21" s="146">
        <v>0</v>
      </c>
      <c r="CQ21" s="146">
        <v>0</v>
      </c>
      <c r="CR21" s="146">
        <v>0</v>
      </c>
      <c r="CS21" s="146">
        <v>0</v>
      </c>
      <c r="CT21" s="146">
        <v>0</v>
      </c>
      <c r="CU21" s="146">
        <v>1</v>
      </c>
      <c r="CV21" s="146">
        <v>0</v>
      </c>
      <c r="CW21" s="146">
        <v>0</v>
      </c>
      <c r="CX21" s="146">
        <v>0</v>
      </c>
      <c r="CY21" s="146">
        <v>0</v>
      </c>
      <c r="CZ21" s="146">
        <v>0</v>
      </c>
      <c r="DA21" s="146">
        <v>0</v>
      </c>
      <c r="DB21" s="146">
        <v>0</v>
      </c>
      <c r="DC21" s="146">
        <v>0</v>
      </c>
      <c r="DD21" s="146">
        <v>0</v>
      </c>
      <c r="DE21" s="146">
        <v>0</v>
      </c>
      <c r="DF21" s="146">
        <v>0</v>
      </c>
      <c r="DG21" s="146">
        <v>0</v>
      </c>
      <c r="DH21" s="146">
        <v>0</v>
      </c>
      <c r="DI21" s="146">
        <v>0</v>
      </c>
      <c r="DJ21" s="146">
        <v>0</v>
      </c>
    </row>
    <row r="22" spans="1:114" s="146" customFormat="1" x14ac:dyDescent="0.25">
      <c r="A22" s="146" t="s">
        <v>808</v>
      </c>
      <c r="B22" s="146" t="s">
        <v>809</v>
      </c>
      <c r="C22" s="146">
        <v>21</v>
      </c>
      <c r="D22" s="193">
        <v>2</v>
      </c>
      <c r="E22" s="146">
        <v>21.2</v>
      </c>
      <c r="F22" s="146">
        <v>0</v>
      </c>
      <c r="G22" s="197">
        <f t="shared" si="0"/>
        <v>0</v>
      </c>
      <c r="H22" s="197">
        <v>0</v>
      </c>
      <c r="I22" s="146">
        <v>0</v>
      </c>
      <c r="J22" s="197">
        <f t="shared" si="1"/>
        <v>0</v>
      </c>
      <c r="K22" s="197">
        <v>0</v>
      </c>
      <c r="L22" s="146">
        <v>0</v>
      </c>
      <c r="M22" s="185">
        <v>0</v>
      </c>
      <c r="N22" s="146">
        <v>0</v>
      </c>
      <c r="O22" s="186">
        <v>0</v>
      </c>
      <c r="P22" s="146">
        <v>0</v>
      </c>
      <c r="Q22" s="146">
        <v>0</v>
      </c>
      <c r="R22" s="146">
        <v>0</v>
      </c>
      <c r="S22" s="146">
        <v>0</v>
      </c>
      <c r="T22" s="146">
        <v>0</v>
      </c>
      <c r="U22" s="146">
        <v>0</v>
      </c>
      <c r="V22" s="146">
        <v>0</v>
      </c>
      <c r="W22" s="146">
        <v>0</v>
      </c>
      <c r="X22" s="146">
        <v>0</v>
      </c>
      <c r="Y22" s="146">
        <v>0</v>
      </c>
      <c r="Z22" s="146">
        <v>0</v>
      </c>
      <c r="AA22" s="146">
        <v>0</v>
      </c>
      <c r="AB22" s="146">
        <v>0</v>
      </c>
      <c r="AC22" s="146">
        <v>0</v>
      </c>
      <c r="AD22" s="146">
        <v>0</v>
      </c>
      <c r="AE22" s="146">
        <v>0</v>
      </c>
      <c r="AF22" s="146">
        <v>0</v>
      </c>
      <c r="AG22" s="146">
        <v>0</v>
      </c>
      <c r="AH22" s="146">
        <v>0</v>
      </c>
      <c r="AI22" s="146">
        <v>0</v>
      </c>
      <c r="AJ22" s="146">
        <v>0</v>
      </c>
      <c r="AK22" s="146">
        <v>0</v>
      </c>
      <c r="AL22" s="146">
        <v>0</v>
      </c>
      <c r="AM22" s="146">
        <v>0</v>
      </c>
      <c r="AN22" s="146">
        <v>0</v>
      </c>
      <c r="AO22" s="146">
        <v>0</v>
      </c>
      <c r="AP22" s="146">
        <v>0</v>
      </c>
      <c r="AQ22" s="146">
        <v>0</v>
      </c>
      <c r="AR22" s="146">
        <v>0</v>
      </c>
      <c r="AS22" s="146">
        <v>0</v>
      </c>
      <c r="AT22" s="146">
        <v>0</v>
      </c>
      <c r="AU22" s="146">
        <v>0</v>
      </c>
      <c r="AV22" s="146">
        <v>0</v>
      </c>
      <c r="AW22" s="146">
        <v>0</v>
      </c>
      <c r="AX22" s="146">
        <v>0</v>
      </c>
      <c r="AY22" s="146">
        <v>0</v>
      </c>
      <c r="AZ22" s="146">
        <v>0</v>
      </c>
      <c r="BA22" s="146">
        <v>0</v>
      </c>
      <c r="BB22" s="146">
        <v>0</v>
      </c>
      <c r="BC22" s="146">
        <v>0</v>
      </c>
      <c r="BD22" s="146">
        <v>0</v>
      </c>
      <c r="BE22" s="146">
        <v>0</v>
      </c>
      <c r="BF22" s="146">
        <v>0</v>
      </c>
      <c r="BG22" s="146">
        <v>0</v>
      </c>
      <c r="BH22" s="146">
        <v>0</v>
      </c>
      <c r="BI22" s="146">
        <v>0</v>
      </c>
      <c r="BJ22" s="146">
        <v>0</v>
      </c>
      <c r="BK22" s="146">
        <v>0</v>
      </c>
      <c r="BL22" s="146">
        <v>0</v>
      </c>
      <c r="BM22" s="146">
        <v>0</v>
      </c>
      <c r="BN22" s="146">
        <v>0</v>
      </c>
      <c r="BO22" s="146">
        <v>0</v>
      </c>
      <c r="BP22" s="146">
        <v>0</v>
      </c>
      <c r="BQ22" s="146">
        <v>0</v>
      </c>
      <c r="BR22" s="204">
        <v>0</v>
      </c>
      <c r="BS22" s="146">
        <v>0</v>
      </c>
      <c r="BT22" s="146">
        <v>0</v>
      </c>
      <c r="BU22" s="146">
        <v>0</v>
      </c>
      <c r="BV22" s="146">
        <v>0</v>
      </c>
      <c r="BW22" s="146">
        <v>0</v>
      </c>
      <c r="BX22" s="146">
        <v>0</v>
      </c>
      <c r="BY22" s="146">
        <v>0</v>
      </c>
      <c r="BZ22" s="146">
        <v>0</v>
      </c>
      <c r="CA22" s="146">
        <v>0</v>
      </c>
      <c r="CB22" s="146">
        <v>0</v>
      </c>
      <c r="CC22" s="146">
        <v>0</v>
      </c>
      <c r="CD22" s="146">
        <v>0</v>
      </c>
      <c r="CE22" s="146">
        <v>0</v>
      </c>
      <c r="CF22" s="146">
        <v>0</v>
      </c>
      <c r="CG22" s="146">
        <v>0</v>
      </c>
      <c r="CH22" s="146">
        <v>0</v>
      </c>
      <c r="CI22" s="146">
        <v>0</v>
      </c>
      <c r="CJ22" s="146">
        <v>0</v>
      </c>
      <c r="CK22" s="146">
        <v>0</v>
      </c>
      <c r="CL22" s="146">
        <v>0</v>
      </c>
      <c r="CM22" s="146">
        <v>0</v>
      </c>
      <c r="CN22" s="146">
        <v>0</v>
      </c>
      <c r="CO22" s="146">
        <v>0</v>
      </c>
      <c r="CP22" s="146">
        <v>0</v>
      </c>
      <c r="CQ22" s="146">
        <v>0</v>
      </c>
      <c r="CR22" s="146">
        <v>0</v>
      </c>
      <c r="CS22" s="146">
        <v>0</v>
      </c>
      <c r="CT22" s="146">
        <v>0</v>
      </c>
      <c r="CU22" s="146">
        <v>0</v>
      </c>
      <c r="CV22" s="146">
        <v>0</v>
      </c>
      <c r="CW22" s="146">
        <v>0</v>
      </c>
      <c r="CX22" s="146">
        <v>0</v>
      </c>
      <c r="CY22" s="146">
        <v>0</v>
      </c>
      <c r="CZ22" s="146">
        <v>0</v>
      </c>
      <c r="DA22" s="146">
        <v>0</v>
      </c>
      <c r="DB22" s="146">
        <v>0</v>
      </c>
      <c r="DC22" s="146">
        <v>0</v>
      </c>
      <c r="DD22" s="146">
        <v>0</v>
      </c>
      <c r="DE22" s="146">
        <v>0</v>
      </c>
      <c r="DF22" s="146">
        <v>0</v>
      </c>
      <c r="DG22" s="146">
        <v>0</v>
      </c>
      <c r="DH22" s="146">
        <v>0</v>
      </c>
      <c r="DI22" s="146">
        <v>0</v>
      </c>
      <c r="DJ22" s="146">
        <v>0</v>
      </c>
    </row>
    <row r="23" spans="1:114" s="146" customFormat="1" x14ac:dyDescent="0.25">
      <c r="A23" s="146" t="s">
        <v>808</v>
      </c>
      <c r="B23" s="146" t="s">
        <v>809</v>
      </c>
      <c r="C23" s="146">
        <v>21</v>
      </c>
      <c r="D23" s="193">
        <v>2</v>
      </c>
      <c r="E23" s="146">
        <v>21.3</v>
      </c>
      <c r="F23" s="146">
        <v>0</v>
      </c>
      <c r="G23" s="197">
        <f t="shared" si="0"/>
        <v>0</v>
      </c>
      <c r="H23" s="197">
        <v>0</v>
      </c>
      <c r="I23" s="146">
        <v>1</v>
      </c>
      <c r="J23" s="197">
        <f t="shared" si="1"/>
        <v>1</v>
      </c>
      <c r="K23" s="197">
        <v>0</v>
      </c>
      <c r="L23" s="146">
        <v>0</v>
      </c>
      <c r="M23" s="185">
        <v>0</v>
      </c>
      <c r="N23" s="146">
        <v>0</v>
      </c>
      <c r="O23" s="186">
        <v>0</v>
      </c>
      <c r="P23" s="146">
        <v>0</v>
      </c>
      <c r="Q23" s="146">
        <v>0</v>
      </c>
      <c r="R23" s="146">
        <v>0</v>
      </c>
      <c r="S23" s="146">
        <v>0</v>
      </c>
      <c r="T23" s="146">
        <v>0</v>
      </c>
      <c r="U23" s="146">
        <v>0</v>
      </c>
      <c r="V23" s="146">
        <v>0</v>
      </c>
      <c r="W23" s="146">
        <v>0</v>
      </c>
      <c r="X23" s="146">
        <v>0</v>
      </c>
      <c r="Y23" s="146">
        <v>0</v>
      </c>
      <c r="Z23" s="146">
        <v>0</v>
      </c>
      <c r="AA23" s="146">
        <v>0</v>
      </c>
      <c r="AB23" s="146">
        <v>0</v>
      </c>
      <c r="AC23" s="146">
        <v>0</v>
      </c>
      <c r="AD23" s="146">
        <v>0</v>
      </c>
      <c r="AE23" s="146">
        <v>0</v>
      </c>
      <c r="AF23" s="146">
        <v>0</v>
      </c>
      <c r="AG23" s="146">
        <v>0</v>
      </c>
      <c r="AH23" s="146">
        <v>0</v>
      </c>
      <c r="AI23" s="146">
        <v>0</v>
      </c>
      <c r="AJ23" s="146">
        <v>0</v>
      </c>
      <c r="AK23" s="146">
        <v>0</v>
      </c>
      <c r="AL23" s="146">
        <v>0</v>
      </c>
      <c r="AM23" s="146">
        <v>0</v>
      </c>
      <c r="AN23" s="146">
        <v>0</v>
      </c>
      <c r="AO23" s="146">
        <v>0</v>
      </c>
      <c r="AP23" s="146">
        <v>0</v>
      </c>
      <c r="AQ23" s="146">
        <v>0</v>
      </c>
      <c r="AR23" s="146">
        <v>0</v>
      </c>
      <c r="AS23" s="146">
        <v>0</v>
      </c>
      <c r="AT23" s="146">
        <v>0</v>
      </c>
      <c r="AU23" s="146">
        <v>0</v>
      </c>
      <c r="AV23" s="146">
        <v>0</v>
      </c>
      <c r="AW23" s="146">
        <v>0</v>
      </c>
      <c r="AX23" s="146">
        <v>0</v>
      </c>
      <c r="AY23" s="146">
        <v>0</v>
      </c>
      <c r="AZ23" s="146">
        <v>0</v>
      </c>
      <c r="BA23" s="146">
        <v>0</v>
      </c>
      <c r="BB23" s="146">
        <v>0</v>
      </c>
      <c r="BC23" s="146">
        <v>0</v>
      </c>
      <c r="BD23" s="146">
        <v>0</v>
      </c>
      <c r="BE23" s="146">
        <v>0</v>
      </c>
      <c r="BF23" s="146">
        <v>0</v>
      </c>
      <c r="BG23" s="146">
        <v>0</v>
      </c>
      <c r="BH23" s="146">
        <v>0</v>
      </c>
      <c r="BI23" s="146">
        <v>0</v>
      </c>
      <c r="BJ23" s="146">
        <v>0</v>
      </c>
      <c r="BK23" s="146">
        <v>0</v>
      </c>
      <c r="BL23" s="146">
        <v>0</v>
      </c>
      <c r="BM23" s="146">
        <v>0</v>
      </c>
      <c r="BN23" s="146">
        <v>0</v>
      </c>
      <c r="BO23" s="146">
        <v>0</v>
      </c>
      <c r="BP23" s="146">
        <v>0</v>
      </c>
      <c r="BQ23" s="146">
        <v>0</v>
      </c>
      <c r="BR23" s="204">
        <v>1</v>
      </c>
      <c r="BS23" s="146">
        <v>0</v>
      </c>
      <c r="BT23" s="146">
        <v>0</v>
      </c>
      <c r="BU23" s="146">
        <v>0</v>
      </c>
      <c r="BV23" s="146">
        <v>0</v>
      </c>
      <c r="BW23" s="146">
        <v>0</v>
      </c>
      <c r="BX23" s="146">
        <v>0</v>
      </c>
      <c r="BY23" s="146">
        <v>0</v>
      </c>
      <c r="BZ23" s="146">
        <v>0</v>
      </c>
      <c r="CA23" s="146">
        <v>0</v>
      </c>
      <c r="CB23" s="146">
        <v>0</v>
      </c>
      <c r="CC23" s="146">
        <v>0</v>
      </c>
      <c r="CD23" s="146">
        <v>0</v>
      </c>
      <c r="CE23" s="146">
        <v>0</v>
      </c>
      <c r="CF23" s="146">
        <v>0</v>
      </c>
      <c r="CG23" s="146">
        <v>0</v>
      </c>
      <c r="CH23" s="146">
        <v>0</v>
      </c>
      <c r="CI23" s="146">
        <v>0</v>
      </c>
      <c r="CJ23" s="146">
        <v>0</v>
      </c>
      <c r="CK23" s="146">
        <v>0</v>
      </c>
      <c r="CL23" s="146">
        <v>0</v>
      </c>
      <c r="CM23" s="146">
        <v>0</v>
      </c>
      <c r="CN23" s="146">
        <v>0</v>
      </c>
      <c r="CO23" s="146">
        <v>0</v>
      </c>
      <c r="CP23" s="146">
        <v>0</v>
      </c>
      <c r="CQ23" s="146">
        <v>0</v>
      </c>
      <c r="CR23" s="146">
        <v>0</v>
      </c>
      <c r="CS23" s="146">
        <v>0</v>
      </c>
      <c r="CT23" s="146">
        <v>0</v>
      </c>
      <c r="CU23" s="146">
        <v>0</v>
      </c>
      <c r="CV23" s="146">
        <v>0</v>
      </c>
      <c r="CW23" s="146">
        <v>0</v>
      </c>
      <c r="CX23" s="146">
        <v>0</v>
      </c>
      <c r="CY23" s="146">
        <v>0</v>
      </c>
      <c r="CZ23" s="146">
        <v>0</v>
      </c>
      <c r="DA23" s="146">
        <v>0</v>
      </c>
      <c r="DB23" s="146">
        <v>0</v>
      </c>
      <c r="DC23" s="146">
        <v>0</v>
      </c>
      <c r="DD23" s="146">
        <v>0</v>
      </c>
      <c r="DE23" s="146">
        <v>0</v>
      </c>
      <c r="DF23" s="146">
        <v>0</v>
      </c>
      <c r="DG23" s="146">
        <v>0</v>
      </c>
      <c r="DH23" s="146">
        <v>0</v>
      </c>
      <c r="DI23" s="146">
        <v>0</v>
      </c>
      <c r="DJ23" s="146">
        <v>0</v>
      </c>
    </row>
    <row r="24" spans="1:114" s="146" customFormat="1" x14ac:dyDescent="0.25">
      <c r="A24" s="146" t="s">
        <v>808</v>
      </c>
      <c r="B24" s="146" t="s">
        <v>809</v>
      </c>
      <c r="C24" s="146">
        <v>27</v>
      </c>
      <c r="D24" s="193">
        <v>1</v>
      </c>
      <c r="E24" s="146">
        <v>27</v>
      </c>
      <c r="F24" s="146">
        <v>4</v>
      </c>
      <c r="G24" s="197">
        <f t="shared" si="0"/>
        <v>2</v>
      </c>
      <c r="H24" s="197">
        <v>1</v>
      </c>
      <c r="I24" s="146">
        <v>1</v>
      </c>
      <c r="J24" s="197">
        <f t="shared" si="1"/>
        <v>1</v>
      </c>
      <c r="K24" s="197">
        <v>1</v>
      </c>
      <c r="L24" s="146">
        <v>0</v>
      </c>
      <c r="M24" s="185">
        <v>0</v>
      </c>
      <c r="N24" s="146">
        <v>0</v>
      </c>
      <c r="O24" s="186">
        <v>0</v>
      </c>
      <c r="P24" s="146">
        <v>0</v>
      </c>
      <c r="Q24" s="146">
        <v>0</v>
      </c>
      <c r="R24" s="146">
        <v>0</v>
      </c>
      <c r="S24" s="146">
        <v>0</v>
      </c>
      <c r="T24" s="146">
        <v>0</v>
      </c>
      <c r="U24" s="146">
        <v>0</v>
      </c>
      <c r="V24" s="146">
        <v>0</v>
      </c>
      <c r="W24" s="146">
        <v>0</v>
      </c>
      <c r="X24" s="146">
        <v>0</v>
      </c>
      <c r="Y24" s="146">
        <v>0</v>
      </c>
      <c r="Z24" s="146">
        <v>0</v>
      </c>
      <c r="AA24" s="146">
        <v>0</v>
      </c>
      <c r="AB24" s="146">
        <v>0</v>
      </c>
      <c r="AC24" s="146">
        <v>0</v>
      </c>
      <c r="AD24" s="146">
        <v>0</v>
      </c>
      <c r="AE24" s="146">
        <v>0</v>
      </c>
      <c r="AF24" s="146">
        <v>0</v>
      </c>
      <c r="AG24" s="146">
        <v>0</v>
      </c>
      <c r="AH24" s="146">
        <v>1</v>
      </c>
      <c r="AI24" s="146">
        <v>0</v>
      </c>
      <c r="AJ24" s="146">
        <v>0</v>
      </c>
      <c r="AK24" s="146">
        <v>0</v>
      </c>
      <c r="AL24" s="146">
        <v>0</v>
      </c>
      <c r="AM24" s="146">
        <v>0</v>
      </c>
      <c r="AN24" s="146">
        <v>0</v>
      </c>
      <c r="AO24" s="146">
        <v>0</v>
      </c>
      <c r="AP24" s="146">
        <v>0</v>
      </c>
      <c r="AQ24" s="146">
        <v>0</v>
      </c>
      <c r="AR24" s="146">
        <v>0</v>
      </c>
      <c r="AS24" s="146">
        <v>0</v>
      </c>
      <c r="AT24" s="146">
        <v>0</v>
      </c>
      <c r="AU24" s="146">
        <v>0</v>
      </c>
      <c r="AV24" s="146">
        <v>0</v>
      </c>
      <c r="AW24" s="146">
        <v>0</v>
      </c>
      <c r="AX24" s="146">
        <v>0</v>
      </c>
      <c r="AY24" s="146">
        <v>0</v>
      </c>
      <c r="AZ24" s="146">
        <v>0</v>
      </c>
      <c r="BA24" s="146">
        <v>0</v>
      </c>
      <c r="BB24" s="146">
        <v>3</v>
      </c>
      <c r="BC24" s="146">
        <v>0</v>
      </c>
      <c r="BD24" s="146">
        <v>0</v>
      </c>
      <c r="BE24" s="146">
        <v>0</v>
      </c>
      <c r="BF24" s="146">
        <v>0</v>
      </c>
      <c r="BG24" s="146">
        <v>0</v>
      </c>
      <c r="BH24" s="146">
        <v>0</v>
      </c>
      <c r="BI24" s="146">
        <v>0</v>
      </c>
      <c r="BJ24" s="146">
        <v>0</v>
      </c>
      <c r="BK24" s="146">
        <v>0</v>
      </c>
      <c r="BL24" s="146">
        <v>0</v>
      </c>
      <c r="BM24" s="146">
        <v>0</v>
      </c>
      <c r="BN24" s="146">
        <v>0</v>
      </c>
      <c r="BO24" s="146">
        <v>0</v>
      </c>
      <c r="BP24" s="146">
        <v>0</v>
      </c>
      <c r="BQ24" s="146">
        <v>0</v>
      </c>
      <c r="BR24" s="204">
        <v>0</v>
      </c>
      <c r="BS24" s="146">
        <v>0</v>
      </c>
      <c r="BT24" s="146">
        <v>0</v>
      </c>
      <c r="BU24" s="146">
        <v>0</v>
      </c>
      <c r="BV24" s="146">
        <v>0</v>
      </c>
      <c r="BW24" s="146">
        <v>0</v>
      </c>
      <c r="BX24" s="146">
        <v>0</v>
      </c>
      <c r="BY24" s="146">
        <v>0</v>
      </c>
      <c r="BZ24" s="146">
        <v>0</v>
      </c>
      <c r="CA24" s="146">
        <v>0</v>
      </c>
      <c r="CB24" s="146">
        <v>0</v>
      </c>
      <c r="CC24" s="146">
        <v>0</v>
      </c>
      <c r="CD24" s="146">
        <v>0</v>
      </c>
      <c r="CE24" s="146">
        <v>0</v>
      </c>
      <c r="CF24" s="146">
        <v>0</v>
      </c>
      <c r="CG24" s="146">
        <v>0</v>
      </c>
      <c r="CH24" s="146">
        <v>0</v>
      </c>
      <c r="CI24" s="146">
        <v>0</v>
      </c>
      <c r="CJ24" s="146">
        <v>0</v>
      </c>
      <c r="CK24" s="146">
        <v>0</v>
      </c>
      <c r="CL24" s="146">
        <v>0</v>
      </c>
      <c r="CM24" s="146">
        <v>0</v>
      </c>
      <c r="CN24" s="146">
        <v>0</v>
      </c>
      <c r="CO24" s="146">
        <v>1</v>
      </c>
      <c r="CP24" s="146">
        <v>0</v>
      </c>
      <c r="CQ24" s="146">
        <v>0</v>
      </c>
      <c r="CR24" s="146">
        <v>0</v>
      </c>
      <c r="CS24" s="146">
        <v>0</v>
      </c>
      <c r="CT24" s="146">
        <v>0</v>
      </c>
      <c r="CU24" s="146">
        <v>0</v>
      </c>
      <c r="CV24" s="146">
        <v>0</v>
      </c>
      <c r="CW24" s="146">
        <v>0</v>
      </c>
      <c r="CX24" s="146">
        <v>0</v>
      </c>
      <c r="CY24" s="146">
        <v>0</v>
      </c>
      <c r="CZ24" s="146">
        <v>0</v>
      </c>
      <c r="DA24" s="146">
        <v>0</v>
      </c>
      <c r="DB24" s="146">
        <v>0</v>
      </c>
      <c r="DC24" s="146">
        <v>0</v>
      </c>
      <c r="DD24" s="146">
        <v>0</v>
      </c>
      <c r="DE24" s="146">
        <v>0</v>
      </c>
      <c r="DF24" s="146">
        <v>0</v>
      </c>
      <c r="DG24" s="146">
        <v>0</v>
      </c>
      <c r="DH24" s="146">
        <v>0</v>
      </c>
      <c r="DI24" s="146">
        <v>0</v>
      </c>
      <c r="DJ24" s="146">
        <v>0</v>
      </c>
    </row>
    <row r="25" spans="1:114" s="146" customFormat="1" x14ac:dyDescent="0.25">
      <c r="A25" s="146" t="s">
        <v>808</v>
      </c>
      <c r="B25" s="146" t="s">
        <v>809</v>
      </c>
      <c r="C25" s="146">
        <v>20</v>
      </c>
      <c r="D25" s="193">
        <v>1.67225</v>
      </c>
      <c r="E25" s="146">
        <v>27.1</v>
      </c>
      <c r="F25" s="146">
        <v>0</v>
      </c>
      <c r="G25" s="197">
        <f t="shared" si="0"/>
        <v>0</v>
      </c>
      <c r="H25" s="197">
        <v>0</v>
      </c>
      <c r="I25" s="146">
        <v>0</v>
      </c>
      <c r="J25" s="197">
        <f t="shared" si="1"/>
        <v>0</v>
      </c>
      <c r="K25" s="197">
        <v>0</v>
      </c>
      <c r="L25" s="146">
        <v>0</v>
      </c>
      <c r="M25" s="185">
        <v>0</v>
      </c>
      <c r="N25" s="146">
        <v>0</v>
      </c>
      <c r="O25" s="186">
        <v>0</v>
      </c>
      <c r="P25" s="146">
        <v>0</v>
      </c>
      <c r="Q25" s="146">
        <v>0</v>
      </c>
      <c r="R25" s="146">
        <v>0</v>
      </c>
      <c r="S25" s="146">
        <v>0</v>
      </c>
      <c r="T25" s="146">
        <v>0</v>
      </c>
      <c r="U25" s="146">
        <v>0</v>
      </c>
      <c r="V25" s="146">
        <v>0</v>
      </c>
      <c r="W25" s="146">
        <v>0</v>
      </c>
      <c r="X25" s="146">
        <v>0</v>
      </c>
      <c r="Y25" s="146">
        <v>0</v>
      </c>
      <c r="Z25" s="146">
        <v>0</v>
      </c>
      <c r="AA25" s="146">
        <v>0</v>
      </c>
      <c r="AB25" s="146">
        <v>0</v>
      </c>
      <c r="AC25" s="146">
        <v>0</v>
      </c>
      <c r="AD25" s="146">
        <v>0</v>
      </c>
      <c r="AE25" s="146">
        <v>0</v>
      </c>
      <c r="AF25" s="146">
        <v>0</v>
      </c>
      <c r="AG25" s="146">
        <v>0</v>
      </c>
      <c r="AH25" s="146">
        <v>0</v>
      </c>
      <c r="AI25" s="146">
        <v>0</v>
      </c>
      <c r="AJ25" s="146">
        <v>0</v>
      </c>
      <c r="AK25" s="146">
        <v>0</v>
      </c>
      <c r="AL25" s="146">
        <v>0</v>
      </c>
      <c r="AM25" s="146">
        <v>0</v>
      </c>
      <c r="AN25" s="146">
        <v>0</v>
      </c>
      <c r="AO25" s="146">
        <v>0</v>
      </c>
      <c r="AP25" s="146">
        <v>0</v>
      </c>
      <c r="AQ25" s="146">
        <v>0</v>
      </c>
      <c r="AR25" s="146">
        <v>0</v>
      </c>
      <c r="AS25" s="146">
        <v>0</v>
      </c>
      <c r="AT25" s="146">
        <v>0</v>
      </c>
      <c r="AU25" s="146">
        <v>0</v>
      </c>
      <c r="AV25" s="146">
        <v>0</v>
      </c>
      <c r="AW25" s="146">
        <v>0</v>
      </c>
      <c r="AX25" s="146">
        <v>0</v>
      </c>
      <c r="AY25" s="146">
        <v>0</v>
      </c>
      <c r="AZ25" s="146">
        <v>0</v>
      </c>
      <c r="BA25" s="146">
        <v>0</v>
      </c>
      <c r="BB25" s="146">
        <v>0</v>
      </c>
      <c r="BC25" s="146">
        <v>0</v>
      </c>
      <c r="BD25" s="146">
        <v>0</v>
      </c>
      <c r="BE25" s="146">
        <v>0</v>
      </c>
      <c r="BF25" s="146">
        <v>0</v>
      </c>
      <c r="BG25" s="146">
        <v>0</v>
      </c>
      <c r="BH25" s="146">
        <v>0</v>
      </c>
      <c r="BI25" s="146">
        <v>0</v>
      </c>
      <c r="BJ25" s="146">
        <v>0</v>
      </c>
      <c r="BK25" s="146">
        <v>0</v>
      </c>
      <c r="BL25" s="146">
        <v>0</v>
      </c>
      <c r="BM25" s="146">
        <v>0</v>
      </c>
      <c r="BN25" s="146">
        <v>0</v>
      </c>
      <c r="BO25" s="146">
        <v>0</v>
      </c>
      <c r="BP25" s="146">
        <v>0</v>
      </c>
      <c r="BQ25" s="146">
        <v>0</v>
      </c>
      <c r="BR25" s="204">
        <v>0</v>
      </c>
      <c r="BS25" s="146">
        <v>0</v>
      </c>
      <c r="BT25" s="146">
        <v>0</v>
      </c>
      <c r="BU25" s="146">
        <v>0</v>
      </c>
      <c r="BV25" s="146">
        <v>0</v>
      </c>
      <c r="BW25" s="146">
        <v>0</v>
      </c>
      <c r="BX25" s="146">
        <v>0</v>
      </c>
      <c r="BY25" s="146">
        <v>0</v>
      </c>
      <c r="BZ25" s="146">
        <v>0</v>
      </c>
      <c r="CA25" s="146">
        <v>0</v>
      </c>
      <c r="CB25" s="146">
        <v>0</v>
      </c>
      <c r="CC25" s="146">
        <v>0</v>
      </c>
      <c r="CD25" s="146">
        <v>0</v>
      </c>
      <c r="CE25" s="146">
        <v>0</v>
      </c>
      <c r="CF25" s="146">
        <v>0</v>
      </c>
      <c r="CG25" s="146">
        <v>0</v>
      </c>
      <c r="CH25" s="146">
        <v>0</v>
      </c>
      <c r="CI25" s="146">
        <v>0</v>
      </c>
      <c r="CJ25" s="146">
        <v>0</v>
      </c>
      <c r="CK25" s="146">
        <v>0</v>
      </c>
      <c r="CL25" s="146">
        <v>0</v>
      </c>
      <c r="CM25" s="146">
        <v>0</v>
      </c>
      <c r="CN25" s="146">
        <v>0</v>
      </c>
      <c r="CO25" s="146">
        <v>0</v>
      </c>
      <c r="CP25" s="146">
        <v>0</v>
      </c>
      <c r="CQ25" s="146">
        <v>0</v>
      </c>
      <c r="CR25" s="146">
        <v>0</v>
      </c>
      <c r="CS25" s="146">
        <v>0</v>
      </c>
      <c r="CT25" s="146">
        <v>0</v>
      </c>
      <c r="CU25" s="146">
        <v>0</v>
      </c>
      <c r="CV25" s="146">
        <v>0</v>
      </c>
      <c r="CW25" s="146">
        <v>0</v>
      </c>
      <c r="CX25" s="146">
        <v>0</v>
      </c>
      <c r="CY25" s="146">
        <v>0</v>
      </c>
      <c r="CZ25" s="146">
        <v>0</v>
      </c>
      <c r="DA25" s="146">
        <v>0</v>
      </c>
      <c r="DB25" s="146">
        <v>0</v>
      </c>
      <c r="DC25" s="146">
        <v>0</v>
      </c>
      <c r="DD25" s="146">
        <v>0</v>
      </c>
      <c r="DE25" s="146">
        <v>0</v>
      </c>
      <c r="DF25" s="146">
        <v>0</v>
      </c>
      <c r="DG25" s="146">
        <v>0</v>
      </c>
      <c r="DH25" s="146">
        <v>0</v>
      </c>
      <c r="DI25" s="146">
        <v>0</v>
      </c>
      <c r="DJ25" s="146">
        <v>0</v>
      </c>
    </row>
    <row r="26" spans="1:114" s="146" customFormat="1" x14ac:dyDescent="0.25">
      <c r="A26" s="146" t="s">
        <v>808</v>
      </c>
      <c r="B26" s="146" t="s">
        <v>809</v>
      </c>
      <c r="C26" s="146">
        <v>127</v>
      </c>
      <c r="D26" s="193">
        <v>1</v>
      </c>
      <c r="E26" s="146">
        <v>127</v>
      </c>
      <c r="F26" s="146">
        <v>1</v>
      </c>
      <c r="G26" s="197">
        <f t="shared" si="0"/>
        <v>1</v>
      </c>
      <c r="H26" s="197">
        <v>1</v>
      </c>
      <c r="I26" s="146">
        <v>1</v>
      </c>
      <c r="J26" s="197">
        <f t="shared" si="1"/>
        <v>1</v>
      </c>
      <c r="K26" s="197">
        <v>0</v>
      </c>
      <c r="L26" s="146">
        <v>0</v>
      </c>
      <c r="M26" s="185">
        <v>0</v>
      </c>
      <c r="N26" s="146">
        <v>0</v>
      </c>
      <c r="O26" s="186">
        <v>0</v>
      </c>
      <c r="P26" s="146">
        <v>0</v>
      </c>
      <c r="Q26" s="146">
        <v>0</v>
      </c>
      <c r="R26" s="146">
        <v>0</v>
      </c>
      <c r="S26" s="146">
        <v>0</v>
      </c>
      <c r="T26" s="146">
        <v>0</v>
      </c>
      <c r="U26" s="146">
        <v>0</v>
      </c>
      <c r="V26" s="146">
        <v>0</v>
      </c>
      <c r="W26" s="146">
        <v>0</v>
      </c>
      <c r="X26" s="146">
        <v>0</v>
      </c>
      <c r="Y26" s="146">
        <v>0</v>
      </c>
      <c r="Z26" s="146">
        <v>0</v>
      </c>
      <c r="AA26" s="146">
        <v>0</v>
      </c>
      <c r="AB26" s="146">
        <v>0</v>
      </c>
      <c r="AC26" s="146">
        <v>1</v>
      </c>
      <c r="AD26" s="146">
        <v>0</v>
      </c>
      <c r="AE26" s="146">
        <v>0</v>
      </c>
      <c r="AF26" s="146">
        <v>0</v>
      </c>
      <c r="AG26" s="146">
        <v>0</v>
      </c>
      <c r="AH26" s="146">
        <v>0</v>
      </c>
      <c r="AI26" s="146">
        <v>0</v>
      </c>
      <c r="AJ26" s="146">
        <v>0</v>
      </c>
      <c r="AK26" s="146">
        <v>0</v>
      </c>
      <c r="AL26" s="146">
        <v>0</v>
      </c>
      <c r="AM26" s="146">
        <v>0</v>
      </c>
      <c r="AN26" s="146">
        <v>0</v>
      </c>
      <c r="AO26" s="146">
        <v>0</v>
      </c>
      <c r="AP26" s="146">
        <v>0</v>
      </c>
      <c r="AQ26" s="146">
        <v>0</v>
      </c>
      <c r="AR26" s="146">
        <v>0</v>
      </c>
      <c r="AS26" s="146">
        <v>0</v>
      </c>
      <c r="AT26" s="146">
        <v>0</v>
      </c>
      <c r="AU26" s="146">
        <v>0</v>
      </c>
      <c r="AV26" s="146">
        <v>0</v>
      </c>
      <c r="AW26" s="146">
        <v>0</v>
      </c>
      <c r="AX26" s="146">
        <v>0</v>
      </c>
      <c r="AY26" s="146">
        <v>0</v>
      </c>
      <c r="AZ26" s="146">
        <v>0</v>
      </c>
      <c r="BA26" s="146">
        <v>0</v>
      </c>
      <c r="BB26" s="146">
        <v>0</v>
      </c>
      <c r="BC26" s="146">
        <v>0</v>
      </c>
      <c r="BD26" s="146">
        <v>0</v>
      </c>
      <c r="BE26" s="146">
        <v>0</v>
      </c>
      <c r="BF26" s="146">
        <v>0</v>
      </c>
      <c r="BG26" s="146">
        <v>0</v>
      </c>
      <c r="BH26" s="146">
        <v>0</v>
      </c>
      <c r="BI26" s="146">
        <v>0</v>
      </c>
      <c r="BJ26" s="146">
        <v>0</v>
      </c>
      <c r="BK26" s="146">
        <v>0</v>
      </c>
      <c r="BL26" s="146">
        <v>0</v>
      </c>
      <c r="BM26" s="146">
        <v>0</v>
      </c>
      <c r="BN26" s="146">
        <v>0</v>
      </c>
      <c r="BO26" s="146">
        <v>0</v>
      </c>
      <c r="BP26" s="146">
        <v>0</v>
      </c>
      <c r="BQ26" s="146">
        <v>0</v>
      </c>
      <c r="BR26" s="204">
        <v>0</v>
      </c>
      <c r="BS26" s="146">
        <v>0</v>
      </c>
      <c r="BT26" s="146">
        <v>0</v>
      </c>
      <c r="BU26" s="146">
        <v>0</v>
      </c>
      <c r="BV26" s="146">
        <v>0</v>
      </c>
      <c r="BW26" s="146">
        <v>0</v>
      </c>
      <c r="BX26" s="146">
        <v>0</v>
      </c>
      <c r="BY26" s="146">
        <v>0</v>
      </c>
      <c r="BZ26" s="146">
        <v>0</v>
      </c>
      <c r="CA26" s="146">
        <v>0</v>
      </c>
      <c r="CB26" s="146">
        <v>0</v>
      </c>
      <c r="CC26" s="146">
        <v>0</v>
      </c>
      <c r="CD26" s="146">
        <v>0</v>
      </c>
      <c r="CE26" s="146">
        <v>0</v>
      </c>
      <c r="CF26" s="146">
        <v>0</v>
      </c>
      <c r="CG26" s="146">
        <v>0</v>
      </c>
      <c r="CH26" s="146">
        <v>0</v>
      </c>
      <c r="CI26" s="146">
        <v>0</v>
      </c>
      <c r="CJ26" s="146">
        <v>0</v>
      </c>
      <c r="CK26" s="146">
        <v>0</v>
      </c>
      <c r="CL26" s="146">
        <v>0</v>
      </c>
      <c r="CM26" s="146">
        <v>1</v>
      </c>
      <c r="CN26" s="146">
        <v>0</v>
      </c>
      <c r="CO26" s="146">
        <v>0</v>
      </c>
      <c r="CP26" s="146">
        <v>0</v>
      </c>
      <c r="CQ26" s="146">
        <v>0</v>
      </c>
      <c r="CR26" s="146">
        <v>0</v>
      </c>
      <c r="CS26" s="146">
        <v>0</v>
      </c>
      <c r="CT26" s="146">
        <v>0</v>
      </c>
      <c r="CU26" s="146">
        <v>0</v>
      </c>
      <c r="CV26" s="146">
        <v>0</v>
      </c>
      <c r="CW26" s="146">
        <v>0</v>
      </c>
      <c r="CX26" s="146">
        <v>0</v>
      </c>
      <c r="CY26" s="146">
        <v>0</v>
      </c>
      <c r="CZ26" s="146">
        <v>0</v>
      </c>
      <c r="DA26" s="146">
        <v>0</v>
      </c>
      <c r="DB26" s="146">
        <v>0</v>
      </c>
      <c r="DC26" s="146">
        <v>0</v>
      </c>
      <c r="DD26" s="146">
        <v>0</v>
      </c>
      <c r="DE26" s="146">
        <v>0</v>
      </c>
      <c r="DF26" s="146">
        <v>0</v>
      </c>
      <c r="DG26" s="146">
        <v>0</v>
      </c>
      <c r="DH26" s="146">
        <v>0</v>
      </c>
      <c r="DI26" s="146">
        <v>0</v>
      </c>
      <c r="DJ26" s="146">
        <v>0</v>
      </c>
    </row>
    <row r="27" spans="1:114" s="146" customFormat="1" x14ac:dyDescent="0.25">
      <c r="A27" s="146" t="s">
        <v>808</v>
      </c>
      <c r="B27" s="146" t="s">
        <v>809</v>
      </c>
      <c r="C27" s="146">
        <v>129</v>
      </c>
      <c r="D27" s="193">
        <v>1</v>
      </c>
      <c r="E27" s="146">
        <v>129</v>
      </c>
      <c r="F27" s="146">
        <v>6</v>
      </c>
      <c r="G27" s="197">
        <f t="shared" si="0"/>
        <v>5</v>
      </c>
      <c r="H27" s="197">
        <v>4</v>
      </c>
      <c r="I27" s="146">
        <v>1</v>
      </c>
      <c r="J27" s="197">
        <f t="shared" si="1"/>
        <v>1</v>
      </c>
      <c r="K27" s="197">
        <v>0</v>
      </c>
      <c r="L27" s="146">
        <v>0</v>
      </c>
      <c r="M27" s="185">
        <v>0</v>
      </c>
      <c r="N27" s="146">
        <v>0</v>
      </c>
      <c r="O27" s="186">
        <v>1</v>
      </c>
      <c r="P27" s="146">
        <v>0</v>
      </c>
      <c r="Q27" s="146">
        <v>0</v>
      </c>
      <c r="R27" s="146">
        <v>0</v>
      </c>
      <c r="S27" s="146">
        <v>0</v>
      </c>
      <c r="T27" s="146">
        <v>0</v>
      </c>
      <c r="U27" s="146">
        <v>0</v>
      </c>
      <c r="V27" s="146">
        <v>0</v>
      </c>
      <c r="W27" s="146">
        <v>0</v>
      </c>
      <c r="X27" s="146">
        <v>0</v>
      </c>
      <c r="Y27" s="146">
        <v>0</v>
      </c>
      <c r="Z27" s="146">
        <v>0</v>
      </c>
      <c r="AA27" s="146">
        <v>0</v>
      </c>
      <c r="AB27" s="146">
        <v>0</v>
      </c>
      <c r="AC27" s="146">
        <v>0</v>
      </c>
      <c r="AD27" s="146">
        <v>0</v>
      </c>
      <c r="AE27" s="146">
        <v>0</v>
      </c>
      <c r="AF27" s="146">
        <v>2</v>
      </c>
      <c r="AG27" s="146">
        <v>0</v>
      </c>
      <c r="AH27" s="146">
        <v>1</v>
      </c>
      <c r="AI27" s="146">
        <v>0</v>
      </c>
      <c r="AJ27" s="146">
        <v>0</v>
      </c>
      <c r="AK27" s="146">
        <v>0</v>
      </c>
      <c r="AL27" s="146">
        <v>0</v>
      </c>
      <c r="AM27" s="146">
        <v>1</v>
      </c>
      <c r="AN27" s="146">
        <v>0</v>
      </c>
      <c r="AO27" s="146">
        <v>0</v>
      </c>
      <c r="AP27" s="146">
        <v>0</v>
      </c>
      <c r="AQ27" s="146">
        <v>0</v>
      </c>
      <c r="AR27" s="146">
        <v>0</v>
      </c>
      <c r="AS27" s="146">
        <v>0</v>
      </c>
      <c r="AT27" s="146">
        <v>0</v>
      </c>
      <c r="AU27" s="146">
        <v>0</v>
      </c>
      <c r="AV27" s="146">
        <v>0</v>
      </c>
      <c r="AW27" s="146">
        <v>0</v>
      </c>
      <c r="AX27" s="146">
        <v>0</v>
      </c>
      <c r="AY27" s="146">
        <v>0</v>
      </c>
      <c r="AZ27" s="146">
        <v>0</v>
      </c>
      <c r="BA27" s="146">
        <v>0</v>
      </c>
      <c r="BB27" s="146">
        <v>0</v>
      </c>
      <c r="BC27" s="146">
        <v>0</v>
      </c>
      <c r="BD27" s="146">
        <v>0</v>
      </c>
      <c r="BE27" s="146">
        <v>0</v>
      </c>
      <c r="BF27" s="146">
        <v>0</v>
      </c>
      <c r="BG27" s="146">
        <v>0</v>
      </c>
      <c r="BH27" s="146">
        <v>0</v>
      </c>
      <c r="BI27" s="146">
        <v>0</v>
      </c>
      <c r="BJ27" s="146">
        <v>0</v>
      </c>
      <c r="BK27" s="146">
        <v>0</v>
      </c>
      <c r="BL27" s="146">
        <v>0</v>
      </c>
      <c r="BM27" s="146">
        <v>1</v>
      </c>
      <c r="BN27" s="146">
        <v>0</v>
      </c>
      <c r="BO27" s="146">
        <v>0</v>
      </c>
      <c r="BP27" s="146">
        <v>0</v>
      </c>
      <c r="BQ27" s="146">
        <v>0</v>
      </c>
      <c r="BR27" s="204">
        <v>0</v>
      </c>
      <c r="BS27" s="146">
        <v>0</v>
      </c>
      <c r="BT27" s="146">
        <v>0</v>
      </c>
      <c r="BU27" s="146">
        <v>0</v>
      </c>
      <c r="BV27" s="146">
        <v>0</v>
      </c>
      <c r="BW27" s="146">
        <v>0</v>
      </c>
      <c r="BX27" s="146">
        <v>0</v>
      </c>
      <c r="BY27" s="146">
        <v>0</v>
      </c>
      <c r="BZ27" s="146">
        <v>0</v>
      </c>
      <c r="CA27" s="146">
        <v>0</v>
      </c>
      <c r="CB27" s="146">
        <v>0</v>
      </c>
      <c r="CC27" s="146">
        <v>0</v>
      </c>
      <c r="CD27" s="146">
        <v>0</v>
      </c>
      <c r="CE27" s="146">
        <v>0</v>
      </c>
      <c r="CF27" s="146">
        <v>0</v>
      </c>
      <c r="CG27" s="146">
        <v>0</v>
      </c>
      <c r="CH27" s="146">
        <v>0</v>
      </c>
      <c r="CI27" s="146">
        <v>0</v>
      </c>
      <c r="CJ27" s="146">
        <v>0</v>
      </c>
      <c r="CK27" s="146">
        <v>0</v>
      </c>
      <c r="CL27" s="146">
        <v>1</v>
      </c>
      <c r="CM27" s="146">
        <v>0</v>
      </c>
      <c r="CN27" s="146">
        <v>0</v>
      </c>
      <c r="CO27" s="146">
        <v>0</v>
      </c>
      <c r="CP27" s="146">
        <v>0</v>
      </c>
      <c r="CQ27" s="146">
        <v>0</v>
      </c>
      <c r="CR27" s="146">
        <v>0</v>
      </c>
      <c r="CS27" s="146">
        <v>0</v>
      </c>
      <c r="CT27" s="146">
        <v>0</v>
      </c>
      <c r="CU27" s="146">
        <v>0</v>
      </c>
      <c r="CV27" s="146">
        <v>0</v>
      </c>
      <c r="CW27" s="146">
        <v>0</v>
      </c>
      <c r="CX27" s="146">
        <v>0</v>
      </c>
      <c r="CY27" s="146">
        <v>0</v>
      </c>
      <c r="CZ27" s="146">
        <v>0</v>
      </c>
      <c r="DA27" s="146">
        <v>0</v>
      </c>
      <c r="DB27" s="146">
        <v>0</v>
      </c>
      <c r="DC27" s="146">
        <v>0</v>
      </c>
      <c r="DD27" s="146">
        <v>0</v>
      </c>
      <c r="DE27" s="146">
        <v>0</v>
      </c>
      <c r="DF27" s="146">
        <v>0</v>
      </c>
      <c r="DG27" s="146">
        <v>0</v>
      </c>
      <c r="DH27" s="146">
        <v>0</v>
      </c>
      <c r="DI27" s="146">
        <v>0</v>
      </c>
      <c r="DJ27" s="146">
        <v>0</v>
      </c>
    </row>
    <row r="28" spans="1:114" s="146" customFormat="1" x14ac:dyDescent="0.25">
      <c r="A28" s="146" t="s">
        <v>808</v>
      </c>
      <c r="B28" s="146" t="s">
        <v>809</v>
      </c>
      <c r="C28" s="146">
        <v>130</v>
      </c>
      <c r="D28" s="193">
        <v>1</v>
      </c>
      <c r="E28" s="146">
        <v>130</v>
      </c>
      <c r="F28" s="146">
        <v>6</v>
      </c>
      <c r="G28" s="197">
        <f t="shared" si="0"/>
        <v>3</v>
      </c>
      <c r="H28" s="197">
        <v>1</v>
      </c>
      <c r="I28" s="146">
        <v>4</v>
      </c>
      <c r="J28" s="197">
        <f t="shared" si="1"/>
        <v>3</v>
      </c>
      <c r="K28" s="197">
        <v>1</v>
      </c>
      <c r="L28" s="146">
        <v>0</v>
      </c>
      <c r="M28" s="185">
        <v>0</v>
      </c>
      <c r="N28" s="146">
        <v>0</v>
      </c>
      <c r="O28" s="186">
        <v>0</v>
      </c>
      <c r="P28" s="146">
        <v>0</v>
      </c>
      <c r="Q28" s="146">
        <v>0</v>
      </c>
      <c r="R28" s="146">
        <v>0</v>
      </c>
      <c r="S28" s="146">
        <v>0</v>
      </c>
      <c r="T28" s="146">
        <v>0</v>
      </c>
      <c r="U28" s="146">
        <v>0</v>
      </c>
      <c r="V28" s="146">
        <v>0</v>
      </c>
      <c r="W28" s="146">
        <v>0</v>
      </c>
      <c r="X28" s="146">
        <v>0</v>
      </c>
      <c r="Y28" s="146">
        <v>0</v>
      </c>
      <c r="Z28" s="146">
        <v>0</v>
      </c>
      <c r="AA28" s="146">
        <v>0</v>
      </c>
      <c r="AB28" s="146">
        <v>0</v>
      </c>
      <c r="AC28" s="146">
        <v>0</v>
      </c>
      <c r="AD28" s="146">
        <v>0</v>
      </c>
      <c r="AE28" s="146">
        <v>0</v>
      </c>
      <c r="AF28" s="146">
        <v>0</v>
      </c>
      <c r="AG28" s="146">
        <v>0</v>
      </c>
      <c r="AH28" s="146">
        <v>0</v>
      </c>
      <c r="AI28" s="146">
        <v>0</v>
      </c>
      <c r="AJ28" s="146">
        <v>0</v>
      </c>
      <c r="AK28" s="146">
        <v>0</v>
      </c>
      <c r="AL28" s="146">
        <v>0</v>
      </c>
      <c r="AM28" s="146">
        <v>0</v>
      </c>
      <c r="AN28" s="146">
        <v>0</v>
      </c>
      <c r="AO28" s="146">
        <v>0</v>
      </c>
      <c r="AP28" s="146">
        <v>0</v>
      </c>
      <c r="AQ28" s="146">
        <v>0</v>
      </c>
      <c r="AR28" s="146">
        <v>0</v>
      </c>
      <c r="AS28" s="146">
        <v>0</v>
      </c>
      <c r="AT28" s="146">
        <v>3</v>
      </c>
      <c r="AU28" s="146">
        <v>0</v>
      </c>
      <c r="AV28" s="146">
        <v>0</v>
      </c>
      <c r="AW28" s="146">
        <v>0</v>
      </c>
      <c r="AX28" s="146">
        <v>0</v>
      </c>
      <c r="AY28" s="146">
        <v>0</v>
      </c>
      <c r="AZ28" s="146">
        <v>2</v>
      </c>
      <c r="BA28" s="146">
        <v>0</v>
      </c>
      <c r="BB28" s="146">
        <v>0</v>
      </c>
      <c r="BC28" s="146">
        <v>0</v>
      </c>
      <c r="BD28" s="146">
        <v>0</v>
      </c>
      <c r="BE28" s="146">
        <v>0</v>
      </c>
      <c r="BF28" s="146">
        <v>0</v>
      </c>
      <c r="BG28" s="146">
        <v>0</v>
      </c>
      <c r="BH28" s="146">
        <v>0</v>
      </c>
      <c r="BI28" s="146">
        <v>0</v>
      </c>
      <c r="BJ28" s="146">
        <v>0</v>
      </c>
      <c r="BK28" s="146">
        <v>0</v>
      </c>
      <c r="BL28" s="146">
        <v>0</v>
      </c>
      <c r="BM28" s="146">
        <v>1</v>
      </c>
      <c r="BN28" s="146">
        <v>0</v>
      </c>
      <c r="BO28" s="146">
        <v>0</v>
      </c>
      <c r="BP28" s="146">
        <v>0</v>
      </c>
      <c r="BQ28" s="146">
        <v>0</v>
      </c>
      <c r="BR28" s="204">
        <v>0</v>
      </c>
      <c r="BS28" s="146">
        <v>0</v>
      </c>
      <c r="BT28" s="146">
        <v>0</v>
      </c>
      <c r="BU28" s="146">
        <v>0</v>
      </c>
      <c r="BV28" s="146">
        <v>0</v>
      </c>
      <c r="BW28" s="146">
        <v>0</v>
      </c>
      <c r="BX28" s="146">
        <v>0</v>
      </c>
      <c r="BY28" s="146">
        <v>0</v>
      </c>
      <c r="BZ28" s="146">
        <v>0</v>
      </c>
      <c r="CA28" s="146">
        <v>0</v>
      </c>
      <c r="CB28" s="146">
        <v>0</v>
      </c>
      <c r="CC28" s="146">
        <v>0</v>
      </c>
      <c r="CD28" s="146">
        <v>0</v>
      </c>
      <c r="CE28" s="146">
        <v>0</v>
      </c>
      <c r="CF28" s="146">
        <v>0</v>
      </c>
      <c r="CG28" s="146">
        <v>0</v>
      </c>
      <c r="CH28" s="146">
        <v>0</v>
      </c>
      <c r="CI28" s="146">
        <v>0</v>
      </c>
      <c r="CJ28" s="146">
        <v>0</v>
      </c>
      <c r="CK28" s="146">
        <v>0</v>
      </c>
      <c r="CL28" s="146">
        <v>2</v>
      </c>
      <c r="CM28" s="146">
        <v>0</v>
      </c>
      <c r="CN28" s="146">
        <v>0</v>
      </c>
      <c r="CO28" s="146">
        <v>0</v>
      </c>
      <c r="CP28" s="146">
        <v>0</v>
      </c>
      <c r="CQ28" s="146">
        <v>0</v>
      </c>
      <c r="CR28" s="146">
        <v>0</v>
      </c>
      <c r="CS28" s="146">
        <v>0</v>
      </c>
      <c r="CT28" s="146">
        <v>0</v>
      </c>
      <c r="CU28" s="146">
        <v>0</v>
      </c>
      <c r="CV28" s="146">
        <v>0</v>
      </c>
      <c r="CW28" s="146">
        <v>0</v>
      </c>
      <c r="CX28" s="146">
        <v>0</v>
      </c>
      <c r="CY28" s="146">
        <v>0</v>
      </c>
      <c r="CZ28" s="146">
        <v>0</v>
      </c>
      <c r="DA28" s="146">
        <v>1</v>
      </c>
      <c r="DB28" s="146">
        <v>0</v>
      </c>
      <c r="DC28" s="146">
        <v>0</v>
      </c>
      <c r="DD28" s="146">
        <v>0</v>
      </c>
      <c r="DE28" s="146">
        <v>0</v>
      </c>
      <c r="DF28" s="146">
        <v>1</v>
      </c>
      <c r="DG28" s="146">
        <v>0</v>
      </c>
      <c r="DH28" s="146">
        <v>0</v>
      </c>
      <c r="DI28" s="146">
        <v>0</v>
      </c>
      <c r="DJ28" s="146">
        <v>0</v>
      </c>
    </row>
    <row r="29" spans="1:114" s="146" customFormat="1" x14ac:dyDescent="0.25">
      <c r="A29" s="146" t="s">
        <v>808</v>
      </c>
      <c r="B29" s="146" t="s">
        <v>809</v>
      </c>
      <c r="C29" s="146">
        <v>125</v>
      </c>
      <c r="D29" s="193">
        <v>1</v>
      </c>
      <c r="E29" s="146">
        <v>130.1</v>
      </c>
      <c r="F29" s="146">
        <v>0</v>
      </c>
      <c r="G29" s="197">
        <f t="shared" si="0"/>
        <v>0</v>
      </c>
      <c r="H29" s="197">
        <v>0</v>
      </c>
      <c r="I29" s="146">
        <v>0</v>
      </c>
      <c r="J29" s="197">
        <f t="shared" si="1"/>
        <v>0</v>
      </c>
      <c r="K29" s="197">
        <v>0</v>
      </c>
      <c r="L29" s="146">
        <v>0</v>
      </c>
      <c r="M29" s="185">
        <v>0</v>
      </c>
      <c r="N29" s="146">
        <v>0</v>
      </c>
      <c r="O29" s="186">
        <v>0</v>
      </c>
      <c r="P29" s="146">
        <v>0</v>
      </c>
      <c r="Q29" s="146">
        <v>0</v>
      </c>
      <c r="R29" s="146">
        <v>0</v>
      </c>
      <c r="S29" s="146">
        <v>0</v>
      </c>
      <c r="T29" s="146">
        <v>0</v>
      </c>
      <c r="U29" s="146">
        <v>0</v>
      </c>
      <c r="V29" s="146">
        <v>0</v>
      </c>
      <c r="W29" s="146">
        <v>0</v>
      </c>
      <c r="X29" s="146">
        <v>0</v>
      </c>
      <c r="Y29" s="146">
        <v>0</v>
      </c>
      <c r="Z29" s="146">
        <v>0</v>
      </c>
      <c r="AA29" s="146">
        <v>0</v>
      </c>
      <c r="AB29" s="146">
        <v>0</v>
      </c>
      <c r="AC29" s="146">
        <v>0</v>
      </c>
      <c r="AD29" s="146">
        <v>0</v>
      </c>
      <c r="AE29" s="146">
        <v>0</v>
      </c>
      <c r="AF29" s="146">
        <v>0</v>
      </c>
      <c r="AG29" s="146">
        <v>0</v>
      </c>
      <c r="AH29" s="146">
        <v>0</v>
      </c>
      <c r="AI29" s="146">
        <v>0</v>
      </c>
      <c r="AJ29" s="146">
        <v>0</v>
      </c>
      <c r="AK29" s="146">
        <v>0</v>
      </c>
      <c r="AL29" s="146">
        <v>0</v>
      </c>
      <c r="AM29" s="146">
        <v>0</v>
      </c>
      <c r="AN29" s="146">
        <v>0</v>
      </c>
      <c r="AO29" s="146">
        <v>0</v>
      </c>
      <c r="AP29" s="146">
        <v>0</v>
      </c>
      <c r="AQ29" s="146">
        <v>0</v>
      </c>
      <c r="AR29" s="146">
        <v>0</v>
      </c>
      <c r="AS29" s="146">
        <v>0</v>
      </c>
      <c r="AT29" s="146">
        <v>0</v>
      </c>
      <c r="AU29" s="146">
        <v>0</v>
      </c>
      <c r="AV29" s="146">
        <v>0</v>
      </c>
      <c r="AW29" s="146">
        <v>0</v>
      </c>
      <c r="AX29" s="146">
        <v>0</v>
      </c>
      <c r="AY29" s="146">
        <v>0</v>
      </c>
      <c r="AZ29" s="146">
        <v>0</v>
      </c>
      <c r="BA29" s="146">
        <v>0</v>
      </c>
      <c r="BB29" s="146">
        <v>0</v>
      </c>
      <c r="BC29" s="146">
        <v>0</v>
      </c>
      <c r="BD29" s="146">
        <v>0</v>
      </c>
      <c r="BE29" s="146">
        <v>0</v>
      </c>
      <c r="BF29" s="146">
        <v>0</v>
      </c>
      <c r="BG29" s="146">
        <v>0</v>
      </c>
      <c r="BH29" s="146">
        <v>0</v>
      </c>
      <c r="BI29" s="146">
        <v>0</v>
      </c>
      <c r="BJ29" s="146">
        <v>0</v>
      </c>
      <c r="BK29" s="146">
        <v>0</v>
      </c>
      <c r="BL29" s="146">
        <v>0</v>
      </c>
      <c r="BM29" s="146">
        <v>0</v>
      </c>
      <c r="BN29" s="146">
        <v>0</v>
      </c>
      <c r="BO29" s="146">
        <v>0</v>
      </c>
      <c r="BP29" s="146">
        <v>0</v>
      </c>
      <c r="BQ29" s="146">
        <v>0</v>
      </c>
      <c r="BR29" s="204">
        <v>0</v>
      </c>
      <c r="BS29" s="146">
        <v>0</v>
      </c>
      <c r="BT29" s="146">
        <v>0</v>
      </c>
      <c r="BU29" s="146">
        <v>0</v>
      </c>
      <c r="BV29" s="146">
        <v>0</v>
      </c>
      <c r="BW29" s="146">
        <v>0</v>
      </c>
      <c r="BX29" s="146">
        <v>0</v>
      </c>
      <c r="BY29" s="146">
        <v>0</v>
      </c>
      <c r="BZ29" s="146">
        <v>0</v>
      </c>
      <c r="CA29" s="146">
        <v>0</v>
      </c>
      <c r="CB29" s="146">
        <v>0</v>
      </c>
      <c r="CC29" s="146">
        <v>0</v>
      </c>
      <c r="CD29" s="146">
        <v>0</v>
      </c>
      <c r="CE29" s="146">
        <v>0</v>
      </c>
      <c r="CF29" s="146">
        <v>0</v>
      </c>
      <c r="CG29" s="146">
        <v>0</v>
      </c>
      <c r="CH29" s="146">
        <v>0</v>
      </c>
      <c r="CI29" s="146">
        <v>0</v>
      </c>
      <c r="CJ29" s="146">
        <v>0</v>
      </c>
      <c r="CK29" s="146">
        <v>0</v>
      </c>
      <c r="CL29" s="146">
        <v>0</v>
      </c>
      <c r="CM29" s="146">
        <v>0</v>
      </c>
      <c r="CN29" s="146">
        <v>0</v>
      </c>
      <c r="CO29" s="146">
        <v>0</v>
      </c>
      <c r="CP29" s="146">
        <v>0</v>
      </c>
      <c r="CQ29" s="146">
        <v>0</v>
      </c>
      <c r="CR29" s="146">
        <v>0</v>
      </c>
      <c r="CS29" s="146">
        <v>0</v>
      </c>
      <c r="CT29" s="146">
        <v>0</v>
      </c>
      <c r="CU29" s="146">
        <v>0</v>
      </c>
      <c r="CV29" s="146">
        <v>0</v>
      </c>
      <c r="CW29" s="146">
        <v>0</v>
      </c>
      <c r="CX29" s="146">
        <v>0</v>
      </c>
      <c r="CY29" s="146">
        <v>0</v>
      </c>
      <c r="CZ29" s="146">
        <v>0</v>
      </c>
      <c r="DA29" s="146">
        <v>0</v>
      </c>
      <c r="DB29" s="146">
        <v>0</v>
      </c>
      <c r="DC29" s="146">
        <v>0</v>
      </c>
      <c r="DD29" s="146">
        <v>0</v>
      </c>
      <c r="DE29" s="146">
        <v>0</v>
      </c>
      <c r="DF29" s="146">
        <v>0</v>
      </c>
      <c r="DG29" s="146">
        <v>0</v>
      </c>
      <c r="DH29" s="146">
        <v>0</v>
      </c>
      <c r="DI29" s="146">
        <v>0</v>
      </c>
      <c r="DJ29" s="146">
        <v>0</v>
      </c>
    </row>
    <row r="30" spans="1:114" s="146" customFormat="1" x14ac:dyDescent="0.25">
      <c r="A30" s="146" t="s">
        <v>808</v>
      </c>
      <c r="B30" s="146" t="s">
        <v>809</v>
      </c>
      <c r="C30" s="146">
        <v>126</v>
      </c>
      <c r="D30" s="193">
        <v>1</v>
      </c>
      <c r="E30" s="146">
        <v>130.19999999999999</v>
      </c>
      <c r="F30" s="146">
        <v>0</v>
      </c>
      <c r="G30" s="197">
        <f t="shared" si="0"/>
        <v>0</v>
      </c>
      <c r="H30" s="197">
        <v>0</v>
      </c>
      <c r="I30" s="146">
        <v>0</v>
      </c>
      <c r="J30" s="197">
        <f t="shared" si="1"/>
        <v>0</v>
      </c>
      <c r="K30" s="197">
        <v>0</v>
      </c>
      <c r="L30" s="146">
        <v>0</v>
      </c>
      <c r="M30" s="185">
        <v>0</v>
      </c>
      <c r="N30" s="146">
        <v>0</v>
      </c>
      <c r="O30" s="186">
        <v>0</v>
      </c>
      <c r="P30" s="146">
        <v>0</v>
      </c>
      <c r="Q30" s="146">
        <v>0</v>
      </c>
      <c r="R30" s="146">
        <v>0</v>
      </c>
      <c r="S30" s="146">
        <v>0</v>
      </c>
      <c r="T30" s="146">
        <v>0</v>
      </c>
      <c r="U30" s="146">
        <v>0</v>
      </c>
      <c r="V30" s="146">
        <v>0</v>
      </c>
      <c r="W30" s="146">
        <v>0</v>
      </c>
      <c r="X30" s="146">
        <v>0</v>
      </c>
      <c r="Y30" s="146">
        <v>0</v>
      </c>
      <c r="Z30" s="146">
        <v>0</v>
      </c>
      <c r="AA30" s="146">
        <v>0</v>
      </c>
      <c r="AB30" s="146">
        <v>0</v>
      </c>
      <c r="AC30" s="146">
        <v>0</v>
      </c>
      <c r="AD30" s="146">
        <v>0</v>
      </c>
      <c r="AE30" s="146">
        <v>0</v>
      </c>
      <c r="AF30" s="146">
        <v>0</v>
      </c>
      <c r="AG30" s="146">
        <v>0</v>
      </c>
      <c r="AH30" s="146">
        <v>0</v>
      </c>
      <c r="AI30" s="146">
        <v>0</v>
      </c>
      <c r="AJ30" s="146">
        <v>0</v>
      </c>
      <c r="AK30" s="146">
        <v>0</v>
      </c>
      <c r="AL30" s="146">
        <v>0</v>
      </c>
      <c r="AM30" s="146">
        <v>0</v>
      </c>
      <c r="AN30" s="146">
        <v>0</v>
      </c>
      <c r="AO30" s="146">
        <v>0</v>
      </c>
      <c r="AP30" s="146">
        <v>0</v>
      </c>
      <c r="AQ30" s="146">
        <v>0</v>
      </c>
      <c r="AR30" s="146">
        <v>0</v>
      </c>
      <c r="AS30" s="146">
        <v>0</v>
      </c>
      <c r="AT30" s="146">
        <v>0</v>
      </c>
      <c r="AU30" s="146">
        <v>0</v>
      </c>
      <c r="AV30" s="146">
        <v>0</v>
      </c>
      <c r="AW30" s="146">
        <v>0</v>
      </c>
      <c r="AX30" s="146">
        <v>0</v>
      </c>
      <c r="AY30" s="146">
        <v>0</v>
      </c>
      <c r="AZ30" s="146">
        <v>0</v>
      </c>
      <c r="BA30" s="146">
        <v>0</v>
      </c>
      <c r="BB30" s="146">
        <v>0</v>
      </c>
      <c r="BC30" s="146">
        <v>0</v>
      </c>
      <c r="BD30" s="146">
        <v>0</v>
      </c>
      <c r="BE30" s="146">
        <v>0</v>
      </c>
      <c r="BF30" s="146">
        <v>0</v>
      </c>
      <c r="BG30" s="146">
        <v>0</v>
      </c>
      <c r="BH30" s="146">
        <v>0</v>
      </c>
      <c r="BI30" s="146">
        <v>0</v>
      </c>
      <c r="BJ30" s="146">
        <v>0</v>
      </c>
      <c r="BK30" s="146">
        <v>0</v>
      </c>
      <c r="BL30" s="146">
        <v>0</v>
      </c>
      <c r="BM30" s="146">
        <v>0</v>
      </c>
      <c r="BN30" s="146">
        <v>0</v>
      </c>
      <c r="BO30" s="146">
        <v>0</v>
      </c>
      <c r="BP30" s="146">
        <v>0</v>
      </c>
      <c r="BQ30" s="146">
        <v>0</v>
      </c>
      <c r="BR30" s="204">
        <v>0</v>
      </c>
      <c r="BS30" s="146">
        <v>0</v>
      </c>
      <c r="BT30" s="146">
        <v>0</v>
      </c>
      <c r="BU30" s="146">
        <v>0</v>
      </c>
      <c r="BV30" s="146">
        <v>0</v>
      </c>
      <c r="BW30" s="146">
        <v>0</v>
      </c>
      <c r="BX30" s="146">
        <v>0</v>
      </c>
      <c r="BY30" s="146">
        <v>0</v>
      </c>
      <c r="BZ30" s="146">
        <v>0</v>
      </c>
      <c r="CA30" s="146">
        <v>0</v>
      </c>
      <c r="CB30" s="146">
        <v>0</v>
      </c>
      <c r="CC30" s="146">
        <v>0</v>
      </c>
      <c r="CD30" s="146">
        <v>0</v>
      </c>
      <c r="CE30" s="146">
        <v>0</v>
      </c>
      <c r="CF30" s="146">
        <v>0</v>
      </c>
      <c r="CG30" s="146">
        <v>0</v>
      </c>
      <c r="CH30" s="146">
        <v>0</v>
      </c>
      <c r="CI30" s="146">
        <v>0</v>
      </c>
      <c r="CJ30" s="146">
        <v>0</v>
      </c>
      <c r="CK30" s="146">
        <v>0</v>
      </c>
      <c r="CL30" s="146">
        <v>0</v>
      </c>
      <c r="CM30" s="146">
        <v>0</v>
      </c>
      <c r="CN30" s="146">
        <v>0</v>
      </c>
      <c r="CO30" s="146">
        <v>0</v>
      </c>
      <c r="CP30" s="146">
        <v>0</v>
      </c>
      <c r="CQ30" s="146">
        <v>0</v>
      </c>
      <c r="CR30" s="146">
        <v>0</v>
      </c>
      <c r="CS30" s="146">
        <v>0</v>
      </c>
      <c r="CT30" s="146">
        <v>0</v>
      </c>
      <c r="CU30" s="146">
        <v>0</v>
      </c>
      <c r="CV30" s="146">
        <v>0</v>
      </c>
      <c r="CW30" s="146">
        <v>0</v>
      </c>
      <c r="CX30" s="146">
        <v>0</v>
      </c>
      <c r="CY30" s="146">
        <v>0</v>
      </c>
      <c r="CZ30" s="146">
        <v>0</v>
      </c>
      <c r="DA30" s="146">
        <v>0</v>
      </c>
      <c r="DB30" s="146">
        <v>0</v>
      </c>
      <c r="DC30" s="146">
        <v>0</v>
      </c>
      <c r="DD30" s="146">
        <v>0</v>
      </c>
      <c r="DE30" s="146">
        <v>0</v>
      </c>
      <c r="DF30" s="146">
        <v>0</v>
      </c>
      <c r="DG30" s="146">
        <v>0</v>
      </c>
      <c r="DH30" s="146">
        <v>0</v>
      </c>
      <c r="DI30" s="146">
        <v>0</v>
      </c>
      <c r="DJ30" s="146">
        <v>0</v>
      </c>
    </row>
    <row r="31" spans="1:114" s="146" customFormat="1" x14ac:dyDescent="0.25">
      <c r="A31" s="146" t="s">
        <v>808</v>
      </c>
      <c r="B31" s="146" t="s">
        <v>809</v>
      </c>
      <c r="C31" s="146">
        <v>128</v>
      </c>
      <c r="D31" s="193">
        <v>1</v>
      </c>
      <c r="E31" s="146">
        <v>130.30000000000001</v>
      </c>
      <c r="F31" s="146">
        <v>0</v>
      </c>
      <c r="G31" s="197">
        <f t="shared" si="0"/>
        <v>0</v>
      </c>
      <c r="H31" s="197">
        <v>0</v>
      </c>
      <c r="I31" s="146">
        <v>1</v>
      </c>
      <c r="J31" s="197">
        <f t="shared" si="1"/>
        <v>1</v>
      </c>
      <c r="K31" s="197">
        <v>0</v>
      </c>
      <c r="L31" s="146">
        <v>0</v>
      </c>
      <c r="M31" s="185">
        <v>0</v>
      </c>
      <c r="N31" s="146">
        <v>0</v>
      </c>
      <c r="O31" s="186">
        <v>0</v>
      </c>
      <c r="P31" s="146">
        <v>0</v>
      </c>
      <c r="Q31" s="146">
        <v>0</v>
      </c>
      <c r="R31" s="146">
        <v>0</v>
      </c>
      <c r="S31" s="146">
        <v>0</v>
      </c>
      <c r="T31" s="146">
        <v>0</v>
      </c>
      <c r="U31" s="146">
        <v>0</v>
      </c>
      <c r="V31" s="146">
        <v>0</v>
      </c>
      <c r="W31" s="146">
        <v>0</v>
      </c>
      <c r="X31" s="146">
        <v>0</v>
      </c>
      <c r="Y31" s="146">
        <v>0</v>
      </c>
      <c r="Z31" s="146">
        <v>0</v>
      </c>
      <c r="AA31" s="146">
        <v>0</v>
      </c>
      <c r="AB31" s="146">
        <v>0</v>
      </c>
      <c r="AC31" s="146">
        <v>0</v>
      </c>
      <c r="AD31" s="146">
        <v>0</v>
      </c>
      <c r="AE31" s="146">
        <v>0</v>
      </c>
      <c r="AF31" s="146">
        <v>0</v>
      </c>
      <c r="AG31" s="146">
        <v>0</v>
      </c>
      <c r="AH31" s="146">
        <v>0</v>
      </c>
      <c r="AI31" s="146">
        <v>0</v>
      </c>
      <c r="AJ31" s="146">
        <v>0</v>
      </c>
      <c r="AK31" s="146">
        <v>0</v>
      </c>
      <c r="AL31" s="146">
        <v>0</v>
      </c>
      <c r="AM31" s="146">
        <v>0</v>
      </c>
      <c r="AN31" s="146">
        <v>0</v>
      </c>
      <c r="AO31" s="146">
        <v>0</v>
      </c>
      <c r="AP31" s="146">
        <v>0</v>
      </c>
      <c r="AQ31" s="146">
        <v>0</v>
      </c>
      <c r="AR31" s="146">
        <v>0</v>
      </c>
      <c r="AS31" s="146">
        <v>0</v>
      </c>
      <c r="AT31" s="146">
        <v>0</v>
      </c>
      <c r="AU31" s="146">
        <v>0</v>
      </c>
      <c r="AV31" s="146">
        <v>0</v>
      </c>
      <c r="AW31" s="146">
        <v>0</v>
      </c>
      <c r="AX31" s="146">
        <v>0</v>
      </c>
      <c r="AY31" s="146">
        <v>0</v>
      </c>
      <c r="AZ31" s="146">
        <v>0</v>
      </c>
      <c r="BA31" s="146">
        <v>0</v>
      </c>
      <c r="BB31" s="146">
        <v>0</v>
      </c>
      <c r="BC31" s="146">
        <v>0</v>
      </c>
      <c r="BD31" s="146">
        <v>0</v>
      </c>
      <c r="BE31" s="146">
        <v>0</v>
      </c>
      <c r="BF31" s="146">
        <v>0</v>
      </c>
      <c r="BG31" s="146">
        <v>0</v>
      </c>
      <c r="BH31" s="146">
        <v>0</v>
      </c>
      <c r="BI31" s="146">
        <v>0</v>
      </c>
      <c r="BJ31" s="146">
        <v>0</v>
      </c>
      <c r="BK31" s="146">
        <v>0</v>
      </c>
      <c r="BL31" s="146">
        <v>0</v>
      </c>
      <c r="BM31" s="146">
        <v>0</v>
      </c>
      <c r="BN31" s="146">
        <v>0</v>
      </c>
      <c r="BO31" s="146">
        <v>0</v>
      </c>
      <c r="BP31" s="146">
        <v>0</v>
      </c>
      <c r="BQ31" s="146">
        <v>0</v>
      </c>
      <c r="BR31" s="204">
        <v>0</v>
      </c>
      <c r="BS31" s="146">
        <v>0</v>
      </c>
      <c r="BT31" s="146">
        <v>0</v>
      </c>
      <c r="BU31" s="146">
        <v>0</v>
      </c>
      <c r="BV31" s="146">
        <v>0</v>
      </c>
      <c r="BW31" s="146">
        <v>0</v>
      </c>
      <c r="BX31" s="146">
        <v>0</v>
      </c>
      <c r="BY31" s="146">
        <v>0</v>
      </c>
      <c r="BZ31" s="146">
        <v>0</v>
      </c>
      <c r="CA31" s="146">
        <v>0</v>
      </c>
      <c r="CB31" s="146">
        <v>0</v>
      </c>
      <c r="CC31" s="146">
        <v>0</v>
      </c>
      <c r="CD31" s="146">
        <v>0</v>
      </c>
      <c r="CE31" s="146">
        <v>0</v>
      </c>
      <c r="CF31" s="146">
        <v>0</v>
      </c>
      <c r="CG31" s="146">
        <v>0</v>
      </c>
      <c r="CH31" s="146">
        <v>0</v>
      </c>
      <c r="CI31" s="146">
        <v>0</v>
      </c>
      <c r="CJ31" s="146">
        <v>0</v>
      </c>
      <c r="CK31" s="146">
        <v>0</v>
      </c>
      <c r="CL31" s="146">
        <v>1</v>
      </c>
      <c r="CM31" s="146">
        <v>0</v>
      </c>
      <c r="CN31" s="146">
        <v>0</v>
      </c>
      <c r="CO31" s="146">
        <v>0</v>
      </c>
      <c r="CP31" s="146">
        <v>0</v>
      </c>
      <c r="CQ31" s="146">
        <v>0</v>
      </c>
      <c r="CR31" s="146">
        <v>0</v>
      </c>
      <c r="CS31" s="146">
        <v>0</v>
      </c>
      <c r="CT31" s="146">
        <v>0</v>
      </c>
      <c r="CU31" s="146">
        <v>0</v>
      </c>
      <c r="CV31" s="146">
        <v>0</v>
      </c>
      <c r="CW31" s="146">
        <v>0</v>
      </c>
      <c r="CX31" s="146">
        <v>0</v>
      </c>
      <c r="CY31" s="146">
        <v>0</v>
      </c>
      <c r="CZ31" s="146">
        <v>0</v>
      </c>
      <c r="DA31" s="146">
        <v>0</v>
      </c>
      <c r="DB31" s="146">
        <v>0</v>
      </c>
      <c r="DC31" s="146">
        <v>0</v>
      </c>
      <c r="DD31" s="146">
        <v>0</v>
      </c>
      <c r="DE31" s="146">
        <v>0</v>
      </c>
      <c r="DF31" s="146">
        <v>0</v>
      </c>
      <c r="DG31" s="146">
        <v>0</v>
      </c>
      <c r="DH31" s="146">
        <v>0</v>
      </c>
      <c r="DI31" s="146">
        <v>0</v>
      </c>
      <c r="DJ31" s="146">
        <v>0</v>
      </c>
    </row>
    <row r="32" spans="1:114" s="146" customFormat="1" x14ac:dyDescent="0.25">
      <c r="D32" s="193"/>
      <c r="G32" s="197"/>
      <c r="H32" s="197"/>
      <c r="J32" s="197"/>
      <c r="K32" s="197"/>
      <c r="M32" s="185"/>
      <c r="O32" s="186"/>
      <c r="BR32" s="204"/>
    </row>
    <row r="33" spans="1:114" s="146" customFormat="1" x14ac:dyDescent="0.25">
      <c r="A33" s="146" t="s">
        <v>810</v>
      </c>
      <c r="B33" s="146" t="s">
        <v>811</v>
      </c>
      <c r="C33" s="146">
        <v>22</v>
      </c>
      <c r="D33" s="193">
        <v>3.3445100000000001</v>
      </c>
      <c r="E33" s="146">
        <v>22.1</v>
      </c>
      <c r="F33" s="146">
        <v>1</v>
      </c>
      <c r="G33" s="197">
        <f t="shared" si="0"/>
        <v>1</v>
      </c>
      <c r="H33" s="197">
        <v>1</v>
      </c>
      <c r="I33" s="146">
        <v>23</v>
      </c>
      <c r="J33" s="197">
        <f t="shared" si="1"/>
        <v>5</v>
      </c>
      <c r="K33" s="197">
        <v>5</v>
      </c>
      <c r="L33" s="146">
        <v>0</v>
      </c>
      <c r="M33" s="185">
        <v>0</v>
      </c>
      <c r="N33" s="146">
        <v>0</v>
      </c>
      <c r="O33" s="186">
        <v>0</v>
      </c>
      <c r="P33" s="146">
        <v>0</v>
      </c>
      <c r="Q33" s="146">
        <v>0</v>
      </c>
      <c r="R33" s="146">
        <v>0</v>
      </c>
      <c r="S33" s="146">
        <v>0</v>
      </c>
      <c r="T33" s="146">
        <v>0</v>
      </c>
      <c r="U33" s="146">
        <v>0</v>
      </c>
      <c r="V33" s="146">
        <v>0</v>
      </c>
      <c r="W33" s="146">
        <v>0</v>
      </c>
      <c r="X33" s="146">
        <v>0</v>
      </c>
      <c r="Y33" s="146">
        <v>0</v>
      </c>
      <c r="Z33" s="146">
        <v>0</v>
      </c>
      <c r="AA33" s="146">
        <v>0</v>
      </c>
      <c r="AB33" s="146">
        <v>0</v>
      </c>
      <c r="AC33" s="146">
        <v>0</v>
      </c>
      <c r="AD33" s="146">
        <v>0</v>
      </c>
      <c r="AE33" s="146">
        <v>0</v>
      </c>
      <c r="AF33" s="146">
        <v>0</v>
      </c>
      <c r="AG33" s="146">
        <v>0</v>
      </c>
      <c r="AH33" s="146">
        <v>1</v>
      </c>
      <c r="AI33" s="146">
        <v>0</v>
      </c>
      <c r="AJ33" s="146">
        <v>0</v>
      </c>
      <c r="AK33" s="146">
        <v>0</v>
      </c>
      <c r="AL33" s="146">
        <v>0</v>
      </c>
      <c r="AM33" s="146">
        <v>0</v>
      </c>
      <c r="AN33" s="146">
        <v>0</v>
      </c>
      <c r="AO33" s="146">
        <v>0</v>
      </c>
      <c r="AP33" s="146">
        <v>0</v>
      </c>
      <c r="AQ33" s="146">
        <v>0</v>
      </c>
      <c r="AR33" s="146">
        <v>0</v>
      </c>
      <c r="AS33" s="146">
        <v>0</v>
      </c>
      <c r="AT33" s="146">
        <v>0</v>
      </c>
      <c r="AU33" s="146">
        <v>0</v>
      </c>
      <c r="AV33" s="146">
        <v>0</v>
      </c>
      <c r="AW33" s="146">
        <v>0</v>
      </c>
      <c r="AX33" s="146">
        <v>0</v>
      </c>
      <c r="AY33" s="146">
        <v>0</v>
      </c>
      <c r="AZ33" s="146">
        <v>0</v>
      </c>
      <c r="BA33" s="146">
        <v>0</v>
      </c>
      <c r="BB33" s="146">
        <v>0</v>
      </c>
      <c r="BC33" s="146">
        <v>0</v>
      </c>
      <c r="BD33" s="146">
        <v>0</v>
      </c>
      <c r="BE33" s="146">
        <v>0</v>
      </c>
      <c r="BF33" s="146">
        <v>0</v>
      </c>
      <c r="BG33" s="146">
        <v>0</v>
      </c>
      <c r="BH33" s="146">
        <v>0</v>
      </c>
      <c r="BI33" s="146">
        <v>0</v>
      </c>
      <c r="BJ33" s="146">
        <v>0</v>
      </c>
      <c r="BK33" s="146">
        <v>0</v>
      </c>
      <c r="BL33" s="146">
        <v>0</v>
      </c>
      <c r="BM33" s="146">
        <v>0</v>
      </c>
      <c r="BN33" s="146">
        <v>0</v>
      </c>
      <c r="BO33" s="146">
        <v>0</v>
      </c>
      <c r="BP33" s="146">
        <v>0</v>
      </c>
      <c r="BQ33" s="146">
        <v>0</v>
      </c>
      <c r="BR33" s="204">
        <v>0</v>
      </c>
      <c r="BS33" s="146">
        <v>1</v>
      </c>
      <c r="BT33" s="146">
        <v>0</v>
      </c>
      <c r="BU33" s="146">
        <v>0</v>
      </c>
      <c r="BV33" s="146">
        <v>0</v>
      </c>
      <c r="BW33" s="146">
        <v>0</v>
      </c>
      <c r="BX33" s="146">
        <v>0</v>
      </c>
      <c r="BY33" s="146">
        <v>0</v>
      </c>
      <c r="BZ33" s="146">
        <v>0</v>
      </c>
      <c r="CA33" s="146">
        <v>0</v>
      </c>
      <c r="CB33" s="146">
        <v>0</v>
      </c>
      <c r="CC33" s="146">
        <v>0</v>
      </c>
      <c r="CD33" s="146">
        <v>0</v>
      </c>
      <c r="CE33" s="146">
        <v>0</v>
      </c>
      <c r="CF33" s="146">
        <v>0</v>
      </c>
      <c r="CG33" s="146">
        <v>0</v>
      </c>
      <c r="CH33" s="146">
        <v>0</v>
      </c>
      <c r="CI33" s="146">
        <v>0</v>
      </c>
      <c r="CJ33" s="146">
        <v>0</v>
      </c>
      <c r="CK33" s="146">
        <v>0</v>
      </c>
      <c r="CL33" s="146">
        <v>1</v>
      </c>
      <c r="CM33" s="146">
        <v>0</v>
      </c>
      <c r="CN33" s="146">
        <v>0</v>
      </c>
      <c r="CO33" s="146">
        <v>0</v>
      </c>
      <c r="CP33" s="146">
        <v>0</v>
      </c>
      <c r="CQ33" s="146">
        <v>0</v>
      </c>
      <c r="CR33" s="146">
        <v>0</v>
      </c>
      <c r="CS33" s="146">
        <v>0</v>
      </c>
      <c r="CT33" s="146">
        <v>0</v>
      </c>
      <c r="CU33" s="146">
        <v>1</v>
      </c>
      <c r="CV33" s="146">
        <v>0</v>
      </c>
      <c r="CW33" s="146">
        <v>0</v>
      </c>
      <c r="CX33" s="146">
        <v>0</v>
      </c>
      <c r="CY33" s="146">
        <v>0</v>
      </c>
      <c r="CZ33" s="146">
        <v>0</v>
      </c>
      <c r="DA33" s="146">
        <v>0</v>
      </c>
      <c r="DB33" s="146">
        <v>0</v>
      </c>
      <c r="DC33" s="146">
        <v>0</v>
      </c>
      <c r="DD33" s="146">
        <v>0</v>
      </c>
      <c r="DE33" s="146">
        <v>0</v>
      </c>
      <c r="DF33" s="146">
        <v>17</v>
      </c>
      <c r="DG33" s="146">
        <v>0</v>
      </c>
      <c r="DH33" s="146">
        <v>3</v>
      </c>
      <c r="DI33" s="146">
        <v>0</v>
      </c>
      <c r="DJ33" s="146">
        <v>0</v>
      </c>
    </row>
    <row r="34" spans="1:114" s="146" customFormat="1" x14ac:dyDescent="0.25">
      <c r="A34" s="146" t="s">
        <v>810</v>
      </c>
      <c r="B34" s="146" t="s">
        <v>811</v>
      </c>
      <c r="C34" s="146">
        <v>22</v>
      </c>
      <c r="D34" s="193">
        <v>3.3445100000000001</v>
      </c>
      <c r="E34" s="146">
        <v>22.2</v>
      </c>
      <c r="F34" s="146">
        <v>0</v>
      </c>
      <c r="G34" s="197">
        <f t="shared" si="0"/>
        <v>0</v>
      </c>
      <c r="H34" s="197">
        <v>0</v>
      </c>
      <c r="I34" s="146">
        <v>12</v>
      </c>
      <c r="J34" s="197">
        <f t="shared" si="1"/>
        <v>5</v>
      </c>
      <c r="K34" s="197">
        <v>3</v>
      </c>
      <c r="L34" s="146">
        <v>0</v>
      </c>
      <c r="M34" s="185">
        <v>0</v>
      </c>
      <c r="N34" s="146">
        <v>0</v>
      </c>
      <c r="O34" s="186">
        <v>0</v>
      </c>
      <c r="P34" s="146">
        <v>0</v>
      </c>
      <c r="Q34" s="146">
        <v>0</v>
      </c>
      <c r="R34" s="146">
        <v>0</v>
      </c>
      <c r="S34" s="146">
        <v>0</v>
      </c>
      <c r="T34" s="146">
        <v>0</v>
      </c>
      <c r="U34" s="146">
        <v>0</v>
      </c>
      <c r="V34" s="146">
        <v>0</v>
      </c>
      <c r="W34" s="146">
        <v>0</v>
      </c>
      <c r="X34" s="146">
        <v>0</v>
      </c>
      <c r="Y34" s="146">
        <v>0</v>
      </c>
      <c r="Z34" s="146">
        <v>0</v>
      </c>
      <c r="AA34" s="146">
        <v>0</v>
      </c>
      <c r="AB34" s="146">
        <v>0</v>
      </c>
      <c r="AC34" s="146">
        <v>0</v>
      </c>
      <c r="AD34" s="146">
        <v>0</v>
      </c>
      <c r="AE34" s="146">
        <v>0</v>
      </c>
      <c r="AF34" s="146">
        <v>0</v>
      </c>
      <c r="AG34" s="146">
        <v>0</v>
      </c>
      <c r="AH34" s="146">
        <v>0</v>
      </c>
      <c r="AI34" s="146">
        <v>0</v>
      </c>
      <c r="AJ34" s="146">
        <v>0</v>
      </c>
      <c r="AK34" s="146">
        <v>0</v>
      </c>
      <c r="AL34" s="146">
        <v>0</v>
      </c>
      <c r="AM34" s="146">
        <v>0</v>
      </c>
      <c r="AN34" s="146">
        <v>0</v>
      </c>
      <c r="AO34" s="146">
        <v>0</v>
      </c>
      <c r="AP34" s="146">
        <v>0</v>
      </c>
      <c r="AQ34" s="146">
        <v>0</v>
      </c>
      <c r="AR34" s="146">
        <v>0</v>
      </c>
      <c r="AS34" s="146">
        <v>0</v>
      </c>
      <c r="AT34" s="146">
        <v>0</v>
      </c>
      <c r="AU34" s="146">
        <v>0</v>
      </c>
      <c r="AV34" s="146">
        <v>0</v>
      </c>
      <c r="AW34" s="146">
        <v>0</v>
      </c>
      <c r="AX34" s="146">
        <v>0</v>
      </c>
      <c r="AY34" s="146">
        <v>0</v>
      </c>
      <c r="AZ34" s="146">
        <v>0</v>
      </c>
      <c r="BA34" s="146">
        <v>0</v>
      </c>
      <c r="BB34" s="146">
        <v>0</v>
      </c>
      <c r="BC34" s="146">
        <v>0</v>
      </c>
      <c r="BD34" s="146">
        <v>0</v>
      </c>
      <c r="BE34" s="146">
        <v>0</v>
      </c>
      <c r="BF34" s="146">
        <v>0</v>
      </c>
      <c r="BG34" s="146">
        <v>0</v>
      </c>
      <c r="BH34" s="146">
        <v>0</v>
      </c>
      <c r="BI34" s="146">
        <v>0</v>
      </c>
      <c r="BJ34" s="146">
        <v>0</v>
      </c>
      <c r="BK34" s="146">
        <v>0</v>
      </c>
      <c r="BL34" s="146">
        <v>0</v>
      </c>
      <c r="BM34" s="146">
        <v>0</v>
      </c>
      <c r="BN34" s="146">
        <v>0</v>
      </c>
      <c r="BO34" s="146">
        <v>0</v>
      </c>
      <c r="BP34" s="146">
        <v>0</v>
      </c>
      <c r="BQ34" s="146">
        <v>0</v>
      </c>
      <c r="BR34" s="204">
        <v>0</v>
      </c>
      <c r="BS34" s="146">
        <v>0</v>
      </c>
      <c r="BT34" s="146">
        <v>0</v>
      </c>
      <c r="BU34" s="146">
        <v>0</v>
      </c>
      <c r="BV34" s="146">
        <v>0</v>
      </c>
      <c r="BW34" s="146">
        <v>0</v>
      </c>
      <c r="BX34" s="146">
        <v>0</v>
      </c>
      <c r="BY34" s="146">
        <v>0</v>
      </c>
      <c r="BZ34" s="146">
        <v>0</v>
      </c>
      <c r="CA34" s="146">
        <v>0</v>
      </c>
      <c r="CB34" s="146">
        <v>0</v>
      </c>
      <c r="CC34" s="146">
        <v>0</v>
      </c>
      <c r="CD34" s="146">
        <v>0</v>
      </c>
      <c r="CE34" s="146">
        <v>0</v>
      </c>
      <c r="CF34" s="146">
        <v>0</v>
      </c>
      <c r="CG34" s="146">
        <v>0</v>
      </c>
      <c r="CH34" s="146">
        <v>0</v>
      </c>
      <c r="CI34" s="146">
        <v>0</v>
      </c>
      <c r="CJ34" s="146">
        <v>0</v>
      </c>
      <c r="CK34" s="146">
        <v>0</v>
      </c>
      <c r="CL34" s="146">
        <v>2</v>
      </c>
      <c r="CM34" s="146">
        <v>0</v>
      </c>
      <c r="CN34" s="146">
        <v>0</v>
      </c>
      <c r="CO34" s="146">
        <v>0</v>
      </c>
      <c r="CP34" s="146">
        <v>1</v>
      </c>
      <c r="CQ34" s="146">
        <v>0</v>
      </c>
      <c r="CR34" s="146">
        <v>0</v>
      </c>
      <c r="CS34" s="146">
        <v>0</v>
      </c>
      <c r="CT34" s="146">
        <v>0</v>
      </c>
      <c r="CU34" s="146">
        <v>0</v>
      </c>
      <c r="CV34" s="146">
        <v>0</v>
      </c>
      <c r="CW34" s="146">
        <v>0</v>
      </c>
      <c r="CX34" s="146">
        <v>1</v>
      </c>
      <c r="CY34" s="146">
        <v>0</v>
      </c>
      <c r="CZ34" s="146">
        <v>1</v>
      </c>
      <c r="DA34" s="146">
        <v>0</v>
      </c>
      <c r="DB34" s="146">
        <v>0</v>
      </c>
      <c r="DC34" s="146">
        <v>0</v>
      </c>
      <c r="DD34" s="146">
        <v>0</v>
      </c>
      <c r="DE34" s="146">
        <v>0</v>
      </c>
      <c r="DF34" s="146">
        <v>7</v>
      </c>
      <c r="DG34" s="146">
        <v>0</v>
      </c>
      <c r="DH34" s="146">
        <v>0</v>
      </c>
      <c r="DI34" s="146">
        <v>0</v>
      </c>
      <c r="DJ34" s="146">
        <v>0</v>
      </c>
    </row>
    <row r="35" spans="1:114" s="146" customFormat="1" x14ac:dyDescent="0.25">
      <c r="A35" s="146" t="s">
        <v>810</v>
      </c>
      <c r="B35" s="146" t="s">
        <v>811</v>
      </c>
      <c r="C35" s="146">
        <v>22</v>
      </c>
      <c r="D35" s="193">
        <v>3.3445100000000001</v>
      </c>
      <c r="E35" s="146">
        <v>22.3</v>
      </c>
      <c r="F35" s="146">
        <v>0</v>
      </c>
      <c r="G35" s="197">
        <f t="shared" si="0"/>
        <v>0</v>
      </c>
      <c r="H35" s="197">
        <v>0</v>
      </c>
      <c r="I35" s="146">
        <v>20</v>
      </c>
      <c r="J35" s="197">
        <f t="shared" si="1"/>
        <v>6</v>
      </c>
      <c r="K35" s="197">
        <v>2</v>
      </c>
      <c r="L35" s="146">
        <v>0</v>
      </c>
      <c r="M35" s="185">
        <v>0</v>
      </c>
      <c r="N35" s="146">
        <v>0</v>
      </c>
      <c r="O35" s="186">
        <v>0</v>
      </c>
      <c r="P35" s="146">
        <v>0</v>
      </c>
      <c r="Q35" s="146">
        <v>0</v>
      </c>
      <c r="R35" s="146">
        <v>0</v>
      </c>
      <c r="S35" s="146">
        <v>0</v>
      </c>
      <c r="T35" s="146">
        <v>0</v>
      </c>
      <c r="U35" s="146">
        <v>0</v>
      </c>
      <c r="V35" s="146">
        <v>0</v>
      </c>
      <c r="W35" s="146">
        <v>0</v>
      </c>
      <c r="X35" s="146">
        <v>0</v>
      </c>
      <c r="Y35" s="146">
        <v>0</v>
      </c>
      <c r="Z35" s="146">
        <v>0</v>
      </c>
      <c r="AA35" s="146">
        <v>0</v>
      </c>
      <c r="AB35" s="146">
        <v>0</v>
      </c>
      <c r="AC35" s="146">
        <v>0</v>
      </c>
      <c r="AD35" s="146">
        <v>0</v>
      </c>
      <c r="AE35" s="146">
        <v>0</v>
      </c>
      <c r="AF35" s="146">
        <v>0</v>
      </c>
      <c r="AG35" s="146">
        <v>0</v>
      </c>
      <c r="AH35" s="146">
        <v>0</v>
      </c>
      <c r="AI35" s="146">
        <v>0</v>
      </c>
      <c r="AJ35" s="146">
        <v>0</v>
      </c>
      <c r="AK35" s="146">
        <v>0</v>
      </c>
      <c r="AL35" s="146">
        <v>0</v>
      </c>
      <c r="AM35" s="146">
        <v>0</v>
      </c>
      <c r="AN35" s="146">
        <v>0</v>
      </c>
      <c r="AO35" s="146">
        <v>0</v>
      </c>
      <c r="AP35" s="146">
        <v>0</v>
      </c>
      <c r="AQ35" s="146">
        <v>0</v>
      </c>
      <c r="AR35" s="146">
        <v>0</v>
      </c>
      <c r="AS35" s="146">
        <v>0</v>
      </c>
      <c r="AT35" s="146">
        <v>0</v>
      </c>
      <c r="AU35" s="146">
        <v>0</v>
      </c>
      <c r="AV35" s="146">
        <v>0</v>
      </c>
      <c r="AW35" s="146">
        <v>0</v>
      </c>
      <c r="AX35" s="146">
        <v>0</v>
      </c>
      <c r="AY35" s="146">
        <v>0</v>
      </c>
      <c r="AZ35" s="146">
        <v>0</v>
      </c>
      <c r="BA35" s="146">
        <v>0</v>
      </c>
      <c r="BB35" s="146">
        <v>0</v>
      </c>
      <c r="BC35" s="146">
        <v>0</v>
      </c>
      <c r="BD35" s="146">
        <v>0</v>
      </c>
      <c r="BE35" s="146">
        <v>0</v>
      </c>
      <c r="BF35" s="146">
        <v>0</v>
      </c>
      <c r="BG35" s="146">
        <v>0</v>
      </c>
      <c r="BH35" s="146">
        <v>0</v>
      </c>
      <c r="BI35" s="146">
        <v>0</v>
      </c>
      <c r="BJ35" s="146">
        <v>0</v>
      </c>
      <c r="BK35" s="146">
        <v>0</v>
      </c>
      <c r="BL35" s="146">
        <v>0</v>
      </c>
      <c r="BM35" s="146">
        <v>0</v>
      </c>
      <c r="BN35" s="146">
        <v>0</v>
      </c>
      <c r="BO35" s="146">
        <v>0</v>
      </c>
      <c r="BP35" s="146">
        <v>0</v>
      </c>
      <c r="BQ35" s="146">
        <v>0</v>
      </c>
      <c r="BR35" s="204">
        <v>0</v>
      </c>
      <c r="BS35" s="146">
        <v>0</v>
      </c>
      <c r="BT35" s="146">
        <v>0</v>
      </c>
      <c r="BU35" s="146">
        <v>0</v>
      </c>
      <c r="BV35" s="146">
        <v>0</v>
      </c>
      <c r="BW35" s="146">
        <v>0</v>
      </c>
      <c r="BX35" s="146">
        <v>0</v>
      </c>
      <c r="BY35" s="146">
        <v>0</v>
      </c>
      <c r="BZ35" s="146">
        <v>0</v>
      </c>
      <c r="CA35" s="146">
        <v>0</v>
      </c>
      <c r="CB35" s="146">
        <v>0</v>
      </c>
      <c r="CC35" s="146">
        <v>0</v>
      </c>
      <c r="CD35" s="146">
        <v>0</v>
      </c>
      <c r="CE35" s="146">
        <v>0</v>
      </c>
      <c r="CF35" s="146">
        <v>0</v>
      </c>
      <c r="CG35" s="146">
        <v>0</v>
      </c>
      <c r="CH35" s="146">
        <v>0</v>
      </c>
      <c r="CI35" s="146">
        <v>0</v>
      </c>
      <c r="CJ35" s="146">
        <v>0</v>
      </c>
      <c r="CK35" s="146">
        <v>0</v>
      </c>
      <c r="CL35" s="146">
        <v>6</v>
      </c>
      <c r="CM35" s="146">
        <v>0</v>
      </c>
      <c r="CN35" s="146">
        <v>0</v>
      </c>
      <c r="CO35" s="146">
        <v>2</v>
      </c>
      <c r="CP35" s="146">
        <v>2</v>
      </c>
      <c r="CQ35" s="146">
        <v>0</v>
      </c>
      <c r="CR35" s="146">
        <v>1</v>
      </c>
      <c r="CS35" s="146">
        <v>0</v>
      </c>
      <c r="CT35" s="146">
        <v>0</v>
      </c>
      <c r="CU35" s="146">
        <v>0</v>
      </c>
      <c r="CV35" s="146">
        <v>0</v>
      </c>
      <c r="CW35" s="146">
        <v>0</v>
      </c>
      <c r="CX35" s="146">
        <v>0</v>
      </c>
      <c r="CY35" s="146">
        <v>0</v>
      </c>
      <c r="CZ35" s="146">
        <v>2</v>
      </c>
      <c r="DA35" s="146">
        <v>0</v>
      </c>
      <c r="DB35" s="146">
        <v>0</v>
      </c>
      <c r="DC35" s="146">
        <v>0</v>
      </c>
      <c r="DD35" s="146">
        <v>0</v>
      </c>
      <c r="DE35" s="146">
        <v>0</v>
      </c>
      <c r="DF35" s="146">
        <v>7</v>
      </c>
      <c r="DG35" s="146">
        <v>0</v>
      </c>
      <c r="DH35" s="146">
        <v>0</v>
      </c>
      <c r="DI35" s="146">
        <v>0</v>
      </c>
      <c r="DJ35" s="146">
        <v>0</v>
      </c>
    </row>
    <row r="36" spans="1:114" s="146" customFormat="1" x14ac:dyDescent="0.25">
      <c r="A36" s="146" t="s">
        <v>810</v>
      </c>
      <c r="B36" s="146" t="s">
        <v>811</v>
      </c>
      <c r="C36" s="146">
        <v>23</v>
      </c>
      <c r="D36" s="193">
        <v>2</v>
      </c>
      <c r="E36" s="146">
        <v>23.1</v>
      </c>
      <c r="F36" s="146">
        <v>0</v>
      </c>
      <c r="G36" s="197">
        <f t="shared" si="0"/>
        <v>0</v>
      </c>
      <c r="H36" s="197">
        <v>0</v>
      </c>
      <c r="I36" s="146">
        <v>20</v>
      </c>
      <c r="J36" s="197">
        <f t="shared" si="1"/>
        <v>6</v>
      </c>
      <c r="K36" s="197">
        <v>1</v>
      </c>
      <c r="L36" s="146">
        <v>0</v>
      </c>
      <c r="M36" s="185">
        <v>0</v>
      </c>
      <c r="N36" s="146">
        <v>0</v>
      </c>
      <c r="O36" s="186">
        <v>0</v>
      </c>
      <c r="P36" s="146">
        <v>0</v>
      </c>
      <c r="Q36" s="146">
        <v>0</v>
      </c>
      <c r="R36" s="146">
        <v>0</v>
      </c>
      <c r="S36" s="146">
        <v>0</v>
      </c>
      <c r="T36" s="146">
        <v>0</v>
      </c>
      <c r="U36" s="146">
        <v>0</v>
      </c>
      <c r="V36" s="146">
        <v>0</v>
      </c>
      <c r="W36" s="146">
        <v>0</v>
      </c>
      <c r="X36" s="146">
        <v>0</v>
      </c>
      <c r="Y36" s="146">
        <v>0</v>
      </c>
      <c r="Z36" s="146">
        <v>0</v>
      </c>
      <c r="AA36" s="146">
        <v>0</v>
      </c>
      <c r="AB36" s="146">
        <v>0</v>
      </c>
      <c r="AC36" s="146">
        <v>0</v>
      </c>
      <c r="AD36" s="146">
        <v>0</v>
      </c>
      <c r="AE36" s="146">
        <v>0</v>
      </c>
      <c r="AF36" s="146">
        <v>0</v>
      </c>
      <c r="AG36" s="146">
        <v>0</v>
      </c>
      <c r="AH36" s="146">
        <v>0</v>
      </c>
      <c r="AI36" s="146">
        <v>0</v>
      </c>
      <c r="AJ36" s="146">
        <v>0</v>
      </c>
      <c r="AK36" s="146">
        <v>0</v>
      </c>
      <c r="AL36" s="146">
        <v>0</v>
      </c>
      <c r="AM36" s="146">
        <v>0</v>
      </c>
      <c r="AN36" s="146">
        <v>0</v>
      </c>
      <c r="AO36" s="146">
        <v>0</v>
      </c>
      <c r="AP36" s="146">
        <v>0</v>
      </c>
      <c r="AQ36" s="146">
        <v>0</v>
      </c>
      <c r="AR36" s="146">
        <v>0</v>
      </c>
      <c r="AS36" s="146">
        <v>0</v>
      </c>
      <c r="AT36" s="146">
        <v>0</v>
      </c>
      <c r="AU36" s="146">
        <v>0</v>
      </c>
      <c r="AV36" s="146">
        <v>0</v>
      </c>
      <c r="AW36" s="146">
        <v>0</v>
      </c>
      <c r="AX36" s="146">
        <v>0</v>
      </c>
      <c r="AY36" s="146">
        <v>0</v>
      </c>
      <c r="AZ36" s="146">
        <v>0</v>
      </c>
      <c r="BA36" s="146">
        <v>0</v>
      </c>
      <c r="BB36" s="146">
        <v>0</v>
      </c>
      <c r="BC36" s="146">
        <v>0</v>
      </c>
      <c r="BD36" s="146">
        <v>0</v>
      </c>
      <c r="BE36" s="146">
        <v>0</v>
      </c>
      <c r="BF36" s="146">
        <v>0</v>
      </c>
      <c r="BG36" s="146">
        <v>0</v>
      </c>
      <c r="BH36" s="146">
        <v>0</v>
      </c>
      <c r="BI36" s="146">
        <v>0</v>
      </c>
      <c r="BJ36" s="146">
        <v>0</v>
      </c>
      <c r="BK36" s="146">
        <v>0</v>
      </c>
      <c r="BL36" s="146">
        <v>0</v>
      </c>
      <c r="BM36" s="146">
        <v>0</v>
      </c>
      <c r="BN36" s="146">
        <v>0</v>
      </c>
      <c r="BO36" s="146">
        <v>0</v>
      </c>
      <c r="BP36" s="146">
        <v>0</v>
      </c>
      <c r="BQ36" s="146">
        <v>0</v>
      </c>
      <c r="BR36" s="204">
        <v>0</v>
      </c>
      <c r="BS36" s="146">
        <v>0</v>
      </c>
      <c r="BT36" s="146">
        <v>0</v>
      </c>
      <c r="BU36" s="146">
        <v>0</v>
      </c>
      <c r="BV36" s="146">
        <v>0</v>
      </c>
      <c r="BW36" s="146">
        <v>0</v>
      </c>
      <c r="BX36" s="146">
        <v>0</v>
      </c>
      <c r="BY36" s="146">
        <v>0</v>
      </c>
      <c r="BZ36" s="146">
        <v>0</v>
      </c>
      <c r="CA36" s="146">
        <v>0</v>
      </c>
      <c r="CB36" s="146">
        <v>0</v>
      </c>
      <c r="CC36" s="146">
        <v>0</v>
      </c>
      <c r="CD36" s="146">
        <v>0</v>
      </c>
      <c r="CE36" s="146">
        <v>0</v>
      </c>
      <c r="CF36" s="146">
        <v>0</v>
      </c>
      <c r="CG36" s="146">
        <v>0</v>
      </c>
      <c r="CH36" s="146">
        <v>1</v>
      </c>
      <c r="CI36" s="146">
        <v>0</v>
      </c>
      <c r="CJ36" s="146">
        <v>0</v>
      </c>
      <c r="CK36" s="146">
        <v>0</v>
      </c>
      <c r="CL36" s="146">
        <v>1</v>
      </c>
      <c r="CM36" s="146">
        <v>0</v>
      </c>
      <c r="CN36" s="146">
        <v>0</v>
      </c>
      <c r="CO36" s="146">
        <v>0</v>
      </c>
      <c r="CP36" s="146">
        <v>2</v>
      </c>
      <c r="CQ36" s="146">
        <v>0</v>
      </c>
      <c r="CR36" s="146">
        <v>0</v>
      </c>
      <c r="CS36" s="146">
        <v>0</v>
      </c>
      <c r="CT36" s="146">
        <v>0</v>
      </c>
      <c r="CU36" s="146">
        <v>1</v>
      </c>
      <c r="CV36" s="146">
        <v>0</v>
      </c>
      <c r="CW36" s="146">
        <v>0</v>
      </c>
      <c r="CX36" s="146">
        <v>0</v>
      </c>
      <c r="CY36" s="146">
        <v>0</v>
      </c>
      <c r="CZ36" s="146">
        <v>0</v>
      </c>
      <c r="DA36" s="146">
        <v>0</v>
      </c>
      <c r="DB36" s="146">
        <v>0</v>
      </c>
      <c r="DC36" s="146">
        <v>0</v>
      </c>
      <c r="DD36" s="146">
        <v>0</v>
      </c>
      <c r="DE36" s="146">
        <v>0</v>
      </c>
      <c r="DF36" s="146">
        <v>14</v>
      </c>
      <c r="DG36" s="146">
        <v>0</v>
      </c>
      <c r="DH36" s="146">
        <v>1</v>
      </c>
      <c r="DI36" s="146">
        <v>0</v>
      </c>
      <c r="DJ36" s="146">
        <v>0</v>
      </c>
    </row>
    <row r="37" spans="1:114" s="146" customFormat="1" x14ac:dyDescent="0.25">
      <c r="A37" s="146" t="s">
        <v>810</v>
      </c>
      <c r="B37" s="146" t="s">
        <v>811</v>
      </c>
      <c r="C37" s="146">
        <v>23</v>
      </c>
      <c r="D37" s="193">
        <v>2</v>
      </c>
      <c r="E37" s="146">
        <v>23.2</v>
      </c>
      <c r="F37" s="146">
        <v>0</v>
      </c>
      <c r="G37" s="197">
        <f t="shared" si="0"/>
        <v>0</v>
      </c>
      <c r="H37" s="197">
        <v>0</v>
      </c>
      <c r="I37" s="146">
        <v>1</v>
      </c>
      <c r="J37" s="197">
        <f t="shared" si="1"/>
        <v>1</v>
      </c>
      <c r="K37" s="197">
        <v>0</v>
      </c>
      <c r="L37" s="146">
        <v>0</v>
      </c>
      <c r="M37" s="185">
        <v>0</v>
      </c>
      <c r="N37" s="146">
        <v>0</v>
      </c>
      <c r="O37" s="186">
        <v>0</v>
      </c>
      <c r="P37" s="146">
        <v>0</v>
      </c>
      <c r="Q37" s="146">
        <v>0</v>
      </c>
      <c r="R37" s="146">
        <v>0</v>
      </c>
      <c r="S37" s="146">
        <v>0</v>
      </c>
      <c r="T37" s="146">
        <v>0</v>
      </c>
      <c r="U37" s="146">
        <v>0</v>
      </c>
      <c r="V37" s="146">
        <v>0</v>
      </c>
      <c r="W37" s="146">
        <v>0</v>
      </c>
      <c r="X37" s="146">
        <v>0</v>
      </c>
      <c r="Y37" s="146">
        <v>0</v>
      </c>
      <c r="Z37" s="146">
        <v>0</v>
      </c>
      <c r="AA37" s="146">
        <v>0</v>
      </c>
      <c r="AB37" s="146">
        <v>0</v>
      </c>
      <c r="AC37" s="146">
        <v>0</v>
      </c>
      <c r="AD37" s="146">
        <v>0</v>
      </c>
      <c r="AE37" s="146">
        <v>0</v>
      </c>
      <c r="AF37" s="146">
        <v>0</v>
      </c>
      <c r="AG37" s="146">
        <v>0</v>
      </c>
      <c r="AH37" s="146">
        <v>0</v>
      </c>
      <c r="AI37" s="146">
        <v>0</v>
      </c>
      <c r="AJ37" s="146">
        <v>0</v>
      </c>
      <c r="AK37" s="146">
        <v>0</v>
      </c>
      <c r="AL37" s="146">
        <v>0</v>
      </c>
      <c r="AM37" s="146">
        <v>0</v>
      </c>
      <c r="AN37" s="146">
        <v>0</v>
      </c>
      <c r="AO37" s="146">
        <v>0</v>
      </c>
      <c r="AP37" s="146">
        <v>0</v>
      </c>
      <c r="AQ37" s="146">
        <v>0</v>
      </c>
      <c r="AR37" s="146">
        <v>0</v>
      </c>
      <c r="AS37" s="146">
        <v>0</v>
      </c>
      <c r="AT37" s="146">
        <v>0</v>
      </c>
      <c r="AU37" s="146">
        <v>0</v>
      </c>
      <c r="AV37" s="146">
        <v>0</v>
      </c>
      <c r="AW37" s="146">
        <v>0</v>
      </c>
      <c r="AX37" s="146">
        <v>0</v>
      </c>
      <c r="AY37" s="146">
        <v>0</v>
      </c>
      <c r="AZ37" s="146">
        <v>0</v>
      </c>
      <c r="BA37" s="146">
        <v>0</v>
      </c>
      <c r="BB37" s="146">
        <v>0</v>
      </c>
      <c r="BC37" s="146">
        <v>0</v>
      </c>
      <c r="BD37" s="146">
        <v>0</v>
      </c>
      <c r="BE37" s="146">
        <v>0</v>
      </c>
      <c r="BF37" s="146">
        <v>0</v>
      </c>
      <c r="BG37" s="146">
        <v>0</v>
      </c>
      <c r="BH37" s="146">
        <v>0</v>
      </c>
      <c r="BI37" s="146">
        <v>0</v>
      </c>
      <c r="BJ37" s="146">
        <v>0</v>
      </c>
      <c r="BK37" s="146">
        <v>0</v>
      </c>
      <c r="BL37" s="146">
        <v>0</v>
      </c>
      <c r="BM37" s="146">
        <v>0</v>
      </c>
      <c r="BN37" s="146">
        <v>0</v>
      </c>
      <c r="BO37" s="146">
        <v>0</v>
      </c>
      <c r="BP37" s="146">
        <v>0</v>
      </c>
      <c r="BQ37" s="146">
        <v>0</v>
      </c>
      <c r="BR37" s="204">
        <v>0</v>
      </c>
      <c r="BS37" s="146">
        <v>1</v>
      </c>
      <c r="BT37" s="146">
        <v>0</v>
      </c>
      <c r="BU37" s="146">
        <v>0</v>
      </c>
      <c r="BV37" s="146">
        <v>0</v>
      </c>
      <c r="BW37" s="146">
        <v>0</v>
      </c>
      <c r="BX37" s="146">
        <v>0</v>
      </c>
      <c r="BY37" s="146">
        <v>0</v>
      </c>
      <c r="BZ37" s="146">
        <v>0</v>
      </c>
      <c r="CA37" s="146">
        <v>0</v>
      </c>
      <c r="CB37" s="146">
        <v>0</v>
      </c>
      <c r="CC37" s="146">
        <v>0</v>
      </c>
      <c r="CD37" s="146">
        <v>0</v>
      </c>
      <c r="CE37" s="146">
        <v>0</v>
      </c>
      <c r="CF37" s="146">
        <v>0</v>
      </c>
      <c r="CG37" s="146">
        <v>0</v>
      </c>
      <c r="CH37" s="146">
        <v>0</v>
      </c>
      <c r="CI37" s="146">
        <v>0</v>
      </c>
      <c r="CJ37" s="146">
        <v>0</v>
      </c>
      <c r="CK37" s="146">
        <v>0</v>
      </c>
      <c r="CL37" s="146">
        <v>0</v>
      </c>
      <c r="CM37" s="146">
        <v>0</v>
      </c>
      <c r="CN37" s="146">
        <v>0</v>
      </c>
      <c r="CO37" s="146">
        <v>0</v>
      </c>
      <c r="CP37" s="146">
        <v>0</v>
      </c>
      <c r="CQ37" s="146">
        <v>0</v>
      </c>
      <c r="CR37" s="146">
        <v>0</v>
      </c>
      <c r="CS37" s="146">
        <v>0</v>
      </c>
      <c r="CT37" s="146">
        <v>0</v>
      </c>
      <c r="CU37" s="146">
        <v>0</v>
      </c>
      <c r="CV37" s="146">
        <v>0</v>
      </c>
      <c r="CW37" s="146">
        <v>0</v>
      </c>
      <c r="CX37" s="146">
        <v>0</v>
      </c>
      <c r="CY37" s="146">
        <v>0</v>
      </c>
      <c r="CZ37" s="146">
        <v>0</v>
      </c>
      <c r="DA37" s="146">
        <v>0</v>
      </c>
      <c r="DB37" s="146">
        <v>0</v>
      </c>
      <c r="DC37" s="146">
        <v>0</v>
      </c>
      <c r="DD37" s="146">
        <v>0</v>
      </c>
      <c r="DE37" s="146">
        <v>0</v>
      </c>
      <c r="DF37" s="146">
        <v>0</v>
      </c>
      <c r="DG37" s="146">
        <v>0</v>
      </c>
      <c r="DH37" s="146">
        <v>0</v>
      </c>
      <c r="DI37" s="146">
        <v>0</v>
      </c>
      <c r="DJ37" s="146">
        <v>0</v>
      </c>
    </row>
    <row r="38" spans="1:114" s="146" customFormat="1" x14ac:dyDescent="0.25">
      <c r="A38" s="146" t="s">
        <v>810</v>
      </c>
      <c r="B38" s="146" t="s">
        <v>811</v>
      </c>
      <c r="C38" s="146">
        <v>23</v>
      </c>
      <c r="D38" s="193">
        <v>2</v>
      </c>
      <c r="E38" s="146">
        <v>23.3</v>
      </c>
      <c r="F38" s="146">
        <v>2</v>
      </c>
      <c r="G38" s="197">
        <f t="shared" si="0"/>
        <v>2</v>
      </c>
      <c r="H38" s="197">
        <v>2</v>
      </c>
      <c r="I38" s="146">
        <v>6</v>
      </c>
      <c r="J38" s="197">
        <f t="shared" si="1"/>
        <v>3</v>
      </c>
      <c r="K38" s="197">
        <v>0</v>
      </c>
      <c r="L38" s="146">
        <v>0</v>
      </c>
      <c r="M38" s="185">
        <v>1</v>
      </c>
      <c r="N38" s="146">
        <v>0</v>
      </c>
      <c r="O38" s="186">
        <v>0</v>
      </c>
      <c r="P38" s="146">
        <v>0</v>
      </c>
      <c r="Q38" s="146">
        <v>0</v>
      </c>
      <c r="R38" s="146">
        <v>0</v>
      </c>
      <c r="S38" s="146">
        <v>0</v>
      </c>
      <c r="T38" s="146">
        <v>0</v>
      </c>
      <c r="U38" s="146">
        <v>0</v>
      </c>
      <c r="V38" s="146">
        <v>0</v>
      </c>
      <c r="W38" s="146">
        <v>0</v>
      </c>
      <c r="X38" s="146">
        <v>0</v>
      </c>
      <c r="Y38" s="146">
        <v>0</v>
      </c>
      <c r="Z38" s="146">
        <v>0</v>
      </c>
      <c r="AA38" s="146">
        <v>0</v>
      </c>
      <c r="AB38" s="146">
        <v>0</v>
      </c>
      <c r="AC38" s="146">
        <v>0</v>
      </c>
      <c r="AD38" s="146">
        <v>0</v>
      </c>
      <c r="AE38" s="146">
        <v>0</v>
      </c>
      <c r="AF38" s="146">
        <v>0</v>
      </c>
      <c r="AG38" s="146">
        <v>0</v>
      </c>
      <c r="AH38" s="146">
        <v>0</v>
      </c>
      <c r="AI38" s="146">
        <v>0</v>
      </c>
      <c r="AJ38" s="146">
        <v>0</v>
      </c>
      <c r="AK38" s="146">
        <v>0</v>
      </c>
      <c r="AL38" s="146">
        <v>0</v>
      </c>
      <c r="AM38" s="146">
        <v>0</v>
      </c>
      <c r="AN38" s="146">
        <v>0</v>
      </c>
      <c r="AO38" s="146">
        <v>0</v>
      </c>
      <c r="AP38" s="146">
        <v>0</v>
      </c>
      <c r="AQ38" s="146">
        <v>0</v>
      </c>
      <c r="AR38" s="146">
        <v>0</v>
      </c>
      <c r="AS38" s="146">
        <v>0</v>
      </c>
      <c r="AT38" s="146">
        <v>0</v>
      </c>
      <c r="AU38" s="146">
        <v>0</v>
      </c>
      <c r="AV38" s="146">
        <v>0</v>
      </c>
      <c r="AW38" s="146">
        <v>0</v>
      </c>
      <c r="AX38" s="146">
        <v>0</v>
      </c>
      <c r="AY38" s="146">
        <v>0</v>
      </c>
      <c r="AZ38" s="146">
        <v>0</v>
      </c>
      <c r="BA38" s="146">
        <v>0</v>
      </c>
      <c r="BB38" s="146">
        <v>0</v>
      </c>
      <c r="BC38" s="146">
        <v>0</v>
      </c>
      <c r="BD38" s="146">
        <v>0</v>
      </c>
      <c r="BE38" s="146">
        <v>1</v>
      </c>
      <c r="BF38" s="146">
        <v>0</v>
      </c>
      <c r="BG38" s="146">
        <v>0</v>
      </c>
      <c r="BH38" s="146">
        <v>0</v>
      </c>
      <c r="BI38" s="146">
        <v>0</v>
      </c>
      <c r="BJ38" s="146">
        <v>0</v>
      </c>
      <c r="BK38" s="146">
        <v>0</v>
      </c>
      <c r="BL38" s="146">
        <v>0</v>
      </c>
      <c r="BM38" s="146">
        <v>0</v>
      </c>
      <c r="BN38" s="146">
        <v>0</v>
      </c>
      <c r="BO38" s="146">
        <v>0</v>
      </c>
      <c r="BP38" s="146">
        <v>0</v>
      </c>
      <c r="BQ38" s="146">
        <v>0</v>
      </c>
      <c r="BR38" s="204">
        <v>0</v>
      </c>
      <c r="BS38" s="146">
        <v>0</v>
      </c>
      <c r="BT38" s="146">
        <v>0</v>
      </c>
      <c r="BU38" s="146">
        <v>0</v>
      </c>
      <c r="BV38" s="146">
        <v>0</v>
      </c>
      <c r="BW38" s="146">
        <v>0</v>
      </c>
      <c r="BX38" s="146">
        <v>0</v>
      </c>
      <c r="BY38" s="146">
        <v>0</v>
      </c>
      <c r="BZ38" s="146">
        <v>0</v>
      </c>
      <c r="CA38" s="146">
        <v>0</v>
      </c>
      <c r="CB38" s="146">
        <v>0</v>
      </c>
      <c r="CC38" s="146">
        <v>0</v>
      </c>
      <c r="CD38" s="146">
        <v>0</v>
      </c>
      <c r="CE38" s="146">
        <v>0</v>
      </c>
      <c r="CF38" s="146">
        <v>0</v>
      </c>
      <c r="CG38" s="146">
        <v>0</v>
      </c>
      <c r="CH38" s="146">
        <v>0</v>
      </c>
      <c r="CI38" s="146">
        <v>0</v>
      </c>
      <c r="CJ38" s="146">
        <v>0</v>
      </c>
      <c r="CK38" s="146">
        <v>0</v>
      </c>
      <c r="CL38" s="146">
        <v>1</v>
      </c>
      <c r="CM38" s="146">
        <v>0</v>
      </c>
      <c r="CN38" s="146">
        <v>0</v>
      </c>
      <c r="CO38" s="146">
        <v>0</v>
      </c>
      <c r="CP38" s="146">
        <v>1</v>
      </c>
      <c r="CQ38" s="146">
        <v>0</v>
      </c>
      <c r="CR38" s="146">
        <v>0</v>
      </c>
      <c r="CS38" s="146">
        <v>0</v>
      </c>
      <c r="CT38" s="146">
        <v>0</v>
      </c>
      <c r="CU38" s="146">
        <v>0</v>
      </c>
      <c r="CV38" s="146">
        <v>0</v>
      </c>
      <c r="CW38" s="146">
        <v>0</v>
      </c>
      <c r="CX38" s="146">
        <v>0</v>
      </c>
      <c r="CY38" s="146">
        <v>0</v>
      </c>
      <c r="CZ38" s="146">
        <v>0</v>
      </c>
      <c r="DA38" s="146">
        <v>0</v>
      </c>
      <c r="DB38" s="146">
        <v>0</v>
      </c>
      <c r="DC38" s="146">
        <v>0</v>
      </c>
      <c r="DD38" s="146">
        <v>0</v>
      </c>
      <c r="DE38" s="146">
        <v>0</v>
      </c>
      <c r="DF38" s="146">
        <v>4</v>
      </c>
      <c r="DG38" s="146">
        <v>0</v>
      </c>
      <c r="DH38" s="146">
        <v>0</v>
      </c>
      <c r="DI38" s="146">
        <v>0</v>
      </c>
      <c r="DJ38" s="146">
        <v>0</v>
      </c>
    </row>
    <row r="39" spans="1:114" s="146" customFormat="1" x14ac:dyDescent="0.25">
      <c r="A39" s="146" t="s">
        <v>810</v>
      </c>
      <c r="B39" s="146" t="s">
        <v>811</v>
      </c>
      <c r="C39" s="146">
        <v>24</v>
      </c>
      <c r="D39" s="193">
        <v>1</v>
      </c>
      <c r="E39" s="146">
        <v>24.1</v>
      </c>
      <c r="F39" s="146">
        <v>0</v>
      </c>
      <c r="G39" s="197">
        <f t="shared" si="0"/>
        <v>0</v>
      </c>
      <c r="H39" s="197">
        <v>0</v>
      </c>
      <c r="I39" s="146">
        <v>2</v>
      </c>
      <c r="J39" s="197">
        <f t="shared" si="1"/>
        <v>2</v>
      </c>
      <c r="K39" s="197">
        <v>0</v>
      </c>
      <c r="L39" s="146">
        <v>0</v>
      </c>
      <c r="M39" s="185">
        <v>0</v>
      </c>
      <c r="N39" s="146">
        <v>0</v>
      </c>
      <c r="O39" s="186">
        <v>0</v>
      </c>
      <c r="P39" s="146">
        <v>0</v>
      </c>
      <c r="Q39" s="146">
        <v>0</v>
      </c>
      <c r="R39" s="146">
        <v>0</v>
      </c>
      <c r="S39" s="146">
        <v>0</v>
      </c>
      <c r="T39" s="146">
        <v>0</v>
      </c>
      <c r="U39" s="146">
        <v>0</v>
      </c>
      <c r="V39" s="146">
        <v>0</v>
      </c>
      <c r="W39" s="146">
        <v>0</v>
      </c>
      <c r="X39" s="146">
        <v>0</v>
      </c>
      <c r="Y39" s="146">
        <v>0</v>
      </c>
      <c r="Z39" s="146">
        <v>0</v>
      </c>
      <c r="AA39" s="146">
        <v>0</v>
      </c>
      <c r="AB39" s="146">
        <v>0</v>
      </c>
      <c r="AC39" s="146">
        <v>0</v>
      </c>
      <c r="AD39" s="146">
        <v>0</v>
      </c>
      <c r="AE39" s="146">
        <v>0</v>
      </c>
      <c r="AF39" s="146">
        <v>0</v>
      </c>
      <c r="AG39" s="146">
        <v>0</v>
      </c>
      <c r="AH39" s="146">
        <v>0</v>
      </c>
      <c r="AI39" s="146">
        <v>0</v>
      </c>
      <c r="AJ39" s="146">
        <v>0</v>
      </c>
      <c r="AK39" s="146">
        <v>0</v>
      </c>
      <c r="AL39" s="146">
        <v>0</v>
      </c>
      <c r="AM39" s="146">
        <v>0</v>
      </c>
      <c r="AN39" s="146">
        <v>0</v>
      </c>
      <c r="AO39" s="146">
        <v>0</v>
      </c>
      <c r="AP39" s="146">
        <v>0</v>
      </c>
      <c r="AQ39" s="146">
        <v>0</v>
      </c>
      <c r="AR39" s="146">
        <v>0</v>
      </c>
      <c r="AS39" s="146">
        <v>0</v>
      </c>
      <c r="AT39" s="146">
        <v>0</v>
      </c>
      <c r="AU39" s="146">
        <v>0</v>
      </c>
      <c r="AV39" s="146">
        <v>0</v>
      </c>
      <c r="AW39" s="146">
        <v>0</v>
      </c>
      <c r="AX39" s="146">
        <v>0</v>
      </c>
      <c r="AY39" s="146">
        <v>0</v>
      </c>
      <c r="AZ39" s="146">
        <v>0</v>
      </c>
      <c r="BA39" s="146">
        <v>0</v>
      </c>
      <c r="BB39" s="146">
        <v>0</v>
      </c>
      <c r="BC39" s="146">
        <v>0</v>
      </c>
      <c r="BD39" s="146">
        <v>0</v>
      </c>
      <c r="BE39" s="146">
        <v>0</v>
      </c>
      <c r="BF39" s="146">
        <v>0</v>
      </c>
      <c r="BG39" s="146">
        <v>0</v>
      </c>
      <c r="BH39" s="146">
        <v>0</v>
      </c>
      <c r="BI39" s="146">
        <v>0</v>
      </c>
      <c r="BJ39" s="146">
        <v>0</v>
      </c>
      <c r="BK39" s="146">
        <v>0</v>
      </c>
      <c r="BL39" s="146">
        <v>0</v>
      </c>
      <c r="BM39" s="146">
        <v>0</v>
      </c>
      <c r="BN39" s="146">
        <v>0</v>
      </c>
      <c r="BO39" s="146">
        <v>0</v>
      </c>
      <c r="BP39" s="146">
        <v>0</v>
      </c>
      <c r="BQ39" s="146">
        <v>0</v>
      </c>
      <c r="BR39" s="204">
        <v>0</v>
      </c>
      <c r="BS39" s="146">
        <v>0</v>
      </c>
      <c r="BT39" s="146">
        <v>0</v>
      </c>
      <c r="BU39" s="146">
        <v>0</v>
      </c>
      <c r="BV39" s="146">
        <v>0</v>
      </c>
      <c r="BW39" s="146">
        <v>0</v>
      </c>
      <c r="BX39" s="146">
        <v>0</v>
      </c>
      <c r="BY39" s="146">
        <v>0</v>
      </c>
      <c r="BZ39" s="146">
        <v>0</v>
      </c>
      <c r="CA39" s="146">
        <v>0</v>
      </c>
      <c r="CB39" s="146">
        <v>0</v>
      </c>
      <c r="CC39" s="146">
        <v>0</v>
      </c>
      <c r="CD39" s="146">
        <v>0</v>
      </c>
      <c r="CE39" s="146">
        <v>0</v>
      </c>
      <c r="CF39" s="146">
        <v>0</v>
      </c>
      <c r="CG39" s="146">
        <v>0</v>
      </c>
      <c r="CH39" s="146">
        <v>0</v>
      </c>
      <c r="CI39" s="146">
        <v>0</v>
      </c>
      <c r="CJ39" s="146">
        <v>0</v>
      </c>
      <c r="CK39" s="146">
        <v>0</v>
      </c>
      <c r="CL39" s="146">
        <v>1</v>
      </c>
      <c r="CM39" s="146">
        <v>0</v>
      </c>
      <c r="CN39" s="146">
        <v>0</v>
      </c>
      <c r="CO39" s="146">
        <v>0</v>
      </c>
      <c r="CP39" s="146">
        <v>0</v>
      </c>
      <c r="CQ39" s="146">
        <v>0</v>
      </c>
      <c r="CR39" s="146">
        <v>0</v>
      </c>
      <c r="CS39" s="146">
        <v>0</v>
      </c>
      <c r="CT39" s="146">
        <v>0</v>
      </c>
      <c r="CU39" s="146">
        <v>0</v>
      </c>
      <c r="CV39" s="146">
        <v>0</v>
      </c>
      <c r="CW39" s="146">
        <v>0</v>
      </c>
      <c r="CX39" s="146">
        <v>0</v>
      </c>
      <c r="CY39" s="146">
        <v>0</v>
      </c>
      <c r="CZ39" s="146">
        <v>1</v>
      </c>
      <c r="DA39" s="146">
        <v>0</v>
      </c>
      <c r="DB39" s="146">
        <v>0</v>
      </c>
      <c r="DC39" s="146">
        <v>0</v>
      </c>
      <c r="DD39" s="146">
        <v>0</v>
      </c>
      <c r="DE39" s="146">
        <v>0</v>
      </c>
      <c r="DF39" s="146">
        <v>0</v>
      </c>
      <c r="DG39" s="146">
        <v>0</v>
      </c>
      <c r="DH39" s="146">
        <v>0</v>
      </c>
      <c r="DI39" s="146">
        <v>0</v>
      </c>
      <c r="DJ39" s="146">
        <v>0</v>
      </c>
    </row>
    <row r="40" spans="1:114" s="146" customFormat="1" x14ac:dyDescent="0.25">
      <c r="A40" s="146" t="s">
        <v>810</v>
      </c>
      <c r="B40" s="146" t="s">
        <v>811</v>
      </c>
      <c r="C40" s="146">
        <v>24</v>
      </c>
      <c r="D40" s="193">
        <v>1</v>
      </c>
      <c r="E40" s="146">
        <v>24.2</v>
      </c>
      <c r="F40" s="146">
        <v>2</v>
      </c>
      <c r="G40" s="197">
        <f t="shared" si="0"/>
        <v>1</v>
      </c>
      <c r="H40" s="197">
        <v>0</v>
      </c>
      <c r="I40" s="146">
        <v>4</v>
      </c>
      <c r="J40" s="197">
        <f t="shared" si="1"/>
        <v>4</v>
      </c>
      <c r="K40" s="197">
        <v>0</v>
      </c>
      <c r="L40" s="146">
        <v>0</v>
      </c>
      <c r="M40" s="185">
        <v>0</v>
      </c>
      <c r="N40" s="146">
        <v>0</v>
      </c>
      <c r="O40" s="186">
        <v>0</v>
      </c>
      <c r="P40" s="146">
        <v>0</v>
      </c>
      <c r="Q40" s="146">
        <v>0</v>
      </c>
      <c r="R40" s="146">
        <v>0</v>
      </c>
      <c r="S40" s="146">
        <v>0</v>
      </c>
      <c r="T40" s="146">
        <v>0</v>
      </c>
      <c r="U40" s="146">
        <v>0</v>
      </c>
      <c r="V40" s="146">
        <v>0</v>
      </c>
      <c r="W40" s="146">
        <v>0</v>
      </c>
      <c r="X40" s="146">
        <v>0</v>
      </c>
      <c r="Y40" s="146">
        <v>0</v>
      </c>
      <c r="Z40" s="146">
        <v>0</v>
      </c>
      <c r="AA40" s="146">
        <v>0</v>
      </c>
      <c r="AB40" s="146">
        <v>0</v>
      </c>
      <c r="AC40" s="146">
        <v>0</v>
      </c>
      <c r="AD40" s="146">
        <v>0</v>
      </c>
      <c r="AE40" s="146">
        <v>0</v>
      </c>
      <c r="AF40" s="146">
        <v>0</v>
      </c>
      <c r="AG40" s="146">
        <v>0</v>
      </c>
      <c r="AH40" s="146">
        <v>2</v>
      </c>
      <c r="AI40" s="146">
        <v>0</v>
      </c>
      <c r="AJ40" s="146">
        <v>0</v>
      </c>
      <c r="AK40" s="146">
        <v>0</v>
      </c>
      <c r="AL40" s="146">
        <v>0</v>
      </c>
      <c r="AM40" s="146">
        <v>0</v>
      </c>
      <c r="AN40" s="146">
        <v>0</v>
      </c>
      <c r="AO40" s="146">
        <v>0</v>
      </c>
      <c r="AP40" s="146">
        <v>0</v>
      </c>
      <c r="AQ40" s="146">
        <v>0</v>
      </c>
      <c r="AR40" s="146">
        <v>0</v>
      </c>
      <c r="AS40" s="146">
        <v>0</v>
      </c>
      <c r="AT40" s="146">
        <v>0</v>
      </c>
      <c r="AU40" s="146">
        <v>0</v>
      </c>
      <c r="AV40" s="146">
        <v>0</v>
      </c>
      <c r="AW40" s="146">
        <v>0</v>
      </c>
      <c r="AX40" s="146">
        <v>0</v>
      </c>
      <c r="AY40" s="146">
        <v>0</v>
      </c>
      <c r="AZ40" s="146">
        <v>0</v>
      </c>
      <c r="BA40" s="146">
        <v>0</v>
      </c>
      <c r="BB40" s="146">
        <v>0</v>
      </c>
      <c r="BC40" s="146">
        <v>0</v>
      </c>
      <c r="BD40" s="146">
        <v>0</v>
      </c>
      <c r="BE40" s="146">
        <v>0</v>
      </c>
      <c r="BF40" s="146">
        <v>0</v>
      </c>
      <c r="BG40" s="146">
        <v>0</v>
      </c>
      <c r="BH40" s="146">
        <v>0</v>
      </c>
      <c r="BI40" s="146">
        <v>0</v>
      </c>
      <c r="BJ40" s="146">
        <v>0</v>
      </c>
      <c r="BK40" s="146">
        <v>0</v>
      </c>
      <c r="BL40" s="146">
        <v>0</v>
      </c>
      <c r="BM40" s="146">
        <v>0</v>
      </c>
      <c r="BN40" s="146">
        <v>0</v>
      </c>
      <c r="BO40" s="146">
        <v>0</v>
      </c>
      <c r="BP40" s="146">
        <v>0</v>
      </c>
      <c r="BQ40" s="146">
        <v>0</v>
      </c>
      <c r="BR40" s="204">
        <v>0</v>
      </c>
      <c r="BS40" s="146">
        <v>0</v>
      </c>
      <c r="BT40" s="146">
        <v>0</v>
      </c>
      <c r="BU40" s="146">
        <v>0</v>
      </c>
      <c r="BV40" s="146">
        <v>0</v>
      </c>
      <c r="BW40" s="146">
        <v>0</v>
      </c>
      <c r="BX40" s="146">
        <v>0</v>
      </c>
      <c r="BY40" s="146">
        <v>0</v>
      </c>
      <c r="BZ40" s="146">
        <v>0</v>
      </c>
      <c r="CA40" s="146">
        <v>0</v>
      </c>
      <c r="CB40" s="146">
        <v>0</v>
      </c>
      <c r="CC40" s="146">
        <v>0</v>
      </c>
      <c r="CD40" s="146">
        <v>0</v>
      </c>
      <c r="CE40" s="146">
        <v>0</v>
      </c>
      <c r="CF40" s="146">
        <v>0</v>
      </c>
      <c r="CG40" s="146">
        <v>0</v>
      </c>
      <c r="CH40" s="146">
        <v>0</v>
      </c>
      <c r="CI40" s="146">
        <v>0</v>
      </c>
      <c r="CJ40" s="146">
        <v>0</v>
      </c>
      <c r="CK40" s="146">
        <v>0</v>
      </c>
      <c r="CL40" s="146">
        <v>1</v>
      </c>
      <c r="CM40" s="146">
        <v>0</v>
      </c>
      <c r="CN40" s="146">
        <v>0</v>
      </c>
      <c r="CO40" s="146">
        <v>0</v>
      </c>
      <c r="CP40" s="146">
        <v>0</v>
      </c>
      <c r="CQ40" s="146">
        <v>0</v>
      </c>
      <c r="CR40" s="146">
        <v>0</v>
      </c>
      <c r="CS40" s="146">
        <v>0</v>
      </c>
      <c r="CT40" s="146">
        <v>0</v>
      </c>
      <c r="CU40" s="146">
        <v>0</v>
      </c>
      <c r="CV40" s="146">
        <v>0</v>
      </c>
      <c r="CW40" s="146">
        <v>0</v>
      </c>
      <c r="CX40" s="146">
        <v>0</v>
      </c>
      <c r="CY40" s="146">
        <v>0</v>
      </c>
      <c r="CZ40" s="146">
        <v>1</v>
      </c>
      <c r="DA40" s="146">
        <v>0</v>
      </c>
      <c r="DB40" s="146">
        <v>0</v>
      </c>
      <c r="DC40" s="146">
        <v>0</v>
      </c>
      <c r="DD40" s="146">
        <v>0</v>
      </c>
      <c r="DE40" s="146">
        <v>0</v>
      </c>
      <c r="DF40" s="146">
        <v>1</v>
      </c>
      <c r="DG40" s="146">
        <v>0</v>
      </c>
      <c r="DH40" s="146">
        <v>1</v>
      </c>
      <c r="DI40" s="146">
        <v>0</v>
      </c>
      <c r="DJ40" s="146">
        <v>0</v>
      </c>
    </row>
    <row r="41" spans="1:114" s="146" customFormat="1" x14ac:dyDescent="0.25">
      <c r="A41" s="146" t="s">
        <v>810</v>
      </c>
      <c r="B41" s="146" t="s">
        <v>811</v>
      </c>
      <c r="C41" s="146">
        <v>24</v>
      </c>
      <c r="D41" s="193">
        <v>1</v>
      </c>
      <c r="E41" s="146">
        <v>24.3</v>
      </c>
      <c r="F41" s="146">
        <v>0</v>
      </c>
      <c r="G41" s="197">
        <f t="shared" si="0"/>
        <v>0</v>
      </c>
      <c r="H41" s="197">
        <v>0</v>
      </c>
      <c r="I41" s="146">
        <v>3</v>
      </c>
      <c r="J41" s="197">
        <f t="shared" si="1"/>
        <v>2</v>
      </c>
      <c r="K41" s="197">
        <v>1</v>
      </c>
      <c r="L41" s="146">
        <v>0</v>
      </c>
      <c r="M41" s="185">
        <v>0</v>
      </c>
      <c r="N41" s="146">
        <v>0</v>
      </c>
      <c r="O41" s="186">
        <v>0</v>
      </c>
      <c r="P41" s="146">
        <v>0</v>
      </c>
      <c r="Q41" s="146">
        <v>0</v>
      </c>
      <c r="R41" s="146">
        <v>0</v>
      </c>
      <c r="S41" s="146">
        <v>0</v>
      </c>
      <c r="T41" s="146">
        <v>0</v>
      </c>
      <c r="U41" s="146">
        <v>0</v>
      </c>
      <c r="V41" s="146">
        <v>0</v>
      </c>
      <c r="W41" s="146">
        <v>0</v>
      </c>
      <c r="X41" s="146">
        <v>0</v>
      </c>
      <c r="Y41" s="146">
        <v>0</v>
      </c>
      <c r="Z41" s="146">
        <v>0</v>
      </c>
      <c r="AA41" s="146">
        <v>0</v>
      </c>
      <c r="AB41" s="146">
        <v>0</v>
      </c>
      <c r="AC41" s="146">
        <v>0</v>
      </c>
      <c r="AD41" s="146">
        <v>0</v>
      </c>
      <c r="AE41" s="146">
        <v>0</v>
      </c>
      <c r="AF41" s="146">
        <v>0</v>
      </c>
      <c r="AG41" s="146">
        <v>0</v>
      </c>
      <c r="AH41" s="146">
        <v>0</v>
      </c>
      <c r="AI41" s="146">
        <v>0</v>
      </c>
      <c r="AJ41" s="146">
        <v>0</v>
      </c>
      <c r="AK41" s="146">
        <v>0</v>
      </c>
      <c r="AL41" s="146">
        <v>0</v>
      </c>
      <c r="AM41" s="146">
        <v>0</v>
      </c>
      <c r="AN41" s="146">
        <v>0</v>
      </c>
      <c r="AO41" s="146">
        <v>0</v>
      </c>
      <c r="AP41" s="146">
        <v>0</v>
      </c>
      <c r="AQ41" s="146">
        <v>0</v>
      </c>
      <c r="AR41" s="146">
        <v>0</v>
      </c>
      <c r="AS41" s="146">
        <v>0</v>
      </c>
      <c r="AT41" s="146">
        <v>0</v>
      </c>
      <c r="AU41" s="146">
        <v>0</v>
      </c>
      <c r="AV41" s="146">
        <v>0</v>
      </c>
      <c r="AW41" s="146">
        <v>0</v>
      </c>
      <c r="AX41" s="146">
        <v>0</v>
      </c>
      <c r="AY41" s="146">
        <v>0</v>
      </c>
      <c r="AZ41" s="146">
        <v>0</v>
      </c>
      <c r="BA41" s="146">
        <v>0</v>
      </c>
      <c r="BB41" s="146">
        <v>0</v>
      </c>
      <c r="BC41" s="146">
        <v>0</v>
      </c>
      <c r="BD41" s="146">
        <v>0</v>
      </c>
      <c r="BE41" s="146">
        <v>0</v>
      </c>
      <c r="BF41" s="146">
        <v>0</v>
      </c>
      <c r="BG41" s="146">
        <v>0</v>
      </c>
      <c r="BH41" s="146">
        <v>0</v>
      </c>
      <c r="BI41" s="146">
        <v>0</v>
      </c>
      <c r="BJ41" s="146">
        <v>0</v>
      </c>
      <c r="BK41" s="146">
        <v>0</v>
      </c>
      <c r="BL41" s="146">
        <v>0</v>
      </c>
      <c r="BM41" s="146">
        <v>0</v>
      </c>
      <c r="BN41" s="146">
        <v>0</v>
      </c>
      <c r="BO41" s="146">
        <v>0</v>
      </c>
      <c r="BP41" s="146">
        <v>0</v>
      </c>
      <c r="BQ41" s="146">
        <v>0</v>
      </c>
      <c r="BR41" s="204">
        <v>0</v>
      </c>
      <c r="BS41" s="146">
        <v>0</v>
      </c>
      <c r="BT41" s="146">
        <v>0</v>
      </c>
      <c r="BU41" s="146">
        <v>0</v>
      </c>
      <c r="BV41" s="146">
        <v>0</v>
      </c>
      <c r="BW41" s="146">
        <v>0</v>
      </c>
      <c r="BX41" s="146">
        <v>0</v>
      </c>
      <c r="BY41" s="146">
        <v>0</v>
      </c>
      <c r="BZ41" s="146">
        <v>0</v>
      </c>
      <c r="CA41" s="146">
        <v>0</v>
      </c>
      <c r="CB41" s="146">
        <v>0</v>
      </c>
      <c r="CC41" s="146">
        <v>0</v>
      </c>
      <c r="CD41" s="146">
        <v>0</v>
      </c>
      <c r="CE41" s="146">
        <v>0</v>
      </c>
      <c r="CF41" s="146">
        <v>0</v>
      </c>
      <c r="CG41" s="146">
        <v>0</v>
      </c>
      <c r="CH41" s="146">
        <v>0</v>
      </c>
      <c r="CI41" s="146">
        <v>0</v>
      </c>
      <c r="CJ41" s="146">
        <v>0</v>
      </c>
      <c r="CK41" s="146">
        <v>0</v>
      </c>
      <c r="CL41" s="146">
        <v>0</v>
      </c>
      <c r="CM41" s="146">
        <v>0</v>
      </c>
      <c r="CN41" s="146">
        <v>0</v>
      </c>
      <c r="CO41" s="146">
        <v>0</v>
      </c>
      <c r="CP41" s="146">
        <v>0</v>
      </c>
      <c r="CQ41" s="146">
        <v>1</v>
      </c>
      <c r="CR41" s="146">
        <v>0</v>
      </c>
      <c r="CS41" s="146">
        <v>0</v>
      </c>
      <c r="CT41" s="146">
        <v>0</v>
      </c>
      <c r="CU41" s="146">
        <v>0</v>
      </c>
      <c r="CV41" s="146">
        <v>0</v>
      </c>
      <c r="CW41" s="146">
        <v>0</v>
      </c>
      <c r="CX41" s="146">
        <v>0</v>
      </c>
      <c r="CY41" s="146">
        <v>0</v>
      </c>
      <c r="CZ41" s="146">
        <v>0</v>
      </c>
      <c r="DA41" s="146">
        <v>0</v>
      </c>
      <c r="DB41" s="146">
        <v>0</v>
      </c>
      <c r="DC41" s="146">
        <v>0</v>
      </c>
      <c r="DD41" s="146">
        <v>0</v>
      </c>
      <c r="DE41" s="146">
        <v>0</v>
      </c>
      <c r="DF41" s="146">
        <v>2</v>
      </c>
      <c r="DG41" s="146">
        <v>0</v>
      </c>
      <c r="DH41" s="146">
        <v>0</v>
      </c>
      <c r="DI41" s="146">
        <v>0</v>
      </c>
      <c r="DJ41" s="146">
        <v>0</v>
      </c>
    </row>
    <row r="42" spans="1:114" s="146" customFormat="1" x14ac:dyDescent="0.25">
      <c r="A42" s="146" t="s">
        <v>810</v>
      </c>
      <c r="B42" s="146" t="s">
        <v>811</v>
      </c>
      <c r="C42" s="146">
        <v>25</v>
      </c>
      <c r="D42" s="193">
        <v>2</v>
      </c>
      <c r="E42" s="146">
        <v>25.1</v>
      </c>
      <c r="F42" s="146">
        <v>0</v>
      </c>
      <c r="G42" s="197">
        <f t="shared" si="0"/>
        <v>0</v>
      </c>
      <c r="H42" s="197">
        <v>0</v>
      </c>
      <c r="I42" s="146">
        <v>0</v>
      </c>
      <c r="J42" s="197">
        <f t="shared" si="1"/>
        <v>0</v>
      </c>
      <c r="K42" s="197">
        <v>0</v>
      </c>
      <c r="L42" s="146">
        <v>0</v>
      </c>
      <c r="M42" s="185">
        <v>0</v>
      </c>
      <c r="N42" s="146">
        <v>0</v>
      </c>
      <c r="O42" s="186">
        <v>0</v>
      </c>
      <c r="P42" s="146">
        <v>0</v>
      </c>
      <c r="Q42" s="146">
        <v>0</v>
      </c>
      <c r="R42" s="146">
        <v>0</v>
      </c>
      <c r="S42" s="146">
        <v>0</v>
      </c>
      <c r="T42" s="146">
        <v>0</v>
      </c>
      <c r="U42" s="146">
        <v>0</v>
      </c>
      <c r="V42" s="146">
        <v>0</v>
      </c>
      <c r="W42" s="146">
        <v>0</v>
      </c>
      <c r="X42" s="146">
        <v>0</v>
      </c>
      <c r="Y42" s="146">
        <v>0</v>
      </c>
      <c r="Z42" s="146">
        <v>0</v>
      </c>
      <c r="AA42" s="146">
        <v>0</v>
      </c>
      <c r="AB42" s="146">
        <v>0</v>
      </c>
      <c r="AC42" s="146">
        <v>0</v>
      </c>
      <c r="AD42" s="146">
        <v>0</v>
      </c>
      <c r="AE42" s="146">
        <v>0</v>
      </c>
      <c r="AF42" s="146">
        <v>0</v>
      </c>
      <c r="AG42" s="146">
        <v>0</v>
      </c>
      <c r="AH42" s="146">
        <v>0</v>
      </c>
      <c r="AI42" s="146">
        <v>0</v>
      </c>
      <c r="AJ42" s="146">
        <v>0</v>
      </c>
      <c r="AK42" s="146">
        <v>0</v>
      </c>
      <c r="AL42" s="146">
        <v>0</v>
      </c>
      <c r="AM42" s="146">
        <v>0</v>
      </c>
      <c r="AN42" s="146">
        <v>0</v>
      </c>
      <c r="AO42" s="146">
        <v>0</v>
      </c>
      <c r="AP42" s="146">
        <v>0</v>
      </c>
      <c r="AQ42" s="146">
        <v>0</v>
      </c>
      <c r="AR42" s="146">
        <v>0</v>
      </c>
      <c r="AS42" s="146">
        <v>0</v>
      </c>
      <c r="AT42" s="146">
        <v>0</v>
      </c>
      <c r="AU42" s="146">
        <v>0</v>
      </c>
      <c r="AV42" s="146">
        <v>0</v>
      </c>
      <c r="AW42" s="146">
        <v>0</v>
      </c>
      <c r="AX42" s="146">
        <v>0</v>
      </c>
      <c r="AY42" s="146">
        <v>0</v>
      </c>
      <c r="AZ42" s="146">
        <v>0</v>
      </c>
      <c r="BA42" s="146">
        <v>0</v>
      </c>
      <c r="BB42" s="146">
        <v>0</v>
      </c>
      <c r="BC42" s="146">
        <v>0</v>
      </c>
      <c r="BD42" s="146">
        <v>0</v>
      </c>
      <c r="BE42" s="146">
        <v>0</v>
      </c>
      <c r="BF42" s="146">
        <v>0</v>
      </c>
      <c r="BG42" s="146">
        <v>0</v>
      </c>
      <c r="BH42" s="146">
        <v>0</v>
      </c>
      <c r="BI42" s="146">
        <v>0</v>
      </c>
      <c r="BJ42" s="146">
        <v>0</v>
      </c>
      <c r="BK42" s="146">
        <v>0</v>
      </c>
      <c r="BL42" s="146">
        <v>0</v>
      </c>
      <c r="BM42" s="146">
        <v>0</v>
      </c>
      <c r="BN42" s="146">
        <v>0</v>
      </c>
      <c r="BO42" s="146">
        <v>0</v>
      </c>
      <c r="BP42" s="146">
        <v>0</v>
      </c>
      <c r="BQ42" s="146">
        <v>0</v>
      </c>
      <c r="BR42" s="204">
        <v>0</v>
      </c>
      <c r="BS42" s="146">
        <v>0</v>
      </c>
      <c r="BT42" s="146">
        <v>0</v>
      </c>
      <c r="BU42" s="146">
        <v>0</v>
      </c>
      <c r="BV42" s="146">
        <v>0</v>
      </c>
      <c r="BW42" s="146">
        <v>0</v>
      </c>
      <c r="BX42" s="146">
        <v>0</v>
      </c>
      <c r="BY42" s="146">
        <v>0</v>
      </c>
      <c r="BZ42" s="146">
        <v>0</v>
      </c>
      <c r="CA42" s="146">
        <v>0</v>
      </c>
      <c r="CB42" s="146">
        <v>0</v>
      </c>
      <c r="CC42" s="146">
        <v>0</v>
      </c>
      <c r="CD42" s="146">
        <v>0</v>
      </c>
      <c r="CE42" s="146">
        <v>0</v>
      </c>
      <c r="CF42" s="146">
        <v>0</v>
      </c>
      <c r="CG42" s="146">
        <v>0</v>
      </c>
      <c r="CH42" s="146">
        <v>0</v>
      </c>
      <c r="CI42" s="146">
        <v>0</v>
      </c>
      <c r="CJ42" s="146">
        <v>0</v>
      </c>
      <c r="CK42" s="146">
        <v>0</v>
      </c>
      <c r="CL42" s="146">
        <v>0</v>
      </c>
      <c r="CM42" s="146">
        <v>0</v>
      </c>
      <c r="CN42" s="146">
        <v>0</v>
      </c>
      <c r="CO42" s="146">
        <v>0</v>
      </c>
      <c r="CP42" s="146">
        <v>0</v>
      </c>
      <c r="CQ42" s="146">
        <v>0</v>
      </c>
      <c r="CR42" s="146">
        <v>0</v>
      </c>
      <c r="CS42" s="146">
        <v>0</v>
      </c>
      <c r="CT42" s="146">
        <v>0</v>
      </c>
      <c r="CU42" s="146">
        <v>0</v>
      </c>
      <c r="CV42" s="146">
        <v>0</v>
      </c>
      <c r="CW42" s="146">
        <v>0</v>
      </c>
      <c r="CX42" s="146">
        <v>0</v>
      </c>
      <c r="CY42" s="146">
        <v>0</v>
      </c>
      <c r="CZ42" s="146">
        <v>0</v>
      </c>
      <c r="DA42" s="146">
        <v>0</v>
      </c>
      <c r="DB42" s="146">
        <v>0</v>
      </c>
      <c r="DC42" s="146">
        <v>0</v>
      </c>
      <c r="DD42" s="146">
        <v>0</v>
      </c>
      <c r="DE42" s="146">
        <v>0</v>
      </c>
      <c r="DF42" s="146">
        <v>0</v>
      </c>
      <c r="DG42" s="146">
        <v>0</v>
      </c>
      <c r="DH42" s="146">
        <v>0</v>
      </c>
      <c r="DI42" s="146">
        <v>0</v>
      </c>
      <c r="DJ42" s="146">
        <v>0</v>
      </c>
    </row>
    <row r="43" spans="1:114" s="146" customFormat="1" x14ac:dyDescent="0.25">
      <c r="A43" s="146" t="s">
        <v>810</v>
      </c>
      <c r="B43" s="146" t="s">
        <v>811</v>
      </c>
      <c r="C43" s="146">
        <v>25</v>
      </c>
      <c r="D43" s="193">
        <v>2</v>
      </c>
      <c r="E43" s="146">
        <v>25.2</v>
      </c>
      <c r="F43" s="146">
        <v>0</v>
      </c>
      <c r="G43" s="197">
        <f t="shared" si="0"/>
        <v>0</v>
      </c>
      <c r="H43" s="197">
        <v>0</v>
      </c>
      <c r="I43" s="146">
        <v>0</v>
      </c>
      <c r="J43" s="197">
        <f t="shared" si="1"/>
        <v>0</v>
      </c>
      <c r="K43" s="197">
        <v>0</v>
      </c>
      <c r="L43" s="146">
        <v>0</v>
      </c>
      <c r="M43" s="185">
        <v>0</v>
      </c>
      <c r="N43" s="146">
        <v>0</v>
      </c>
      <c r="O43" s="186">
        <v>0</v>
      </c>
      <c r="P43" s="146">
        <v>0</v>
      </c>
      <c r="Q43" s="146">
        <v>0</v>
      </c>
      <c r="R43" s="146">
        <v>0</v>
      </c>
      <c r="S43" s="146">
        <v>0</v>
      </c>
      <c r="T43" s="146">
        <v>0</v>
      </c>
      <c r="U43" s="146">
        <v>0</v>
      </c>
      <c r="V43" s="146">
        <v>0</v>
      </c>
      <c r="W43" s="146">
        <v>0</v>
      </c>
      <c r="X43" s="146">
        <v>0</v>
      </c>
      <c r="Y43" s="146">
        <v>0</v>
      </c>
      <c r="Z43" s="146">
        <v>0</v>
      </c>
      <c r="AA43" s="146">
        <v>0</v>
      </c>
      <c r="AB43" s="146">
        <v>0</v>
      </c>
      <c r="AC43" s="146">
        <v>0</v>
      </c>
      <c r="AD43" s="146">
        <v>0</v>
      </c>
      <c r="AE43" s="146">
        <v>0</v>
      </c>
      <c r="AF43" s="146">
        <v>0</v>
      </c>
      <c r="AG43" s="146">
        <v>0</v>
      </c>
      <c r="AH43" s="146">
        <v>0</v>
      </c>
      <c r="AI43" s="146">
        <v>0</v>
      </c>
      <c r="AJ43" s="146">
        <v>0</v>
      </c>
      <c r="AK43" s="146">
        <v>0</v>
      </c>
      <c r="AL43" s="146">
        <v>0</v>
      </c>
      <c r="AM43" s="146">
        <v>0</v>
      </c>
      <c r="AN43" s="146">
        <v>0</v>
      </c>
      <c r="AO43" s="146">
        <v>0</v>
      </c>
      <c r="AP43" s="146">
        <v>0</v>
      </c>
      <c r="AQ43" s="146">
        <v>0</v>
      </c>
      <c r="AR43" s="146">
        <v>0</v>
      </c>
      <c r="AS43" s="146">
        <v>0</v>
      </c>
      <c r="AT43" s="146">
        <v>0</v>
      </c>
      <c r="AU43" s="146">
        <v>0</v>
      </c>
      <c r="AV43" s="146">
        <v>0</v>
      </c>
      <c r="AW43" s="146">
        <v>0</v>
      </c>
      <c r="AX43" s="146">
        <v>0</v>
      </c>
      <c r="AY43" s="146">
        <v>0</v>
      </c>
      <c r="AZ43" s="146">
        <v>0</v>
      </c>
      <c r="BA43" s="146">
        <v>0</v>
      </c>
      <c r="BB43" s="146">
        <v>0</v>
      </c>
      <c r="BC43" s="146">
        <v>0</v>
      </c>
      <c r="BD43" s="146">
        <v>0</v>
      </c>
      <c r="BE43" s="146">
        <v>0</v>
      </c>
      <c r="BF43" s="146">
        <v>0</v>
      </c>
      <c r="BG43" s="146">
        <v>0</v>
      </c>
      <c r="BH43" s="146">
        <v>0</v>
      </c>
      <c r="BI43" s="146">
        <v>0</v>
      </c>
      <c r="BJ43" s="146">
        <v>0</v>
      </c>
      <c r="BK43" s="146">
        <v>0</v>
      </c>
      <c r="BL43" s="146">
        <v>0</v>
      </c>
      <c r="BM43" s="146">
        <v>0</v>
      </c>
      <c r="BN43" s="146">
        <v>0</v>
      </c>
      <c r="BO43" s="146">
        <v>0</v>
      </c>
      <c r="BP43" s="146">
        <v>0</v>
      </c>
      <c r="BQ43" s="146">
        <v>0</v>
      </c>
      <c r="BR43" s="204">
        <v>0</v>
      </c>
      <c r="BS43" s="146">
        <v>0</v>
      </c>
      <c r="BT43" s="146">
        <v>0</v>
      </c>
      <c r="BU43" s="146">
        <v>0</v>
      </c>
      <c r="BV43" s="146">
        <v>0</v>
      </c>
      <c r="BW43" s="146">
        <v>0</v>
      </c>
      <c r="BX43" s="146">
        <v>0</v>
      </c>
      <c r="BY43" s="146">
        <v>0</v>
      </c>
      <c r="BZ43" s="146">
        <v>0</v>
      </c>
      <c r="CA43" s="146">
        <v>0</v>
      </c>
      <c r="CB43" s="146">
        <v>0</v>
      </c>
      <c r="CC43" s="146">
        <v>0</v>
      </c>
      <c r="CD43" s="146">
        <v>0</v>
      </c>
      <c r="CE43" s="146">
        <v>0</v>
      </c>
      <c r="CF43" s="146">
        <v>0</v>
      </c>
      <c r="CG43" s="146">
        <v>0</v>
      </c>
      <c r="CH43" s="146">
        <v>0</v>
      </c>
      <c r="CI43" s="146">
        <v>0</v>
      </c>
      <c r="CJ43" s="146">
        <v>0</v>
      </c>
      <c r="CK43" s="146">
        <v>0</v>
      </c>
      <c r="CL43" s="146">
        <v>0</v>
      </c>
      <c r="CM43" s="146">
        <v>0</v>
      </c>
      <c r="CN43" s="146">
        <v>0</v>
      </c>
      <c r="CO43" s="146">
        <v>0</v>
      </c>
      <c r="CP43" s="146">
        <v>0</v>
      </c>
      <c r="CQ43" s="146">
        <v>0</v>
      </c>
      <c r="CR43" s="146">
        <v>0</v>
      </c>
      <c r="CS43" s="146">
        <v>0</v>
      </c>
      <c r="CT43" s="146">
        <v>0</v>
      </c>
      <c r="CU43" s="146">
        <v>0</v>
      </c>
      <c r="CV43" s="146">
        <v>0</v>
      </c>
      <c r="CW43" s="146">
        <v>0</v>
      </c>
      <c r="CX43" s="146">
        <v>0</v>
      </c>
      <c r="CY43" s="146">
        <v>0</v>
      </c>
      <c r="CZ43" s="146">
        <v>0</v>
      </c>
      <c r="DA43" s="146">
        <v>0</v>
      </c>
      <c r="DB43" s="146">
        <v>0</v>
      </c>
      <c r="DC43" s="146">
        <v>0</v>
      </c>
      <c r="DD43" s="146">
        <v>0</v>
      </c>
      <c r="DE43" s="146">
        <v>0</v>
      </c>
      <c r="DF43" s="146">
        <v>0</v>
      </c>
      <c r="DG43" s="146">
        <v>0</v>
      </c>
      <c r="DH43" s="146">
        <v>0</v>
      </c>
      <c r="DI43" s="146">
        <v>0</v>
      </c>
      <c r="DJ43" s="146">
        <v>0</v>
      </c>
    </row>
    <row r="44" spans="1:114" s="146" customFormat="1" x14ac:dyDescent="0.25">
      <c r="A44" s="146" t="s">
        <v>810</v>
      </c>
      <c r="B44" s="146" t="s">
        <v>811</v>
      </c>
      <c r="C44" s="146">
        <v>25</v>
      </c>
      <c r="D44" s="193">
        <v>2</v>
      </c>
      <c r="E44" s="146">
        <v>25.3</v>
      </c>
      <c r="F44" s="146">
        <v>0</v>
      </c>
      <c r="G44" s="197">
        <f t="shared" si="0"/>
        <v>0</v>
      </c>
      <c r="H44" s="197">
        <v>0</v>
      </c>
      <c r="I44" s="146">
        <v>0</v>
      </c>
      <c r="J44" s="197">
        <f t="shared" si="1"/>
        <v>0</v>
      </c>
      <c r="K44" s="197">
        <v>0</v>
      </c>
      <c r="L44" s="146">
        <v>0</v>
      </c>
      <c r="M44" s="185">
        <v>0</v>
      </c>
      <c r="N44" s="146">
        <v>0</v>
      </c>
      <c r="O44" s="186">
        <v>0</v>
      </c>
      <c r="P44" s="146">
        <v>0</v>
      </c>
      <c r="Q44" s="146">
        <v>0</v>
      </c>
      <c r="R44" s="146">
        <v>0</v>
      </c>
      <c r="S44" s="146">
        <v>0</v>
      </c>
      <c r="T44" s="146">
        <v>0</v>
      </c>
      <c r="U44" s="146">
        <v>0</v>
      </c>
      <c r="V44" s="146">
        <v>0</v>
      </c>
      <c r="W44" s="146">
        <v>0</v>
      </c>
      <c r="X44" s="146">
        <v>0</v>
      </c>
      <c r="Y44" s="146">
        <v>0</v>
      </c>
      <c r="Z44" s="146">
        <v>0</v>
      </c>
      <c r="AA44" s="146">
        <v>0</v>
      </c>
      <c r="AB44" s="146">
        <v>0</v>
      </c>
      <c r="AC44" s="146">
        <v>0</v>
      </c>
      <c r="AD44" s="146">
        <v>0</v>
      </c>
      <c r="AE44" s="146">
        <v>0</v>
      </c>
      <c r="AF44" s="146">
        <v>0</v>
      </c>
      <c r="AG44" s="146">
        <v>0</v>
      </c>
      <c r="AH44" s="146">
        <v>0</v>
      </c>
      <c r="AI44" s="146">
        <v>0</v>
      </c>
      <c r="AJ44" s="146">
        <v>0</v>
      </c>
      <c r="AK44" s="146">
        <v>0</v>
      </c>
      <c r="AL44" s="146">
        <v>0</v>
      </c>
      <c r="AM44" s="146">
        <v>0</v>
      </c>
      <c r="AN44" s="146">
        <v>0</v>
      </c>
      <c r="AO44" s="146">
        <v>0</v>
      </c>
      <c r="AP44" s="146">
        <v>0</v>
      </c>
      <c r="AQ44" s="146">
        <v>0</v>
      </c>
      <c r="AR44" s="146">
        <v>0</v>
      </c>
      <c r="AS44" s="146">
        <v>0</v>
      </c>
      <c r="AT44" s="146">
        <v>0</v>
      </c>
      <c r="AU44" s="146">
        <v>0</v>
      </c>
      <c r="AV44" s="146">
        <v>0</v>
      </c>
      <c r="AW44" s="146">
        <v>0</v>
      </c>
      <c r="AX44" s="146">
        <v>0</v>
      </c>
      <c r="AY44" s="146">
        <v>0</v>
      </c>
      <c r="AZ44" s="146">
        <v>0</v>
      </c>
      <c r="BA44" s="146">
        <v>0</v>
      </c>
      <c r="BB44" s="146">
        <v>0</v>
      </c>
      <c r="BC44" s="146">
        <v>0</v>
      </c>
      <c r="BD44" s="146">
        <v>0</v>
      </c>
      <c r="BE44" s="146">
        <v>0</v>
      </c>
      <c r="BF44" s="146">
        <v>0</v>
      </c>
      <c r="BG44" s="146">
        <v>0</v>
      </c>
      <c r="BH44" s="146">
        <v>0</v>
      </c>
      <c r="BI44" s="146">
        <v>0</v>
      </c>
      <c r="BJ44" s="146">
        <v>0</v>
      </c>
      <c r="BK44" s="146">
        <v>0</v>
      </c>
      <c r="BL44" s="146">
        <v>0</v>
      </c>
      <c r="BM44" s="146">
        <v>0</v>
      </c>
      <c r="BN44" s="146">
        <v>0</v>
      </c>
      <c r="BO44" s="146">
        <v>0</v>
      </c>
      <c r="BP44" s="146">
        <v>0</v>
      </c>
      <c r="BQ44" s="146">
        <v>0</v>
      </c>
      <c r="BR44" s="204">
        <v>0</v>
      </c>
      <c r="BS44" s="146">
        <v>0</v>
      </c>
      <c r="BT44" s="146">
        <v>0</v>
      </c>
      <c r="BU44" s="146">
        <v>0</v>
      </c>
      <c r="BV44" s="146">
        <v>0</v>
      </c>
      <c r="BW44" s="146">
        <v>0</v>
      </c>
      <c r="BX44" s="146">
        <v>0</v>
      </c>
      <c r="BY44" s="146">
        <v>0</v>
      </c>
      <c r="BZ44" s="146">
        <v>0</v>
      </c>
      <c r="CA44" s="146">
        <v>0</v>
      </c>
      <c r="CB44" s="146">
        <v>0</v>
      </c>
      <c r="CC44" s="146">
        <v>0</v>
      </c>
      <c r="CD44" s="146">
        <v>0</v>
      </c>
      <c r="CE44" s="146">
        <v>0</v>
      </c>
      <c r="CF44" s="146">
        <v>0</v>
      </c>
      <c r="CG44" s="146">
        <v>0</v>
      </c>
      <c r="CH44" s="146">
        <v>0</v>
      </c>
      <c r="CI44" s="146">
        <v>0</v>
      </c>
      <c r="CJ44" s="146">
        <v>0</v>
      </c>
      <c r="CK44" s="146">
        <v>0</v>
      </c>
      <c r="CL44" s="146">
        <v>0</v>
      </c>
      <c r="CM44" s="146">
        <v>0</v>
      </c>
      <c r="CN44" s="146">
        <v>0</v>
      </c>
      <c r="CO44" s="146">
        <v>0</v>
      </c>
      <c r="CP44" s="146">
        <v>0</v>
      </c>
      <c r="CQ44" s="146">
        <v>0</v>
      </c>
      <c r="CR44" s="146">
        <v>0</v>
      </c>
      <c r="CS44" s="146">
        <v>0</v>
      </c>
      <c r="CT44" s="146">
        <v>0</v>
      </c>
      <c r="CU44" s="146">
        <v>0</v>
      </c>
      <c r="CV44" s="146">
        <v>0</v>
      </c>
      <c r="CW44" s="146">
        <v>0</v>
      </c>
      <c r="CX44" s="146">
        <v>0</v>
      </c>
      <c r="CY44" s="146">
        <v>0</v>
      </c>
      <c r="CZ44" s="146">
        <v>0</v>
      </c>
      <c r="DA44" s="146">
        <v>0</v>
      </c>
      <c r="DB44" s="146">
        <v>0</v>
      </c>
      <c r="DC44" s="146">
        <v>0</v>
      </c>
      <c r="DD44" s="146">
        <v>0</v>
      </c>
      <c r="DE44" s="146">
        <v>0</v>
      </c>
      <c r="DF44" s="146">
        <v>0</v>
      </c>
      <c r="DG44" s="146">
        <v>0</v>
      </c>
      <c r="DH44" s="146">
        <v>0</v>
      </c>
      <c r="DI44" s="146">
        <v>0</v>
      </c>
      <c r="DJ44" s="146">
        <v>0</v>
      </c>
    </row>
    <row r="45" spans="1:114" s="146" customFormat="1" x14ac:dyDescent="0.25">
      <c r="A45" s="146" t="s">
        <v>810</v>
      </c>
      <c r="B45" s="146" t="s">
        <v>811</v>
      </c>
      <c r="C45" s="146">
        <v>26</v>
      </c>
      <c r="D45" s="193">
        <v>1</v>
      </c>
      <c r="E45" s="146">
        <v>26.1</v>
      </c>
      <c r="F45" s="146">
        <v>2</v>
      </c>
      <c r="G45" s="197">
        <f t="shared" si="0"/>
        <v>2</v>
      </c>
      <c r="H45" s="197">
        <v>1</v>
      </c>
      <c r="I45" s="146">
        <v>1</v>
      </c>
      <c r="J45" s="197">
        <f t="shared" si="1"/>
        <v>1</v>
      </c>
      <c r="K45" s="197">
        <v>0</v>
      </c>
      <c r="L45" s="146">
        <v>0</v>
      </c>
      <c r="M45" s="185">
        <v>0</v>
      </c>
      <c r="N45" s="146">
        <v>0</v>
      </c>
      <c r="O45" s="186">
        <v>0</v>
      </c>
      <c r="P45" s="146">
        <v>0</v>
      </c>
      <c r="Q45" s="146">
        <v>0</v>
      </c>
      <c r="R45" s="146">
        <v>0</v>
      </c>
      <c r="S45" s="146">
        <v>0</v>
      </c>
      <c r="T45" s="146">
        <v>0</v>
      </c>
      <c r="U45" s="146">
        <v>0</v>
      </c>
      <c r="V45" s="146">
        <v>0</v>
      </c>
      <c r="W45" s="146">
        <v>0</v>
      </c>
      <c r="X45" s="146">
        <v>0</v>
      </c>
      <c r="Y45" s="146">
        <v>0</v>
      </c>
      <c r="Z45" s="146">
        <v>0</v>
      </c>
      <c r="AA45" s="146">
        <v>0</v>
      </c>
      <c r="AB45" s="146">
        <v>0</v>
      </c>
      <c r="AC45" s="146">
        <v>0</v>
      </c>
      <c r="AD45" s="146">
        <v>0</v>
      </c>
      <c r="AE45" s="146">
        <v>1</v>
      </c>
      <c r="AF45" s="146">
        <v>0</v>
      </c>
      <c r="AG45" s="146">
        <v>0</v>
      </c>
      <c r="AH45" s="146">
        <v>1</v>
      </c>
      <c r="AI45" s="146">
        <v>0</v>
      </c>
      <c r="AJ45" s="146">
        <v>0</v>
      </c>
      <c r="AK45" s="146">
        <v>0</v>
      </c>
      <c r="AL45" s="146">
        <v>0</v>
      </c>
      <c r="AM45" s="146">
        <v>0</v>
      </c>
      <c r="AN45" s="146">
        <v>0</v>
      </c>
      <c r="AO45" s="146">
        <v>0</v>
      </c>
      <c r="AP45" s="146">
        <v>0</v>
      </c>
      <c r="AQ45" s="146">
        <v>0</v>
      </c>
      <c r="AR45" s="146">
        <v>0</v>
      </c>
      <c r="AS45" s="146">
        <v>0</v>
      </c>
      <c r="AT45" s="146">
        <v>0</v>
      </c>
      <c r="AU45" s="146">
        <v>0</v>
      </c>
      <c r="AV45" s="146">
        <v>0</v>
      </c>
      <c r="AW45" s="146">
        <v>0</v>
      </c>
      <c r="AX45" s="146">
        <v>0</v>
      </c>
      <c r="AY45" s="146">
        <v>0</v>
      </c>
      <c r="AZ45" s="146">
        <v>0</v>
      </c>
      <c r="BA45" s="146">
        <v>0</v>
      </c>
      <c r="BB45" s="146">
        <v>0</v>
      </c>
      <c r="BC45" s="146">
        <v>0</v>
      </c>
      <c r="BD45" s="146">
        <v>0</v>
      </c>
      <c r="BE45" s="146">
        <v>0</v>
      </c>
      <c r="BF45" s="146">
        <v>0</v>
      </c>
      <c r="BG45" s="146">
        <v>0</v>
      </c>
      <c r="BH45" s="146">
        <v>0</v>
      </c>
      <c r="BI45" s="146">
        <v>0</v>
      </c>
      <c r="BJ45" s="146">
        <v>0</v>
      </c>
      <c r="BK45" s="146">
        <v>0</v>
      </c>
      <c r="BL45" s="146">
        <v>0</v>
      </c>
      <c r="BM45" s="146">
        <v>0</v>
      </c>
      <c r="BN45" s="146">
        <v>0</v>
      </c>
      <c r="BO45" s="146">
        <v>0</v>
      </c>
      <c r="BP45" s="146">
        <v>0</v>
      </c>
      <c r="BQ45" s="146">
        <v>0</v>
      </c>
      <c r="BR45" s="204">
        <v>0</v>
      </c>
      <c r="BS45" s="146">
        <v>0</v>
      </c>
      <c r="BT45" s="146">
        <v>0</v>
      </c>
      <c r="BU45" s="146">
        <v>0</v>
      </c>
      <c r="BV45" s="146">
        <v>0</v>
      </c>
      <c r="BW45" s="146">
        <v>0</v>
      </c>
      <c r="BX45" s="146">
        <v>0</v>
      </c>
      <c r="BY45" s="146">
        <v>0</v>
      </c>
      <c r="BZ45" s="146">
        <v>0</v>
      </c>
      <c r="CA45" s="146">
        <v>0</v>
      </c>
      <c r="CB45" s="146">
        <v>0</v>
      </c>
      <c r="CC45" s="146">
        <v>0</v>
      </c>
      <c r="CD45" s="146">
        <v>0</v>
      </c>
      <c r="CE45" s="146">
        <v>0</v>
      </c>
      <c r="CF45" s="146">
        <v>0</v>
      </c>
      <c r="CG45" s="146">
        <v>0</v>
      </c>
      <c r="CH45" s="146">
        <v>0</v>
      </c>
      <c r="CI45" s="146">
        <v>0</v>
      </c>
      <c r="CJ45" s="146">
        <v>0</v>
      </c>
      <c r="CK45" s="146">
        <v>0</v>
      </c>
      <c r="CL45" s="146">
        <v>1</v>
      </c>
      <c r="CM45" s="146">
        <v>0</v>
      </c>
      <c r="CN45" s="146">
        <v>0</v>
      </c>
      <c r="CO45" s="146">
        <v>0</v>
      </c>
      <c r="CP45" s="146">
        <v>0</v>
      </c>
      <c r="CQ45" s="146">
        <v>0</v>
      </c>
      <c r="CR45" s="146">
        <v>0</v>
      </c>
      <c r="CS45" s="146">
        <v>0</v>
      </c>
      <c r="CT45" s="146">
        <v>0</v>
      </c>
      <c r="CU45" s="146">
        <v>0</v>
      </c>
      <c r="CV45" s="146">
        <v>0</v>
      </c>
      <c r="CW45" s="146">
        <v>0</v>
      </c>
      <c r="CX45" s="146">
        <v>0</v>
      </c>
      <c r="CY45" s="146">
        <v>0</v>
      </c>
      <c r="CZ45" s="146">
        <v>0</v>
      </c>
      <c r="DA45" s="146">
        <v>0</v>
      </c>
      <c r="DB45" s="146">
        <v>0</v>
      </c>
      <c r="DC45" s="146">
        <v>0</v>
      </c>
      <c r="DD45" s="146">
        <v>0</v>
      </c>
      <c r="DE45" s="146">
        <v>0</v>
      </c>
      <c r="DF45" s="146">
        <v>0</v>
      </c>
      <c r="DG45" s="146">
        <v>0</v>
      </c>
      <c r="DH45" s="146">
        <v>0</v>
      </c>
      <c r="DI45" s="146">
        <v>0</v>
      </c>
      <c r="DJ45" s="146">
        <v>0</v>
      </c>
    </row>
    <row r="46" spans="1:114" s="146" customFormat="1" x14ac:dyDescent="0.25">
      <c r="A46" s="146" t="s">
        <v>810</v>
      </c>
      <c r="B46" s="146" t="s">
        <v>811</v>
      </c>
      <c r="C46" s="146">
        <v>26</v>
      </c>
      <c r="D46" s="193">
        <v>1</v>
      </c>
      <c r="E46" s="146">
        <v>26.2</v>
      </c>
      <c r="F46" s="146">
        <v>0</v>
      </c>
      <c r="G46" s="197">
        <f t="shared" si="0"/>
        <v>0</v>
      </c>
      <c r="H46" s="197">
        <v>0</v>
      </c>
      <c r="I46" s="146">
        <v>4</v>
      </c>
      <c r="J46" s="197">
        <f t="shared" si="1"/>
        <v>2</v>
      </c>
      <c r="K46" s="197">
        <v>0</v>
      </c>
      <c r="L46" s="146">
        <v>0</v>
      </c>
      <c r="M46" s="185">
        <v>0</v>
      </c>
      <c r="N46" s="146">
        <v>0</v>
      </c>
      <c r="O46" s="186">
        <v>0</v>
      </c>
      <c r="P46" s="146">
        <v>0</v>
      </c>
      <c r="Q46" s="146">
        <v>0</v>
      </c>
      <c r="R46" s="146">
        <v>0</v>
      </c>
      <c r="S46" s="146">
        <v>0</v>
      </c>
      <c r="T46" s="146">
        <v>0</v>
      </c>
      <c r="U46" s="146">
        <v>0</v>
      </c>
      <c r="V46" s="146">
        <v>0</v>
      </c>
      <c r="W46" s="146">
        <v>0</v>
      </c>
      <c r="X46" s="146">
        <v>0</v>
      </c>
      <c r="Y46" s="146">
        <v>0</v>
      </c>
      <c r="Z46" s="146">
        <v>0</v>
      </c>
      <c r="AA46" s="146">
        <v>0</v>
      </c>
      <c r="AB46" s="146">
        <v>0</v>
      </c>
      <c r="AC46" s="146">
        <v>0</v>
      </c>
      <c r="AD46" s="146">
        <v>0</v>
      </c>
      <c r="AE46" s="146">
        <v>0</v>
      </c>
      <c r="AF46" s="146">
        <v>0</v>
      </c>
      <c r="AG46" s="146">
        <v>0</v>
      </c>
      <c r="AH46" s="146">
        <v>0</v>
      </c>
      <c r="AI46" s="146">
        <v>0</v>
      </c>
      <c r="AJ46" s="146">
        <v>0</v>
      </c>
      <c r="AK46" s="146">
        <v>0</v>
      </c>
      <c r="AL46" s="146">
        <v>0</v>
      </c>
      <c r="AM46" s="146">
        <v>0</v>
      </c>
      <c r="AN46" s="146">
        <v>0</v>
      </c>
      <c r="AO46" s="146">
        <v>0</v>
      </c>
      <c r="AP46" s="146">
        <v>0</v>
      </c>
      <c r="AQ46" s="146">
        <v>0</v>
      </c>
      <c r="AR46" s="146">
        <v>0</v>
      </c>
      <c r="AS46" s="146">
        <v>0</v>
      </c>
      <c r="AT46" s="146">
        <v>0</v>
      </c>
      <c r="AU46" s="146">
        <v>0</v>
      </c>
      <c r="AV46" s="146">
        <v>0</v>
      </c>
      <c r="AW46" s="146">
        <v>0</v>
      </c>
      <c r="AX46" s="146">
        <v>0</v>
      </c>
      <c r="AY46" s="146">
        <v>0</v>
      </c>
      <c r="AZ46" s="146">
        <v>0</v>
      </c>
      <c r="BA46" s="146">
        <v>0</v>
      </c>
      <c r="BB46" s="146">
        <v>0</v>
      </c>
      <c r="BC46" s="146">
        <v>0</v>
      </c>
      <c r="BD46" s="146">
        <v>0</v>
      </c>
      <c r="BE46" s="146">
        <v>0</v>
      </c>
      <c r="BF46" s="146">
        <v>0</v>
      </c>
      <c r="BG46" s="146">
        <v>0</v>
      </c>
      <c r="BH46" s="146">
        <v>0</v>
      </c>
      <c r="BI46" s="146">
        <v>0</v>
      </c>
      <c r="BJ46" s="146">
        <v>0</v>
      </c>
      <c r="BK46" s="146">
        <v>0</v>
      </c>
      <c r="BL46" s="146">
        <v>0</v>
      </c>
      <c r="BM46" s="146">
        <v>0</v>
      </c>
      <c r="BN46" s="146">
        <v>0</v>
      </c>
      <c r="BO46" s="146">
        <v>0</v>
      </c>
      <c r="BP46" s="146">
        <v>0</v>
      </c>
      <c r="BQ46" s="146">
        <v>0</v>
      </c>
      <c r="BR46" s="204">
        <v>0</v>
      </c>
      <c r="BS46" s="146">
        <v>0</v>
      </c>
      <c r="BT46" s="146">
        <v>0</v>
      </c>
      <c r="BU46" s="146">
        <v>0</v>
      </c>
      <c r="BV46" s="146">
        <v>0</v>
      </c>
      <c r="BW46" s="146">
        <v>0</v>
      </c>
      <c r="BX46" s="146">
        <v>0</v>
      </c>
      <c r="BY46" s="146">
        <v>0</v>
      </c>
      <c r="BZ46" s="146">
        <v>0</v>
      </c>
      <c r="CA46" s="146">
        <v>0</v>
      </c>
      <c r="CB46" s="146">
        <v>0</v>
      </c>
      <c r="CC46" s="146">
        <v>0</v>
      </c>
      <c r="CD46" s="146">
        <v>0</v>
      </c>
      <c r="CE46" s="146">
        <v>0</v>
      </c>
      <c r="CF46" s="146">
        <v>0</v>
      </c>
      <c r="CG46" s="146">
        <v>0</v>
      </c>
      <c r="CH46" s="146">
        <v>0</v>
      </c>
      <c r="CI46" s="146">
        <v>0</v>
      </c>
      <c r="CJ46" s="146">
        <v>0</v>
      </c>
      <c r="CK46" s="146">
        <v>0</v>
      </c>
      <c r="CL46" s="146">
        <v>1</v>
      </c>
      <c r="CM46" s="146">
        <v>0</v>
      </c>
      <c r="CN46" s="146">
        <v>0</v>
      </c>
      <c r="CO46" s="146">
        <v>0</v>
      </c>
      <c r="CP46" s="146">
        <v>0</v>
      </c>
      <c r="CQ46" s="146">
        <v>3</v>
      </c>
      <c r="CR46" s="146">
        <v>0</v>
      </c>
      <c r="CS46" s="146">
        <v>0</v>
      </c>
      <c r="CT46" s="146">
        <v>0</v>
      </c>
      <c r="CU46" s="146">
        <v>0</v>
      </c>
      <c r="CV46" s="146">
        <v>0</v>
      </c>
      <c r="CW46" s="146">
        <v>0</v>
      </c>
      <c r="CX46" s="146">
        <v>0</v>
      </c>
      <c r="CY46" s="146">
        <v>0</v>
      </c>
      <c r="CZ46" s="146">
        <v>0</v>
      </c>
      <c r="DA46" s="146">
        <v>0</v>
      </c>
      <c r="DB46" s="146">
        <v>0</v>
      </c>
      <c r="DC46" s="146">
        <v>0</v>
      </c>
      <c r="DD46" s="146">
        <v>0</v>
      </c>
      <c r="DE46" s="146">
        <v>0</v>
      </c>
      <c r="DF46" s="146">
        <v>0</v>
      </c>
      <c r="DG46" s="146">
        <v>0</v>
      </c>
      <c r="DH46" s="146">
        <v>0</v>
      </c>
      <c r="DI46" s="146">
        <v>0</v>
      </c>
      <c r="DJ46" s="146">
        <v>0</v>
      </c>
    </row>
    <row r="47" spans="1:114" s="146" customFormat="1" x14ac:dyDescent="0.25">
      <c r="A47" s="146" t="s">
        <v>810</v>
      </c>
      <c r="B47" s="146" t="s">
        <v>811</v>
      </c>
      <c r="C47" s="146">
        <v>26</v>
      </c>
      <c r="D47" s="193">
        <v>1</v>
      </c>
      <c r="E47" s="146">
        <v>26.3</v>
      </c>
      <c r="F47" s="146">
        <v>0</v>
      </c>
      <c r="G47" s="197">
        <f t="shared" si="0"/>
        <v>0</v>
      </c>
      <c r="H47" s="197">
        <v>0</v>
      </c>
      <c r="I47" s="146">
        <v>4</v>
      </c>
      <c r="J47" s="197">
        <f t="shared" si="1"/>
        <v>3</v>
      </c>
      <c r="K47" s="197">
        <v>1</v>
      </c>
      <c r="L47" s="146">
        <v>0</v>
      </c>
      <c r="M47" s="185">
        <v>0</v>
      </c>
      <c r="N47" s="146">
        <v>0</v>
      </c>
      <c r="O47" s="186">
        <v>0</v>
      </c>
      <c r="P47" s="146">
        <v>0</v>
      </c>
      <c r="Q47" s="146">
        <v>0</v>
      </c>
      <c r="R47" s="146">
        <v>0</v>
      </c>
      <c r="S47" s="146">
        <v>0</v>
      </c>
      <c r="T47" s="146">
        <v>0</v>
      </c>
      <c r="U47" s="146">
        <v>0</v>
      </c>
      <c r="V47" s="146">
        <v>0</v>
      </c>
      <c r="W47" s="146">
        <v>0</v>
      </c>
      <c r="X47" s="146">
        <v>0</v>
      </c>
      <c r="Y47" s="146">
        <v>0</v>
      </c>
      <c r="Z47" s="146">
        <v>0</v>
      </c>
      <c r="AA47" s="146">
        <v>0</v>
      </c>
      <c r="AB47" s="146">
        <v>0</v>
      </c>
      <c r="AC47" s="146">
        <v>0</v>
      </c>
      <c r="AD47" s="146">
        <v>0</v>
      </c>
      <c r="AE47" s="146">
        <v>0</v>
      </c>
      <c r="AF47" s="146">
        <v>0</v>
      </c>
      <c r="AG47" s="146">
        <v>0</v>
      </c>
      <c r="AH47" s="146">
        <v>0</v>
      </c>
      <c r="AI47" s="146">
        <v>0</v>
      </c>
      <c r="AJ47" s="146">
        <v>0</v>
      </c>
      <c r="AK47" s="146">
        <v>0</v>
      </c>
      <c r="AL47" s="146">
        <v>0</v>
      </c>
      <c r="AM47" s="146">
        <v>0</v>
      </c>
      <c r="AN47" s="146">
        <v>0</v>
      </c>
      <c r="AO47" s="146">
        <v>0</v>
      </c>
      <c r="AP47" s="146">
        <v>0</v>
      </c>
      <c r="AQ47" s="146">
        <v>0</v>
      </c>
      <c r="AR47" s="146">
        <v>0</v>
      </c>
      <c r="AS47" s="146">
        <v>0</v>
      </c>
      <c r="AT47" s="146">
        <v>0</v>
      </c>
      <c r="AU47" s="146">
        <v>0</v>
      </c>
      <c r="AV47" s="146">
        <v>0</v>
      </c>
      <c r="AW47" s="146">
        <v>0</v>
      </c>
      <c r="AX47" s="146">
        <v>0</v>
      </c>
      <c r="AY47" s="146">
        <v>0</v>
      </c>
      <c r="AZ47" s="146">
        <v>0</v>
      </c>
      <c r="BA47" s="146">
        <v>0</v>
      </c>
      <c r="BB47" s="146">
        <v>0</v>
      </c>
      <c r="BC47" s="146">
        <v>0</v>
      </c>
      <c r="BD47" s="146">
        <v>0</v>
      </c>
      <c r="BE47" s="146">
        <v>0</v>
      </c>
      <c r="BF47" s="146">
        <v>0</v>
      </c>
      <c r="BG47" s="146">
        <v>0</v>
      </c>
      <c r="BH47" s="146">
        <v>0</v>
      </c>
      <c r="BI47" s="146">
        <v>0</v>
      </c>
      <c r="BJ47" s="146">
        <v>0</v>
      </c>
      <c r="BK47" s="146">
        <v>0</v>
      </c>
      <c r="BL47" s="146">
        <v>0</v>
      </c>
      <c r="BM47" s="146">
        <v>0</v>
      </c>
      <c r="BN47" s="146">
        <v>0</v>
      </c>
      <c r="BO47" s="146">
        <v>0</v>
      </c>
      <c r="BP47" s="146">
        <v>0</v>
      </c>
      <c r="BQ47" s="146">
        <v>0</v>
      </c>
      <c r="BR47" s="204">
        <v>0</v>
      </c>
      <c r="BS47" s="146">
        <v>0</v>
      </c>
      <c r="BT47" s="146">
        <v>0</v>
      </c>
      <c r="BU47" s="146">
        <v>0</v>
      </c>
      <c r="BV47" s="146">
        <v>0</v>
      </c>
      <c r="BW47" s="146">
        <v>0</v>
      </c>
      <c r="BX47" s="146">
        <v>0</v>
      </c>
      <c r="BY47" s="146">
        <v>0</v>
      </c>
      <c r="BZ47" s="146">
        <v>0</v>
      </c>
      <c r="CA47" s="146">
        <v>1</v>
      </c>
      <c r="CB47" s="146">
        <v>0</v>
      </c>
      <c r="CC47" s="146">
        <v>0</v>
      </c>
      <c r="CD47" s="146">
        <v>0</v>
      </c>
      <c r="CE47" s="146">
        <v>0</v>
      </c>
      <c r="CF47" s="146">
        <v>0</v>
      </c>
      <c r="CG47" s="146">
        <v>0</v>
      </c>
      <c r="CH47" s="146">
        <v>0</v>
      </c>
      <c r="CI47" s="146">
        <v>0</v>
      </c>
      <c r="CJ47" s="146">
        <v>0</v>
      </c>
      <c r="CK47" s="146">
        <v>0</v>
      </c>
      <c r="CL47" s="146">
        <v>0</v>
      </c>
      <c r="CM47" s="146">
        <v>0</v>
      </c>
      <c r="CN47" s="146">
        <v>0</v>
      </c>
      <c r="CO47" s="146">
        <v>0</v>
      </c>
      <c r="CP47" s="146">
        <v>0</v>
      </c>
      <c r="CQ47" s="146">
        <v>2</v>
      </c>
      <c r="CR47" s="146">
        <v>0</v>
      </c>
      <c r="CS47" s="146">
        <v>0</v>
      </c>
      <c r="CT47" s="146">
        <v>0</v>
      </c>
      <c r="CU47" s="146">
        <v>0</v>
      </c>
      <c r="CV47" s="146">
        <v>0</v>
      </c>
      <c r="CW47" s="146">
        <v>0</v>
      </c>
      <c r="CX47" s="146">
        <v>0</v>
      </c>
      <c r="CY47" s="146">
        <v>0</v>
      </c>
      <c r="CZ47" s="146">
        <v>0</v>
      </c>
      <c r="DA47" s="146">
        <v>0</v>
      </c>
      <c r="DB47" s="146">
        <v>0</v>
      </c>
      <c r="DC47" s="146">
        <v>0</v>
      </c>
      <c r="DD47" s="146">
        <v>0</v>
      </c>
      <c r="DE47" s="146">
        <v>0</v>
      </c>
      <c r="DF47" s="146">
        <v>1</v>
      </c>
      <c r="DG47" s="146">
        <v>0</v>
      </c>
      <c r="DH47" s="146">
        <v>0</v>
      </c>
      <c r="DI47" s="146">
        <v>0</v>
      </c>
      <c r="DJ47" s="146">
        <v>0</v>
      </c>
    </row>
    <row r="49" spans="1:19" x14ac:dyDescent="0.25">
      <c r="P49" t="s">
        <v>846</v>
      </c>
    </row>
    <row r="50" spans="1:19" x14ac:dyDescent="0.25">
      <c r="A50" s="146" t="s">
        <v>844</v>
      </c>
      <c r="B50" s="167" t="s">
        <v>839</v>
      </c>
      <c r="C50" s="163" t="s">
        <v>836</v>
      </c>
      <c r="D50" s="146" t="s">
        <v>837</v>
      </c>
      <c r="P50" s="146" t="s">
        <v>845</v>
      </c>
      <c r="Q50" s="167" t="s">
        <v>839</v>
      </c>
      <c r="R50" s="163" t="s">
        <v>836</v>
      </c>
      <c r="S50" s="146" t="s">
        <v>837</v>
      </c>
    </row>
    <row r="51" spans="1:19" x14ac:dyDescent="0.25">
      <c r="A51" s="146">
        <v>1</v>
      </c>
      <c r="B51" s="146">
        <v>14.1</v>
      </c>
      <c r="C51" s="197">
        <v>1</v>
      </c>
      <c r="D51" s="146">
        <f>C51</f>
        <v>1</v>
      </c>
      <c r="P51" s="146">
        <v>1</v>
      </c>
      <c r="Q51" s="146">
        <v>22.1</v>
      </c>
      <c r="R51" s="197">
        <v>1</v>
      </c>
      <c r="S51" s="146">
        <f>R51</f>
        <v>1</v>
      </c>
    </row>
    <row r="52" spans="1:19" x14ac:dyDescent="0.25">
      <c r="A52" s="146">
        <v>2</v>
      </c>
      <c r="B52" s="146">
        <v>14.2</v>
      </c>
      <c r="C52" s="197">
        <v>0</v>
      </c>
      <c r="D52" s="146">
        <f>C52+D51</f>
        <v>1</v>
      </c>
      <c r="P52" s="146">
        <v>2</v>
      </c>
      <c r="Q52" s="146">
        <v>22.2</v>
      </c>
      <c r="R52" s="197">
        <v>0</v>
      </c>
      <c r="S52" s="146">
        <f>R52+S51</f>
        <v>1</v>
      </c>
    </row>
    <row r="53" spans="1:19" x14ac:dyDescent="0.25">
      <c r="A53" s="146">
        <v>3</v>
      </c>
      <c r="B53" s="146">
        <v>14.3</v>
      </c>
      <c r="C53" s="197">
        <v>0</v>
      </c>
      <c r="D53" s="146">
        <f t="shared" ref="D53:D79" si="2">C53+D52</f>
        <v>1</v>
      </c>
      <c r="P53" s="146">
        <v>3</v>
      </c>
      <c r="Q53" s="146">
        <v>22.3</v>
      </c>
      <c r="R53" s="197">
        <v>0</v>
      </c>
      <c r="S53" s="146">
        <f t="shared" ref="S53:S65" si="3">R53+S52</f>
        <v>1</v>
      </c>
    </row>
    <row r="54" spans="1:19" x14ac:dyDescent="0.25">
      <c r="A54" s="146">
        <v>4</v>
      </c>
      <c r="B54" s="146">
        <v>15.1</v>
      </c>
      <c r="C54" s="197">
        <v>2</v>
      </c>
      <c r="D54" s="146">
        <f t="shared" si="2"/>
        <v>3</v>
      </c>
      <c r="P54" s="146">
        <v>4</v>
      </c>
      <c r="Q54" s="146">
        <v>23.1</v>
      </c>
      <c r="R54" s="197">
        <v>0</v>
      </c>
      <c r="S54" s="146">
        <f t="shared" si="3"/>
        <v>1</v>
      </c>
    </row>
    <row r="55" spans="1:19" x14ac:dyDescent="0.25">
      <c r="A55" s="146">
        <v>5</v>
      </c>
      <c r="B55" s="146">
        <v>15.2</v>
      </c>
      <c r="C55" s="197">
        <v>0</v>
      </c>
      <c r="D55" s="146">
        <f t="shared" si="2"/>
        <v>3</v>
      </c>
      <c r="P55" s="146">
        <v>5</v>
      </c>
      <c r="Q55" s="146">
        <v>23.2</v>
      </c>
      <c r="R55" s="197">
        <v>0</v>
      </c>
      <c r="S55" s="146">
        <f t="shared" si="3"/>
        <v>1</v>
      </c>
    </row>
    <row r="56" spans="1:19" x14ac:dyDescent="0.25">
      <c r="A56" s="146">
        <v>6</v>
      </c>
      <c r="B56" s="146">
        <v>15.3</v>
      </c>
      <c r="C56" s="197">
        <v>0</v>
      </c>
      <c r="D56" s="146">
        <f t="shared" si="2"/>
        <v>3</v>
      </c>
      <c r="P56" s="146">
        <v>6</v>
      </c>
      <c r="Q56" s="146">
        <v>23.3</v>
      </c>
      <c r="R56" s="197">
        <v>2</v>
      </c>
      <c r="S56" s="146">
        <f t="shared" si="3"/>
        <v>3</v>
      </c>
    </row>
    <row r="57" spans="1:19" x14ac:dyDescent="0.25">
      <c r="A57" s="146">
        <v>7</v>
      </c>
      <c r="B57" s="146">
        <v>16.100000000000001</v>
      </c>
      <c r="C57" s="197">
        <v>0</v>
      </c>
      <c r="D57" s="146">
        <f t="shared" si="2"/>
        <v>3</v>
      </c>
      <c r="P57" s="146">
        <v>7</v>
      </c>
      <c r="Q57" s="146">
        <v>24.1</v>
      </c>
      <c r="R57" s="197">
        <v>0</v>
      </c>
      <c r="S57" s="146">
        <f t="shared" si="3"/>
        <v>3</v>
      </c>
    </row>
    <row r="58" spans="1:19" x14ac:dyDescent="0.25">
      <c r="A58" s="146">
        <v>8</v>
      </c>
      <c r="B58" s="146">
        <v>16.2</v>
      </c>
      <c r="C58" s="197">
        <v>0</v>
      </c>
      <c r="D58" s="146">
        <f t="shared" si="2"/>
        <v>3</v>
      </c>
      <c r="P58" s="146">
        <v>8</v>
      </c>
      <c r="Q58" s="146">
        <v>24.2</v>
      </c>
      <c r="R58" s="197">
        <v>0</v>
      </c>
      <c r="S58" s="146">
        <f t="shared" si="3"/>
        <v>3</v>
      </c>
    </row>
    <row r="59" spans="1:19" x14ac:dyDescent="0.25">
      <c r="A59" s="146">
        <v>9</v>
      </c>
      <c r="B59" s="146">
        <v>16.3</v>
      </c>
      <c r="C59" s="197">
        <v>1</v>
      </c>
      <c r="D59" s="146">
        <f t="shared" si="2"/>
        <v>4</v>
      </c>
      <c r="P59" s="146">
        <v>9</v>
      </c>
      <c r="Q59" s="146">
        <v>24.3</v>
      </c>
      <c r="R59" s="197">
        <v>0</v>
      </c>
      <c r="S59" s="146">
        <f t="shared" si="3"/>
        <v>3</v>
      </c>
    </row>
    <row r="60" spans="1:19" x14ac:dyDescent="0.25">
      <c r="A60" s="146">
        <v>10</v>
      </c>
      <c r="B60" s="146">
        <v>17.100000000000001</v>
      </c>
      <c r="C60" s="197">
        <v>0</v>
      </c>
      <c r="D60" s="146">
        <f t="shared" si="2"/>
        <v>4</v>
      </c>
      <c r="P60" s="146">
        <v>10</v>
      </c>
      <c r="Q60" s="146">
        <v>25.1</v>
      </c>
      <c r="R60" s="197">
        <v>0</v>
      </c>
      <c r="S60" s="146">
        <f t="shared" si="3"/>
        <v>3</v>
      </c>
    </row>
    <row r="61" spans="1:19" x14ac:dyDescent="0.25">
      <c r="A61" s="146">
        <v>11</v>
      </c>
      <c r="B61" s="146">
        <v>17.2</v>
      </c>
      <c r="C61" s="197">
        <v>0</v>
      </c>
      <c r="D61" s="146">
        <f t="shared" si="2"/>
        <v>4</v>
      </c>
      <c r="P61" s="146">
        <v>11</v>
      </c>
      <c r="Q61" s="146">
        <v>25.2</v>
      </c>
      <c r="R61" s="197">
        <v>0</v>
      </c>
      <c r="S61" s="146">
        <f t="shared" si="3"/>
        <v>3</v>
      </c>
    </row>
    <row r="62" spans="1:19" x14ac:dyDescent="0.25">
      <c r="A62" s="146">
        <v>12</v>
      </c>
      <c r="B62" s="146">
        <v>17.3</v>
      </c>
      <c r="C62" s="197">
        <v>0</v>
      </c>
      <c r="D62" s="146">
        <f t="shared" si="2"/>
        <v>4</v>
      </c>
      <c r="P62" s="146">
        <v>12</v>
      </c>
      <c r="Q62" s="146">
        <v>25.3</v>
      </c>
      <c r="R62" s="197">
        <v>0</v>
      </c>
      <c r="S62" s="146">
        <f t="shared" si="3"/>
        <v>3</v>
      </c>
    </row>
    <row r="63" spans="1:19" x14ac:dyDescent="0.25">
      <c r="A63" s="146">
        <v>13</v>
      </c>
      <c r="B63" s="146">
        <v>18.100000000000001</v>
      </c>
      <c r="C63" s="197">
        <v>0</v>
      </c>
      <c r="D63" s="146">
        <f t="shared" si="2"/>
        <v>4</v>
      </c>
      <c r="P63" s="146">
        <v>13</v>
      </c>
      <c r="Q63" s="146">
        <v>26.1</v>
      </c>
      <c r="R63" s="197">
        <v>1</v>
      </c>
      <c r="S63" s="146">
        <f t="shared" si="3"/>
        <v>4</v>
      </c>
    </row>
    <row r="64" spans="1:19" x14ac:dyDescent="0.25">
      <c r="A64" s="146">
        <v>14</v>
      </c>
      <c r="B64" s="146">
        <v>18.2</v>
      </c>
      <c r="C64" s="197">
        <v>0</v>
      </c>
      <c r="D64" s="146">
        <f t="shared" si="2"/>
        <v>4</v>
      </c>
      <c r="P64" s="146">
        <v>14</v>
      </c>
      <c r="Q64" s="146">
        <v>26.2</v>
      </c>
      <c r="R64" s="197">
        <v>0</v>
      </c>
      <c r="S64" s="146">
        <f t="shared" si="3"/>
        <v>4</v>
      </c>
    </row>
    <row r="65" spans="1:19" x14ac:dyDescent="0.25">
      <c r="A65" s="146">
        <v>15</v>
      </c>
      <c r="B65" s="146">
        <v>18.3</v>
      </c>
      <c r="C65" s="197">
        <v>0</v>
      </c>
      <c r="D65" s="146">
        <f t="shared" si="2"/>
        <v>4</v>
      </c>
      <c r="P65" s="146">
        <v>15</v>
      </c>
      <c r="Q65" s="146">
        <v>26.3</v>
      </c>
      <c r="R65" s="197">
        <v>0</v>
      </c>
      <c r="S65" s="146">
        <f t="shared" si="3"/>
        <v>4</v>
      </c>
    </row>
    <row r="66" spans="1:19" x14ac:dyDescent="0.25">
      <c r="A66" s="146">
        <v>16</v>
      </c>
      <c r="B66" s="146">
        <v>19.100000000000001</v>
      </c>
      <c r="C66" s="197">
        <v>0</v>
      </c>
      <c r="D66" s="146">
        <f t="shared" si="2"/>
        <v>4</v>
      </c>
    </row>
    <row r="67" spans="1:19" x14ac:dyDescent="0.25">
      <c r="A67" s="146">
        <v>17</v>
      </c>
      <c r="B67" s="146">
        <v>19.2</v>
      </c>
      <c r="C67" s="197">
        <v>0</v>
      </c>
      <c r="D67" s="146">
        <f t="shared" si="2"/>
        <v>4</v>
      </c>
      <c r="P67" s="146" t="s">
        <v>845</v>
      </c>
      <c r="Q67" s="167" t="s">
        <v>839</v>
      </c>
      <c r="R67" s="163" t="s">
        <v>848</v>
      </c>
      <c r="S67" s="146" t="s">
        <v>837</v>
      </c>
    </row>
    <row r="68" spans="1:19" x14ac:dyDescent="0.25">
      <c r="A68" s="146">
        <v>18</v>
      </c>
      <c r="B68" s="146">
        <v>19.3</v>
      </c>
      <c r="C68" s="197">
        <v>0</v>
      </c>
      <c r="D68" s="146">
        <f t="shared" si="2"/>
        <v>4</v>
      </c>
      <c r="P68" s="146">
        <v>1</v>
      </c>
      <c r="Q68" s="146">
        <v>22.1</v>
      </c>
      <c r="R68" s="197">
        <v>5</v>
      </c>
      <c r="S68" s="146">
        <f>R68</f>
        <v>5</v>
      </c>
    </row>
    <row r="69" spans="1:19" x14ac:dyDescent="0.25">
      <c r="A69" s="146">
        <v>19</v>
      </c>
      <c r="B69" s="146">
        <v>21.1</v>
      </c>
      <c r="C69" s="197">
        <v>0</v>
      </c>
      <c r="D69" s="146">
        <f t="shared" si="2"/>
        <v>4</v>
      </c>
      <c r="P69" s="146">
        <v>2</v>
      </c>
      <c r="Q69" s="146">
        <v>22.2</v>
      </c>
      <c r="R69" s="197">
        <v>3</v>
      </c>
      <c r="S69" s="146">
        <f>R69+S68</f>
        <v>8</v>
      </c>
    </row>
    <row r="70" spans="1:19" x14ac:dyDescent="0.25">
      <c r="A70" s="146">
        <v>20</v>
      </c>
      <c r="B70" s="146">
        <v>21.2</v>
      </c>
      <c r="C70" s="197">
        <v>0</v>
      </c>
      <c r="D70" s="146">
        <f t="shared" si="2"/>
        <v>4</v>
      </c>
      <c r="P70" s="146">
        <v>3</v>
      </c>
      <c r="Q70" s="146">
        <v>22.3</v>
      </c>
      <c r="R70" s="197">
        <v>2</v>
      </c>
      <c r="S70" s="146">
        <f t="shared" ref="S70:S82" si="4">R70+S69</f>
        <v>10</v>
      </c>
    </row>
    <row r="71" spans="1:19" x14ac:dyDescent="0.25">
      <c r="A71" s="146">
        <v>21</v>
      </c>
      <c r="B71" s="146">
        <v>21.3</v>
      </c>
      <c r="C71" s="197">
        <v>0</v>
      </c>
      <c r="D71" s="146">
        <f t="shared" si="2"/>
        <v>4</v>
      </c>
      <c r="P71" s="146">
        <v>4</v>
      </c>
      <c r="Q71" s="146">
        <v>23.1</v>
      </c>
      <c r="R71" s="197">
        <v>1</v>
      </c>
      <c r="S71" s="146">
        <f t="shared" si="4"/>
        <v>11</v>
      </c>
    </row>
    <row r="72" spans="1:19" x14ac:dyDescent="0.25">
      <c r="A72" s="146">
        <v>22</v>
      </c>
      <c r="B72" s="146">
        <v>27</v>
      </c>
      <c r="C72" s="197">
        <v>1</v>
      </c>
      <c r="D72" s="146">
        <f t="shared" si="2"/>
        <v>5</v>
      </c>
      <c r="P72" s="146">
        <v>5</v>
      </c>
      <c r="Q72" s="146">
        <v>23.2</v>
      </c>
      <c r="R72" s="197">
        <v>0</v>
      </c>
      <c r="S72" s="146">
        <f t="shared" si="4"/>
        <v>11</v>
      </c>
    </row>
    <row r="73" spans="1:19" x14ac:dyDescent="0.25">
      <c r="A73" s="146">
        <v>23</v>
      </c>
      <c r="B73" s="146">
        <v>27.1</v>
      </c>
      <c r="C73" s="197">
        <v>0</v>
      </c>
      <c r="D73" s="146">
        <f t="shared" si="2"/>
        <v>5</v>
      </c>
      <c r="P73" s="146">
        <v>6</v>
      </c>
      <c r="Q73" s="146">
        <v>23.3</v>
      </c>
      <c r="R73" s="197">
        <v>0</v>
      </c>
      <c r="S73" s="146">
        <f t="shared" si="4"/>
        <v>11</v>
      </c>
    </row>
    <row r="74" spans="1:19" x14ac:dyDescent="0.25">
      <c r="A74" s="146">
        <v>24</v>
      </c>
      <c r="B74" s="146">
        <v>127</v>
      </c>
      <c r="C74" s="197">
        <v>1</v>
      </c>
      <c r="D74" s="146">
        <f t="shared" si="2"/>
        <v>6</v>
      </c>
      <c r="P74" s="146">
        <v>7</v>
      </c>
      <c r="Q74" s="146">
        <v>24.1</v>
      </c>
      <c r="R74" s="197">
        <v>0</v>
      </c>
      <c r="S74" s="146">
        <f t="shared" si="4"/>
        <v>11</v>
      </c>
    </row>
    <row r="75" spans="1:19" x14ac:dyDescent="0.25">
      <c r="A75" s="146">
        <v>25</v>
      </c>
      <c r="B75" s="146">
        <v>129</v>
      </c>
      <c r="C75" s="197">
        <v>4</v>
      </c>
      <c r="D75" s="146">
        <f t="shared" si="2"/>
        <v>10</v>
      </c>
      <c r="P75" s="146">
        <v>8</v>
      </c>
      <c r="Q75" s="146">
        <v>24.2</v>
      </c>
      <c r="R75" s="197">
        <v>0</v>
      </c>
      <c r="S75" s="146">
        <f t="shared" si="4"/>
        <v>11</v>
      </c>
    </row>
    <row r="76" spans="1:19" x14ac:dyDescent="0.25">
      <c r="A76" s="146">
        <v>26</v>
      </c>
      <c r="B76" s="146">
        <v>130</v>
      </c>
      <c r="C76" s="197">
        <v>1</v>
      </c>
      <c r="D76" s="146">
        <f t="shared" si="2"/>
        <v>11</v>
      </c>
      <c r="P76" s="146">
        <v>9</v>
      </c>
      <c r="Q76" s="146">
        <v>24.3</v>
      </c>
      <c r="R76" s="197">
        <v>1</v>
      </c>
      <c r="S76" s="146">
        <f t="shared" si="4"/>
        <v>12</v>
      </c>
    </row>
    <row r="77" spans="1:19" x14ac:dyDescent="0.25">
      <c r="A77" s="146">
        <v>27</v>
      </c>
      <c r="B77" s="146">
        <v>130.1</v>
      </c>
      <c r="C77" s="197">
        <v>0</v>
      </c>
      <c r="D77" s="146">
        <f t="shared" si="2"/>
        <v>11</v>
      </c>
      <c r="P77" s="146">
        <v>10</v>
      </c>
      <c r="Q77" s="146">
        <v>25.1</v>
      </c>
      <c r="R77" s="197">
        <v>0</v>
      </c>
      <c r="S77" s="146">
        <f t="shared" si="4"/>
        <v>12</v>
      </c>
    </row>
    <row r="78" spans="1:19" x14ac:dyDescent="0.25">
      <c r="A78" s="146">
        <v>28</v>
      </c>
      <c r="B78" s="146">
        <v>130.19999999999999</v>
      </c>
      <c r="C78" s="197">
        <v>0</v>
      </c>
      <c r="D78" s="146">
        <f t="shared" si="2"/>
        <v>11</v>
      </c>
      <c r="P78" s="146">
        <v>11</v>
      </c>
      <c r="Q78" s="146">
        <v>25.2</v>
      </c>
      <c r="R78" s="197">
        <v>0</v>
      </c>
      <c r="S78" s="146">
        <f t="shared" si="4"/>
        <v>12</v>
      </c>
    </row>
    <row r="79" spans="1:19" x14ac:dyDescent="0.25">
      <c r="A79" s="146">
        <v>29</v>
      </c>
      <c r="B79" s="146">
        <v>130.30000000000001</v>
      </c>
      <c r="C79" s="197">
        <v>0</v>
      </c>
      <c r="D79" s="146">
        <f t="shared" si="2"/>
        <v>11</v>
      </c>
      <c r="P79" s="146">
        <v>12</v>
      </c>
      <c r="Q79" s="146">
        <v>25.3</v>
      </c>
      <c r="R79" s="197">
        <v>0</v>
      </c>
      <c r="S79" s="146">
        <f t="shared" si="4"/>
        <v>12</v>
      </c>
    </row>
    <row r="80" spans="1:19" x14ac:dyDescent="0.25">
      <c r="P80" s="146">
        <v>13</v>
      </c>
      <c r="Q80" s="146">
        <v>26.1</v>
      </c>
      <c r="R80" s="197">
        <v>0</v>
      </c>
      <c r="S80" s="146">
        <f t="shared" si="4"/>
        <v>12</v>
      </c>
    </row>
    <row r="81" spans="1:19" x14ac:dyDescent="0.25">
      <c r="A81" s="146" t="s">
        <v>844</v>
      </c>
      <c r="B81" s="167" t="s">
        <v>839</v>
      </c>
      <c r="C81" s="163" t="s">
        <v>848</v>
      </c>
      <c r="D81" s="146" t="s">
        <v>837</v>
      </c>
      <c r="P81" s="146">
        <v>14</v>
      </c>
      <c r="Q81" s="146">
        <v>26.2</v>
      </c>
      <c r="R81" s="197">
        <v>0</v>
      </c>
      <c r="S81" s="146">
        <f t="shared" si="4"/>
        <v>12</v>
      </c>
    </row>
    <row r="82" spans="1:19" x14ac:dyDescent="0.25">
      <c r="A82" s="146">
        <v>1</v>
      </c>
      <c r="B82" s="146">
        <v>14.1</v>
      </c>
      <c r="C82" s="197">
        <v>3</v>
      </c>
      <c r="D82" s="146">
        <f>C82</f>
        <v>3</v>
      </c>
      <c r="P82" s="146">
        <v>15</v>
      </c>
      <c r="Q82" s="146">
        <v>26.3</v>
      </c>
      <c r="R82" s="197">
        <v>1</v>
      </c>
      <c r="S82" s="146">
        <f t="shared" si="4"/>
        <v>13</v>
      </c>
    </row>
    <row r="83" spans="1:19" x14ac:dyDescent="0.25">
      <c r="A83" s="146">
        <v>2</v>
      </c>
      <c r="B83" s="146">
        <v>14.2</v>
      </c>
      <c r="C83" s="197">
        <v>3</v>
      </c>
      <c r="D83" s="146">
        <f>C83+D82</f>
        <v>6</v>
      </c>
    </row>
    <row r="84" spans="1:19" x14ac:dyDescent="0.25">
      <c r="A84" s="146">
        <v>3</v>
      </c>
      <c r="B84" s="146">
        <v>14.3</v>
      </c>
      <c r="C84" s="197">
        <v>0</v>
      </c>
      <c r="D84" s="146">
        <f t="shared" ref="D84:D110" si="5">C84+D83</f>
        <v>6</v>
      </c>
    </row>
    <row r="85" spans="1:19" x14ac:dyDescent="0.25">
      <c r="A85" s="146">
        <v>4</v>
      </c>
      <c r="B85" s="146">
        <v>15.1</v>
      </c>
      <c r="C85" s="197">
        <v>1</v>
      </c>
      <c r="D85" s="146">
        <f t="shared" si="5"/>
        <v>7</v>
      </c>
    </row>
    <row r="86" spans="1:19" x14ac:dyDescent="0.25">
      <c r="A86" s="146">
        <v>5</v>
      </c>
      <c r="B86" s="146">
        <v>15.2</v>
      </c>
      <c r="C86" s="197">
        <v>0</v>
      </c>
      <c r="D86" s="146">
        <f t="shared" si="5"/>
        <v>7</v>
      </c>
    </row>
    <row r="87" spans="1:19" x14ac:dyDescent="0.25">
      <c r="A87" s="146">
        <v>6</v>
      </c>
      <c r="B87" s="146">
        <v>15.3</v>
      </c>
      <c r="C87" s="197">
        <v>0</v>
      </c>
      <c r="D87" s="146">
        <f t="shared" si="5"/>
        <v>7</v>
      </c>
    </row>
    <row r="88" spans="1:19" x14ac:dyDescent="0.25">
      <c r="A88" s="146">
        <v>7</v>
      </c>
      <c r="B88" s="146">
        <v>16.100000000000001</v>
      </c>
      <c r="C88" s="197">
        <v>0</v>
      </c>
      <c r="D88" s="146">
        <f t="shared" si="5"/>
        <v>7</v>
      </c>
    </row>
    <row r="89" spans="1:19" x14ac:dyDescent="0.25">
      <c r="A89" s="146">
        <v>8</v>
      </c>
      <c r="B89" s="146">
        <v>16.2</v>
      </c>
      <c r="C89" s="197">
        <v>0</v>
      </c>
      <c r="D89" s="146">
        <f t="shared" si="5"/>
        <v>7</v>
      </c>
    </row>
    <row r="90" spans="1:19" x14ac:dyDescent="0.25">
      <c r="A90" s="146">
        <v>9</v>
      </c>
      <c r="B90" s="146">
        <v>16.3</v>
      </c>
      <c r="C90" s="197">
        <v>0</v>
      </c>
      <c r="D90" s="146">
        <f t="shared" si="5"/>
        <v>7</v>
      </c>
    </row>
    <row r="91" spans="1:19" x14ac:dyDescent="0.25">
      <c r="A91" s="146">
        <v>10</v>
      </c>
      <c r="B91" s="146">
        <v>17.100000000000001</v>
      </c>
      <c r="C91" s="197">
        <v>0</v>
      </c>
      <c r="D91" s="146">
        <f t="shared" si="5"/>
        <v>7</v>
      </c>
    </row>
    <row r="92" spans="1:19" x14ac:dyDescent="0.25">
      <c r="A92" s="146">
        <v>11</v>
      </c>
      <c r="B92" s="146">
        <v>17.2</v>
      </c>
      <c r="C92" s="197">
        <v>0</v>
      </c>
      <c r="D92" s="146">
        <f t="shared" si="5"/>
        <v>7</v>
      </c>
    </row>
    <row r="93" spans="1:19" x14ac:dyDescent="0.25">
      <c r="A93" s="146">
        <v>12</v>
      </c>
      <c r="B93" s="146">
        <v>17.3</v>
      </c>
      <c r="C93" s="197">
        <v>0</v>
      </c>
      <c r="D93" s="146">
        <f t="shared" si="5"/>
        <v>7</v>
      </c>
    </row>
    <row r="94" spans="1:19" x14ac:dyDescent="0.25">
      <c r="A94" s="146">
        <v>13</v>
      </c>
      <c r="B94" s="146">
        <v>18.100000000000001</v>
      </c>
      <c r="C94" s="197">
        <v>1</v>
      </c>
      <c r="D94" s="146">
        <f t="shared" si="5"/>
        <v>8</v>
      </c>
    </row>
    <row r="95" spans="1:19" x14ac:dyDescent="0.25">
      <c r="A95" s="146">
        <v>14</v>
      </c>
      <c r="B95" s="146">
        <v>18.2</v>
      </c>
      <c r="C95" s="197">
        <v>2</v>
      </c>
      <c r="D95" s="146">
        <f t="shared" si="5"/>
        <v>10</v>
      </c>
    </row>
    <row r="96" spans="1:19" x14ac:dyDescent="0.25">
      <c r="A96" s="146">
        <v>15</v>
      </c>
      <c r="B96" s="146">
        <v>18.3</v>
      </c>
      <c r="C96" s="197">
        <v>0</v>
      </c>
      <c r="D96" s="146">
        <f t="shared" si="5"/>
        <v>10</v>
      </c>
    </row>
    <row r="97" spans="1:4" x14ac:dyDescent="0.25">
      <c r="A97" s="146">
        <v>16</v>
      </c>
      <c r="B97" s="146">
        <v>19.100000000000001</v>
      </c>
      <c r="C97" s="197">
        <v>2</v>
      </c>
      <c r="D97" s="146">
        <f t="shared" si="5"/>
        <v>12</v>
      </c>
    </row>
    <row r="98" spans="1:4" x14ac:dyDescent="0.25">
      <c r="A98" s="146">
        <v>17</v>
      </c>
      <c r="B98" s="146">
        <v>19.2</v>
      </c>
      <c r="C98" s="197">
        <v>0</v>
      </c>
      <c r="D98" s="146">
        <f t="shared" si="5"/>
        <v>12</v>
      </c>
    </row>
    <row r="99" spans="1:4" x14ac:dyDescent="0.25">
      <c r="A99" s="146">
        <v>18</v>
      </c>
      <c r="B99" s="146">
        <v>19.3</v>
      </c>
      <c r="C99" s="197">
        <v>0</v>
      </c>
      <c r="D99" s="146">
        <f t="shared" si="5"/>
        <v>12</v>
      </c>
    </row>
    <row r="100" spans="1:4" x14ac:dyDescent="0.25">
      <c r="A100" s="146">
        <v>19</v>
      </c>
      <c r="B100" s="146">
        <v>21.1</v>
      </c>
      <c r="C100" s="197">
        <v>0</v>
      </c>
      <c r="D100" s="146">
        <f t="shared" si="5"/>
        <v>12</v>
      </c>
    </row>
    <row r="101" spans="1:4" x14ac:dyDescent="0.25">
      <c r="A101" s="146">
        <v>20</v>
      </c>
      <c r="B101" s="146">
        <v>21.2</v>
      </c>
      <c r="C101" s="197">
        <v>0</v>
      </c>
      <c r="D101" s="146">
        <f t="shared" si="5"/>
        <v>12</v>
      </c>
    </row>
    <row r="102" spans="1:4" x14ac:dyDescent="0.25">
      <c r="A102" s="146">
        <v>21</v>
      </c>
      <c r="B102" s="146">
        <v>21.3</v>
      </c>
      <c r="C102" s="197">
        <v>0</v>
      </c>
      <c r="D102" s="146">
        <f t="shared" si="5"/>
        <v>12</v>
      </c>
    </row>
    <row r="103" spans="1:4" x14ac:dyDescent="0.25">
      <c r="A103" s="146">
        <v>22</v>
      </c>
      <c r="B103" s="146">
        <v>27</v>
      </c>
      <c r="C103" s="197">
        <v>1</v>
      </c>
      <c r="D103" s="146">
        <f t="shared" si="5"/>
        <v>13</v>
      </c>
    </row>
    <row r="104" spans="1:4" x14ac:dyDescent="0.25">
      <c r="A104" s="146">
        <v>23</v>
      </c>
      <c r="B104" s="146">
        <v>27.1</v>
      </c>
      <c r="C104" s="197">
        <v>0</v>
      </c>
      <c r="D104" s="146">
        <f t="shared" si="5"/>
        <v>13</v>
      </c>
    </row>
    <row r="105" spans="1:4" x14ac:dyDescent="0.25">
      <c r="A105" s="146">
        <v>24</v>
      </c>
      <c r="B105" s="146">
        <v>127</v>
      </c>
      <c r="C105" s="197">
        <v>0</v>
      </c>
      <c r="D105" s="146">
        <f t="shared" si="5"/>
        <v>13</v>
      </c>
    </row>
    <row r="106" spans="1:4" x14ac:dyDescent="0.25">
      <c r="A106" s="146">
        <v>25</v>
      </c>
      <c r="B106" s="146">
        <v>129</v>
      </c>
      <c r="C106" s="197">
        <v>0</v>
      </c>
      <c r="D106" s="146">
        <f t="shared" si="5"/>
        <v>13</v>
      </c>
    </row>
    <row r="107" spans="1:4" x14ac:dyDescent="0.25">
      <c r="A107" s="146">
        <v>26</v>
      </c>
      <c r="B107" s="146">
        <v>130</v>
      </c>
      <c r="C107" s="197">
        <v>1</v>
      </c>
      <c r="D107" s="146">
        <f t="shared" si="5"/>
        <v>14</v>
      </c>
    </row>
    <row r="108" spans="1:4" x14ac:dyDescent="0.25">
      <c r="A108" s="146">
        <v>27</v>
      </c>
      <c r="B108" s="146">
        <v>130.1</v>
      </c>
      <c r="C108" s="197">
        <v>0</v>
      </c>
      <c r="D108" s="146">
        <f t="shared" si="5"/>
        <v>14</v>
      </c>
    </row>
    <row r="109" spans="1:4" x14ac:dyDescent="0.25">
      <c r="A109" s="146">
        <v>28</v>
      </c>
      <c r="B109" s="146">
        <v>130.19999999999999</v>
      </c>
      <c r="C109" s="197">
        <v>0</v>
      </c>
      <c r="D109" s="146">
        <f t="shared" si="5"/>
        <v>14</v>
      </c>
    </row>
    <row r="110" spans="1:4" x14ac:dyDescent="0.25">
      <c r="A110" s="146">
        <v>29</v>
      </c>
      <c r="B110" s="146">
        <v>130.30000000000001</v>
      </c>
      <c r="C110" s="197">
        <v>0</v>
      </c>
      <c r="D110" s="146">
        <f t="shared" si="5"/>
        <v>14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19E-E12C-4FD3-9665-D4DE77656F1B}">
  <dimension ref="A1:DH25"/>
  <sheetViews>
    <sheetView tabSelected="1" topLeftCell="CL1" workbookViewId="0">
      <selection activeCell="BN1" sqref="BN1:DF13"/>
    </sheetView>
  </sheetViews>
  <sheetFormatPr defaultRowHeight="15" x14ac:dyDescent="0.25"/>
  <cols>
    <col min="1" max="2" width="9.140625" style="56"/>
    <col min="3" max="3" width="20.5703125" style="56" customWidth="1"/>
    <col min="4" max="4" width="20" style="56" bestFit="1" customWidth="1"/>
    <col min="5" max="5" width="22.5703125" style="56" customWidth="1"/>
    <col min="6" max="6" width="18.7109375" style="56" customWidth="1"/>
    <col min="7" max="7" width="9" style="56" customWidth="1"/>
    <col min="8" max="16384" width="9.140625" style="56"/>
  </cols>
  <sheetData>
    <row r="1" spans="1:112" x14ac:dyDescent="0.25">
      <c r="BN1" s="56" t="s">
        <v>690</v>
      </c>
      <c r="BO1" s="56" t="s">
        <v>690</v>
      </c>
      <c r="BP1" s="56" t="s">
        <v>713</v>
      </c>
      <c r="BQ1" s="56" t="s">
        <v>713</v>
      </c>
      <c r="BR1" s="56" t="s">
        <v>713</v>
      </c>
      <c r="BS1" s="56" t="s">
        <v>713</v>
      </c>
      <c r="BT1" s="56" t="s">
        <v>713</v>
      </c>
      <c r="BU1" s="56" t="s">
        <v>713</v>
      </c>
      <c r="BV1" s="56" t="s">
        <v>713</v>
      </c>
      <c r="BW1" s="56" t="s">
        <v>713</v>
      </c>
      <c r="BX1" s="56" t="s">
        <v>713</v>
      </c>
      <c r="BY1" s="56" t="s">
        <v>713</v>
      </c>
      <c r="BZ1" s="56" t="s">
        <v>713</v>
      </c>
      <c r="CA1" s="56" t="s">
        <v>713</v>
      </c>
      <c r="CB1" s="56" t="s">
        <v>713</v>
      </c>
      <c r="CC1" s="56" t="s">
        <v>713</v>
      </c>
      <c r="CD1" s="56" t="s">
        <v>701</v>
      </c>
      <c r="CE1" s="56" t="s">
        <v>703</v>
      </c>
      <c r="CF1" s="56" t="s">
        <v>703</v>
      </c>
      <c r="CG1" s="56" t="s">
        <v>703</v>
      </c>
      <c r="CH1" s="56" t="s">
        <v>703</v>
      </c>
      <c r="CI1" s="56" t="s">
        <v>703</v>
      </c>
      <c r="CJ1" s="56" t="s">
        <v>703</v>
      </c>
      <c r="CK1" s="56" t="s">
        <v>703</v>
      </c>
      <c r="CL1" s="56" t="s">
        <v>727</v>
      </c>
      <c r="CM1" s="56" t="s">
        <v>698</v>
      </c>
      <c r="CN1" s="56" t="s">
        <v>698</v>
      </c>
      <c r="CO1" s="56" t="s">
        <v>694</v>
      </c>
      <c r="CP1" s="56" t="s">
        <v>694</v>
      </c>
      <c r="CQ1" s="56" t="s">
        <v>694</v>
      </c>
      <c r="CR1" s="56" t="s">
        <v>694</v>
      </c>
      <c r="CS1" s="56" t="s">
        <v>694</v>
      </c>
      <c r="CT1" s="56" t="s">
        <v>694</v>
      </c>
      <c r="CU1" s="56" t="s">
        <v>716</v>
      </c>
      <c r="CV1" s="56" t="s">
        <v>716</v>
      </c>
      <c r="CW1" s="56" t="s">
        <v>712</v>
      </c>
      <c r="CX1" s="56" t="s">
        <v>712</v>
      </c>
      <c r="CY1" s="56" t="s">
        <v>712</v>
      </c>
      <c r="CZ1" s="56" t="s">
        <v>735</v>
      </c>
      <c r="DA1" s="56" t="s">
        <v>728</v>
      </c>
      <c r="DB1" s="56" t="s">
        <v>729</v>
      </c>
      <c r="DC1" s="56" t="s">
        <v>729</v>
      </c>
      <c r="DD1" s="56" t="s">
        <v>729</v>
      </c>
      <c r="DE1" s="56" t="s">
        <v>729</v>
      </c>
    </row>
    <row r="2" spans="1:112" x14ac:dyDescent="0.25">
      <c r="A2" s="56" t="s">
        <v>0</v>
      </c>
      <c r="E2" s="56" t="s">
        <v>6</v>
      </c>
      <c r="F2" s="56" t="s">
        <v>7</v>
      </c>
      <c r="G2" s="56" t="s">
        <v>8</v>
      </c>
      <c r="H2" s="56" t="s">
        <v>9</v>
      </c>
      <c r="I2" s="56">
        <f>COUNTIF(F6:BK6,  "&lt;&gt;0")</f>
        <v>13</v>
      </c>
      <c r="J2" s="56" t="s">
        <v>11</v>
      </c>
      <c r="K2" s="56" t="s">
        <v>12</v>
      </c>
      <c r="L2" s="56" t="s">
        <v>214</v>
      </c>
      <c r="M2" s="56" t="s">
        <v>13</v>
      </c>
      <c r="N2" s="56" t="s">
        <v>14</v>
      </c>
      <c r="O2" s="56" t="s">
        <v>15</v>
      </c>
      <c r="P2" s="56" t="s">
        <v>16</v>
      </c>
      <c r="Q2" s="56" t="s">
        <v>17</v>
      </c>
      <c r="R2" s="56" t="s">
        <v>18</v>
      </c>
      <c r="S2" s="56" t="s">
        <v>19</v>
      </c>
      <c r="T2" s="56" t="s">
        <v>20</v>
      </c>
      <c r="U2" s="56" t="s">
        <v>21</v>
      </c>
      <c r="V2" s="56" t="s">
        <v>22</v>
      </c>
      <c r="W2" s="56" t="s">
        <v>567</v>
      </c>
      <c r="X2" s="56" t="s">
        <v>23</v>
      </c>
      <c r="Y2" s="56" t="s">
        <v>24</v>
      </c>
      <c r="Z2" s="56" t="s">
        <v>25</v>
      </c>
      <c r="AA2" s="56" t="s">
        <v>26</v>
      </c>
      <c r="AB2" s="56" t="s">
        <v>27</v>
      </c>
      <c r="AC2" s="56" t="s">
        <v>28</v>
      </c>
      <c r="AD2" s="56" t="s">
        <v>29</v>
      </c>
      <c r="AE2" s="56" t="s">
        <v>30</v>
      </c>
      <c r="AF2" s="56" t="s">
        <v>31</v>
      </c>
      <c r="AG2" s="56" t="s">
        <v>32</v>
      </c>
      <c r="AH2" s="56" t="s">
        <v>33</v>
      </c>
      <c r="AI2" s="56" t="s">
        <v>261</v>
      </c>
      <c r="AJ2" s="56" t="s">
        <v>34</v>
      </c>
      <c r="AK2" s="56" t="s">
        <v>35</v>
      </c>
      <c r="AL2" s="56" t="s">
        <v>36</v>
      </c>
      <c r="AM2" s="56" t="s">
        <v>37</v>
      </c>
      <c r="AN2" s="56" t="s">
        <v>38</v>
      </c>
      <c r="AO2" s="56" t="s">
        <v>39</v>
      </c>
      <c r="AP2" s="56" t="s">
        <v>40</v>
      </c>
      <c r="AR2" s="56" t="s">
        <v>41</v>
      </c>
      <c r="AS2" s="56" t="s">
        <v>259</v>
      </c>
      <c r="AT2" s="56" t="s">
        <v>42</v>
      </c>
      <c r="AU2" s="56" t="s">
        <v>43</v>
      </c>
      <c r="AV2" s="56" t="s">
        <v>44</v>
      </c>
      <c r="AW2" s="56" t="s">
        <v>45</v>
      </c>
      <c r="AX2" s="56" t="s">
        <v>46</v>
      </c>
      <c r="AY2" s="56" t="s">
        <v>47</v>
      </c>
      <c r="AZ2" s="56" t="s">
        <v>48</v>
      </c>
      <c r="BA2" s="56" t="s">
        <v>49</v>
      </c>
      <c r="BB2" s="56" t="s">
        <v>50</v>
      </c>
      <c r="BC2" s="56" t="s">
        <v>51</v>
      </c>
      <c r="BD2" s="56" t="s">
        <v>52</v>
      </c>
      <c r="BE2" s="56" t="s">
        <v>53</v>
      </c>
      <c r="BF2" s="56" t="s">
        <v>54</v>
      </c>
      <c r="BG2" s="56" t="s">
        <v>55</v>
      </c>
      <c r="BH2" s="56" t="s">
        <v>56</v>
      </c>
      <c r="BI2" s="56" t="s">
        <v>57</v>
      </c>
      <c r="BJ2" s="56" t="s">
        <v>58</v>
      </c>
      <c r="BK2" s="56" t="s">
        <v>59</v>
      </c>
      <c r="BN2" s="56" t="s">
        <v>684</v>
      </c>
      <c r="BO2" s="56" t="s">
        <v>691</v>
      </c>
      <c r="BP2" s="56" t="s">
        <v>654</v>
      </c>
      <c r="BQ2" s="56" t="s">
        <v>654</v>
      </c>
      <c r="BR2" s="56" t="s">
        <v>654</v>
      </c>
      <c r="BS2" s="56" t="s">
        <v>654</v>
      </c>
      <c r="BT2" s="56" t="s">
        <v>654</v>
      </c>
      <c r="BU2" s="56" t="s">
        <v>654</v>
      </c>
      <c r="BV2" s="56" t="s">
        <v>654</v>
      </c>
      <c r="BW2" s="56" t="s">
        <v>678</v>
      </c>
      <c r="BX2" s="56" t="s">
        <v>677</v>
      </c>
      <c r="BY2" s="56" t="s">
        <v>676</v>
      </c>
      <c r="BZ2" s="56" t="s">
        <v>676</v>
      </c>
      <c r="CA2" s="56" t="s">
        <v>733</v>
      </c>
      <c r="CB2" s="56" t="s">
        <v>689</v>
      </c>
      <c r="CC2" s="56" t="s">
        <v>689</v>
      </c>
      <c r="CD2" s="56" t="s">
        <v>700</v>
      </c>
      <c r="CE2" s="56" t="s">
        <v>702</v>
      </c>
      <c r="CF2" s="56" t="s">
        <v>702</v>
      </c>
      <c r="CG2" s="56" t="s">
        <v>702</v>
      </c>
      <c r="CH2" s="56" t="s">
        <v>705</v>
      </c>
      <c r="CI2" s="56" t="s">
        <v>705</v>
      </c>
      <c r="CJ2" s="56" t="s">
        <v>685</v>
      </c>
      <c r="CK2" s="56" t="s">
        <v>747</v>
      </c>
      <c r="CL2" s="56" t="s">
        <v>682</v>
      </c>
      <c r="CM2" s="56" t="s">
        <v>699</v>
      </c>
      <c r="CN2" s="56" t="s">
        <v>696</v>
      </c>
      <c r="CO2" s="56" t="s">
        <v>693</v>
      </c>
      <c r="CP2" s="56" t="s">
        <v>653</v>
      </c>
      <c r="CQ2" s="56" t="s">
        <v>653</v>
      </c>
      <c r="CR2" s="56" t="s">
        <v>683</v>
      </c>
      <c r="CS2" s="56" t="s">
        <v>730</v>
      </c>
      <c r="CT2" s="56" t="s">
        <v>732</v>
      </c>
      <c r="CU2" s="56" t="s">
        <v>687</v>
      </c>
      <c r="CV2" s="56" t="s">
        <v>745</v>
      </c>
      <c r="CW2" s="56" t="s">
        <v>561</v>
      </c>
      <c r="CX2" s="56" t="s">
        <v>561</v>
      </c>
      <c r="CY2" s="56" t="s">
        <v>680</v>
      </c>
      <c r="CZ2" s="56" t="s">
        <v>735</v>
      </c>
      <c r="DA2" s="56" t="s">
        <v>681</v>
      </c>
      <c r="DB2" s="56" t="s">
        <v>679</v>
      </c>
      <c r="DC2" s="56" t="s">
        <v>736</v>
      </c>
      <c r="DD2" s="56" t="s">
        <v>736</v>
      </c>
      <c r="DE2" s="56" t="s">
        <v>742</v>
      </c>
      <c r="DF2" s="56" t="s">
        <v>569</v>
      </c>
    </row>
    <row r="3" spans="1:112" x14ac:dyDescent="0.25">
      <c r="A3" s="56" t="s">
        <v>802</v>
      </c>
      <c r="E3" s="56" t="s">
        <v>60</v>
      </c>
      <c r="F3" s="56" t="s">
        <v>61</v>
      </c>
      <c r="G3" s="56" t="s">
        <v>62</v>
      </c>
      <c r="H3" s="56" t="s">
        <v>63</v>
      </c>
      <c r="I3" s="56" t="s">
        <v>64</v>
      </c>
      <c r="J3" s="56" t="s">
        <v>825</v>
      </c>
      <c r="K3" s="56" t="s">
        <v>66</v>
      </c>
      <c r="L3" s="56" t="s">
        <v>215</v>
      </c>
      <c r="M3" s="56" t="s">
        <v>67</v>
      </c>
      <c r="N3" s="56" t="s">
        <v>68</v>
      </c>
      <c r="O3" s="56" t="s">
        <v>69</v>
      </c>
      <c r="P3" s="56" t="s">
        <v>70</v>
      </c>
      <c r="Q3" s="56" t="s">
        <v>71</v>
      </c>
      <c r="R3" s="56" t="s">
        <v>72</v>
      </c>
      <c r="S3" s="56" t="s">
        <v>73</v>
      </c>
      <c r="T3" s="56" t="s">
        <v>74</v>
      </c>
      <c r="U3" s="56" t="s">
        <v>75</v>
      </c>
      <c r="V3" s="56" t="s">
        <v>826</v>
      </c>
      <c r="W3" s="56" t="s">
        <v>566</v>
      </c>
      <c r="X3" s="56" t="s">
        <v>77</v>
      </c>
      <c r="Y3" s="56" t="s">
        <v>78</v>
      </c>
      <c r="Z3" s="56" t="s">
        <v>79</v>
      </c>
      <c r="AA3" s="56" t="s">
        <v>80</v>
      </c>
      <c r="AB3" s="56" t="s">
        <v>81</v>
      </c>
      <c r="AC3" s="56" t="s">
        <v>82</v>
      </c>
      <c r="AD3" s="56" t="s">
        <v>83</v>
      </c>
      <c r="AE3" s="56" t="s">
        <v>84</v>
      </c>
      <c r="AF3" s="56" t="s">
        <v>85</v>
      </c>
      <c r="AG3" s="56" t="s">
        <v>86</v>
      </c>
      <c r="AH3" s="56" t="s">
        <v>87</v>
      </c>
      <c r="AI3" s="56" t="s">
        <v>260</v>
      </c>
      <c r="AJ3" s="56" t="s">
        <v>88</v>
      </c>
      <c r="AK3" s="56" t="s">
        <v>89</v>
      </c>
      <c r="AL3" s="56" t="s">
        <v>90</v>
      </c>
      <c r="AM3" s="56" t="s">
        <v>91</v>
      </c>
      <c r="AN3" s="56" t="s">
        <v>92</v>
      </c>
      <c r="AO3" s="56" t="s">
        <v>93</v>
      </c>
      <c r="AP3" s="56" t="s">
        <v>94</v>
      </c>
      <c r="AQ3" s="56" t="s">
        <v>565</v>
      </c>
      <c r="AR3" s="56" t="s">
        <v>95</v>
      </c>
      <c r="AS3" s="56" t="s">
        <v>258</v>
      </c>
      <c r="AT3" s="56" t="s">
        <v>96</v>
      </c>
      <c r="AU3" s="56" t="s">
        <v>97</v>
      </c>
      <c r="AV3" s="56" t="s">
        <v>98</v>
      </c>
      <c r="AW3" s="56" t="s">
        <v>99</v>
      </c>
      <c r="AX3" s="56" t="s">
        <v>100</v>
      </c>
      <c r="AY3" s="56" t="s">
        <v>101</v>
      </c>
      <c r="AZ3" s="56" t="s">
        <v>102</v>
      </c>
      <c r="BA3" s="56" t="s">
        <v>103</v>
      </c>
      <c r="BB3" s="56" t="s">
        <v>104</v>
      </c>
      <c r="BC3" s="56" t="s">
        <v>105</v>
      </c>
      <c r="BD3" s="56" t="s">
        <v>106</v>
      </c>
      <c r="BE3" s="56" t="s">
        <v>107</v>
      </c>
      <c r="BF3" s="56" t="s">
        <v>108</v>
      </c>
      <c r="BG3" s="56" t="s">
        <v>109</v>
      </c>
      <c r="BH3" s="56" t="s">
        <v>110</v>
      </c>
      <c r="BI3" s="56" t="s">
        <v>111</v>
      </c>
      <c r="BJ3" s="56" t="s">
        <v>112</v>
      </c>
      <c r="BK3" s="56" t="s">
        <v>113</v>
      </c>
      <c r="BN3" s="56" t="s">
        <v>571</v>
      </c>
      <c r="BO3" s="56" t="s">
        <v>692</v>
      </c>
      <c r="BP3" s="56" t="s">
        <v>721</v>
      </c>
      <c r="BQ3" s="56" t="s">
        <v>759</v>
      </c>
      <c r="BR3" s="56" t="s">
        <v>722</v>
      </c>
      <c r="BS3" s="56" t="s">
        <v>723</v>
      </c>
      <c r="BT3" s="56" t="s">
        <v>718</v>
      </c>
      <c r="BU3" s="56" t="s">
        <v>719</v>
      </c>
      <c r="BV3" s="56" t="s">
        <v>720</v>
      </c>
      <c r="BW3" s="56" t="s">
        <v>725</v>
      </c>
      <c r="BX3" s="56" t="s">
        <v>726</v>
      </c>
      <c r="BY3" s="56" t="s">
        <v>739</v>
      </c>
      <c r="BZ3" s="56" t="s">
        <v>752</v>
      </c>
      <c r="CA3" s="56" t="s">
        <v>734</v>
      </c>
      <c r="CB3" s="56" t="s">
        <v>744</v>
      </c>
      <c r="CC3" s="56" t="s">
        <v>714</v>
      </c>
      <c r="CD3" s="56" t="s">
        <v>563</v>
      </c>
      <c r="CE3" s="56" t="s">
        <v>704</v>
      </c>
      <c r="CF3" s="56" t="s">
        <v>707</v>
      </c>
      <c r="CG3" s="56" t="s">
        <v>708</v>
      </c>
      <c r="CH3" s="56" t="s">
        <v>709</v>
      </c>
      <c r="CI3" s="56" t="s">
        <v>706</v>
      </c>
      <c r="CJ3" s="56" t="s">
        <v>686</v>
      </c>
      <c r="CK3" s="56" t="s">
        <v>748</v>
      </c>
      <c r="CL3" s="56" t="s">
        <v>570</v>
      </c>
      <c r="CM3" s="56" t="s">
        <v>639</v>
      </c>
      <c r="CN3" s="56" t="s">
        <v>697</v>
      </c>
      <c r="CO3" s="56" t="s">
        <v>695</v>
      </c>
      <c r="CP3" s="56" t="s">
        <v>715</v>
      </c>
      <c r="CQ3" s="56" t="s">
        <v>688</v>
      </c>
      <c r="CR3" s="56" t="s">
        <v>724</v>
      </c>
      <c r="CS3" s="56" t="s">
        <v>731</v>
      </c>
      <c r="CT3" s="56" t="s">
        <v>558</v>
      </c>
      <c r="CU3" s="56" t="s">
        <v>717</v>
      </c>
      <c r="CV3" s="56" t="s">
        <v>746</v>
      </c>
      <c r="CW3" s="56" t="s">
        <v>710</v>
      </c>
      <c r="CX3" s="56" t="s">
        <v>711</v>
      </c>
      <c r="CY3" s="56" t="s">
        <v>741</v>
      </c>
      <c r="CZ3" s="56" t="s">
        <v>735</v>
      </c>
      <c r="DA3" s="56" t="s">
        <v>740</v>
      </c>
      <c r="DB3" s="56" t="s">
        <v>738</v>
      </c>
      <c r="DC3" s="56" t="s">
        <v>737</v>
      </c>
      <c r="DD3" s="56" t="s">
        <v>562</v>
      </c>
      <c r="DE3" s="56" t="s">
        <v>743</v>
      </c>
      <c r="DF3" s="56" t="s">
        <v>569</v>
      </c>
    </row>
    <row r="4" spans="1:112" x14ac:dyDescent="0.25">
      <c r="C4" s="56" t="s">
        <v>803</v>
      </c>
      <c r="D4" s="56" t="s">
        <v>804</v>
      </c>
      <c r="E4" s="56" t="s">
        <v>114</v>
      </c>
      <c r="F4" s="56">
        <v>2</v>
      </c>
      <c r="G4" s="56">
        <v>2</v>
      </c>
      <c r="H4" s="56" t="s">
        <v>115</v>
      </c>
      <c r="I4" s="56">
        <v>2</v>
      </c>
      <c r="J4" s="56" t="s">
        <v>115</v>
      </c>
      <c r="K4" s="56" t="s">
        <v>115</v>
      </c>
      <c r="L4" s="56">
        <v>3</v>
      </c>
      <c r="M4" s="56" t="s">
        <v>115</v>
      </c>
      <c r="N4" s="56" t="s">
        <v>115</v>
      </c>
      <c r="O4" s="56" t="s">
        <v>115</v>
      </c>
      <c r="P4" s="56" t="s">
        <v>115</v>
      </c>
      <c r="Q4" s="56">
        <v>3.5</v>
      </c>
      <c r="R4" s="56">
        <v>3</v>
      </c>
      <c r="S4" s="56" t="s">
        <v>115</v>
      </c>
      <c r="T4" s="56">
        <v>2</v>
      </c>
      <c r="U4" s="56">
        <v>3</v>
      </c>
      <c r="V4" s="56" t="s">
        <v>115</v>
      </c>
      <c r="W4" s="56" t="s">
        <v>115</v>
      </c>
      <c r="X4" s="56">
        <v>3</v>
      </c>
      <c r="Y4" s="56" t="s">
        <v>115</v>
      </c>
      <c r="Z4" s="56" t="s">
        <v>115</v>
      </c>
      <c r="AA4" s="56" t="s">
        <v>115</v>
      </c>
      <c r="AB4" s="56">
        <v>3</v>
      </c>
      <c r="AC4" s="56">
        <v>2</v>
      </c>
      <c r="AD4" s="56">
        <v>2</v>
      </c>
      <c r="AE4" s="56">
        <v>1</v>
      </c>
      <c r="AF4" s="56">
        <v>1</v>
      </c>
      <c r="AG4" s="56">
        <v>3</v>
      </c>
      <c r="AH4" s="56" t="s">
        <v>115</v>
      </c>
      <c r="AI4" s="56">
        <v>3</v>
      </c>
      <c r="AJ4" s="56">
        <v>3</v>
      </c>
      <c r="AK4" s="56" t="s">
        <v>115</v>
      </c>
      <c r="AL4" s="56" t="s">
        <v>115</v>
      </c>
      <c r="AM4" s="56" t="s">
        <v>115</v>
      </c>
      <c r="AN4" s="56" t="s">
        <v>115</v>
      </c>
      <c r="AO4" s="56" t="s">
        <v>115</v>
      </c>
      <c r="AP4" s="56" t="s">
        <v>115</v>
      </c>
      <c r="AR4" s="56" t="s">
        <v>115</v>
      </c>
      <c r="AS4" s="56" t="s">
        <v>115</v>
      </c>
      <c r="AT4" s="56" t="s">
        <v>115</v>
      </c>
      <c r="AU4" s="56" t="s">
        <v>115</v>
      </c>
      <c r="AV4" s="56" t="s">
        <v>115</v>
      </c>
      <c r="AW4" s="56">
        <v>1</v>
      </c>
      <c r="AX4" s="56">
        <v>2</v>
      </c>
      <c r="AY4" s="56">
        <v>3.5</v>
      </c>
      <c r="AZ4" s="56" t="s">
        <v>115</v>
      </c>
      <c r="BA4" s="56">
        <v>2</v>
      </c>
      <c r="BB4" s="56" t="s">
        <v>115</v>
      </c>
      <c r="BC4" s="56" t="s">
        <v>115</v>
      </c>
      <c r="BD4" s="56" t="s">
        <v>115</v>
      </c>
      <c r="BE4" s="56">
        <v>3</v>
      </c>
      <c r="BF4" s="56" t="s">
        <v>115</v>
      </c>
      <c r="BG4" s="56" t="s">
        <v>115</v>
      </c>
      <c r="BH4" s="56" t="s">
        <v>115</v>
      </c>
      <c r="BI4" s="56" t="s">
        <v>115</v>
      </c>
      <c r="BJ4" s="56" t="s">
        <v>115</v>
      </c>
      <c r="BK4" s="56" t="s">
        <v>115</v>
      </c>
    </row>
    <row r="5" spans="1:112" x14ac:dyDescent="0.25">
      <c r="A5" s="56" t="s">
        <v>116</v>
      </c>
      <c r="B5" s="56" t="s">
        <v>541</v>
      </c>
      <c r="F5" s="56" t="s">
        <v>138</v>
      </c>
      <c r="G5" s="56" t="s">
        <v>139</v>
      </c>
      <c r="H5" s="56" t="s">
        <v>140</v>
      </c>
      <c r="I5" s="56" t="s">
        <v>141</v>
      </c>
      <c r="J5" s="56" t="s">
        <v>142</v>
      </c>
      <c r="K5" s="56" t="s">
        <v>143</v>
      </c>
      <c r="L5" s="56" t="s">
        <v>557</v>
      </c>
      <c r="M5" s="56" t="s">
        <v>144</v>
      </c>
      <c r="N5" s="56" t="s">
        <v>145</v>
      </c>
      <c r="O5" s="56" t="s">
        <v>146</v>
      </c>
      <c r="P5" s="56" t="s">
        <v>147</v>
      </c>
      <c r="Q5" s="56" t="s">
        <v>148</v>
      </c>
      <c r="R5" s="56" t="s">
        <v>149</v>
      </c>
      <c r="S5" s="56" t="s">
        <v>150</v>
      </c>
      <c r="T5" s="56" t="s">
        <v>151</v>
      </c>
      <c r="U5" s="56" t="s">
        <v>152</v>
      </c>
      <c r="V5" s="56" t="s">
        <v>153</v>
      </c>
      <c r="W5" s="56" t="s">
        <v>568</v>
      </c>
      <c r="X5" s="56" t="s">
        <v>154</v>
      </c>
      <c r="Y5" s="56" t="s">
        <v>155</v>
      </c>
      <c r="Z5" s="56" t="s">
        <v>156</v>
      </c>
      <c r="AA5" s="56" t="s">
        <v>157</v>
      </c>
      <c r="AB5" s="56" t="s">
        <v>158</v>
      </c>
      <c r="AC5" s="56" t="s">
        <v>159</v>
      </c>
      <c r="AD5" s="56" t="s">
        <v>160</v>
      </c>
      <c r="AE5" s="56" t="s">
        <v>161</v>
      </c>
      <c r="AF5" s="56" t="s">
        <v>162</v>
      </c>
      <c r="AG5" s="56" t="s">
        <v>163</v>
      </c>
      <c r="AH5" s="56" t="s">
        <v>164</v>
      </c>
      <c r="AI5" s="56" t="s">
        <v>555</v>
      </c>
      <c r="AJ5" s="56" t="s">
        <v>165</v>
      </c>
      <c r="AK5" s="56" t="s">
        <v>166</v>
      </c>
      <c r="AL5" s="56" t="s">
        <v>167</v>
      </c>
      <c r="AM5" s="56" t="s">
        <v>168</v>
      </c>
      <c r="AN5" s="56" t="s">
        <v>169</v>
      </c>
      <c r="AO5" s="56" t="s">
        <v>170</v>
      </c>
      <c r="AP5" s="56" t="s">
        <v>171</v>
      </c>
      <c r="AQ5" s="56" t="s">
        <v>669</v>
      </c>
      <c r="AR5" s="56" t="s">
        <v>172</v>
      </c>
      <c r="AS5" s="56" t="s">
        <v>556</v>
      </c>
      <c r="AT5" s="56" t="s">
        <v>173</v>
      </c>
      <c r="AU5" s="56" t="s">
        <v>174</v>
      </c>
      <c r="AV5" s="56" t="s">
        <v>175</v>
      </c>
      <c r="AW5" s="56" t="s">
        <v>176</v>
      </c>
      <c r="AX5" s="56" t="s">
        <v>177</v>
      </c>
      <c r="AY5" s="56" t="s">
        <v>178</v>
      </c>
      <c r="AZ5" s="56" t="s">
        <v>179</v>
      </c>
      <c r="BA5" s="56" t="s">
        <v>180</v>
      </c>
      <c r="BB5" s="56" t="s">
        <v>181</v>
      </c>
      <c r="BC5" s="56" t="s">
        <v>182</v>
      </c>
      <c r="BD5" s="56" t="s">
        <v>183</v>
      </c>
      <c r="BE5" s="56" t="s">
        <v>184</v>
      </c>
      <c r="BF5" s="56" t="s">
        <v>185</v>
      </c>
      <c r="BG5" s="56" t="s">
        <v>186</v>
      </c>
      <c r="BH5" s="56" t="s">
        <v>187</v>
      </c>
      <c r="BI5" s="56" t="s">
        <v>188</v>
      </c>
      <c r="BJ5" s="56" t="s">
        <v>189</v>
      </c>
      <c r="BK5" s="56" t="s">
        <v>190</v>
      </c>
      <c r="BL5" s="169" t="s">
        <v>827</v>
      </c>
      <c r="BM5" s="169" t="s">
        <v>828</v>
      </c>
      <c r="BN5" s="56" t="s">
        <v>597</v>
      </c>
      <c r="BO5" s="56" t="s">
        <v>758</v>
      </c>
      <c r="BP5" s="56" t="s">
        <v>608</v>
      </c>
      <c r="BQ5" s="56" t="s">
        <v>760</v>
      </c>
      <c r="BR5" s="56" t="s">
        <v>609</v>
      </c>
      <c r="BS5" s="56" t="s">
        <v>610</v>
      </c>
      <c r="BT5" s="56" t="s">
        <v>605</v>
      </c>
      <c r="BU5" s="56" t="s">
        <v>606</v>
      </c>
      <c r="BV5" s="56" t="s">
        <v>607</v>
      </c>
      <c r="BW5" s="56" t="s">
        <v>598</v>
      </c>
      <c r="BX5" s="56" t="s">
        <v>754</v>
      </c>
      <c r="BY5" s="56" t="s">
        <v>618</v>
      </c>
      <c r="BZ5" s="56" t="s">
        <v>753</v>
      </c>
      <c r="CA5" s="56" t="s">
        <v>620</v>
      </c>
      <c r="CB5" s="56" t="s">
        <v>619</v>
      </c>
      <c r="CC5" s="56" t="s">
        <v>755</v>
      </c>
      <c r="CD5" s="56" t="s">
        <v>601</v>
      </c>
      <c r="CE5" s="56" t="s">
        <v>594</v>
      </c>
      <c r="CF5" s="56" t="s">
        <v>595</v>
      </c>
      <c r="CG5" s="56" t="s">
        <v>596</v>
      </c>
      <c r="CH5" s="56" t="s">
        <v>756</v>
      </c>
      <c r="CI5" s="56" t="s">
        <v>616</v>
      </c>
      <c r="CJ5" s="56" t="s">
        <v>614</v>
      </c>
      <c r="CK5" s="56" t="s">
        <v>593</v>
      </c>
      <c r="CL5" s="56" t="s">
        <v>751</v>
      </c>
      <c r="CM5" s="56" t="s">
        <v>757</v>
      </c>
      <c r="CN5" s="56" t="s">
        <v>599</v>
      </c>
      <c r="CO5" s="56" t="s">
        <v>600</v>
      </c>
      <c r="CP5" s="56" t="s">
        <v>602</v>
      </c>
      <c r="CQ5" s="56" t="s">
        <v>603</v>
      </c>
      <c r="CR5" s="56" t="s">
        <v>621</v>
      </c>
      <c r="CS5" s="56" t="s">
        <v>623</v>
      </c>
      <c r="CT5" s="56" t="s">
        <v>750</v>
      </c>
      <c r="CU5" s="56" t="s">
        <v>617</v>
      </c>
      <c r="CV5" s="56" t="s">
        <v>604</v>
      </c>
      <c r="CW5" s="56" t="s">
        <v>590</v>
      </c>
      <c r="CX5" s="56" t="s">
        <v>591</v>
      </c>
      <c r="CY5" s="56" t="s">
        <v>613</v>
      </c>
      <c r="CZ5" s="56" t="s">
        <v>615</v>
      </c>
      <c r="DA5" s="56" t="s">
        <v>612</v>
      </c>
      <c r="DB5" s="56" t="s">
        <v>592</v>
      </c>
      <c r="DC5" s="56" t="s">
        <v>611</v>
      </c>
      <c r="DD5" s="56" t="s">
        <v>749</v>
      </c>
      <c r="DE5" s="56" t="s">
        <v>622</v>
      </c>
      <c r="DF5" s="56" t="s">
        <v>569</v>
      </c>
      <c r="DG5" s="169" t="s">
        <v>827</v>
      </c>
      <c r="DH5" s="169" t="s">
        <v>828</v>
      </c>
    </row>
    <row r="6" spans="1:112" x14ac:dyDescent="0.25">
      <c r="A6" s="56" t="s">
        <v>197</v>
      </c>
      <c r="B6" s="56" t="s">
        <v>543</v>
      </c>
      <c r="C6" s="56">
        <v>606</v>
      </c>
      <c r="D6" s="56">
        <v>786</v>
      </c>
      <c r="F6" s="56">
        <v>0</v>
      </c>
      <c r="G6" s="56">
        <v>29</v>
      </c>
      <c r="H6" s="56">
        <v>4</v>
      </c>
      <c r="I6" s="56">
        <v>30</v>
      </c>
      <c r="J6" s="56">
        <v>0</v>
      </c>
      <c r="K6" s="56">
        <v>0</v>
      </c>
      <c r="L6" s="56">
        <v>2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275</v>
      </c>
      <c r="V6" s="56">
        <v>0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1</v>
      </c>
      <c r="AC6" s="56">
        <v>0</v>
      </c>
      <c r="AD6" s="56">
        <v>0</v>
      </c>
      <c r="AE6" s="56">
        <v>249</v>
      </c>
      <c r="AF6" s="56">
        <v>0</v>
      </c>
      <c r="AG6" s="56">
        <v>1</v>
      </c>
      <c r="AH6" s="56">
        <v>0</v>
      </c>
      <c r="AI6" s="56">
        <v>0</v>
      </c>
      <c r="AJ6" s="56">
        <v>0</v>
      </c>
      <c r="AK6" s="56">
        <v>0</v>
      </c>
      <c r="AL6" s="56">
        <v>0</v>
      </c>
      <c r="AM6" s="56">
        <v>0</v>
      </c>
      <c r="AN6" s="56">
        <v>8</v>
      </c>
      <c r="AO6" s="56">
        <v>0</v>
      </c>
      <c r="AP6" s="56">
        <v>0</v>
      </c>
      <c r="AQ6" s="56">
        <v>2</v>
      </c>
      <c r="AR6" s="56">
        <v>0</v>
      </c>
      <c r="AS6" s="56">
        <v>0</v>
      </c>
      <c r="AT6" s="56">
        <v>0</v>
      </c>
      <c r="AU6" s="56">
        <v>0</v>
      </c>
      <c r="AV6" s="56">
        <v>3</v>
      </c>
      <c r="AW6" s="56">
        <v>0</v>
      </c>
      <c r="AX6" s="56">
        <v>0</v>
      </c>
      <c r="AY6" s="56">
        <v>0</v>
      </c>
      <c r="AZ6" s="56">
        <v>0</v>
      </c>
      <c r="BA6" s="56">
        <v>0</v>
      </c>
      <c r="BB6" s="56">
        <v>0</v>
      </c>
      <c r="BC6" s="56">
        <v>0</v>
      </c>
      <c r="BD6" s="56">
        <v>1</v>
      </c>
      <c r="BE6" s="56">
        <v>0</v>
      </c>
      <c r="BF6" s="56">
        <v>1</v>
      </c>
      <c r="BG6" s="56">
        <v>0</v>
      </c>
      <c r="BH6" s="56">
        <v>0</v>
      </c>
      <c r="BI6" s="56">
        <v>0</v>
      </c>
      <c r="BJ6" s="56">
        <v>0</v>
      </c>
      <c r="BK6" s="56">
        <v>0</v>
      </c>
      <c r="BL6" s="197">
        <f>COUNTIF(F6:BK6,  "&lt;&gt;0")</f>
        <v>13</v>
      </c>
      <c r="BM6" s="198">
        <f>SUM(F6:BK6)</f>
        <v>606</v>
      </c>
      <c r="BN6" s="56">
        <v>0</v>
      </c>
      <c r="BO6" s="56">
        <v>0</v>
      </c>
      <c r="BP6" s="56">
        <v>2</v>
      </c>
      <c r="BQ6" s="56">
        <v>1</v>
      </c>
      <c r="BR6" s="56">
        <v>0</v>
      </c>
      <c r="BS6" s="56">
        <v>0</v>
      </c>
      <c r="BT6" s="56">
        <v>0</v>
      </c>
      <c r="BU6" s="56">
        <v>0</v>
      </c>
      <c r="BV6" s="56">
        <v>0</v>
      </c>
      <c r="BW6" s="56">
        <v>0</v>
      </c>
      <c r="BX6" s="56">
        <v>0</v>
      </c>
      <c r="BY6" s="56">
        <v>8</v>
      </c>
      <c r="BZ6" s="56">
        <v>9</v>
      </c>
      <c r="CA6" s="56">
        <v>1</v>
      </c>
      <c r="CB6" s="56">
        <v>1</v>
      </c>
      <c r="CC6" s="56">
        <v>26</v>
      </c>
      <c r="CD6" s="56">
        <v>0</v>
      </c>
      <c r="CE6" s="56">
        <v>6</v>
      </c>
      <c r="CF6" s="56">
        <v>0</v>
      </c>
      <c r="CG6" s="56">
        <v>0</v>
      </c>
      <c r="CH6" s="56">
        <v>449</v>
      </c>
      <c r="CI6" s="56">
        <v>8</v>
      </c>
      <c r="CJ6" s="56">
        <v>1</v>
      </c>
      <c r="CK6" s="56">
        <v>3</v>
      </c>
      <c r="CL6" s="56">
        <v>0</v>
      </c>
      <c r="CM6" s="56">
        <v>0</v>
      </c>
      <c r="CN6" s="56">
        <v>0</v>
      </c>
      <c r="CO6" s="56">
        <v>0</v>
      </c>
      <c r="CP6" s="56">
        <v>0</v>
      </c>
      <c r="CQ6" s="56">
        <v>4</v>
      </c>
      <c r="CR6" s="56">
        <v>0</v>
      </c>
      <c r="CS6" s="56">
        <v>1</v>
      </c>
      <c r="CT6" s="56">
        <v>30</v>
      </c>
      <c r="CU6" s="56">
        <v>4</v>
      </c>
      <c r="CV6" s="56">
        <v>20</v>
      </c>
      <c r="CW6" s="56">
        <v>159</v>
      </c>
      <c r="CX6" s="56">
        <v>1</v>
      </c>
      <c r="CY6" s="56">
        <v>1</v>
      </c>
      <c r="CZ6" s="56">
        <v>3</v>
      </c>
      <c r="DA6" s="56">
        <v>5</v>
      </c>
      <c r="DB6" s="56">
        <v>2</v>
      </c>
      <c r="DC6" s="56">
        <v>35</v>
      </c>
      <c r="DD6" s="56">
        <v>4</v>
      </c>
      <c r="DE6" s="56">
        <v>2</v>
      </c>
      <c r="DF6" s="56">
        <v>0</v>
      </c>
      <c r="DG6" s="197">
        <f>COUNTIF(BN6:DF6,  "&lt;&gt;0")</f>
        <v>26</v>
      </c>
      <c r="DH6" s="198">
        <f>SUM(BN6:DF6)</f>
        <v>786</v>
      </c>
    </row>
    <row r="7" spans="1:112" x14ac:dyDescent="0.25">
      <c r="A7" s="56" t="s">
        <v>808</v>
      </c>
      <c r="B7" s="56" t="s">
        <v>809</v>
      </c>
      <c r="C7" s="56">
        <v>25</v>
      </c>
      <c r="D7" s="56">
        <v>113</v>
      </c>
      <c r="F7" s="56">
        <v>0</v>
      </c>
      <c r="G7" s="56">
        <v>0</v>
      </c>
      <c r="H7" s="56">
        <v>0</v>
      </c>
      <c r="I7" s="56">
        <v>1</v>
      </c>
      <c r="J7" s="56">
        <v>0</v>
      </c>
      <c r="K7" s="56">
        <v>0</v>
      </c>
      <c r="L7" s="56">
        <v>0</v>
      </c>
      <c r="M7" s="56">
        <v>2</v>
      </c>
      <c r="N7" s="56">
        <v>0</v>
      </c>
      <c r="O7" s="56">
        <v>0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1</v>
      </c>
      <c r="X7" s="56">
        <v>0</v>
      </c>
      <c r="Y7" s="56">
        <v>0</v>
      </c>
      <c r="Z7" s="56">
        <v>2</v>
      </c>
      <c r="AA7" s="56">
        <v>0</v>
      </c>
      <c r="AB7" s="56">
        <v>2</v>
      </c>
      <c r="AC7" s="56">
        <v>0</v>
      </c>
      <c r="AD7" s="56">
        <v>0</v>
      </c>
      <c r="AE7" s="56">
        <v>0</v>
      </c>
      <c r="AF7" s="56">
        <v>0</v>
      </c>
      <c r="AG7" s="56">
        <v>1</v>
      </c>
      <c r="AH7" s="56">
        <v>0</v>
      </c>
      <c r="AI7" s="56">
        <v>0</v>
      </c>
      <c r="AJ7" s="56">
        <v>0</v>
      </c>
      <c r="AK7" s="56">
        <v>0</v>
      </c>
      <c r="AL7" s="56">
        <v>0</v>
      </c>
      <c r="AM7" s="56">
        <v>0</v>
      </c>
      <c r="AN7" s="56">
        <v>4</v>
      </c>
      <c r="AO7" s="56">
        <v>0</v>
      </c>
      <c r="AP7" s="56">
        <v>0</v>
      </c>
      <c r="AQ7" s="56">
        <v>0</v>
      </c>
      <c r="AR7" s="56">
        <v>0</v>
      </c>
      <c r="AS7" s="56">
        <v>0</v>
      </c>
      <c r="AT7" s="56">
        <v>2</v>
      </c>
      <c r="AU7" s="56">
        <v>0</v>
      </c>
      <c r="AV7" s="56">
        <v>7</v>
      </c>
      <c r="AW7" s="56">
        <v>0</v>
      </c>
      <c r="AX7" s="56">
        <v>1</v>
      </c>
      <c r="AY7" s="56">
        <v>0</v>
      </c>
      <c r="AZ7" s="56">
        <v>0</v>
      </c>
      <c r="BA7" s="56">
        <v>0</v>
      </c>
      <c r="BB7" s="56">
        <v>0</v>
      </c>
      <c r="BC7" s="56">
        <v>0</v>
      </c>
      <c r="BD7" s="56">
        <v>0</v>
      </c>
      <c r="BE7" s="56">
        <v>0</v>
      </c>
      <c r="BF7" s="56">
        <v>0</v>
      </c>
      <c r="BG7" s="56">
        <v>2</v>
      </c>
      <c r="BH7" s="56">
        <v>0</v>
      </c>
      <c r="BI7" s="56">
        <v>0</v>
      </c>
      <c r="BJ7" s="56">
        <v>0</v>
      </c>
      <c r="BK7" s="56">
        <v>0</v>
      </c>
      <c r="BL7" s="197">
        <f t="shared" ref="BL7:BL13" si="0">COUNTIF(F7:BK7,  "&lt;&gt;0")</f>
        <v>11</v>
      </c>
      <c r="BM7" s="198">
        <f t="shared" ref="BM7:BM13" si="1">SUM(F7:BK7)</f>
        <v>25</v>
      </c>
      <c r="BN7" s="56">
        <v>54</v>
      </c>
      <c r="BO7" s="56">
        <v>6</v>
      </c>
      <c r="BP7" s="56">
        <v>0</v>
      </c>
      <c r="BQ7" s="56">
        <v>0</v>
      </c>
      <c r="BR7" s="56">
        <v>0</v>
      </c>
      <c r="BS7" s="56">
        <v>0</v>
      </c>
      <c r="BT7" s="56">
        <v>0</v>
      </c>
      <c r="BU7" s="56">
        <v>0</v>
      </c>
      <c r="BV7" s="56">
        <v>0</v>
      </c>
      <c r="BW7" s="56">
        <v>0</v>
      </c>
      <c r="BX7" s="56">
        <v>0</v>
      </c>
      <c r="BY7" s="56">
        <v>0</v>
      </c>
      <c r="BZ7" s="56">
        <v>0</v>
      </c>
      <c r="CA7" s="56">
        <v>0</v>
      </c>
      <c r="CB7" s="56">
        <v>0</v>
      </c>
      <c r="CC7" s="56">
        <v>0</v>
      </c>
      <c r="CD7" s="56">
        <v>0</v>
      </c>
      <c r="CE7" s="56">
        <v>0</v>
      </c>
      <c r="CF7" s="56">
        <v>3</v>
      </c>
      <c r="CG7" s="56">
        <v>4</v>
      </c>
      <c r="CH7" s="56">
        <v>25</v>
      </c>
      <c r="CI7" s="56">
        <v>5</v>
      </c>
      <c r="CJ7" s="56">
        <v>0</v>
      </c>
      <c r="CK7" s="56">
        <v>1</v>
      </c>
      <c r="CL7" s="56">
        <v>0</v>
      </c>
      <c r="CM7" s="56">
        <v>0</v>
      </c>
      <c r="CN7" s="56">
        <v>1</v>
      </c>
      <c r="CO7" s="56">
        <v>0</v>
      </c>
      <c r="CP7" s="56">
        <v>0</v>
      </c>
      <c r="CQ7" s="56">
        <v>2</v>
      </c>
      <c r="CR7" s="56">
        <v>0</v>
      </c>
      <c r="CS7" s="56">
        <v>0</v>
      </c>
      <c r="CT7" s="56">
        <v>0</v>
      </c>
      <c r="CU7" s="56">
        <v>0</v>
      </c>
      <c r="CV7" s="56">
        <v>0</v>
      </c>
      <c r="CW7" s="56">
        <v>1</v>
      </c>
      <c r="CX7" s="56">
        <v>0</v>
      </c>
      <c r="CY7" s="56">
        <v>0</v>
      </c>
      <c r="CZ7" s="56">
        <v>2</v>
      </c>
      <c r="DA7" s="56">
        <v>0</v>
      </c>
      <c r="DB7" s="56">
        <v>6</v>
      </c>
      <c r="DC7" s="56">
        <v>0</v>
      </c>
      <c r="DD7" s="56">
        <v>2</v>
      </c>
      <c r="DE7" s="56">
        <v>0</v>
      </c>
      <c r="DF7" s="56">
        <v>1</v>
      </c>
      <c r="DG7" s="197">
        <f t="shared" ref="DG7:DG13" si="2">COUNTIF(BN7:DF7,  "&lt;&gt;0")</f>
        <v>14</v>
      </c>
      <c r="DH7" s="198">
        <f t="shared" ref="DH7:DH13" si="3">SUM(BN7:DF7)</f>
        <v>113</v>
      </c>
    </row>
    <row r="8" spans="1:112" x14ac:dyDescent="0.25">
      <c r="A8" s="56" t="s">
        <v>810</v>
      </c>
      <c r="B8" s="56" t="s">
        <v>811</v>
      </c>
      <c r="C8" s="56">
        <v>7</v>
      </c>
      <c r="D8" s="56">
        <v>100</v>
      </c>
      <c r="F8" s="56">
        <v>0</v>
      </c>
      <c r="G8" s="56">
        <v>1</v>
      </c>
      <c r="H8" s="56">
        <v>0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1</v>
      </c>
      <c r="Z8" s="56">
        <v>0</v>
      </c>
      <c r="AA8" s="56">
        <v>0</v>
      </c>
      <c r="AB8" s="56">
        <v>4</v>
      </c>
      <c r="AC8" s="56">
        <v>0</v>
      </c>
      <c r="AD8" s="56">
        <v>0</v>
      </c>
      <c r="AE8" s="56">
        <v>0</v>
      </c>
      <c r="AF8" s="56">
        <v>0</v>
      </c>
      <c r="AG8" s="56">
        <v>0</v>
      </c>
      <c r="AH8" s="56">
        <v>0</v>
      </c>
      <c r="AI8" s="56">
        <v>0</v>
      </c>
      <c r="AJ8" s="56">
        <v>0</v>
      </c>
      <c r="AK8" s="56">
        <v>0</v>
      </c>
      <c r="AL8" s="56">
        <v>0</v>
      </c>
      <c r="AM8" s="56">
        <v>0</v>
      </c>
      <c r="AN8" s="56">
        <v>0</v>
      </c>
      <c r="AO8" s="56">
        <v>0</v>
      </c>
      <c r="AP8" s="56">
        <v>0</v>
      </c>
      <c r="AQ8" s="56">
        <v>0</v>
      </c>
      <c r="AR8" s="56">
        <v>0</v>
      </c>
      <c r="AS8" s="56">
        <v>0</v>
      </c>
      <c r="AT8" s="56">
        <v>0</v>
      </c>
      <c r="AU8" s="56">
        <v>0</v>
      </c>
      <c r="AV8" s="56">
        <v>0</v>
      </c>
      <c r="AW8" s="56">
        <v>0</v>
      </c>
      <c r="AX8" s="56">
        <v>0</v>
      </c>
      <c r="AY8" s="56">
        <v>1</v>
      </c>
      <c r="AZ8" s="56">
        <v>0</v>
      </c>
      <c r="BA8" s="56">
        <v>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0</v>
      </c>
      <c r="BH8" s="56">
        <v>0</v>
      </c>
      <c r="BI8" s="56">
        <v>0</v>
      </c>
      <c r="BJ8" s="56">
        <v>0</v>
      </c>
      <c r="BK8" s="56">
        <v>0</v>
      </c>
      <c r="BL8" s="197">
        <f t="shared" si="0"/>
        <v>4</v>
      </c>
      <c r="BM8" s="198">
        <f t="shared" si="1"/>
        <v>7</v>
      </c>
      <c r="BN8" s="56">
        <v>0</v>
      </c>
      <c r="BO8" s="56">
        <v>2</v>
      </c>
      <c r="BP8" s="56">
        <v>0</v>
      </c>
      <c r="BQ8" s="56">
        <v>0</v>
      </c>
      <c r="BR8" s="56">
        <v>0</v>
      </c>
      <c r="BS8" s="56">
        <v>0</v>
      </c>
      <c r="BT8" s="56">
        <v>0</v>
      </c>
      <c r="BU8" s="56">
        <v>0</v>
      </c>
      <c r="BV8" s="56">
        <v>0</v>
      </c>
      <c r="BW8" s="56">
        <v>1</v>
      </c>
      <c r="BX8" s="56">
        <v>0</v>
      </c>
      <c r="BY8" s="56">
        <v>0</v>
      </c>
      <c r="BZ8" s="56">
        <v>0</v>
      </c>
      <c r="CA8" s="56">
        <v>0</v>
      </c>
      <c r="CB8" s="56">
        <v>0</v>
      </c>
      <c r="CC8" s="56">
        <v>0</v>
      </c>
      <c r="CD8" s="56">
        <v>1</v>
      </c>
      <c r="CE8" s="56">
        <v>0</v>
      </c>
      <c r="CF8" s="56">
        <v>0</v>
      </c>
      <c r="CG8" s="56">
        <v>0</v>
      </c>
      <c r="CH8" s="56">
        <v>15</v>
      </c>
      <c r="CI8" s="56">
        <v>0</v>
      </c>
      <c r="CJ8" s="56">
        <v>0</v>
      </c>
      <c r="CK8" s="56">
        <v>2</v>
      </c>
      <c r="CL8" s="56">
        <v>6</v>
      </c>
      <c r="CM8" s="56">
        <v>6</v>
      </c>
      <c r="CN8" s="56">
        <v>1</v>
      </c>
      <c r="CO8" s="56">
        <v>0</v>
      </c>
      <c r="CP8" s="56">
        <v>0</v>
      </c>
      <c r="CQ8" s="56">
        <v>2</v>
      </c>
      <c r="CR8" s="56">
        <v>0</v>
      </c>
      <c r="CS8" s="56">
        <v>0</v>
      </c>
      <c r="CT8" s="56">
        <v>1</v>
      </c>
      <c r="CU8" s="56">
        <v>0</v>
      </c>
      <c r="CV8" s="56">
        <v>5</v>
      </c>
      <c r="CW8" s="56">
        <v>0</v>
      </c>
      <c r="CX8" s="56">
        <v>0</v>
      </c>
      <c r="CY8" s="56">
        <v>0</v>
      </c>
      <c r="CZ8" s="56">
        <v>0</v>
      </c>
      <c r="DA8" s="56">
        <v>0</v>
      </c>
      <c r="DB8" s="56">
        <v>53</v>
      </c>
      <c r="DC8" s="56">
        <v>0</v>
      </c>
      <c r="DD8" s="56">
        <v>5</v>
      </c>
      <c r="DE8" s="56">
        <v>0</v>
      </c>
      <c r="DF8" s="56">
        <v>0</v>
      </c>
      <c r="DG8" s="197">
        <f t="shared" si="2"/>
        <v>13</v>
      </c>
      <c r="DH8" s="198">
        <f t="shared" si="3"/>
        <v>100</v>
      </c>
    </row>
    <row r="9" spans="1:112" x14ac:dyDescent="0.25">
      <c r="A9" s="56" t="s">
        <v>812</v>
      </c>
      <c r="B9" s="56" t="s">
        <v>813</v>
      </c>
      <c r="C9" s="56">
        <v>22</v>
      </c>
      <c r="D9" s="56">
        <v>118</v>
      </c>
      <c r="F9" s="56">
        <v>0</v>
      </c>
      <c r="G9" s="56">
        <v>4</v>
      </c>
      <c r="H9" s="56">
        <v>0</v>
      </c>
      <c r="I9" s="56">
        <v>3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8</v>
      </c>
      <c r="V9" s="56">
        <v>0</v>
      </c>
      <c r="W9" s="56">
        <v>0</v>
      </c>
      <c r="X9" s="56">
        <v>0</v>
      </c>
      <c r="Y9" s="56">
        <v>0</v>
      </c>
      <c r="Z9" s="56">
        <v>0</v>
      </c>
      <c r="AA9" s="56">
        <v>0</v>
      </c>
      <c r="AB9" s="56">
        <v>7</v>
      </c>
      <c r="AC9" s="56">
        <v>0</v>
      </c>
      <c r="AD9" s="56">
        <v>0</v>
      </c>
      <c r="AE9" s="56">
        <v>0</v>
      </c>
      <c r="AF9" s="56">
        <v>0</v>
      </c>
      <c r="AG9" s="56">
        <v>0</v>
      </c>
      <c r="AH9" s="56">
        <v>0</v>
      </c>
      <c r="AI9" s="56">
        <v>0</v>
      </c>
      <c r="AJ9" s="56">
        <v>0</v>
      </c>
      <c r="AK9" s="56">
        <v>0</v>
      </c>
      <c r="AL9" s="56">
        <v>0</v>
      </c>
      <c r="AM9" s="56">
        <v>0</v>
      </c>
      <c r="AN9" s="56">
        <v>0</v>
      </c>
      <c r="AO9" s="56">
        <v>0</v>
      </c>
      <c r="AP9" s="56">
        <v>0</v>
      </c>
      <c r="AQ9" s="56">
        <v>0</v>
      </c>
      <c r="AR9" s="56">
        <v>0</v>
      </c>
      <c r="AS9" s="56">
        <v>0</v>
      </c>
      <c r="AT9" s="56">
        <v>0</v>
      </c>
      <c r="AU9" s="56">
        <v>0</v>
      </c>
      <c r="AV9" s="56">
        <v>0</v>
      </c>
      <c r="AW9" s="56">
        <v>0</v>
      </c>
      <c r="AX9" s="56">
        <v>0</v>
      </c>
      <c r="AY9" s="56">
        <v>0</v>
      </c>
      <c r="AZ9" s="56">
        <v>0</v>
      </c>
      <c r="BA9" s="56">
        <v>0</v>
      </c>
      <c r="BB9" s="56">
        <v>0</v>
      </c>
      <c r="BC9" s="56">
        <v>0</v>
      </c>
      <c r="BD9" s="56">
        <v>0</v>
      </c>
      <c r="BE9" s="56">
        <v>0</v>
      </c>
      <c r="BF9" s="56">
        <v>0</v>
      </c>
      <c r="BG9" s="56">
        <v>0</v>
      </c>
      <c r="BH9" s="56">
        <v>0</v>
      </c>
      <c r="BI9" s="56">
        <v>0</v>
      </c>
      <c r="BJ9" s="56">
        <v>0</v>
      </c>
      <c r="BK9" s="56">
        <v>0</v>
      </c>
      <c r="BL9" s="197">
        <f t="shared" si="0"/>
        <v>4</v>
      </c>
      <c r="BM9" s="198">
        <f t="shared" si="1"/>
        <v>22</v>
      </c>
      <c r="BN9" s="56">
        <v>0</v>
      </c>
      <c r="BO9" s="56">
        <v>0</v>
      </c>
      <c r="BP9" s="56">
        <v>0</v>
      </c>
      <c r="BQ9" s="56">
        <v>0</v>
      </c>
      <c r="BR9" s="56">
        <v>0</v>
      </c>
      <c r="BS9" s="56">
        <v>0</v>
      </c>
      <c r="BT9" s="56">
        <v>1</v>
      </c>
      <c r="BU9" s="56">
        <v>0</v>
      </c>
      <c r="BV9" s="56">
        <v>0</v>
      </c>
      <c r="BW9" s="56">
        <v>10</v>
      </c>
      <c r="BX9" s="56">
        <v>0</v>
      </c>
      <c r="BY9" s="56">
        <v>0</v>
      </c>
      <c r="BZ9" s="56">
        <v>0</v>
      </c>
      <c r="CA9" s="56">
        <v>0</v>
      </c>
      <c r="CB9" s="56">
        <v>0</v>
      </c>
      <c r="CC9" s="56">
        <v>0</v>
      </c>
      <c r="CD9" s="56">
        <v>1</v>
      </c>
      <c r="CE9" s="56">
        <v>0</v>
      </c>
      <c r="CF9" s="56">
        <v>0</v>
      </c>
      <c r="CG9" s="56">
        <v>0</v>
      </c>
      <c r="CH9" s="56">
        <v>38</v>
      </c>
      <c r="CI9" s="56">
        <v>0</v>
      </c>
      <c r="CJ9" s="56">
        <v>0</v>
      </c>
      <c r="CK9" s="56">
        <v>2</v>
      </c>
      <c r="CL9" s="56">
        <v>0</v>
      </c>
      <c r="CM9" s="56">
        <v>0</v>
      </c>
      <c r="CN9" s="56">
        <v>0</v>
      </c>
      <c r="CO9" s="56">
        <v>0</v>
      </c>
      <c r="CP9" s="56">
        <v>1</v>
      </c>
      <c r="CQ9" s="56">
        <v>8</v>
      </c>
      <c r="CR9" s="56">
        <v>0</v>
      </c>
      <c r="CS9" s="56">
        <v>1</v>
      </c>
      <c r="CT9" s="56">
        <v>31</v>
      </c>
      <c r="CU9" s="56">
        <v>0</v>
      </c>
      <c r="CV9" s="56">
        <v>8</v>
      </c>
      <c r="CW9" s="56">
        <v>0</v>
      </c>
      <c r="CX9" s="56">
        <v>0</v>
      </c>
      <c r="CY9" s="56">
        <v>0</v>
      </c>
      <c r="CZ9" s="56">
        <v>0</v>
      </c>
      <c r="DA9" s="56">
        <v>0</v>
      </c>
      <c r="DB9" s="56">
        <v>5</v>
      </c>
      <c r="DC9" s="56">
        <v>0</v>
      </c>
      <c r="DD9" s="56">
        <v>7</v>
      </c>
      <c r="DE9" s="56">
        <v>5</v>
      </c>
      <c r="DF9" s="56">
        <v>0</v>
      </c>
      <c r="DG9" s="197">
        <f t="shared" si="2"/>
        <v>13</v>
      </c>
      <c r="DH9" s="198">
        <f t="shared" si="3"/>
        <v>118</v>
      </c>
    </row>
    <row r="10" spans="1:112" x14ac:dyDescent="0.25">
      <c r="A10" s="56" t="s">
        <v>814</v>
      </c>
      <c r="B10" s="56" t="s">
        <v>815</v>
      </c>
      <c r="C10" s="56">
        <v>40</v>
      </c>
      <c r="D10" s="56">
        <v>232</v>
      </c>
      <c r="F10" s="56">
        <v>0</v>
      </c>
      <c r="G10" s="56">
        <v>11</v>
      </c>
      <c r="H10" s="56">
        <v>2</v>
      </c>
      <c r="I10" s="56">
        <v>1</v>
      </c>
      <c r="J10" s="56">
        <v>0</v>
      </c>
      <c r="K10" s="56">
        <v>0</v>
      </c>
      <c r="L10" s="56">
        <v>0</v>
      </c>
      <c r="M10" s="56">
        <v>1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11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6">
        <v>0</v>
      </c>
      <c r="AB10" s="56">
        <v>13</v>
      </c>
      <c r="AC10" s="56">
        <v>0</v>
      </c>
      <c r="AD10" s="56">
        <v>0</v>
      </c>
      <c r="AE10" s="56">
        <v>0</v>
      </c>
      <c r="AF10" s="56">
        <v>0</v>
      </c>
      <c r="AG10" s="56">
        <v>0</v>
      </c>
      <c r="AH10" s="56">
        <v>0</v>
      </c>
      <c r="AI10" s="56">
        <v>0</v>
      </c>
      <c r="AJ10" s="56">
        <v>0</v>
      </c>
      <c r="AK10" s="56">
        <v>0</v>
      </c>
      <c r="AL10" s="56">
        <v>0</v>
      </c>
      <c r="AM10" s="56">
        <v>0</v>
      </c>
      <c r="AN10" s="56">
        <v>1</v>
      </c>
      <c r="AO10" s="56">
        <v>0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0</v>
      </c>
      <c r="AV10" s="56">
        <v>0</v>
      </c>
      <c r="AW10" s="56">
        <v>0</v>
      </c>
      <c r="AX10" s="56">
        <v>0</v>
      </c>
      <c r="AY10" s="56">
        <v>0</v>
      </c>
      <c r="AZ10" s="56">
        <v>0</v>
      </c>
      <c r="BA10" s="56">
        <v>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0</v>
      </c>
      <c r="BH10" s="56">
        <v>0</v>
      </c>
      <c r="BI10" s="56">
        <v>0</v>
      </c>
      <c r="BJ10" s="56">
        <v>0</v>
      </c>
      <c r="BK10" s="56">
        <v>0</v>
      </c>
      <c r="BL10" s="197">
        <f t="shared" si="0"/>
        <v>7</v>
      </c>
      <c r="BM10" s="198">
        <f t="shared" si="1"/>
        <v>40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6">
        <v>0</v>
      </c>
      <c r="BT10" s="56">
        <v>1</v>
      </c>
      <c r="BU10" s="56">
        <v>0</v>
      </c>
      <c r="BV10" s="56">
        <v>1</v>
      </c>
      <c r="BW10" s="56">
        <v>10</v>
      </c>
      <c r="BX10" s="56">
        <v>0</v>
      </c>
      <c r="BY10" s="56">
        <v>0</v>
      </c>
      <c r="BZ10" s="56">
        <v>0</v>
      </c>
      <c r="CA10" s="56">
        <v>0</v>
      </c>
      <c r="CB10" s="56">
        <v>0</v>
      </c>
      <c r="CC10" s="56">
        <v>0</v>
      </c>
      <c r="CD10" s="56">
        <v>1</v>
      </c>
      <c r="CE10" s="56">
        <v>0</v>
      </c>
      <c r="CF10" s="56">
        <v>0</v>
      </c>
      <c r="CG10" s="56">
        <v>1</v>
      </c>
      <c r="CH10" s="56">
        <v>75</v>
      </c>
      <c r="CI10" s="56">
        <v>0</v>
      </c>
      <c r="CJ10" s="56">
        <v>0</v>
      </c>
      <c r="CK10" s="56">
        <v>1</v>
      </c>
      <c r="CL10" s="56">
        <v>0</v>
      </c>
      <c r="CM10" s="56">
        <v>0</v>
      </c>
      <c r="CN10" s="56">
        <v>0</v>
      </c>
      <c r="CO10" s="56">
        <v>1</v>
      </c>
      <c r="CP10" s="56">
        <v>4</v>
      </c>
      <c r="CQ10" s="56">
        <v>39</v>
      </c>
      <c r="CR10" s="56">
        <v>1</v>
      </c>
      <c r="CS10" s="56">
        <v>0</v>
      </c>
      <c r="CT10" s="56">
        <v>31</v>
      </c>
      <c r="CU10" s="56">
        <v>0</v>
      </c>
      <c r="CV10" s="56">
        <v>10</v>
      </c>
      <c r="CW10" s="56">
        <v>11</v>
      </c>
      <c r="CX10" s="56">
        <v>0</v>
      </c>
      <c r="CY10" s="56">
        <v>0</v>
      </c>
      <c r="CZ10" s="56">
        <v>4</v>
      </c>
      <c r="DA10" s="56">
        <v>7</v>
      </c>
      <c r="DB10" s="56">
        <v>21</v>
      </c>
      <c r="DC10" s="56">
        <v>3</v>
      </c>
      <c r="DD10" s="56">
        <v>10</v>
      </c>
      <c r="DE10" s="56">
        <v>0</v>
      </c>
      <c r="DF10" s="56">
        <v>0</v>
      </c>
      <c r="DG10" s="197">
        <f t="shared" si="2"/>
        <v>19</v>
      </c>
      <c r="DH10" s="198">
        <f t="shared" si="3"/>
        <v>232</v>
      </c>
    </row>
    <row r="11" spans="1:112" x14ac:dyDescent="0.25">
      <c r="A11" s="56" t="s">
        <v>816</v>
      </c>
      <c r="B11" s="56" t="s">
        <v>546</v>
      </c>
      <c r="C11" s="56">
        <v>4</v>
      </c>
      <c r="D11" s="56">
        <v>24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4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  <c r="AN11" s="56">
        <v>0</v>
      </c>
      <c r="AO11" s="56">
        <v>0</v>
      </c>
      <c r="AP11" s="56">
        <v>0</v>
      </c>
      <c r="AQ11" s="56">
        <v>0</v>
      </c>
      <c r="AR11" s="56">
        <v>0</v>
      </c>
      <c r="AS11" s="56">
        <v>0</v>
      </c>
      <c r="AT11" s="56">
        <v>0</v>
      </c>
      <c r="AU11" s="56">
        <v>0</v>
      </c>
      <c r="AV11" s="56">
        <v>0</v>
      </c>
      <c r="AW11" s="56">
        <v>0</v>
      </c>
      <c r="AX11" s="56">
        <v>0</v>
      </c>
      <c r="AY11" s="56">
        <v>0</v>
      </c>
      <c r="AZ11" s="56">
        <v>0</v>
      </c>
      <c r="BA11" s="56">
        <v>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0</v>
      </c>
      <c r="BH11" s="56">
        <v>0</v>
      </c>
      <c r="BI11" s="56">
        <v>0</v>
      </c>
      <c r="BJ11" s="56">
        <v>0</v>
      </c>
      <c r="BK11" s="56">
        <v>0</v>
      </c>
      <c r="BL11" s="197">
        <f t="shared" si="0"/>
        <v>1</v>
      </c>
      <c r="BM11" s="198">
        <f t="shared" si="1"/>
        <v>4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6">
        <v>0</v>
      </c>
      <c r="BT11" s="56">
        <v>0</v>
      </c>
      <c r="BU11" s="56">
        <v>0</v>
      </c>
      <c r="BV11" s="56">
        <v>0</v>
      </c>
      <c r="BW11" s="56">
        <v>0</v>
      </c>
      <c r="BX11" s="56">
        <v>0</v>
      </c>
      <c r="BY11" s="56">
        <v>0</v>
      </c>
      <c r="BZ11" s="56">
        <v>0</v>
      </c>
      <c r="CA11" s="56">
        <v>0</v>
      </c>
      <c r="CB11" s="56">
        <v>0</v>
      </c>
      <c r="CC11" s="56">
        <v>0</v>
      </c>
      <c r="CD11" s="56">
        <v>0</v>
      </c>
      <c r="CE11" s="56">
        <v>0</v>
      </c>
      <c r="CF11" s="56">
        <v>0</v>
      </c>
      <c r="CG11" s="56">
        <v>0</v>
      </c>
      <c r="CH11" s="56">
        <v>8</v>
      </c>
      <c r="CI11" s="56">
        <v>0</v>
      </c>
      <c r="CJ11" s="56">
        <v>0</v>
      </c>
      <c r="CK11" s="56">
        <v>0</v>
      </c>
      <c r="CL11" s="56">
        <v>0</v>
      </c>
      <c r="CM11" s="56">
        <v>0</v>
      </c>
      <c r="CN11" s="56">
        <v>0</v>
      </c>
      <c r="CO11" s="56">
        <v>0</v>
      </c>
      <c r="CP11" s="56">
        <v>6</v>
      </c>
      <c r="CQ11" s="56">
        <v>9</v>
      </c>
      <c r="CR11" s="56">
        <v>0</v>
      </c>
      <c r="CS11" s="56">
        <v>0</v>
      </c>
      <c r="CT11" s="56">
        <v>1</v>
      </c>
      <c r="CU11" s="56">
        <v>0</v>
      </c>
      <c r="CV11" s="56">
        <v>0</v>
      </c>
      <c r="CW11" s="56">
        <v>0</v>
      </c>
      <c r="CX11" s="56">
        <v>0</v>
      </c>
      <c r="CY11" s="56">
        <v>0</v>
      </c>
      <c r="CZ11" s="56">
        <v>0</v>
      </c>
      <c r="DA11" s="56">
        <v>0</v>
      </c>
      <c r="DB11" s="56">
        <v>0</v>
      </c>
      <c r="DC11" s="56">
        <v>0</v>
      </c>
      <c r="DD11" s="56">
        <v>0</v>
      </c>
      <c r="DE11" s="56">
        <v>0</v>
      </c>
      <c r="DF11" s="56">
        <v>0</v>
      </c>
      <c r="DG11" s="197">
        <f t="shared" si="2"/>
        <v>4</v>
      </c>
      <c r="DH11" s="198">
        <f t="shared" si="3"/>
        <v>24</v>
      </c>
    </row>
    <row r="12" spans="1:112" x14ac:dyDescent="0.25">
      <c r="A12" s="56" t="s">
        <v>829</v>
      </c>
      <c r="B12" s="56" t="s">
        <v>544</v>
      </c>
      <c r="C12" s="56">
        <v>118</v>
      </c>
      <c r="D12" s="56">
        <v>344</v>
      </c>
      <c r="F12" s="56">
        <v>0</v>
      </c>
      <c r="G12" s="56">
        <v>8</v>
      </c>
      <c r="H12" s="56">
        <v>0</v>
      </c>
      <c r="I12" s="56">
        <v>1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2</v>
      </c>
      <c r="T12" s="56">
        <v>0</v>
      </c>
      <c r="U12" s="56">
        <v>14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59</v>
      </c>
      <c r="AC12" s="56">
        <v>0</v>
      </c>
      <c r="AD12" s="56">
        <v>0</v>
      </c>
      <c r="AE12" s="56">
        <v>14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1</v>
      </c>
      <c r="AN12" s="56">
        <v>1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18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0</v>
      </c>
      <c r="BH12" s="56">
        <v>0</v>
      </c>
      <c r="BI12" s="56">
        <v>0</v>
      </c>
      <c r="BJ12" s="56">
        <v>0</v>
      </c>
      <c r="BK12" s="56">
        <v>0</v>
      </c>
      <c r="BL12" s="197">
        <f t="shared" si="0"/>
        <v>9</v>
      </c>
      <c r="BM12" s="198">
        <f t="shared" si="1"/>
        <v>118</v>
      </c>
      <c r="BN12" s="56">
        <v>0</v>
      </c>
      <c r="BO12" s="56">
        <v>0</v>
      </c>
      <c r="BP12" s="56">
        <v>0</v>
      </c>
      <c r="BQ12" s="56">
        <v>1</v>
      </c>
      <c r="BR12" s="56">
        <v>0</v>
      </c>
      <c r="BS12" s="56">
        <v>0</v>
      </c>
      <c r="BT12" s="56">
        <v>4</v>
      </c>
      <c r="BU12" s="56">
        <v>1</v>
      </c>
      <c r="BV12" s="56">
        <v>0</v>
      </c>
      <c r="BW12" s="56">
        <v>3</v>
      </c>
      <c r="BX12" s="56">
        <v>1</v>
      </c>
      <c r="BY12" s="56">
        <v>0</v>
      </c>
      <c r="BZ12" s="56">
        <v>0</v>
      </c>
      <c r="CA12" s="56">
        <v>0</v>
      </c>
      <c r="CB12" s="56">
        <v>0</v>
      </c>
      <c r="CC12" s="56">
        <v>0</v>
      </c>
      <c r="CD12" s="56">
        <v>0</v>
      </c>
      <c r="CE12" s="56">
        <v>2</v>
      </c>
      <c r="CF12" s="56">
        <v>0</v>
      </c>
      <c r="CG12" s="56">
        <v>0</v>
      </c>
      <c r="CH12" s="56">
        <v>104</v>
      </c>
      <c r="CI12" s="56">
        <v>1</v>
      </c>
      <c r="CJ12" s="56">
        <v>0</v>
      </c>
      <c r="CK12" s="56">
        <v>6</v>
      </c>
      <c r="CL12" s="56">
        <v>0</v>
      </c>
      <c r="CM12" s="56">
        <v>0</v>
      </c>
      <c r="CN12" s="56">
        <v>0</v>
      </c>
      <c r="CO12" s="56">
        <v>1</v>
      </c>
      <c r="CP12" s="56">
        <v>27</v>
      </c>
      <c r="CQ12" s="56">
        <v>105</v>
      </c>
      <c r="CR12" s="56">
        <v>0</v>
      </c>
      <c r="CS12" s="56">
        <v>1</v>
      </c>
      <c r="CT12" s="56">
        <v>13</v>
      </c>
      <c r="CU12" s="56">
        <v>0</v>
      </c>
      <c r="CV12" s="56">
        <v>5</v>
      </c>
      <c r="CW12" s="56">
        <v>0</v>
      </c>
      <c r="CX12" s="56">
        <v>1</v>
      </c>
      <c r="CY12" s="56">
        <v>0</v>
      </c>
      <c r="CZ12" s="56">
        <v>0</v>
      </c>
      <c r="DA12" s="56">
        <v>0</v>
      </c>
      <c r="DB12" s="56">
        <v>40</v>
      </c>
      <c r="DC12" s="56">
        <v>2</v>
      </c>
      <c r="DD12" s="56">
        <v>24</v>
      </c>
      <c r="DE12" s="56">
        <v>2</v>
      </c>
      <c r="DF12" s="56">
        <v>0</v>
      </c>
      <c r="DG12" s="197">
        <f t="shared" si="2"/>
        <v>20</v>
      </c>
      <c r="DH12" s="198">
        <f t="shared" si="3"/>
        <v>344</v>
      </c>
    </row>
    <row r="13" spans="1:112" x14ac:dyDescent="0.25">
      <c r="A13" s="56" t="s">
        <v>830</v>
      </c>
      <c r="B13" s="56" t="s">
        <v>545</v>
      </c>
      <c r="C13" s="56">
        <v>11</v>
      </c>
      <c r="D13" s="56">
        <v>119</v>
      </c>
      <c r="F13" s="56">
        <v>0</v>
      </c>
      <c r="G13" s="56">
        <v>2</v>
      </c>
      <c r="H13" s="56">
        <v>0</v>
      </c>
      <c r="I13" s="56">
        <v>2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1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2</v>
      </c>
      <c r="AC13" s="56">
        <v>0</v>
      </c>
      <c r="AD13" s="56">
        <v>0</v>
      </c>
      <c r="AE13" s="56">
        <v>0</v>
      </c>
      <c r="AF13" s="56">
        <v>0</v>
      </c>
      <c r="AG13" s="56">
        <v>0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2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  <c r="BB13" s="56">
        <v>0</v>
      </c>
      <c r="BC13" s="56">
        <v>2</v>
      </c>
      <c r="BD13" s="56">
        <v>0</v>
      </c>
      <c r="BE13" s="56">
        <v>0</v>
      </c>
      <c r="BF13" s="56">
        <v>0</v>
      </c>
      <c r="BG13" s="56">
        <v>0</v>
      </c>
      <c r="BH13" s="56">
        <v>0</v>
      </c>
      <c r="BI13" s="56">
        <v>0</v>
      </c>
      <c r="BJ13" s="56">
        <v>0</v>
      </c>
      <c r="BK13" s="56">
        <v>0</v>
      </c>
      <c r="BL13" s="197">
        <f t="shared" si="0"/>
        <v>6</v>
      </c>
      <c r="BM13" s="198">
        <f t="shared" si="1"/>
        <v>11</v>
      </c>
      <c r="BN13" s="56">
        <v>0</v>
      </c>
      <c r="BO13" s="56">
        <v>0</v>
      </c>
      <c r="BP13" s="56">
        <v>0</v>
      </c>
      <c r="BQ13" s="56">
        <v>0</v>
      </c>
      <c r="BR13" s="56">
        <v>1</v>
      </c>
      <c r="BS13" s="56">
        <v>2</v>
      </c>
      <c r="BT13" s="56">
        <v>0</v>
      </c>
      <c r="BU13" s="56">
        <v>0</v>
      </c>
      <c r="BV13" s="56">
        <v>1</v>
      </c>
      <c r="BW13" s="56">
        <v>0</v>
      </c>
      <c r="BX13" s="56">
        <v>0</v>
      </c>
      <c r="BY13" s="56">
        <v>0</v>
      </c>
      <c r="BZ13" s="56">
        <v>0</v>
      </c>
      <c r="CA13" s="56">
        <v>0</v>
      </c>
      <c r="CB13" s="56">
        <v>0</v>
      </c>
      <c r="CC13" s="56">
        <v>0</v>
      </c>
      <c r="CD13" s="56">
        <v>0</v>
      </c>
      <c r="CE13" s="56">
        <v>0</v>
      </c>
      <c r="CF13" s="56">
        <v>0</v>
      </c>
      <c r="CG13" s="56">
        <v>0</v>
      </c>
      <c r="CH13" s="56">
        <v>2</v>
      </c>
      <c r="CI13" s="56">
        <v>0</v>
      </c>
      <c r="CJ13" s="56">
        <v>0</v>
      </c>
      <c r="CK13" s="56">
        <v>0</v>
      </c>
      <c r="CL13" s="56">
        <v>0</v>
      </c>
      <c r="CM13" s="56">
        <v>0</v>
      </c>
      <c r="CN13" s="56">
        <v>0</v>
      </c>
      <c r="CO13" s="56">
        <v>0</v>
      </c>
      <c r="CP13" s="56">
        <v>26</v>
      </c>
      <c r="CQ13" s="56">
        <v>0</v>
      </c>
      <c r="CR13" s="56">
        <v>0</v>
      </c>
      <c r="CS13" s="56">
        <v>0</v>
      </c>
      <c r="CT13" s="56">
        <v>2</v>
      </c>
      <c r="CU13" s="56">
        <v>0</v>
      </c>
      <c r="CV13" s="56">
        <v>9</v>
      </c>
      <c r="CW13" s="56">
        <v>14</v>
      </c>
      <c r="CX13" s="56">
        <v>0</v>
      </c>
      <c r="CY13" s="56">
        <v>2</v>
      </c>
      <c r="CZ13" s="56">
        <v>0</v>
      </c>
      <c r="DA13" s="56">
        <v>0</v>
      </c>
      <c r="DB13" s="56">
        <v>49</v>
      </c>
      <c r="DC13" s="56">
        <v>3</v>
      </c>
      <c r="DD13" s="56">
        <v>8</v>
      </c>
      <c r="DE13" s="56">
        <v>0</v>
      </c>
      <c r="DF13" s="56">
        <v>0</v>
      </c>
      <c r="DG13" s="197">
        <f t="shared" si="2"/>
        <v>12</v>
      </c>
      <c r="DH13" s="198">
        <f t="shared" si="3"/>
        <v>119</v>
      </c>
    </row>
    <row r="15" spans="1:112" x14ac:dyDescent="0.25">
      <c r="B15" s="56" t="s">
        <v>879</v>
      </c>
    </row>
    <row r="16" spans="1:112" x14ac:dyDescent="0.25">
      <c r="B16" s="215"/>
      <c r="C16" s="228" t="s">
        <v>875</v>
      </c>
      <c r="D16" s="228"/>
      <c r="E16" s="228" t="s">
        <v>878</v>
      </c>
      <c r="F16" s="228"/>
    </row>
    <row r="17" spans="2:6" x14ac:dyDescent="0.25">
      <c r="B17" s="215"/>
      <c r="C17" s="216" t="s">
        <v>877</v>
      </c>
      <c r="D17" s="216" t="s">
        <v>876</v>
      </c>
      <c r="E17" s="216" t="s">
        <v>877</v>
      </c>
      <c r="F17" s="216" t="s">
        <v>876</v>
      </c>
    </row>
    <row r="18" spans="2:6" x14ac:dyDescent="0.25">
      <c r="B18" s="216" t="s">
        <v>207</v>
      </c>
      <c r="C18" s="215">
        <v>13</v>
      </c>
      <c r="D18" s="218">
        <v>606</v>
      </c>
      <c r="E18" s="215">
        <v>26</v>
      </c>
      <c r="F18" s="218">
        <v>786</v>
      </c>
    </row>
    <row r="19" spans="2:6" x14ac:dyDescent="0.25">
      <c r="B19" s="216" t="s">
        <v>880</v>
      </c>
      <c r="C19" s="215">
        <v>11</v>
      </c>
      <c r="D19" s="218">
        <v>25</v>
      </c>
      <c r="E19" s="215">
        <v>14</v>
      </c>
      <c r="F19" s="218">
        <v>113</v>
      </c>
    </row>
    <row r="20" spans="2:6" x14ac:dyDescent="0.25">
      <c r="B20" s="216" t="s">
        <v>881</v>
      </c>
      <c r="C20" s="215">
        <v>4</v>
      </c>
      <c r="D20" s="218">
        <v>7</v>
      </c>
      <c r="E20" s="215">
        <v>13</v>
      </c>
      <c r="F20" s="218">
        <v>100</v>
      </c>
    </row>
    <row r="21" spans="2:6" x14ac:dyDescent="0.25">
      <c r="B21" s="216" t="s">
        <v>580</v>
      </c>
      <c r="C21" s="215">
        <v>4</v>
      </c>
      <c r="D21" s="218">
        <v>22</v>
      </c>
      <c r="E21" s="215">
        <v>13</v>
      </c>
      <c r="F21" s="218">
        <v>118</v>
      </c>
    </row>
    <row r="22" spans="2:6" x14ac:dyDescent="0.25">
      <c r="B22" s="216" t="s">
        <v>581</v>
      </c>
      <c r="C22" s="215">
        <v>7</v>
      </c>
      <c r="D22" s="218">
        <v>40</v>
      </c>
      <c r="E22" s="215">
        <v>19</v>
      </c>
      <c r="F22" s="218">
        <v>232</v>
      </c>
    </row>
    <row r="23" spans="2:6" x14ac:dyDescent="0.25">
      <c r="B23" s="216" t="s">
        <v>237</v>
      </c>
      <c r="C23" s="215">
        <v>1</v>
      </c>
      <c r="D23" s="218">
        <v>4</v>
      </c>
      <c r="E23" s="215">
        <v>4</v>
      </c>
      <c r="F23" s="218">
        <v>24</v>
      </c>
    </row>
    <row r="24" spans="2:6" x14ac:dyDescent="0.25">
      <c r="B24" s="216" t="s">
        <v>210</v>
      </c>
      <c r="C24" s="215">
        <v>9</v>
      </c>
      <c r="D24" s="218">
        <v>118</v>
      </c>
      <c r="E24" s="215">
        <v>20</v>
      </c>
      <c r="F24" s="218">
        <v>344</v>
      </c>
    </row>
    <row r="25" spans="2:6" x14ac:dyDescent="0.25">
      <c r="B25" s="216" t="s">
        <v>244</v>
      </c>
      <c r="C25" s="215">
        <v>6</v>
      </c>
      <c r="D25" s="218">
        <v>11</v>
      </c>
      <c r="E25" s="215">
        <v>12</v>
      </c>
      <c r="F25" s="218">
        <v>119</v>
      </c>
    </row>
  </sheetData>
  <mergeCells count="2">
    <mergeCell ref="C16:D16"/>
    <mergeCell ref="E16:F16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topLeftCell="A10" workbookViewId="0">
      <selection activeCell="I23" sqref="I23"/>
    </sheetView>
  </sheetViews>
  <sheetFormatPr defaultRowHeight="15" x14ac:dyDescent="0.25"/>
  <cols>
    <col min="1" max="1" width="43" bestFit="1" customWidth="1"/>
    <col min="2" max="2" width="43" customWidth="1"/>
    <col min="3" max="3" width="5" bestFit="1" customWidth="1"/>
    <col min="4" max="4" width="15.7109375" bestFit="1" customWidth="1"/>
  </cols>
  <sheetData>
    <row r="1" spans="1:6" x14ac:dyDescent="0.25">
      <c r="A1" t="s">
        <v>672</v>
      </c>
    </row>
    <row r="5" spans="1:6" x14ac:dyDescent="0.25">
      <c r="A5" s="222" t="s">
        <v>441</v>
      </c>
      <c r="B5" s="222" t="s">
        <v>919</v>
      </c>
      <c r="C5" s="223" t="s">
        <v>125</v>
      </c>
      <c r="D5" s="223" t="s">
        <v>921</v>
      </c>
      <c r="E5" s="223" t="s">
        <v>226</v>
      </c>
      <c r="F5" s="223" t="s">
        <v>920</v>
      </c>
    </row>
    <row r="6" spans="1:6" x14ac:dyDescent="0.25">
      <c r="A6" s="219" t="s">
        <v>480</v>
      </c>
      <c r="B6" s="219" t="s">
        <v>778</v>
      </c>
      <c r="C6" s="219">
        <v>6.12</v>
      </c>
      <c r="D6" s="219">
        <v>8.5</v>
      </c>
      <c r="E6" s="219">
        <v>9.2100000000000009</v>
      </c>
      <c r="F6" s="219">
        <v>114.4</v>
      </c>
    </row>
    <row r="7" spans="1:6" x14ac:dyDescent="0.25">
      <c r="A7" s="219" t="s">
        <v>305</v>
      </c>
      <c r="B7" s="219" t="s">
        <v>779</v>
      </c>
      <c r="C7" s="224">
        <v>7.22</v>
      </c>
      <c r="D7" s="224">
        <v>23.1</v>
      </c>
      <c r="E7" s="224">
        <v>5.32</v>
      </c>
      <c r="F7" s="224">
        <v>151.9</v>
      </c>
    </row>
    <row r="8" spans="1:6" x14ac:dyDescent="0.25">
      <c r="A8" s="219" t="s">
        <v>195</v>
      </c>
      <c r="B8" s="219" t="s">
        <v>230</v>
      </c>
      <c r="C8" s="224">
        <v>4.8</v>
      </c>
      <c r="D8" s="224">
        <v>9.9</v>
      </c>
      <c r="E8" s="224">
        <v>11.95</v>
      </c>
      <c r="F8" s="224">
        <v>19.100000000000001</v>
      </c>
    </row>
    <row r="9" spans="1:6" x14ac:dyDescent="0.25">
      <c r="A9" s="219" t="s">
        <v>323</v>
      </c>
      <c r="B9" s="219" t="s">
        <v>550</v>
      </c>
      <c r="C9" s="224">
        <v>5.43</v>
      </c>
      <c r="D9" s="224">
        <v>12.2</v>
      </c>
      <c r="E9" s="224">
        <v>7.68</v>
      </c>
      <c r="F9" s="224">
        <v>41.9</v>
      </c>
    </row>
    <row r="10" spans="1:6" x14ac:dyDescent="0.25">
      <c r="A10" s="219" t="s">
        <v>322</v>
      </c>
      <c r="B10" s="219" t="s">
        <v>551</v>
      </c>
      <c r="C10" s="224">
        <v>4.3</v>
      </c>
      <c r="D10" s="224">
        <v>11.3</v>
      </c>
      <c r="E10" s="224">
        <v>9.51</v>
      </c>
      <c r="F10" s="224">
        <v>20.7</v>
      </c>
    </row>
    <row r="11" spans="1:6" x14ac:dyDescent="0.25">
      <c r="A11" s="219" t="s">
        <v>340</v>
      </c>
      <c r="B11" s="219" t="s">
        <v>343</v>
      </c>
      <c r="C11" s="224">
        <v>5.44</v>
      </c>
      <c r="D11" s="224">
        <v>11</v>
      </c>
      <c r="E11" s="224">
        <v>9.34</v>
      </c>
      <c r="F11" s="224">
        <v>33.6</v>
      </c>
    </row>
    <row r="12" spans="1:6" x14ac:dyDescent="0.25">
      <c r="A12" s="219" t="s">
        <v>327</v>
      </c>
      <c r="B12" s="219" t="s">
        <v>791</v>
      </c>
      <c r="C12" s="224">
        <v>6.99</v>
      </c>
      <c r="D12" s="224">
        <v>20.399999999999999</v>
      </c>
      <c r="E12" s="224">
        <v>6.95</v>
      </c>
      <c r="F12" s="224">
        <v>242.6</v>
      </c>
    </row>
    <row r="13" spans="1:6" x14ac:dyDescent="0.25">
      <c r="A13" s="219" t="s">
        <v>328</v>
      </c>
      <c r="B13" s="219" t="s">
        <v>792</v>
      </c>
      <c r="C13" s="224">
        <v>7.03</v>
      </c>
      <c r="D13" s="224">
        <v>18.3</v>
      </c>
      <c r="E13" s="224">
        <v>7.45</v>
      </c>
      <c r="F13" s="224">
        <v>287.5</v>
      </c>
    </row>
    <row r="14" spans="1:6" x14ac:dyDescent="0.25">
      <c r="A14" s="219" t="s">
        <v>333</v>
      </c>
      <c r="B14" s="219" t="s">
        <v>793</v>
      </c>
      <c r="C14" s="224">
        <v>5.55</v>
      </c>
      <c r="D14" s="224">
        <v>16.5</v>
      </c>
      <c r="E14" s="224">
        <v>10.9</v>
      </c>
      <c r="F14" s="224">
        <v>34.200000000000003</v>
      </c>
    </row>
    <row r="15" spans="1:6" x14ac:dyDescent="0.25">
      <c r="A15" s="219" t="s">
        <v>334</v>
      </c>
      <c r="B15" s="219" t="s">
        <v>794</v>
      </c>
      <c r="C15" s="224">
        <v>5.1040000000000001</v>
      </c>
      <c r="D15" s="224">
        <v>19.100000000000001</v>
      </c>
      <c r="E15" s="224">
        <v>4.4800000000000004</v>
      </c>
      <c r="F15" s="224">
        <v>20.8</v>
      </c>
    </row>
    <row r="16" spans="1:6" x14ac:dyDescent="0.25">
      <c r="A16" s="219" t="s">
        <v>335</v>
      </c>
      <c r="B16" s="219" t="s">
        <v>796</v>
      </c>
      <c r="C16" s="224">
        <v>5.73</v>
      </c>
      <c r="D16" s="224">
        <v>8.6999999999999993</v>
      </c>
      <c r="E16" s="224">
        <v>12.2</v>
      </c>
      <c r="F16" s="224">
        <v>32.1</v>
      </c>
    </row>
    <row r="17" spans="1:6" x14ac:dyDescent="0.25">
      <c r="A17" s="219" t="s">
        <v>336</v>
      </c>
      <c r="B17" s="219" t="s">
        <v>795</v>
      </c>
      <c r="C17" s="224">
        <v>6.56</v>
      </c>
      <c r="D17" s="224">
        <v>23.3</v>
      </c>
      <c r="E17" s="224">
        <v>5.89</v>
      </c>
      <c r="F17" s="224">
        <v>34.700000000000003</v>
      </c>
    </row>
    <row r="18" spans="1:6" x14ac:dyDescent="0.25">
      <c r="A18" s="219" t="s">
        <v>285</v>
      </c>
      <c r="B18" s="219" t="s">
        <v>783</v>
      </c>
      <c r="C18" s="224">
        <v>4.67</v>
      </c>
      <c r="D18" s="224">
        <v>13.6</v>
      </c>
      <c r="E18" s="224">
        <v>9.8699999999999992</v>
      </c>
      <c r="F18" s="224">
        <v>18.7</v>
      </c>
    </row>
    <row r="19" spans="1:6" x14ac:dyDescent="0.25">
      <c r="A19" s="219" t="s">
        <v>317</v>
      </c>
      <c r="B19" s="219" t="s">
        <v>784</v>
      </c>
      <c r="C19" s="224">
        <v>6.66</v>
      </c>
      <c r="D19" s="224">
        <v>25.5</v>
      </c>
      <c r="E19" s="224">
        <v>0.13</v>
      </c>
      <c r="F19" s="224">
        <v>90.3</v>
      </c>
    </row>
    <row r="20" spans="1:6" x14ac:dyDescent="0.25">
      <c r="A20" s="219" t="s">
        <v>197</v>
      </c>
      <c r="B20" s="219" t="s">
        <v>207</v>
      </c>
      <c r="C20" s="219">
        <v>4.5</v>
      </c>
      <c r="D20" s="219">
        <v>19.7</v>
      </c>
      <c r="E20" s="219">
        <v>7.75</v>
      </c>
      <c r="F20" s="219">
        <v>26</v>
      </c>
    </row>
    <row r="21" spans="1:6" x14ac:dyDescent="0.25">
      <c r="A21" s="219" t="s">
        <v>287</v>
      </c>
      <c r="B21" s="219" t="s">
        <v>785</v>
      </c>
      <c r="C21" s="224">
        <v>5.0199999999999996</v>
      </c>
      <c r="D21" s="224">
        <v>12.7</v>
      </c>
      <c r="E21" s="224">
        <v>10.119999999999999</v>
      </c>
      <c r="F21" s="224">
        <v>20.2</v>
      </c>
    </row>
    <row r="22" spans="1:6" x14ac:dyDescent="0.25">
      <c r="A22" s="219" t="s">
        <v>508</v>
      </c>
      <c r="B22" s="219" t="s">
        <v>765</v>
      </c>
      <c r="C22" s="219">
        <v>4.22</v>
      </c>
      <c r="D22" s="219">
        <v>11.2</v>
      </c>
      <c r="E22" s="219">
        <v>11.47</v>
      </c>
      <c r="F22" s="219">
        <v>23.4</v>
      </c>
    </row>
    <row r="23" spans="1:6" x14ac:dyDescent="0.25">
      <c r="A23" s="219" t="s">
        <v>495</v>
      </c>
      <c r="B23" s="219" t="s">
        <v>766</v>
      </c>
      <c r="C23" s="219">
        <v>4.32</v>
      </c>
      <c r="D23" s="219">
        <v>9</v>
      </c>
      <c r="E23" s="219">
        <v>10.5</v>
      </c>
      <c r="F23" s="219">
        <v>20.399999999999999</v>
      </c>
    </row>
    <row r="24" spans="1:6" x14ac:dyDescent="0.25">
      <c r="A24" s="219" t="s">
        <v>445</v>
      </c>
      <c r="B24" s="219" t="s">
        <v>237</v>
      </c>
      <c r="C24" s="219">
        <v>4.1500000000000004</v>
      </c>
      <c r="D24" s="219">
        <v>13.1</v>
      </c>
      <c r="E24" s="219">
        <v>10.14</v>
      </c>
      <c r="F24" s="219">
        <v>28.2</v>
      </c>
    </row>
    <row r="25" spans="1:6" x14ac:dyDescent="0.25">
      <c r="A25" s="219" t="s">
        <v>517</v>
      </c>
      <c r="B25" s="219" t="s">
        <v>582</v>
      </c>
      <c r="C25" s="219">
        <v>4.34</v>
      </c>
      <c r="D25" s="219">
        <v>14.1</v>
      </c>
      <c r="E25" s="219">
        <v>10.199999999999999</v>
      </c>
      <c r="F25" s="219">
        <v>25.4</v>
      </c>
    </row>
    <row r="26" spans="1:6" x14ac:dyDescent="0.25">
      <c r="A26" s="219" t="s">
        <v>518</v>
      </c>
      <c r="B26" s="219" t="s">
        <v>584</v>
      </c>
      <c r="C26" s="219">
        <v>4.2300000000000004</v>
      </c>
      <c r="D26" s="219">
        <v>19.5</v>
      </c>
      <c r="E26" s="219">
        <v>9.6999999999999993</v>
      </c>
      <c r="F26" s="219">
        <v>32.9</v>
      </c>
    </row>
    <row r="27" spans="1:6" x14ac:dyDescent="0.25">
      <c r="A27" s="219" t="s">
        <v>402</v>
      </c>
      <c r="B27" s="219" t="s">
        <v>585</v>
      </c>
      <c r="C27" s="219">
        <v>4.1399999999999997</v>
      </c>
      <c r="D27" s="219">
        <v>19.100000000000001</v>
      </c>
      <c r="E27" s="219">
        <v>10.48</v>
      </c>
      <c r="F27" s="219">
        <v>35.799999999999997</v>
      </c>
    </row>
    <row r="28" spans="1:6" x14ac:dyDescent="0.25">
      <c r="A28" s="219" t="s">
        <v>422</v>
      </c>
      <c r="B28" s="219" t="s">
        <v>586</v>
      </c>
      <c r="C28" s="219">
        <v>4.29</v>
      </c>
      <c r="D28" s="219">
        <v>5.0999999999999996</v>
      </c>
      <c r="E28" s="219">
        <v>12.52</v>
      </c>
      <c r="F28" s="219">
        <v>20.6</v>
      </c>
    </row>
    <row r="29" spans="1:6" x14ac:dyDescent="0.25">
      <c r="A29" s="219" t="s">
        <v>457</v>
      </c>
      <c r="B29" s="219" t="s">
        <v>574</v>
      </c>
      <c r="C29" s="219">
        <v>4.82</v>
      </c>
      <c r="D29" s="219">
        <v>15.9</v>
      </c>
      <c r="E29" s="219">
        <v>6.5</v>
      </c>
      <c r="F29" s="219">
        <v>70</v>
      </c>
    </row>
    <row r="30" spans="1:6" x14ac:dyDescent="0.25">
      <c r="A30" s="219" t="s">
        <v>458</v>
      </c>
      <c r="B30" s="219" t="s">
        <v>576</v>
      </c>
      <c r="C30" s="219">
        <v>4.62</v>
      </c>
      <c r="D30" s="219">
        <v>13.6</v>
      </c>
      <c r="E30" s="219">
        <v>5.37</v>
      </c>
      <c r="F30" s="219">
        <v>28</v>
      </c>
    </row>
    <row r="31" spans="1:6" x14ac:dyDescent="0.25">
      <c r="A31" s="219" t="s">
        <v>460</v>
      </c>
      <c r="B31" s="219" t="s">
        <v>577</v>
      </c>
      <c r="C31" s="219">
        <v>4.1500000000000004</v>
      </c>
      <c r="D31" s="219">
        <v>14.6</v>
      </c>
      <c r="E31" s="219">
        <v>7.45</v>
      </c>
      <c r="F31" s="219">
        <v>26.3</v>
      </c>
    </row>
    <row r="32" spans="1:6" x14ac:dyDescent="0.25">
      <c r="A32" s="219" t="s">
        <v>283</v>
      </c>
      <c r="B32" s="219" t="s">
        <v>767</v>
      </c>
      <c r="C32" s="224">
        <v>7.52</v>
      </c>
      <c r="D32" s="224">
        <v>16.7</v>
      </c>
      <c r="E32" s="224">
        <v>8.08</v>
      </c>
      <c r="F32" s="224">
        <v>94.8</v>
      </c>
    </row>
    <row r="33" spans="1:6" x14ac:dyDescent="0.25">
      <c r="A33" s="219" t="s">
        <v>289</v>
      </c>
      <c r="B33" s="219" t="s">
        <v>768</v>
      </c>
      <c r="C33" s="224">
        <v>6.26</v>
      </c>
      <c r="D33" s="224">
        <v>18.2</v>
      </c>
      <c r="E33" s="224">
        <v>6.59</v>
      </c>
      <c r="F33" s="224">
        <v>20.100000000000001</v>
      </c>
    </row>
    <row r="34" spans="1:6" x14ac:dyDescent="0.25">
      <c r="A34" s="219" t="s">
        <v>477</v>
      </c>
      <c r="B34" s="219" t="s">
        <v>769</v>
      </c>
      <c r="C34" s="219">
        <v>5.34</v>
      </c>
      <c r="D34" s="219">
        <v>10.9</v>
      </c>
      <c r="E34" s="219">
        <v>10.4</v>
      </c>
      <c r="F34" s="219">
        <v>50.1</v>
      </c>
    </row>
    <row r="35" spans="1:6" x14ac:dyDescent="0.25">
      <c r="A35" s="219" t="s">
        <v>267</v>
      </c>
      <c r="B35" s="219" t="s">
        <v>770</v>
      </c>
      <c r="C35" s="224">
        <v>5.96</v>
      </c>
      <c r="D35" s="224">
        <v>26.1</v>
      </c>
      <c r="E35" s="224">
        <v>5.0199999999999996</v>
      </c>
      <c r="F35" s="224">
        <v>20.100000000000001</v>
      </c>
    </row>
    <row r="36" spans="1:6" x14ac:dyDescent="0.25">
      <c r="A36" s="219" t="s">
        <v>315</v>
      </c>
      <c r="B36" s="219" t="s">
        <v>771</v>
      </c>
      <c r="C36" s="224">
        <v>6.4</v>
      </c>
      <c r="D36" s="224">
        <v>24</v>
      </c>
      <c r="E36" s="224">
        <v>4.41</v>
      </c>
      <c r="F36" s="224">
        <v>116</v>
      </c>
    </row>
    <row r="37" spans="1:6" x14ac:dyDescent="0.25">
      <c r="A37" s="219" t="s">
        <v>314</v>
      </c>
      <c r="B37" s="219" t="s">
        <v>772</v>
      </c>
      <c r="C37" s="224">
        <v>5.36</v>
      </c>
      <c r="D37" s="224">
        <v>23.9</v>
      </c>
      <c r="E37" s="224">
        <v>1.9</v>
      </c>
      <c r="F37" s="224">
        <v>65.5</v>
      </c>
    </row>
    <row r="38" spans="1:6" x14ac:dyDescent="0.25">
      <c r="A38" s="219" t="s">
        <v>309</v>
      </c>
      <c r="B38" s="219" t="s">
        <v>773</v>
      </c>
      <c r="C38" s="224">
        <v>3.21</v>
      </c>
      <c r="D38" s="224">
        <v>24</v>
      </c>
      <c r="E38" s="224">
        <v>6.33</v>
      </c>
      <c r="F38" s="224">
        <v>8.99</v>
      </c>
    </row>
    <row r="39" spans="1:6" x14ac:dyDescent="0.25">
      <c r="A39" s="219" t="s">
        <v>310</v>
      </c>
      <c r="B39" s="219" t="s">
        <v>774</v>
      </c>
      <c r="C39" s="224">
        <v>6.55</v>
      </c>
      <c r="D39" s="224">
        <v>24.5</v>
      </c>
      <c r="E39" s="224">
        <v>4.72</v>
      </c>
      <c r="F39" s="224">
        <v>323.7</v>
      </c>
    </row>
    <row r="40" spans="1:6" x14ac:dyDescent="0.25">
      <c r="A40" s="219" t="s">
        <v>311</v>
      </c>
      <c r="B40" s="219" t="s">
        <v>775</v>
      </c>
      <c r="C40" s="224">
        <v>3.12</v>
      </c>
      <c r="D40" s="224">
        <v>23.1</v>
      </c>
      <c r="E40" s="224">
        <v>5.33</v>
      </c>
      <c r="F40" s="224">
        <v>9.17</v>
      </c>
    </row>
    <row r="41" spans="1:6" x14ac:dyDescent="0.25">
      <c r="A41" s="219" t="s">
        <v>312</v>
      </c>
      <c r="B41" s="219" t="s">
        <v>776</v>
      </c>
      <c r="C41" s="224">
        <v>3.03</v>
      </c>
      <c r="D41" s="224">
        <v>24.9</v>
      </c>
      <c r="E41" s="224">
        <v>5.0199999999999996</v>
      </c>
      <c r="F41" s="224">
        <v>9.75</v>
      </c>
    </row>
    <row r="42" spans="1:6" x14ac:dyDescent="0.25">
      <c r="A42" s="219" t="s">
        <v>313</v>
      </c>
      <c r="B42" s="219" t="s">
        <v>777</v>
      </c>
      <c r="C42" s="224">
        <v>2.99</v>
      </c>
      <c r="D42" s="224">
        <v>25.6</v>
      </c>
      <c r="E42" s="224">
        <v>5.2</v>
      </c>
      <c r="F42" s="224">
        <v>1011</v>
      </c>
    </row>
  </sheetData>
  <sortState ref="A6:F42">
    <sortCondition ref="A6:A42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2689-722F-4EEC-B67A-C367E182786C}">
  <dimension ref="A1:L48"/>
  <sheetViews>
    <sheetView topLeftCell="A5" zoomScaleNormal="100" workbookViewId="0">
      <selection activeCell="N34" sqref="N34"/>
    </sheetView>
  </sheetViews>
  <sheetFormatPr defaultRowHeight="15" x14ac:dyDescent="0.25"/>
  <cols>
    <col min="3" max="3" width="27.7109375" bestFit="1" customWidth="1"/>
  </cols>
  <sheetData>
    <row r="1" spans="1:3" x14ac:dyDescent="0.25">
      <c r="A1" t="s">
        <v>673</v>
      </c>
    </row>
    <row r="3" spans="1:3" x14ac:dyDescent="0.25">
      <c r="A3" t="s">
        <v>572</v>
      </c>
      <c r="B3" t="s">
        <v>573</v>
      </c>
    </row>
    <row r="4" spans="1:3" x14ac:dyDescent="0.25">
      <c r="A4" t="s">
        <v>574</v>
      </c>
      <c r="B4">
        <v>66.89</v>
      </c>
    </row>
    <row r="5" spans="1:3" x14ac:dyDescent="0.25">
      <c r="A5" t="s">
        <v>576</v>
      </c>
      <c r="B5">
        <v>3.95</v>
      </c>
    </row>
    <row r="6" spans="1:3" x14ac:dyDescent="0.25">
      <c r="A6" t="s">
        <v>577</v>
      </c>
      <c r="B6">
        <v>51.41</v>
      </c>
    </row>
    <row r="7" spans="1:3" x14ac:dyDescent="0.25">
      <c r="A7" t="s">
        <v>237</v>
      </c>
      <c r="B7">
        <v>105.58</v>
      </c>
    </row>
    <row r="8" spans="1:3" x14ac:dyDescent="0.25">
      <c r="A8" t="s">
        <v>278</v>
      </c>
      <c r="B8">
        <v>15377.6</v>
      </c>
    </row>
    <row r="9" spans="1:3" x14ac:dyDescent="0.25">
      <c r="A9" t="s">
        <v>575</v>
      </c>
      <c r="B9">
        <v>22.46</v>
      </c>
    </row>
    <row r="10" spans="1:3" x14ac:dyDescent="0.25">
      <c r="A10" t="s">
        <v>578</v>
      </c>
      <c r="B10">
        <v>23.36</v>
      </c>
    </row>
    <row r="11" spans="1:3" x14ac:dyDescent="0.25">
      <c r="A11" t="s">
        <v>579</v>
      </c>
      <c r="B11">
        <v>21.73</v>
      </c>
    </row>
    <row r="12" spans="1:3" x14ac:dyDescent="0.25">
      <c r="A12" t="s">
        <v>580</v>
      </c>
      <c r="B12">
        <v>699.25</v>
      </c>
    </row>
    <row r="13" spans="1:3" x14ac:dyDescent="0.25">
      <c r="A13" t="s">
        <v>581</v>
      </c>
      <c r="B13">
        <v>1252.24</v>
      </c>
    </row>
    <row r="14" spans="1:3" x14ac:dyDescent="0.25">
      <c r="A14" t="s">
        <v>207</v>
      </c>
      <c r="B14">
        <v>13939.61</v>
      </c>
    </row>
    <row r="15" spans="1:3" x14ac:dyDescent="0.25">
      <c r="A15" t="s">
        <v>586</v>
      </c>
      <c r="B15">
        <v>27.46</v>
      </c>
      <c r="C15" t="s">
        <v>583</v>
      </c>
    </row>
    <row r="16" spans="1:3" x14ac:dyDescent="0.25">
      <c r="A16" t="s">
        <v>582</v>
      </c>
      <c r="B16">
        <v>1605.27</v>
      </c>
    </row>
    <row r="17" spans="1:12" x14ac:dyDescent="0.25">
      <c r="A17" t="s">
        <v>584</v>
      </c>
      <c r="B17">
        <v>899.4</v>
      </c>
    </row>
    <row r="18" spans="1:12" x14ac:dyDescent="0.25">
      <c r="A18" t="s">
        <v>585</v>
      </c>
      <c r="B18">
        <v>489.56</v>
      </c>
    </row>
    <row r="24" spans="1:12" x14ac:dyDescent="0.25">
      <c r="C24" s="146" t="s">
        <v>116</v>
      </c>
      <c r="D24" s="146" t="s">
        <v>922</v>
      </c>
      <c r="E24" s="146" t="s">
        <v>890</v>
      </c>
      <c r="F24" s="146" t="s">
        <v>890</v>
      </c>
      <c r="G24" s="146" t="s">
        <v>125</v>
      </c>
      <c r="H24" s="146" t="s">
        <v>923</v>
      </c>
      <c r="I24" s="146" t="s">
        <v>924</v>
      </c>
      <c r="J24" s="146" t="s">
        <v>925</v>
      </c>
      <c r="K24" s="146" t="s">
        <v>926</v>
      </c>
      <c r="L24" s="146" t="s">
        <v>927</v>
      </c>
    </row>
    <row r="25" spans="1:12" x14ac:dyDescent="0.25">
      <c r="C25" s="146" t="s">
        <v>853</v>
      </c>
      <c r="D25" s="146" t="s">
        <v>928</v>
      </c>
      <c r="E25" s="146" t="s">
        <v>929</v>
      </c>
      <c r="F25" s="146" t="s">
        <v>891</v>
      </c>
      <c r="G25" s="146">
        <v>6.97</v>
      </c>
      <c r="H25" s="146">
        <v>776</v>
      </c>
      <c r="I25" s="146">
        <v>2</v>
      </c>
      <c r="J25" s="146">
        <v>2</v>
      </c>
      <c r="K25" s="146">
        <v>0.5</v>
      </c>
      <c r="L25" s="146">
        <v>1388</v>
      </c>
    </row>
    <row r="26" spans="1:12" x14ac:dyDescent="0.25">
      <c r="C26" s="146" t="s">
        <v>854</v>
      </c>
      <c r="D26" s="146" t="s">
        <v>928</v>
      </c>
      <c r="E26" s="146" t="s">
        <v>930</v>
      </c>
      <c r="F26" s="146" t="s">
        <v>892</v>
      </c>
      <c r="G26" s="146">
        <v>7.22</v>
      </c>
      <c r="H26" s="146">
        <v>786</v>
      </c>
      <c r="I26" s="146">
        <v>2</v>
      </c>
      <c r="J26" s="146">
        <v>1</v>
      </c>
      <c r="K26" s="146">
        <v>3.0508474576271188E-2</v>
      </c>
      <c r="L26" s="146">
        <v>761</v>
      </c>
    </row>
    <row r="27" spans="1:12" x14ac:dyDescent="0.25">
      <c r="C27" s="146" t="s">
        <v>886</v>
      </c>
      <c r="D27" s="146" t="s">
        <v>928</v>
      </c>
      <c r="E27" s="146" t="s">
        <v>931</v>
      </c>
      <c r="F27" s="146" t="s">
        <v>893</v>
      </c>
      <c r="G27" s="146">
        <v>6.97</v>
      </c>
      <c r="H27" s="146">
        <v>777</v>
      </c>
      <c r="I27" s="146">
        <v>2</v>
      </c>
      <c r="J27" s="146">
        <v>2</v>
      </c>
      <c r="K27" s="146">
        <v>3.125E-2</v>
      </c>
      <c r="L27" s="146">
        <v>2981</v>
      </c>
    </row>
    <row r="28" spans="1:12" x14ac:dyDescent="0.25">
      <c r="C28" s="146" t="s">
        <v>195</v>
      </c>
      <c r="D28" s="146" t="s">
        <v>928</v>
      </c>
      <c r="E28" s="146" t="s">
        <v>230</v>
      </c>
      <c r="F28" s="146" t="s">
        <v>894</v>
      </c>
      <c r="G28" s="146">
        <v>4.8</v>
      </c>
      <c r="H28" s="146">
        <v>778</v>
      </c>
      <c r="I28" s="146">
        <v>1</v>
      </c>
      <c r="J28" s="146">
        <v>1</v>
      </c>
      <c r="K28" s="146">
        <v>5.263157894736842E-3</v>
      </c>
      <c r="L28" s="146">
        <v>67.55</v>
      </c>
    </row>
    <row r="29" spans="1:12" x14ac:dyDescent="0.25">
      <c r="C29" s="146" t="s">
        <v>855</v>
      </c>
      <c r="D29" s="146" t="s">
        <v>928</v>
      </c>
      <c r="E29" s="146" t="s">
        <v>932</v>
      </c>
      <c r="F29" s="146" t="s">
        <v>895</v>
      </c>
      <c r="G29" s="146">
        <v>6.97</v>
      </c>
      <c r="H29" s="146">
        <v>865</v>
      </c>
      <c r="I29" s="146">
        <v>2</v>
      </c>
      <c r="J29" s="146">
        <v>2</v>
      </c>
      <c r="K29" s="146">
        <v>1.3888888888888888E-2</v>
      </c>
      <c r="L29" s="146">
        <v>865</v>
      </c>
    </row>
    <row r="30" spans="1:12" x14ac:dyDescent="0.25">
      <c r="C30" s="146" t="s">
        <v>325</v>
      </c>
      <c r="D30" s="146" t="s">
        <v>928</v>
      </c>
      <c r="E30" s="146" t="s">
        <v>781</v>
      </c>
      <c r="F30" s="146" t="s">
        <v>896</v>
      </c>
      <c r="G30" s="146">
        <v>7.03</v>
      </c>
      <c r="H30" s="146">
        <v>781</v>
      </c>
      <c r="I30" s="146">
        <v>2</v>
      </c>
      <c r="J30" s="146">
        <v>1</v>
      </c>
      <c r="K30" s="146">
        <v>6.5359477124183009E-3</v>
      </c>
      <c r="L30" s="146">
        <v>3546</v>
      </c>
    </row>
    <row r="31" spans="1:12" x14ac:dyDescent="0.25">
      <c r="C31" s="146" t="s">
        <v>330</v>
      </c>
      <c r="D31" s="146" t="s">
        <v>928</v>
      </c>
      <c r="E31" s="146" t="s">
        <v>782</v>
      </c>
      <c r="F31" s="146" t="s">
        <v>897</v>
      </c>
      <c r="G31" s="146">
        <v>6.56</v>
      </c>
      <c r="H31" s="146">
        <v>824</v>
      </c>
      <c r="I31" s="146">
        <v>2</v>
      </c>
      <c r="J31" s="146">
        <v>1</v>
      </c>
      <c r="K31" s="146">
        <v>4.712041884816754E-2</v>
      </c>
      <c r="L31" s="146">
        <v>7737</v>
      </c>
    </row>
    <row r="32" spans="1:12" x14ac:dyDescent="0.25">
      <c r="C32" s="146" t="s">
        <v>285</v>
      </c>
      <c r="D32" s="146" t="s">
        <v>928</v>
      </c>
      <c r="E32" s="146" t="s">
        <v>783</v>
      </c>
      <c r="F32" s="146" t="s">
        <v>898</v>
      </c>
      <c r="G32" s="146">
        <v>4.67</v>
      </c>
      <c r="H32" s="146">
        <v>742</v>
      </c>
      <c r="I32" s="146">
        <v>1</v>
      </c>
      <c r="J32" s="146">
        <v>2</v>
      </c>
      <c r="K32" s="146">
        <v>0</v>
      </c>
      <c r="L32" s="146">
        <v>394</v>
      </c>
    </row>
    <row r="33" spans="3:12" x14ac:dyDescent="0.25">
      <c r="C33" s="146" t="s">
        <v>317</v>
      </c>
      <c r="D33" s="146" t="s">
        <v>928</v>
      </c>
      <c r="E33" s="146" t="s">
        <v>784</v>
      </c>
      <c r="F33" s="146" t="s">
        <v>899</v>
      </c>
      <c r="G33" s="146">
        <v>6.66</v>
      </c>
      <c r="H33" s="146">
        <v>774</v>
      </c>
      <c r="I33" s="146">
        <v>2</v>
      </c>
      <c r="J33" s="146">
        <v>2</v>
      </c>
      <c r="K33" s="146">
        <v>8.5470085470085479E-3</v>
      </c>
      <c r="L33" s="146">
        <v>7127</v>
      </c>
    </row>
    <row r="34" spans="3:12" x14ac:dyDescent="0.25">
      <c r="C34" s="146" t="s">
        <v>197</v>
      </c>
      <c r="D34" s="146" t="s">
        <v>928</v>
      </c>
      <c r="E34" s="146" t="s">
        <v>207</v>
      </c>
      <c r="F34" s="146" t="s">
        <v>900</v>
      </c>
      <c r="G34" s="146">
        <v>4.5</v>
      </c>
      <c r="H34" s="146">
        <v>851</v>
      </c>
      <c r="I34" s="146">
        <v>1</v>
      </c>
      <c r="J34" s="146">
        <v>1</v>
      </c>
      <c r="K34" s="146">
        <v>2.926421404682274E-3</v>
      </c>
      <c r="L34" s="146">
        <v>13939.61</v>
      </c>
    </row>
    <row r="35" spans="3:12" x14ac:dyDescent="0.25">
      <c r="C35" s="146" t="s">
        <v>856</v>
      </c>
      <c r="D35" s="146" t="s">
        <v>928</v>
      </c>
      <c r="E35" s="146" t="s">
        <v>933</v>
      </c>
      <c r="F35" s="146" t="s">
        <v>901</v>
      </c>
      <c r="G35" s="146">
        <v>6.2</v>
      </c>
      <c r="H35" s="146">
        <v>745</v>
      </c>
      <c r="I35" s="146">
        <v>2</v>
      </c>
      <c r="J35" s="146">
        <v>1</v>
      </c>
      <c r="K35" s="146">
        <v>0.12727272727272726</v>
      </c>
      <c r="L35" s="146">
        <v>9530</v>
      </c>
    </row>
    <row r="36" spans="3:12" x14ac:dyDescent="0.25">
      <c r="C36" s="146" t="s">
        <v>287</v>
      </c>
      <c r="D36" s="146" t="s">
        <v>928</v>
      </c>
      <c r="E36" s="146" t="s">
        <v>785</v>
      </c>
      <c r="F36" s="146" t="s">
        <v>902</v>
      </c>
      <c r="G36" s="146">
        <v>5.0199999999999996</v>
      </c>
      <c r="H36" s="146">
        <v>748</v>
      </c>
      <c r="I36" s="146">
        <v>1</v>
      </c>
      <c r="J36" s="146">
        <v>2</v>
      </c>
      <c r="K36" s="146">
        <v>0.2</v>
      </c>
      <c r="L36" s="146">
        <v>883</v>
      </c>
    </row>
    <row r="37" spans="3:12" x14ac:dyDescent="0.25">
      <c r="C37" s="146" t="s">
        <v>858</v>
      </c>
      <c r="D37" s="146" t="s">
        <v>928</v>
      </c>
      <c r="E37" s="146" t="s">
        <v>278</v>
      </c>
      <c r="F37" s="146" t="s">
        <v>903</v>
      </c>
      <c r="G37" s="146">
        <v>6.12</v>
      </c>
      <c r="H37" s="146">
        <v>821</v>
      </c>
      <c r="I37" s="146">
        <v>2</v>
      </c>
      <c r="J37" s="146">
        <v>1</v>
      </c>
      <c r="K37" s="146">
        <v>1.1730205278592375E-2</v>
      </c>
      <c r="L37" s="146">
        <v>15377.6</v>
      </c>
    </row>
    <row r="38" spans="3:12" x14ac:dyDescent="0.25">
      <c r="C38" s="146" t="s">
        <v>887</v>
      </c>
      <c r="D38" s="146" t="s">
        <v>928</v>
      </c>
      <c r="E38" s="146" t="s">
        <v>253</v>
      </c>
      <c r="F38" s="146" t="s">
        <v>904</v>
      </c>
      <c r="G38" s="146">
        <v>4.32</v>
      </c>
      <c r="H38" s="146">
        <v>827</v>
      </c>
      <c r="I38" s="146">
        <v>1</v>
      </c>
      <c r="J38" s="146">
        <v>1</v>
      </c>
      <c r="K38" s="146">
        <v>1.5384615384615385E-2</v>
      </c>
      <c r="L38" s="146">
        <v>1951.5</v>
      </c>
    </row>
    <row r="39" spans="3:12" x14ac:dyDescent="0.25">
      <c r="C39" s="146" t="s">
        <v>816</v>
      </c>
      <c r="D39" s="146" t="s">
        <v>928</v>
      </c>
      <c r="E39" s="146" t="s">
        <v>237</v>
      </c>
      <c r="F39" s="146" t="s">
        <v>905</v>
      </c>
      <c r="G39" s="146">
        <v>4.1500000000000004</v>
      </c>
      <c r="H39" s="146">
        <v>832</v>
      </c>
      <c r="I39" s="146">
        <v>1</v>
      </c>
      <c r="J39" s="146">
        <v>1</v>
      </c>
      <c r="K39" s="146">
        <v>0</v>
      </c>
      <c r="L39" s="146">
        <v>105.58</v>
      </c>
    </row>
    <row r="40" spans="3:12" x14ac:dyDescent="0.25">
      <c r="C40" s="146" t="s">
        <v>888</v>
      </c>
      <c r="D40" s="146" t="s">
        <v>928</v>
      </c>
      <c r="E40" s="146" t="s">
        <v>210</v>
      </c>
      <c r="F40" s="146" t="s">
        <v>906</v>
      </c>
      <c r="G40" s="146">
        <v>4.34</v>
      </c>
      <c r="H40" s="146">
        <v>828</v>
      </c>
      <c r="I40" s="146">
        <v>1</v>
      </c>
      <c r="J40" s="146">
        <v>1</v>
      </c>
      <c r="K40" s="146">
        <v>1.5806988352745424E-2</v>
      </c>
      <c r="L40" s="146">
        <v>3021.7</v>
      </c>
    </row>
    <row r="41" spans="3:12" x14ac:dyDescent="0.25">
      <c r="C41" s="146" t="s">
        <v>889</v>
      </c>
      <c r="D41" s="146" t="s">
        <v>928</v>
      </c>
      <c r="E41" s="146" t="s">
        <v>244</v>
      </c>
      <c r="F41" s="146" t="s">
        <v>907</v>
      </c>
      <c r="G41" s="146">
        <v>4.53</v>
      </c>
      <c r="H41" s="146">
        <v>837</v>
      </c>
      <c r="I41" s="146">
        <v>1</v>
      </c>
      <c r="J41" s="146">
        <v>1</v>
      </c>
      <c r="K41" s="146">
        <v>0</v>
      </c>
      <c r="L41" s="146">
        <v>122.25</v>
      </c>
    </row>
    <row r="42" spans="3:12" x14ac:dyDescent="0.25">
      <c r="C42" s="146" t="s">
        <v>861</v>
      </c>
      <c r="D42" s="146" t="s">
        <v>928</v>
      </c>
      <c r="E42" s="146" t="s">
        <v>934</v>
      </c>
      <c r="F42" s="146" t="s">
        <v>908</v>
      </c>
      <c r="G42" s="146">
        <v>6.9</v>
      </c>
      <c r="H42" s="146">
        <v>724</v>
      </c>
      <c r="I42" s="146">
        <v>2</v>
      </c>
      <c r="J42" s="146">
        <v>2</v>
      </c>
      <c r="K42" s="146">
        <v>1.1111111111111112E-2</v>
      </c>
      <c r="L42" s="146">
        <v>6716</v>
      </c>
    </row>
    <row r="43" spans="3:12" x14ac:dyDescent="0.25">
      <c r="C43" s="146" t="s">
        <v>862</v>
      </c>
      <c r="D43" s="146" t="s">
        <v>928</v>
      </c>
      <c r="E43" s="146" t="s">
        <v>935</v>
      </c>
      <c r="F43" s="146" t="s">
        <v>909</v>
      </c>
      <c r="G43" s="146">
        <v>6.15</v>
      </c>
      <c r="H43" s="146">
        <v>752</v>
      </c>
      <c r="I43" s="146">
        <v>1</v>
      </c>
      <c r="J43" s="146">
        <v>1</v>
      </c>
      <c r="K43" s="146">
        <v>0</v>
      </c>
      <c r="L43" s="146">
        <v>376</v>
      </c>
    </row>
    <row r="44" spans="3:12" x14ac:dyDescent="0.25">
      <c r="C44" s="146" t="s">
        <v>289</v>
      </c>
      <c r="D44" s="146" t="s">
        <v>928</v>
      </c>
      <c r="E44" s="146" t="s">
        <v>768</v>
      </c>
      <c r="F44" s="146" t="s">
        <v>910</v>
      </c>
      <c r="G44" s="146">
        <v>6.26</v>
      </c>
      <c r="H44" s="146">
        <v>730</v>
      </c>
      <c r="I44" s="146">
        <v>2</v>
      </c>
      <c r="J44" s="146">
        <v>1</v>
      </c>
      <c r="K44" s="146">
        <v>0</v>
      </c>
      <c r="L44" s="146">
        <v>3707</v>
      </c>
    </row>
    <row r="45" spans="3:12" x14ac:dyDescent="0.25">
      <c r="C45" s="146" t="s">
        <v>864</v>
      </c>
      <c r="D45" s="146" t="s">
        <v>928</v>
      </c>
      <c r="E45" s="146" t="s">
        <v>936</v>
      </c>
      <c r="F45" s="146" t="s">
        <v>911</v>
      </c>
      <c r="G45" s="146">
        <v>6.15</v>
      </c>
      <c r="H45" s="146">
        <v>739</v>
      </c>
      <c r="I45" s="146">
        <v>1</v>
      </c>
      <c r="J45" s="146">
        <v>2</v>
      </c>
      <c r="K45" s="146">
        <v>3.2258064516129031E-2</v>
      </c>
      <c r="L45" s="146">
        <v>342</v>
      </c>
    </row>
    <row r="46" spans="3:12" x14ac:dyDescent="0.25">
      <c r="C46" s="146" t="s">
        <v>865</v>
      </c>
      <c r="D46" s="146" t="s">
        <v>928</v>
      </c>
      <c r="E46" s="146" t="s">
        <v>937</v>
      </c>
      <c r="F46" s="146" t="s">
        <v>912</v>
      </c>
      <c r="G46" s="146">
        <v>6.4</v>
      </c>
      <c r="H46" s="146">
        <v>751</v>
      </c>
      <c r="I46" s="146">
        <v>2</v>
      </c>
      <c r="J46" s="146">
        <v>2</v>
      </c>
      <c r="K46" s="146">
        <v>0.125</v>
      </c>
      <c r="L46" s="146">
        <v>279</v>
      </c>
    </row>
    <row r="47" spans="3:12" x14ac:dyDescent="0.25">
      <c r="C47" s="146" t="s">
        <v>866</v>
      </c>
      <c r="D47" s="146" t="s">
        <v>928</v>
      </c>
      <c r="E47" s="146" t="s">
        <v>938</v>
      </c>
      <c r="F47" s="146" t="s">
        <v>913</v>
      </c>
      <c r="G47" s="146">
        <v>5.36</v>
      </c>
      <c r="H47" s="146">
        <v>815</v>
      </c>
      <c r="I47" s="146">
        <v>2</v>
      </c>
      <c r="J47" s="146">
        <v>1</v>
      </c>
      <c r="K47" s="146">
        <v>3.3088235294117647E-2</v>
      </c>
      <c r="L47" s="146">
        <v>1197</v>
      </c>
    </row>
    <row r="48" spans="3:12" x14ac:dyDescent="0.25">
      <c r="C48" s="146" t="s">
        <v>867</v>
      </c>
      <c r="D48" s="146" t="s">
        <v>928</v>
      </c>
      <c r="E48" s="146" t="s">
        <v>939</v>
      </c>
      <c r="F48" s="146" t="s">
        <v>914</v>
      </c>
      <c r="G48" s="146">
        <v>5.9</v>
      </c>
      <c r="H48" s="146">
        <v>786</v>
      </c>
      <c r="I48" s="146">
        <v>2</v>
      </c>
      <c r="J48" s="146">
        <v>2</v>
      </c>
      <c r="K48" s="146">
        <v>4.0404040404040407E-2</v>
      </c>
      <c r="L48" s="146">
        <v>4880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26"/>
  <sheetViews>
    <sheetView topLeftCell="A526" zoomScaleNormal="100" workbookViewId="0">
      <selection activeCell="A533" sqref="A533:XFD533"/>
    </sheetView>
  </sheetViews>
  <sheetFormatPr defaultRowHeight="15" x14ac:dyDescent="0.25"/>
  <cols>
    <col min="1" max="1" width="10.5703125" style="74" customWidth="1"/>
    <col min="2" max="2" width="11" style="74" customWidth="1"/>
    <col min="3" max="3" width="19" style="74" bestFit="1" customWidth="1"/>
    <col min="4" max="4" width="19" style="74" customWidth="1"/>
    <col min="5" max="5" width="10.140625" style="74" bestFit="1" customWidth="1"/>
    <col min="6" max="6" width="10.42578125" style="74" customWidth="1"/>
    <col min="7" max="7" width="10.140625" style="74" bestFit="1" customWidth="1"/>
    <col min="8" max="8" width="9.140625" style="74"/>
    <col min="9" max="9" width="15" style="74" customWidth="1"/>
    <col min="10" max="10" width="14.42578125" style="74" customWidth="1"/>
    <col min="11" max="11" width="12.85546875" style="74" customWidth="1"/>
    <col min="12" max="13" width="14.42578125" style="74" customWidth="1"/>
    <col min="14" max="14" width="12.85546875" style="74" customWidth="1"/>
    <col min="15" max="15" width="14" style="74" customWidth="1"/>
    <col min="16" max="16" width="14.42578125" style="74" customWidth="1"/>
    <col min="17" max="17" width="12.85546875" style="74" customWidth="1"/>
    <col min="18" max="18" width="14.42578125" style="74" customWidth="1"/>
    <col min="19" max="19" width="13.28515625" style="74" customWidth="1"/>
    <col min="20" max="16384" width="9.140625" style="74"/>
  </cols>
  <sheetData>
    <row r="1" spans="1:19" x14ac:dyDescent="0.25">
      <c r="A1" s="74" t="s">
        <v>640</v>
      </c>
      <c r="C1" s="58" t="s">
        <v>213</v>
      </c>
      <c r="D1" s="58"/>
    </row>
    <row r="2" spans="1:19" x14ac:dyDescent="0.25">
      <c r="A2" s="74" t="s">
        <v>641</v>
      </c>
      <c r="C2" s="59"/>
      <c r="D2" s="59"/>
    </row>
    <row r="5" spans="1:19" x14ac:dyDescent="0.25">
      <c r="A5" s="75" t="s">
        <v>116</v>
      </c>
      <c r="B5" s="75" t="s">
        <v>346</v>
      </c>
      <c r="C5" s="75" t="s">
        <v>199</v>
      </c>
      <c r="D5" s="75" t="s">
        <v>666</v>
      </c>
      <c r="E5" s="75" t="s">
        <v>200</v>
      </c>
      <c r="F5" s="75" t="s">
        <v>201</v>
      </c>
      <c r="G5" s="75" t="s">
        <v>119</v>
      </c>
      <c r="H5" s="75" t="s">
        <v>129</v>
      </c>
      <c r="I5" s="75" t="s">
        <v>130</v>
      </c>
      <c r="J5" s="75" t="s">
        <v>349</v>
      </c>
      <c r="K5" s="75" t="s">
        <v>350</v>
      </c>
      <c r="L5" s="75" t="s">
        <v>351</v>
      </c>
      <c r="M5" s="75" t="s">
        <v>352</v>
      </c>
      <c r="N5" s="75" t="s">
        <v>353</v>
      </c>
      <c r="O5" s="75" t="s">
        <v>354</v>
      </c>
      <c r="P5" s="75" t="s">
        <v>355</v>
      </c>
      <c r="Q5" s="75" t="s">
        <v>347</v>
      </c>
      <c r="R5" s="75" t="s">
        <v>348</v>
      </c>
      <c r="S5" s="75" t="s">
        <v>440</v>
      </c>
    </row>
    <row r="6" spans="1:19" x14ac:dyDescent="0.25">
      <c r="A6" s="74" t="s">
        <v>209</v>
      </c>
      <c r="B6" s="74" t="s">
        <v>210</v>
      </c>
      <c r="C6" s="74" t="s">
        <v>12</v>
      </c>
      <c r="D6" s="74" t="s">
        <v>143</v>
      </c>
      <c r="E6" s="74" t="s">
        <v>202</v>
      </c>
      <c r="F6" s="74">
        <v>1</v>
      </c>
      <c r="G6" s="76">
        <v>43222</v>
      </c>
      <c r="H6" s="74">
        <v>39.621466699999999</v>
      </c>
      <c r="I6" s="74">
        <v>-79.263230555555495</v>
      </c>
      <c r="S6" s="74">
        <v>0</v>
      </c>
    </row>
    <row r="7" spans="1:19" x14ac:dyDescent="0.25">
      <c r="A7" s="74" t="s">
        <v>446</v>
      </c>
      <c r="B7" s="74" t="s">
        <v>244</v>
      </c>
      <c r="C7" s="74" t="s">
        <v>39</v>
      </c>
      <c r="D7" s="74" t="s">
        <v>170</v>
      </c>
      <c r="E7" s="74" t="s">
        <v>202</v>
      </c>
      <c r="F7" s="74">
        <v>2</v>
      </c>
      <c r="G7" s="76">
        <v>43231</v>
      </c>
      <c r="H7" s="74">
        <v>39.630352799999997</v>
      </c>
      <c r="I7" s="74">
        <v>-79.257858333333303</v>
      </c>
      <c r="S7" s="74">
        <v>0</v>
      </c>
    </row>
    <row r="8" spans="1:19" x14ac:dyDescent="0.25">
      <c r="A8" s="74" t="s">
        <v>445</v>
      </c>
      <c r="B8" s="74" t="s">
        <v>237</v>
      </c>
      <c r="C8" s="74" t="s">
        <v>39</v>
      </c>
      <c r="D8" s="74" t="s">
        <v>170</v>
      </c>
      <c r="E8" s="74" t="s">
        <v>202</v>
      </c>
      <c r="F8" s="74">
        <v>3</v>
      </c>
      <c r="G8" s="76">
        <v>43231</v>
      </c>
      <c r="H8" s="74">
        <v>39.626819400000002</v>
      </c>
      <c r="I8" s="74">
        <v>-79.257683333333304</v>
      </c>
      <c r="S8" s="74">
        <v>0</v>
      </c>
    </row>
    <row r="9" spans="1:19" x14ac:dyDescent="0.25">
      <c r="A9" s="74" t="s">
        <v>446</v>
      </c>
      <c r="B9" s="74" t="s">
        <v>244</v>
      </c>
      <c r="C9" s="74" t="s">
        <v>39</v>
      </c>
      <c r="D9" s="74" t="s">
        <v>170</v>
      </c>
      <c r="E9" s="74" t="s">
        <v>202</v>
      </c>
      <c r="F9" s="74">
        <v>4</v>
      </c>
      <c r="G9" s="76">
        <v>43231</v>
      </c>
      <c r="H9" s="74">
        <v>39.630102800000003</v>
      </c>
      <c r="I9" s="74">
        <v>-79.257391666666607</v>
      </c>
      <c r="S9" s="74">
        <v>0</v>
      </c>
    </row>
    <row r="10" spans="1:19" x14ac:dyDescent="0.25">
      <c r="A10" s="74" t="s">
        <v>197</v>
      </c>
      <c r="B10" s="74" t="s">
        <v>207</v>
      </c>
      <c r="C10" s="74" t="s">
        <v>56</v>
      </c>
      <c r="D10" s="74" t="s">
        <v>187</v>
      </c>
      <c r="E10" s="74" t="s">
        <v>202</v>
      </c>
      <c r="F10" s="74">
        <v>5</v>
      </c>
      <c r="G10" s="76">
        <v>43232</v>
      </c>
      <c r="H10" s="74">
        <v>39.545099999999998</v>
      </c>
      <c r="I10" s="74">
        <v>-79.252511111083294</v>
      </c>
      <c r="S10" s="74">
        <v>0</v>
      </c>
    </row>
    <row r="11" spans="1:19" x14ac:dyDescent="0.25">
      <c r="A11" s="74" t="s">
        <v>197</v>
      </c>
      <c r="B11" s="74" t="s">
        <v>207</v>
      </c>
      <c r="C11" s="74" t="s">
        <v>39</v>
      </c>
      <c r="D11" s="74" t="s">
        <v>170</v>
      </c>
      <c r="E11" s="76" t="s">
        <v>202</v>
      </c>
      <c r="F11" s="74">
        <v>6</v>
      </c>
      <c r="G11" s="76">
        <v>43232</v>
      </c>
      <c r="H11" s="74">
        <v>39.545008299999999</v>
      </c>
      <c r="I11" s="74">
        <v>-79.252341666666595</v>
      </c>
      <c r="S11" s="74">
        <v>0</v>
      </c>
    </row>
    <row r="12" spans="1:19" x14ac:dyDescent="0.25">
      <c r="A12" s="74" t="s">
        <v>197</v>
      </c>
      <c r="B12" s="74" t="s">
        <v>207</v>
      </c>
      <c r="C12" s="74" t="s">
        <v>39</v>
      </c>
      <c r="D12" s="74" t="s">
        <v>170</v>
      </c>
      <c r="E12" s="76" t="s">
        <v>202</v>
      </c>
      <c r="F12" s="74">
        <v>7</v>
      </c>
      <c r="G12" s="76">
        <v>43232</v>
      </c>
      <c r="H12" s="74">
        <v>39.545099999999998</v>
      </c>
      <c r="I12" s="74">
        <v>-79.252511111083294</v>
      </c>
      <c r="S12" s="74">
        <v>0</v>
      </c>
    </row>
    <row r="13" spans="1:19" x14ac:dyDescent="0.25">
      <c r="A13" s="74" t="s">
        <v>197</v>
      </c>
      <c r="B13" s="74" t="s">
        <v>207</v>
      </c>
      <c r="C13" s="74" t="s">
        <v>39</v>
      </c>
      <c r="D13" s="74" t="s">
        <v>170</v>
      </c>
      <c r="E13" s="76" t="s">
        <v>202</v>
      </c>
      <c r="F13" s="74">
        <v>8</v>
      </c>
      <c r="G13" s="76">
        <v>43232</v>
      </c>
      <c r="H13" s="74">
        <v>39.545099999999998</v>
      </c>
      <c r="I13" s="74">
        <v>-79.252511111083294</v>
      </c>
      <c r="S13" s="74">
        <v>0</v>
      </c>
    </row>
    <row r="14" spans="1:19" x14ac:dyDescent="0.25">
      <c r="A14" s="74" t="s">
        <v>197</v>
      </c>
      <c r="B14" s="74" t="s">
        <v>207</v>
      </c>
      <c r="C14" s="74" t="s">
        <v>39</v>
      </c>
      <c r="D14" s="74" t="s">
        <v>170</v>
      </c>
      <c r="E14" s="76" t="s">
        <v>202</v>
      </c>
      <c r="F14" s="74">
        <v>9</v>
      </c>
      <c r="G14" s="76">
        <v>43232</v>
      </c>
      <c r="H14" s="74">
        <v>39.545099999999998</v>
      </c>
      <c r="I14" s="74">
        <v>-79.252511111083294</v>
      </c>
      <c r="S14" s="74">
        <v>0</v>
      </c>
    </row>
    <row r="15" spans="1:19" x14ac:dyDescent="0.25">
      <c r="A15" s="74" t="s">
        <v>197</v>
      </c>
      <c r="B15" s="74" t="s">
        <v>207</v>
      </c>
      <c r="C15" s="74" t="s">
        <v>39</v>
      </c>
      <c r="D15" s="74" t="s">
        <v>170</v>
      </c>
      <c r="E15" s="76" t="s">
        <v>202</v>
      </c>
      <c r="F15" s="74">
        <v>10</v>
      </c>
      <c r="G15" s="76">
        <v>43232</v>
      </c>
      <c r="H15" s="74">
        <v>39.545099999999998</v>
      </c>
      <c r="I15" s="74">
        <v>-79.252511111083294</v>
      </c>
      <c r="S15" s="74">
        <v>0</v>
      </c>
    </row>
    <row r="16" spans="1:19" x14ac:dyDescent="0.25">
      <c r="A16" s="74" t="s">
        <v>197</v>
      </c>
      <c r="B16" s="74" t="s">
        <v>207</v>
      </c>
      <c r="C16" s="74" t="s">
        <v>39</v>
      </c>
      <c r="D16" s="74" t="s">
        <v>170</v>
      </c>
      <c r="E16" s="76" t="s">
        <v>202</v>
      </c>
      <c r="F16" s="74">
        <v>11</v>
      </c>
      <c r="G16" s="76">
        <v>43232</v>
      </c>
      <c r="H16" s="74">
        <v>39.545099999999998</v>
      </c>
      <c r="I16" s="74">
        <v>-79.252511111083294</v>
      </c>
      <c r="S16" s="74">
        <v>0</v>
      </c>
    </row>
    <row r="17" spans="1:19" x14ac:dyDescent="0.25">
      <c r="A17" s="74" t="s">
        <v>197</v>
      </c>
      <c r="B17" s="74" t="s">
        <v>207</v>
      </c>
      <c r="C17" s="74" t="s">
        <v>56</v>
      </c>
      <c r="D17" s="74" t="s">
        <v>187</v>
      </c>
      <c r="E17" s="74" t="s">
        <v>202</v>
      </c>
      <c r="F17" s="74">
        <v>12</v>
      </c>
      <c r="G17" s="76">
        <v>43232</v>
      </c>
      <c r="H17" s="74">
        <v>39.545099999999998</v>
      </c>
      <c r="I17" s="74">
        <v>-79.252511111083294</v>
      </c>
      <c r="S17" s="74">
        <v>0</v>
      </c>
    </row>
    <row r="18" spans="1:19" x14ac:dyDescent="0.25">
      <c r="A18" s="74" t="s">
        <v>197</v>
      </c>
      <c r="B18" s="74" t="s">
        <v>207</v>
      </c>
      <c r="C18" s="74" t="s">
        <v>39</v>
      </c>
      <c r="D18" s="74" t="s">
        <v>170</v>
      </c>
      <c r="E18" s="76" t="s">
        <v>202</v>
      </c>
      <c r="F18" s="74">
        <v>13</v>
      </c>
      <c r="G18" s="76">
        <v>43232</v>
      </c>
      <c r="H18" s="74">
        <v>39.545099999999998</v>
      </c>
      <c r="I18" s="74">
        <v>-79.252511111083294</v>
      </c>
      <c r="S18" s="74">
        <v>0</v>
      </c>
    </row>
    <row r="19" spans="1:19" x14ac:dyDescent="0.25">
      <c r="A19" s="74" t="s">
        <v>197</v>
      </c>
      <c r="B19" s="74" t="s">
        <v>207</v>
      </c>
      <c r="C19" s="74" t="s">
        <v>39</v>
      </c>
      <c r="D19" s="74" t="s">
        <v>170</v>
      </c>
      <c r="E19" s="76" t="s">
        <v>202</v>
      </c>
      <c r="F19" s="74">
        <v>14</v>
      </c>
      <c r="G19" s="76">
        <v>43232</v>
      </c>
      <c r="H19" s="74">
        <v>39.545099999999998</v>
      </c>
      <c r="I19" s="74">
        <v>-79.252511111083294</v>
      </c>
      <c r="S19" s="74">
        <v>0</v>
      </c>
    </row>
    <row r="20" spans="1:19" x14ac:dyDescent="0.25">
      <c r="A20" s="74" t="s">
        <v>197</v>
      </c>
      <c r="B20" s="74" t="s">
        <v>207</v>
      </c>
      <c r="C20" s="74" t="s">
        <v>56</v>
      </c>
      <c r="D20" s="74" t="s">
        <v>187</v>
      </c>
      <c r="E20" s="74" t="s">
        <v>202</v>
      </c>
      <c r="F20" s="74">
        <v>15</v>
      </c>
      <c r="G20" s="76">
        <v>43232</v>
      </c>
      <c r="H20" s="74">
        <v>39.545099999999998</v>
      </c>
      <c r="I20" s="74">
        <v>-79.252511111083294</v>
      </c>
      <c r="S20" s="74">
        <v>0</v>
      </c>
    </row>
    <row r="21" spans="1:19" x14ac:dyDescent="0.25">
      <c r="A21" s="74" t="s">
        <v>197</v>
      </c>
      <c r="B21" s="74" t="s">
        <v>207</v>
      </c>
      <c r="C21" s="74" t="s">
        <v>56</v>
      </c>
      <c r="D21" s="74" t="s">
        <v>187</v>
      </c>
      <c r="E21" s="74" t="s">
        <v>202</v>
      </c>
      <c r="F21" s="74">
        <v>16</v>
      </c>
      <c r="G21" s="76">
        <v>43232</v>
      </c>
      <c r="H21" s="74">
        <v>39.545099999999998</v>
      </c>
      <c r="I21" s="74">
        <v>-79.252511111083294</v>
      </c>
      <c r="S21" s="74">
        <v>0</v>
      </c>
    </row>
    <row r="22" spans="1:19" x14ac:dyDescent="0.25">
      <c r="A22" s="74" t="s">
        <v>197</v>
      </c>
      <c r="B22" s="74" t="s">
        <v>207</v>
      </c>
      <c r="C22" s="74" t="s">
        <v>56</v>
      </c>
      <c r="D22" s="74" t="s">
        <v>187</v>
      </c>
      <c r="E22" s="74" t="s">
        <v>202</v>
      </c>
      <c r="F22" s="74">
        <v>17</v>
      </c>
      <c r="G22" s="76">
        <v>43232</v>
      </c>
      <c r="H22" s="74">
        <v>39.545099999999998</v>
      </c>
      <c r="I22" s="74">
        <v>-79.252511111083294</v>
      </c>
      <c r="S22" s="74">
        <v>0</v>
      </c>
    </row>
    <row r="23" spans="1:19" x14ac:dyDescent="0.25">
      <c r="A23" s="74" t="s">
        <v>197</v>
      </c>
      <c r="B23" s="74" t="s">
        <v>207</v>
      </c>
      <c r="C23" s="74" t="s">
        <v>56</v>
      </c>
      <c r="D23" s="74" t="s">
        <v>187</v>
      </c>
      <c r="E23" s="74" t="s">
        <v>202</v>
      </c>
      <c r="F23" s="74">
        <v>18</v>
      </c>
      <c r="G23" s="76">
        <v>43232</v>
      </c>
      <c r="H23" s="74">
        <v>39.545099999999998</v>
      </c>
      <c r="I23" s="74">
        <v>-79.252511111083294</v>
      </c>
      <c r="S23" s="74">
        <v>0</v>
      </c>
    </row>
    <row r="24" spans="1:19" x14ac:dyDescent="0.25">
      <c r="A24" s="74" t="s">
        <v>243</v>
      </c>
      <c r="B24" s="74" t="s">
        <v>244</v>
      </c>
      <c r="C24" s="74" t="s">
        <v>39</v>
      </c>
      <c r="D24" s="74" t="s">
        <v>170</v>
      </c>
      <c r="E24" s="74" t="s">
        <v>202</v>
      </c>
      <c r="F24" s="74">
        <v>19</v>
      </c>
      <c r="G24" s="76">
        <v>43243</v>
      </c>
      <c r="H24" s="74">
        <v>39.631527800000001</v>
      </c>
      <c r="I24" s="74">
        <v>-79.260252777777694</v>
      </c>
      <c r="S24" s="74">
        <v>0</v>
      </c>
    </row>
    <row r="25" spans="1:19" x14ac:dyDescent="0.25">
      <c r="A25" s="74" t="s">
        <v>243</v>
      </c>
      <c r="B25" s="74" t="s">
        <v>244</v>
      </c>
      <c r="C25" s="74" t="s">
        <v>39</v>
      </c>
      <c r="D25" s="74" t="s">
        <v>170</v>
      </c>
      <c r="E25" s="74" t="s">
        <v>202</v>
      </c>
      <c r="F25" s="74">
        <v>20</v>
      </c>
      <c r="G25" s="76">
        <v>43243</v>
      </c>
      <c r="H25" s="74">
        <v>39.630336100000001</v>
      </c>
      <c r="I25" s="74">
        <v>-79.257513888888596</v>
      </c>
      <c r="S25" s="74">
        <v>0</v>
      </c>
    </row>
    <row r="26" spans="1:19" x14ac:dyDescent="0.25">
      <c r="A26" s="74" t="s">
        <v>243</v>
      </c>
      <c r="B26" s="74" t="s">
        <v>244</v>
      </c>
      <c r="C26" s="74" t="s">
        <v>39</v>
      </c>
      <c r="D26" s="74" t="s">
        <v>170</v>
      </c>
      <c r="E26" s="74" t="s">
        <v>202</v>
      </c>
      <c r="F26" s="74">
        <v>21</v>
      </c>
      <c r="G26" s="76">
        <v>43243</v>
      </c>
      <c r="H26" s="74">
        <v>39.630141700000003</v>
      </c>
      <c r="I26" s="74">
        <v>-79.256836111110701</v>
      </c>
      <c r="S26" s="74">
        <v>0</v>
      </c>
    </row>
    <row r="27" spans="1:19" x14ac:dyDescent="0.25">
      <c r="A27" s="74" t="s">
        <v>243</v>
      </c>
      <c r="B27" s="74" t="s">
        <v>244</v>
      </c>
      <c r="C27" s="74" t="s">
        <v>39</v>
      </c>
      <c r="D27" s="74" t="s">
        <v>170</v>
      </c>
      <c r="E27" s="74" t="s">
        <v>202</v>
      </c>
      <c r="F27" s="74">
        <v>22</v>
      </c>
      <c r="G27" s="76">
        <v>43243</v>
      </c>
      <c r="H27" s="74">
        <v>39.630152799999998</v>
      </c>
      <c r="I27" s="74">
        <v>-79.256844444444397</v>
      </c>
      <c r="S27" s="74">
        <v>0</v>
      </c>
    </row>
    <row r="28" spans="1:19" x14ac:dyDescent="0.25">
      <c r="A28" s="74" t="s">
        <v>197</v>
      </c>
      <c r="B28" s="74" t="s">
        <v>207</v>
      </c>
      <c r="C28" s="74" t="s">
        <v>56</v>
      </c>
      <c r="D28" s="74" t="s">
        <v>187</v>
      </c>
      <c r="E28" s="74" t="s">
        <v>202</v>
      </c>
      <c r="F28" s="74">
        <v>23</v>
      </c>
      <c r="G28" s="76">
        <v>43244</v>
      </c>
      <c r="H28" s="74">
        <v>39.544963899999999</v>
      </c>
      <c r="I28" s="74">
        <v>-79.252822222222207</v>
      </c>
      <c r="S28" s="74">
        <v>0</v>
      </c>
    </row>
    <row r="29" spans="1:19" x14ac:dyDescent="0.25">
      <c r="A29" s="74" t="s">
        <v>197</v>
      </c>
      <c r="B29" s="74" t="s">
        <v>207</v>
      </c>
      <c r="C29" s="74" t="s">
        <v>39</v>
      </c>
      <c r="D29" s="74" t="s">
        <v>170</v>
      </c>
      <c r="E29" s="76" t="s">
        <v>202</v>
      </c>
      <c r="F29" s="74">
        <v>24</v>
      </c>
      <c r="G29" s="76">
        <v>43244</v>
      </c>
      <c r="H29" s="74">
        <v>39.544430599999998</v>
      </c>
      <c r="I29" s="74">
        <v>-79.252747222222197</v>
      </c>
      <c r="S29" s="74">
        <v>0</v>
      </c>
    </row>
    <row r="30" spans="1:19" x14ac:dyDescent="0.25">
      <c r="A30" s="74" t="s">
        <v>197</v>
      </c>
      <c r="B30" s="74" t="s">
        <v>207</v>
      </c>
      <c r="C30" s="74" t="s">
        <v>39</v>
      </c>
      <c r="D30" s="74" t="s">
        <v>170</v>
      </c>
      <c r="E30" s="76" t="s">
        <v>202</v>
      </c>
      <c r="F30" s="74">
        <v>25</v>
      </c>
      <c r="G30" s="76">
        <v>43244</v>
      </c>
      <c r="H30" s="74">
        <v>39.5444417</v>
      </c>
      <c r="I30" s="74">
        <v>-79.252791666638799</v>
      </c>
      <c r="S30" s="74">
        <v>0</v>
      </c>
    </row>
    <row r="31" spans="1:19" x14ac:dyDescent="0.25">
      <c r="A31" s="74" t="s">
        <v>197</v>
      </c>
      <c r="B31" s="74" t="s">
        <v>207</v>
      </c>
      <c r="C31" s="74" t="s">
        <v>39</v>
      </c>
      <c r="D31" s="74" t="s">
        <v>170</v>
      </c>
      <c r="E31" s="76" t="s">
        <v>202</v>
      </c>
      <c r="F31" s="74">
        <v>26</v>
      </c>
      <c r="G31" s="76">
        <v>43244</v>
      </c>
      <c r="H31" s="74">
        <v>39.544350000000001</v>
      </c>
      <c r="I31" s="74">
        <v>-79.251113888888895</v>
      </c>
      <c r="S31" s="74">
        <v>0</v>
      </c>
    </row>
    <row r="32" spans="1:19" x14ac:dyDescent="0.25">
      <c r="A32" s="74" t="s">
        <v>197</v>
      </c>
      <c r="B32" s="74" t="s">
        <v>207</v>
      </c>
      <c r="C32" s="74" t="s">
        <v>39</v>
      </c>
      <c r="D32" s="74" t="s">
        <v>170</v>
      </c>
      <c r="E32" s="76" t="s">
        <v>202</v>
      </c>
      <c r="F32" s="74">
        <v>27</v>
      </c>
      <c r="G32" s="76">
        <v>43244</v>
      </c>
      <c r="H32" s="74">
        <v>39.544625000000003</v>
      </c>
      <c r="I32" s="74">
        <v>-79.251069444166603</v>
      </c>
      <c r="S32" s="74">
        <v>0</v>
      </c>
    </row>
    <row r="33" spans="1:19" x14ac:dyDescent="0.25">
      <c r="A33" s="74" t="s">
        <v>197</v>
      </c>
      <c r="B33" s="74" t="s">
        <v>207</v>
      </c>
      <c r="C33" s="74" t="s">
        <v>56</v>
      </c>
      <c r="D33" s="74" t="s">
        <v>187</v>
      </c>
      <c r="E33" s="74" t="s">
        <v>202</v>
      </c>
      <c r="F33" s="74">
        <v>28</v>
      </c>
      <c r="G33" s="76">
        <v>43244</v>
      </c>
      <c r="H33" s="74">
        <v>39.544797199999998</v>
      </c>
      <c r="I33" s="74">
        <v>-79.251127777500002</v>
      </c>
      <c r="S33" s="74">
        <v>0</v>
      </c>
    </row>
    <row r="34" spans="1:19" x14ac:dyDescent="0.25">
      <c r="A34" s="74" t="s">
        <v>197</v>
      </c>
      <c r="B34" s="74" t="s">
        <v>207</v>
      </c>
      <c r="C34" s="74" t="s">
        <v>56</v>
      </c>
      <c r="D34" s="74" t="s">
        <v>187</v>
      </c>
      <c r="E34" s="74" t="s">
        <v>202</v>
      </c>
      <c r="F34" s="74">
        <v>29</v>
      </c>
      <c r="G34" s="76">
        <v>43244</v>
      </c>
      <c r="H34" s="74">
        <v>39.544833300000001</v>
      </c>
      <c r="I34" s="74">
        <v>-79.251044444444403</v>
      </c>
      <c r="S34" s="74">
        <v>0</v>
      </c>
    </row>
    <row r="35" spans="1:19" x14ac:dyDescent="0.25">
      <c r="A35" s="74" t="s">
        <v>197</v>
      </c>
      <c r="B35" s="74" t="s">
        <v>207</v>
      </c>
      <c r="C35" s="74" t="s">
        <v>39</v>
      </c>
      <c r="D35" s="74" t="s">
        <v>170</v>
      </c>
      <c r="E35" s="76" t="s">
        <v>202</v>
      </c>
      <c r="F35" s="74">
        <v>30</v>
      </c>
      <c r="G35" s="76">
        <v>43244</v>
      </c>
      <c r="H35" s="74">
        <v>39.545124999999999</v>
      </c>
      <c r="I35" s="74">
        <v>-79.250633333333298</v>
      </c>
      <c r="S35" s="74">
        <v>0</v>
      </c>
    </row>
    <row r="36" spans="1:19" x14ac:dyDescent="0.25">
      <c r="A36" s="74" t="s">
        <v>197</v>
      </c>
      <c r="B36" s="74" t="s">
        <v>207</v>
      </c>
      <c r="C36" s="74" t="s">
        <v>203</v>
      </c>
      <c r="D36" s="74" t="s">
        <v>158</v>
      </c>
      <c r="E36" s="74" t="s">
        <v>202</v>
      </c>
      <c r="F36" s="74">
        <v>31</v>
      </c>
      <c r="G36" s="76">
        <v>43244</v>
      </c>
      <c r="H36" s="74">
        <v>39.545486099999998</v>
      </c>
      <c r="I36" s="74">
        <v>-79.252005555527703</v>
      </c>
      <c r="S36" s="74">
        <v>0</v>
      </c>
    </row>
    <row r="37" spans="1:19" x14ac:dyDescent="0.25">
      <c r="A37" s="74" t="s">
        <v>197</v>
      </c>
      <c r="B37" s="74" t="s">
        <v>207</v>
      </c>
      <c r="C37" s="74" t="s">
        <v>39</v>
      </c>
      <c r="D37" s="74" t="s">
        <v>170</v>
      </c>
      <c r="E37" s="76" t="s">
        <v>202</v>
      </c>
      <c r="F37" s="74">
        <v>32</v>
      </c>
      <c r="G37" s="76">
        <v>43244</v>
      </c>
      <c r="H37" s="74">
        <v>39.545650000000002</v>
      </c>
      <c r="I37" s="74">
        <v>-79.251913888888893</v>
      </c>
      <c r="S37" s="74">
        <v>0</v>
      </c>
    </row>
    <row r="38" spans="1:19" x14ac:dyDescent="0.25">
      <c r="A38" s="74" t="s">
        <v>197</v>
      </c>
      <c r="B38" s="74" t="s">
        <v>207</v>
      </c>
      <c r="C38" s="74" t="s">
        <v>56</v>
      </c>
      <c r="D38" s="74" t="s">
        <v>187</v>
      </c>
      <c r="E38" s="74" t="s">
        <v>202</v>
      </c>
      <c r="F38" s="74">
        <v>33</v>
      </c>
      <c r="G38" s="76">
        <v>43244</v>
      </c>
      <c r="H38" s="74">
        <v>39.545166700000003</v>
      </c>
      <c r="I38" s="74">
        <v>-79.252786111111106</v>
      </c>
      <c r="S38" s="74">
        <v>0</v>
      </c>
    </row>
    <row r="39" spans="1:19" x14ac:dyDescent="0.25">
      <c r="A39" s="74" t="s">
        <v>197</v>
      </c>
      <c r="B39" s="74" t="s">
        <v>207</v>
      </c>
      <c r="C39" s="74" t="s">
        <v>56</v>
      </c>
      <c r="D39" s="74" t="s">
        <v>187</v>
      </c>
      <c r="E39" s="74" t="s">
        <v>202</v>
      </c>
      <c r="F39" s="74">
        <v>34</v>
      </c>
      <c r="G39" s="76">
        <v>43244</v>
      </c>
      <c r="H39" s="74">
        <v>39.545002799999999</v>
      </c>
      <c r="I39" s="74">
        <v>-79.252808333055498</v>
      </c>
      <c r="S39" s="74">
        <v>0</v>
      </c>
    </row>
    <row r="40" spans="1:19" x14ac:dyDescent="0.25">
      <c r="A40" s="74" t="s">
        <v>299</v>
      </c>
      <c r="B40" s="74" t="s">
        <v>300</v>
      </c>
      <c r="C40" s="74" t="s">
        <v>39</v>
      </c>
      <c r="D40" s="74" t="s">
        <v>170</v>
      </c>
      <c r="E40" s="74" t="s">
        <v>202</v>
      </c>
      <c r="F40" s="74">
        <v>35</v>
      </c>
      <c r="G40" s="76">
        <v>43245</v>
      </c>
      <c r="H40" s="74">
        <v>39.615180600000002</v>
      </c>
      <c r="I40" s="74">
        <v>-79.272858333333303</v>
      </c>
      <c r="S40" s="74">
        <v>0</v>
      </c>
    </row>
    <row r="41" spans="1:19" x14ac:dyDescent="0.25">
      <c r="A41" s="74" t="s">
        <v>299</v>
      </c>
      <c r="B41" s="74" t="s">
        <v>300</v>
      </c>
      <c r="C41" s="74" t="s">
        <v>39</v>
      </c>
      <c r="D41" s="74" t="s">
        <v>170</v>
      </c>
      <c r="E41" s="74" t="s">
        <v>202</v>
      </c>
      <c r="F41" s="74">
        <v>36</v>
      </c>
      <c r="G41" s="76">
        <v>43245</v>
      </c>
      <c r="H41" s="74">
        <v>39.615180600000002</v>
      </c>
      <c r="I41" s="74">
        <v>-79.272858333333303</v>
      </c>
      <c r="S41" s="74">
        <v>0</v>
      </c>
    </row>
    <row r="42" spans="1:19" x14ac:dyDescent="0.25">
      <c r="A42" s="74" t="s">
        <v>299</v>
      </c>
      <c r="B42" s="74" t="s">
        <v>300</v>
      </c>
      <c r="C42" s="74" t="s">
        <v>39</v>
      </c>
      <c r="D42" s="74" t="s">
        <v>170</v>
      </c>
      <c r="E42" s="74" t="s">
        <v>202</v>
      </c>
      <c r="F42" s="74">
        <v>37</v>
      </c>
      <c r="G42" s="76">
        <v>43245</v>
      </c>
      <c r="H42" s="74">
        <v>39.615180600000002</v>
      </c>
      <c r="I42" s="74">
        <v>-79.272858333333303</v>
      </c>
      <c r="S42" s="74">
        <v>0</v>
      </c>
    </row>
    <row r="43" spans="1:19" x14ac:dyDescent="0.25">
      <c r="A43" s="74" t="s">
        <v>299</v>
      </c>
      <c r="B43" s="74" t="s">
        <v>300</v>
      </c>
      <c r="C43" s="74" t="s">
        <v>39</v>
      </c>
      <c r="D43" s="74" t="s">
        <v>170</v>
      </c>
      <c r="E43" s="74" t="s">
        <v>202</v>
      </c>
      <c r="F43" s="74">
        <v>38</v>
      </c>
      <c r="G43" s="76">
        <v>43245</v>
      </c>
      <c r="H43" s="74">
        <v>39.615180600000002</v>
      </c>
      <c r="I43" s="74">
        <v>-79.272858333333303</v>
      </c>
      <c r="S43" s="74">
        <v>0</v>
      </c>
    </row>
    <row r="44" spans="1:19" x14ac:dyDescent="0.25">
      <c r="A44" s="74" t="s">
        <v>299</v>
      </c>
      <c r="B44" s="74" t="s">
        <v>300</v>
      </c>
      <c r="C44" s="74" t="s">
        <v>235</v>
      </c>
      <c r="D44" s="74" t="s">
        <v>158</v>
      </c>
      <c r="E44" s="74" t="s">
        <v>206</v>
      </c>
      <c r="F44" s="74">
        <v>39</v>
      </c>
      <c r="G44" s="76">
        <v>43245</v>
      </c>
      <c r="H44" s="74">
        <v>39.616133300000001</v>
      </c>
      <c r="I44" s="74">
        <v>-79.269494444444405</v>
      </c>
      <c r="S44" s="74">
        <v>0</v>
      </c>
    </row>
    <row r="45" spans="1:19" x14ac:dyDescent="0.25">
      <c r="A45" s="74" t="s">
        <v>299</v>
      </c>
      <c r="B45" s="74" t="s">
        <v>300</v>
      </c>
      <c r="C45" s="74" t="s">
        <v>235</v>
      </c>
      <c r="D45" s="74" t="s">
        <v>158</v>
      </c>
      <c r="E45" s="74" t="s">
        <v>202</v>
      </c>
      <c r="F45" s="74">
        <v>40</v>
      </c>
      <c r="G45" s="76">
        <v>43245</v>
      </c>
      <c r="H45" s="74">
        <v>39.616525000000003</v>
      </c>
      <c r="I45" s="74">
        <v>-79.267769444444397</v>
      </c>
      <c r="S45" s="74">
        <v>0</v>
      </c>
    </row>
    <row r="46" spans="1:19" x14ac:dyDescent="0.25">
      <c r="A46" s="74" t="s">
        <v>299</v>
      </c>
      <c r="B46" s="74" t="s">
        <v>300</v>
      </c>
      <c r="C46" s="74" t="s">
        <v>44</v>
      </c>
      <c r="D46" s="74" t="s">
        <v>175</v>
      </c>
      <c r="E46" s="74" t="s">
        <v>202</v>
      </c>
      <c r="F46" s="74">
        <v>41</v>
      </c>
      <c r="G46" s="76">
        <v>43245</v>
      </c>
      <c r="H46" s="74">
        <v>39.616525000000003</v>
      </c>
      <c r="I46" s="74">
        <v>-79.267769444444397</v>
      </c>
      <c r="S46" s="74">
        <v>0</v>
      </c>
    </row>
    <row r="47" spans="1:19" x14ac:dyDescent="0.25">
      <c r="A47" s="74" t="s">
        <v>209</v>
      </c>
      <c r="B47" s="74" t="s">
        <v>210</v>
      </c>
      <c r="C47" s="74" t="s">
        <v>211</v>
      </c>
      <c r="D47" s="74" t="s">
        <v>154</v>
      </c>
      <c r="E47" s="74" t="s">
        <v>202</v>
      </c>
      <c r="F47" s="74">
        <v>42</v>
      </c>
      <c r="G47" s="76">
        <v>43245</v>
      </c>
      <c r="H47" s="74">
        <v>39.620741700000004</v>
      </c>
      <c r="I47" s="74">
        <v>-79.263405555555494</v>
      </c>
      <c r="S47" s="74">
        <v>0</v>
      </c>
    </row>
    <row r="48" spans="1:19" x14ac:dyDescent="0.25">
      <c r="A48" s="74" t="s">
        <v>209</v>
      </c>
      <c r="B48" s="74" t="s">
        <v>210</v>
      </c>
      <c r="C48" s="74" t="s">
        <v>212</v>
      </c>
      <c r="D48" s="74" t="s">
        <v>170</v>
      </c>
      <c r="E48" s="74" t="s">
        <v>202</v>
      </c>
      <c r="F48" s="74">
        <v>43</v>
      </c>
      <c r="G48" s="76">
        <v>43245</v>
      </c>
      <c r="H48" s="74">
        <v>39.620741700000004</v>
      </c>
      <c r="I48" s="74">
        <v>-79.263405555555494</v>
      </c>
      <c r="S48" s="74">
        <v>0</v>
      </c>
    </row>
    <row r="49" spans="1:19" x14ac:dyDescent="0.25">
      <c r="A49" s="74" t="s">
        <v>209</v>
      </c>
      <c r="B49" s="74" t="s">
        <v>210</v>
      </c>
      <c r="C49" s="74" t="s">
        <v>211</v>
      </c>
      <c r="D49" s="74" t="s">
        <v>154</v>
      </c>
      <c r="E49" s="74" t="s">
        <v>202</v>
      </c>
      <c r="F49" s="74">
        <v>44</v>
      </c>
      <c r="G49" s="76">
        <v>43245</v>
      </c>
      <c r="H49" s="74">
        <v>39.620741700000004</v>
      </c>
      <c r="I49" s="74">
        <v>-79.263405555555494</v>
      </c>
      <c r="S49" s="74">
        <v>0</v>
      </c>
    </row>
    <row r="50" spans="1:19" x14ac:dyDescent="0.25">
      <c r="A50" s="74" t="s">
        <v>209</v>
      </c>
      <c r="B50" s="74" t="s">
        <v>210</v>
      </c>
      <c r="C50" s="74" t="s">
        <v>212</v>
      </c>
      <c r="D50" s="74" t="s">
        <v>170</v>
      </c>
      <c r="E50" s="74" t="s">
        <v>202</v>
      </c>
      <c r="F50" s="74">
        <v>45</v>
      </c>
      <c r="G50" s="76">
        <v>43245</v>
      </c>
      <c r="H50" s="74">
        <v>39.620741700000004</v>
      </c>
      <c r="I50" s="74">
        <v>-79.263405555555494</v>
      </c>
      <c r="S50" s="74">
        <v>0</v>
      </c>
    </row>
    <row r="51" spans="1:19" x14ac:dyDescent="0.25">
      <c r="A51" s="74" t="s">
        <v>209</v>
      </c>
      <c r="B51" s="74" t="s">
        <v>210</v>
      </c>
      <c r="C51" s="74" t="s">
        <v>212</v>
      </c>
      <c r="D51" s="74" t="s">
        <v>170</v>
      </c>
      <c r="E51" s="74" t="s">
        <v>202</v>
      </c>
      <c r="F51" s="74">
        <v>46</v>
      </c>
      <c r="G51" s="76">
        <v>43245</v>
      </c>
      <c r="H51" s="74">
        <v>39.620741700000004</v>
      </c>
      <c r="I51" s="74">
        <v>-79.263405555555494</v>
      </c>
      <c r="J51" s="76">
        <v>43260</v>
      </c>
      <c r="K51" s="74">
        <v>39.621441699999998</v>
      </c>
      <c r="L51" s="74">
        <v>-79.263236111111098</v>
      </c>
      <c r="S51" s="74">
        <v>1</v>
      </c>
    </row>
    <row r="52" spans="1:19" x14ac:dyDescent="0.25">
      <c r="A52" s="74" t="s">
        <v>209</v>
      </c>
      <c r="B52" s="74" t="s">
        <v>210</v>
      </c>
      <c r="C52" s="74" t="s">
        <v>212</v>
      </c>
      <c r="D52" s="74" t="s">
        <v>170</v>
      </c>
      <c r="E52" s="74" t="s">
        <v>202</v>
      </c>
      <c r="F52" s="74">
        <v>47</v>
      </c>
      <c r="G52" s="76">
        <v>43245</v>
      </c>
      <c r="H52" s="74">
        <v>39.6209056</v>
      </c>
      <c r="I52" s="74">
        <v>-79.262999997222195</v>
      </c>
      <c r="S52" s="74">
        <v>0</v>
      </c>
    </row>
    <row r="53" spans="1:19" x14ac:dyDescent="0.25">
      <c r="A53" s="74" t="s">
        <v>209</v>
      </c>
      <c r="B53" s="74" t="s">
        <v>210</v>
      </c>
      <c r="C53" s="74" t="s">
        <v>56</v>
      </c>
      <c r="D53" s="74" t="s">
        <v>187</v>
      </c>
      <c r="E53" s="74" t="s">
        <v>202</v>
      </c>
      <c r="F53" s="74">
        <v>48</v>
      </c>
      <c r="G53" s="76">
        <v>43245</v>
      </c>
      <c r="H53" s="74">
        <v>39.621124999999999</v>
      </c>
      <c r="I53" s="74">
        <v>-79.263199999999998</v>
      </c>
      <c r="S53" s="74">
        <v>0</v>
      </c>
    </row>
    <row r="54" spans="1:19" x14ac:dyDescent="0.25">
      <c r="A54" s="74" t="s">
        <v>209</v>
      </c>
      <c r="B54" s="74" t="s">
        <v>210</v>
      </c>
      <c r="C54" s="74" t="s">
        <v>212</v>
      </c>
      <c r="D54" s="74" t="s">
        <v>170</v>
      </c>
      <c r="E54" s="74" t="s">
        <v>202</v>
      </c>
      <c r="F54" s="74">
        <v>49</v>
      </c>
      <c r="G54" s="76">
        <v>43245</v>
      </c>
      <c r="H54" s="74">
        <v>39.621124999999999</v>
      </c>
      <c r="I54" s="74">
        <v>-79.263199999999998</v>
      </c>
      <c r="S54" s="74">
        <v>0</v>
      </c>
    </row>
    <row r="55" spans="1:19" x14ac:dyDescent="0.25">
      <c r="A55" s="74" t="s">
        <v>209</v>
      </c>
      <c r="B55" s="74" t="s">
        <v>210</v>
      </c>
      <c r="C55" s="74" t="s">
        <v>212</v>
      </c>
      <c r="D55" s="74" t="s">
        <v>170</v>
      </c>
      <c r="E55" s="74" t="s">
        <v>202</v>
      </c>
      <c r="F55" s="74">
        <v>50</v>
      </c>
      <c r="G55" s="76">
        <v>43245</v>
      </c>
      <c r="H55" s="74">
        <v>39.621124999999999</v>
      </c>
      <c r="I55" s="74">
        <v>-79.263199999999998</v>
      </c>
      <c r="S55" s="74">
        <v>0</v>
      </c>
    </row>
    <row r="56" spans="1:19" x14ac:dyDescent="0.25">
      <c r="A56" s="74" t="s">
        <v>209</v>
      </c>
      <c r="B56" s="74" t="s">
        <v>210</v>
      </c>
      <c r="C56" s="74" t="s">
        <v>212</v>
      </c>
      <c r="D56" s="74" t="s">
        <v>170</v>
      </c>
      <c r="E56" s="74" t="s">
        <v>206</v>
      </c>
      <c r="F56" s="74">
        <v>51</v>
      </c>
      <c r="G56" s="76">
        <v>43245</v>
      </c>
      <c r="H56" s="74">
        <v>39.621124999999999</v>
      </c>
      <c r="I56" s="74">
        <v>-79.263199999999998</v>
      </c>
      <c r="S56" s="74">
        <v>0</v>
      </c>
    </row>
    <row r="57" spans="1:19" x14ac:dyDescent="0.25">
      <c r="A57" s="74" t="s">
        <v>209</v>
      </c>
      <c r="B57" s="74" t="s">
        <v>210</v>
      </c>
      <c r="C57" s="74" t="s">
        <v>212</v>
      </c>
      <c r="D57" s="74" t="s">
        <v>170</v>
      </c>
      <c r="E57" s="74" t="s">
        <v>202</v>
      </c>
      <c r="F57" s="74">
        <v>52</v>
      </c>
      <c r="G57" s="76">
        <v>43245</v>
      </c>
      <c r="H57" s="74">
        <v>39.621124999999999</v>
      </c>
      <c r="I57" s="74">
        <v>-79.263199999999998</v>
      </c>
      <c r="J57" s="76">
        <v>43249</v>
      </c>
      <c r="K57" s="74">
        <v>39.6222639</v>
      </c>
      <c r="L57" s="74">
        <v>-79.264083333333303</v>
      </c>
      <c r="S57" s="74">
        <v>1</v>
      </c>
    </row>
    <row r="58" spans="1:19" x14ac:dyDescent="0.25">
      <c r="A58" s="74" t="s">
        <v>209</v>
      </c>
      <c r="B58" s="74" t="s">
        <v>210</v>
      </c>
      <c r="C58" s="74" t="s">
        <v>212</v>
      </c>
      <c r="D58" s="74" t="s">
        <v>170</v>
      </c>
      <c r="E58" s="74" t="s">
        <v>202</v>
      </c>
      <c r="F58" s="74">
        <v>53</v>
      </c>
      <c r="G58" s="76">
        <v>43245</v>
      </c>
      <c r="H58" s="74">
        <v>39.621124999999999</v>
      </c>
      <c r="I58" s="74">
        <v>-79.263199999999998</v>
      </c>
      <c r="S58" s="74">
        <v>0</v>
      </c>
    </row>
    <row r="59" spans="1:19" x14ac:dyDescent="0.25">
      <c r="A59" s="74" t="s">
        <v>209</v>
      </c>
      <c r="B59" s="74" t="s">
        <v>210</v>
      </c>
      <c r="C59" s="74" t="s">
        <v>212</v>
      </c>
      <c r="D59" s="74" t="s">
        <v>170</v>
      </c>
      <c r="E59" s="74" t="s">
        <v>202</v>
      </c>
      <c r="F59" s="74">
        <v>54</v>
      </c>
      <c r="G59" s="76">
        <v>43245</v>
      </c>
      <c r="H59" s="74">
        <v>39.621124999999999</v>
      </c>
      <c r="I59" s="74">
        <v>-79.263199999999998</v>
      </c>
      <c r="S59" s="74">
        <v>0</v>
      </c>
    </row>
    <row r="60" spans="1:19" x14ac:dyDescent="0.25">
      <c r="A60" s="74" t="s">
        <v>209</v>
      </c>
      <c r="B60" s="74" t="s">
        <v>210</v>
      </c>
      <c r="C60" s="74" t="s">
        <v>212</v>
      </c>
      <c r="D60" s="74" t="s">
        <v>170</v>
      </c>
      <c r="E60" s="74" t="s">
        <v>202</v>
      </c>
      <c r="F60" s="74">
        <v>55</v>
      </c>
      <c r="G60" s="76">
        <v>43245</v>
      </c>
      <c r="H60" s="74">
        <v>39.621124999999999</v>
      </c>
      <c r="I60" s="74">
        <v>-79.263199999999998</v>
      </c>
      <c r="S60" s="74">
        <v>0</v>
      </c>
    </row>
    <row r="61" spans="1:19" x14ac:dyDescent="0.25">
      <c r="A61" s="74" t="s">
        <v>209</v>
      </c>
      <c r="B61" s="74" t="s">
        <v>210</v>
      </c>
      <c r="C61" s="74" t="s">
        <v>212</v>
      </c>
      <c r="D61" s="74" t="s">
        <v>170</v>
      </c>
      <c r="E61" s="74" t="s">
        <v>202</v>
      </c>
      <c r="F61" s="74">
        <v>56</v>
      </c>
      <c r="G61" s="76">
        <v>43245</v>
      </c>
      <c r="H61" s="74">
        <v>39.621124999999999</v>
      </c>
      <c r="I61" s="74">
        <v>-79.263199999999998</v>
      </c>
      <c r="S61" s="74">
        <v>0</v>
      </c>
    </row>
    <row r="62" spans="1:19" x14ac:dyDescent="0.25">
      <c r="A62" s="74" t="s">
        <v>209</v>
      </c>
      <c r="B62" s="74" t="s">
        <v>210</v>
      </c>
      <c r="C62" s="74" t="s">
        <v>212</v>
      </c>
      <c r="D62" s="74" t="s">
        <v>170</v>
      </c>
      <c r="E62" s="74" t="s">
        <v>202</v>
      </c>
      <c r="F62" s="74">
        <v>57</v>
      </c>
      <c r="G62" s="76">
        <v>43245</v>
      </c>
      <c r="H62" s="74">
        <v>39.621124999999999</v>
      </c>
      <c r="I62" s="74">
        <v>-79.263199999999998</v>
      </c>
      <c r="S62" s="74">
        <v>0</v>
      </c>
    </row>
    <row r="63" spans="1:19" x14ac:dyDescent="0.25">
      <c r="A63" s="74" t="s">
        <v>209</v>
      </c>
      <c r="B63" s="74" t="s">
        <v>210</v>
      </c>
      <c r="C63" s="74" t="s">
        <v>56</v>
      </c>
      <c r="D63" s="74" t="s">
        <v>187</v>
      </c>
      <c r="E63" s="74" t="s">
        <v>202</v>
      </c>
      <c r="F63" s="74">
        <v>58</v>
      </c>
      <c r="G63" s="76">
        <v>43245</v>
      </c>
      <c r="H63" s="74">
        <v>39.621741700000001</v>
      </c>
      <c r="I63" s="74">
        <v>-79.263269444444404</v>
      </c>
      <c r="S63" s="74">
        <v>0</v>
      </c>
    </row>
    <row r="64" spans="1:19" x14ac:dyDescent="0.25">
      <c r="A64" s="74" t="s">
        <v>209</v>
      </c>
      <c r="B64" s="74" t="s">
        <v>210</v>
      </c>
      <c r="C64" s="74" t="s">
        <v>212</v>
      </c>
      <c r="D64" s="74" t="s">
        <v>170</v>
      </c>
      <c r="E64" s="74" t="s">
        <v>202</v>
      </c>
      <c r="F64" s="74">
        <v>59</v>
      </c>
      <c r="G64" s="76">
        <v>43245</v>
      </c>
      <c r="H64" s="74">
        <v>39.622322199999999</v>
      </c>
      <c r="I64" s="74">
        <v>-79.263894444444404</v>
      </c>
      <c r="S64" s="74">
        <v>0</v>
      </c>
    </row>
    <row r="65" spans="1:19" x14ac:dyDescent="0.25">
      <c r="A65" s="74" t="s">
        <v>209</v>
      </c>
      <c r="B65" s="74" t="s">
        <v>210</v>
      </c>
      <c r="C65" s="74" t="s">
        <v>212</v>
      </c>
      <c r="D65" s="74" t="s">
        <v>170</v>
      </c>
      <c r="E65" s="74" t="s">
        <v>202</v>
      </c>
      <c r="F65" s="74">
        <v>60</v>
      </c>
      <c r="G65" s="76">
        <v>43245</v>
      </c>
      <c r="H65" s="74">
        <v>39.622322199999999</v>
      </c>
      <c r="I65" s="74">
        <v>-79.263894444444404</v>
      </c>
      <c r="S65" s="74">
        <v>0</v>
      </c>
    </row>
    <row r="66" spans="1:19" x14ac:dyDescent="0.25">
      <c r="A66" s="74" t="s">
        <v>209</v>
      </c>
      <c r="B66" s="74" t="s">
        <v>210</v>
      </c>
      <c r="C66" s="74" t="s">
        <v>211</v>
      </c>
      <c r="D66" s="74" t="s">
        <v>154</v>
      </c>
      <c r="E66" s="74" t="s">
        <v>202</v>
      </c>
      <c r="F66" s="74">
        <v>61</v>
      </c>
      <c r="G66" s="76">
        <v>43245</v>
      </c>
      <c r="H66" s="74">
        <v>39.621108300000003</v>
      </c>
      <c r="I66" s="74">
        <v>-79.263174999722196</v>
      </c>
      <c r="S66" s="74">
        <v>0</v>
      </c>
    </row>
    <row r="67" spans="1:19" x14ac:dyDescent="0.25">
      <c r="A67" s="74" t="s">
        <v>209</v>
      </c>
      <c r="B67" s="74" t="s">
        <v>210</v>
      </c>
      <c r="C67" s="74" t="s">
        <v>211</v>
      </c>
      <c r="D67" s="74" t="s">
        <v>154</v>
      </c>
      <c r="E67" s="74" t="s">
        <v>202</v>
      </c>
      <c r="F67" s="74">
        <v>62</v>
      </c>
      <c r="G67" s="76">
        <v>43245</v>
      </c>
      <c r="H67" s="74">
        <v>39.620697200000002</v>
      </c>
      <c r="I67" s="74">
        <v>-79.263047219444402</v>
      </c>
      <c r="S67" s="74">
        <v>0</v>
      </c>
    </row>
    <row r="68" spans="1:19" x14ac:dyDescent="0.25">
      <c r="A68" s="74" t="s">
        <v>209</v>
      </c>
      <c r="B68" s="74" t="s">
        <v>210</v>
      </c>
      <c r="C68" s="74" t="s">
        <v>212</v>
      </c>
      <c r="D68" s="74" t="s">
        <v>170</v>
      </c>
      <c r="E68" s="74" t="s">
        <v>202</v>
      </c>
      <c r="F68" s="74">
        <v>63</v>
      </c>
      <c r="G68" s="76">
        <v>43245</v>
      </c>
      <c r="H68" s="74">
        <v>39.620697200000002</v>
      </c>
      <c r="I68" s="74">
        <v>-79.263047219444402</v>
      </c>
      <c r="S68" s="74">
        <v>0</v>
      </c>
    </row>
    <row r="69" spans="1:19" x14ac:dyDescent="0.25">
      <c r="A69" s="74" t="s">
        <v>299</v>
      </c>
      <c r="B69" s="74" t="s">
        <v>300</v>
      </c>
      <c r="C69" s="74" t="s">
        <v>44</v>
      </c>
      <c r="D69" s="74" t="s">
        <v>175</v>
      </c>
      <c r="E69" s="74" t="s">
        <v>202</v>
      </c>
      <c r="F69" s="74">
        <v>64</v>
      </c>
      <c r="G69" s="76">
        <v>43245</v>
      </c>
      <c r="H69" s="74">
        <v>39.616</v>
      </c>
      <c r="I69" s="74">
        <v>-79.269377777777706</v>
      </c>
      <c r="S69" s="74">
        <v>0</v>
      </c>
    </row>
    <row r="70" spans="1:19" x14ac:dyDescent="0.25">
      <c r="A70" s="74" t="s">
        <v>299</v>
      </c>
      <c r="B70" s="74" t="s">
        <v>300</v>
      </c>
      <c r="C70" s="74" t="s">
        <v>235</v>
      </c>
      <c r="D70" s="74" t="s">
        <v>158</v>
      </c>
      <c r="E70" s="74" t="s">
        <v>206</v>
      </c>
      <c r="F70" s="74">
        <v>65</v>
      </c>
      <c r="G70" s="76">
        <v>43245</v>
      </c>
      <c r="H70" s="74">
        <v>39.616055600000003</v>
      </c>
      <c r="I70" s="74">
        <v>-79.269499999999994</v>
      </c>
      <c r="S70" s="74">
        <v>0</v>
      </c>
    </row>
    <row r="71" spans="1:19" x14ac:dyDescent="0.25">
      <c r="A71" s="74" t="s">
        <v>299</v>
      </c>
      <c r="B71" s="74" t="s">
        <v>300</v>
      </c>
      <c r="C71" s="74" t="s">
        <v>44</v>
      </c>
      <c r="D71" s="74" t="s">
        <v>175</v>
      </c>
      <c r="E71" s="74" t="s">
        <v>202</v>
      </c>
      <c r="F71" s="74">
        <v>66</v>
      </c>
      <c r="G71" s="76">
        <v>43245</v>
      </c>
      <c r="H71" s="74">
        <v>39.61515</v>
      </c>
      <c r="I71" s="74">
        <v>-79.272491666666596</v>
      </c>
      <c r="S71" s="74">
        <v>0</v>
      </c>
    </row>
    <row r="72" spans="1:19" x14ac:dyDescent="0.25">
      <c r="A72" s="74" t="s">
        <v>299</v>
      </c>
      <c r="B72" s="74" t="s">
        <v>300</v>
      </c>
      <c r="C72" s="74" t="s">
        <v>39</v>
      </c>
      <c r="D72" s="74" t="s">
        <v>170</v>
      </c>
      <c r="E72" s="74" t="s">
        <v>202</v>
      </c>
      <c r="F72" s="74">
        <v>67</v>
      </c>
      <c r="G72" s="76">
        <v>43245</v>
      </c>
      <c r="H72" s="74">
        <v>39.61515</v>
      </c>
      <c r="I72" s="74">
        <v>-79.272491666666596</v>
      </c>
      <c r="S72" s="74">
        <v>0</v>
      </c>
    </row>
    <row r="73" spans="1:19" x14ac:dyDescent="0.25">
      <c r="A73" s="74" t="s">
        <v>252</v>
      </c>
      <c r="B73" s="74" t="s">
        <v>253</v>
      </c>
      <c r="C73" s="74" t="s">
        <v>23</v>
      </c>
      <c r="D73" s="74" t="s">
        <v>154</v>
      </c>
      <c r="E73" s="74" t="s">
        <v>202</v>
      </c>
      <c r="F73" s="74">
        <v>68</v>
      </c>
      <c r="G73" s="76">
        <v>43245</v>
      </c>
      <c r="H73" s="74">
        <v>39.604766699999999</v>
      </c>
      <c r="I73" s="74">
        <v>-79.277511111111096</v>
      </c>
      <c r="S73" s="74">
        <v>0</v>
      </c>
    </row>
    <row r="74" spans="1:19" x14ac:dyDescent="0.25">
      <c r="A74" s="74" t="s">
        <v>252</v>
      </c>
      <c r="B74" s="74" t="s">
        <v>253</v>
      </c>
      <c r="C74" s="74" t="s">
        <v>12</v>
      </c>
      <c r="D74" s="74" t="s">
        <v>143</v>
      </c>
      <c r="E74" s="74" t="s">
        <v>202</v>
      </c>
      <c r="F74" s="74">
        <v>69</v>
      </c>
      <c r="G74" s="76">
        <v>43245</v>
      </c>
      <c r="H74" s="74">
        <v>39.604766699999999</v>
      </c>
      <c r="I74" s="74">
        <v>-79.277511111111096</v>
      </c>
      <c r="S74" s="74">
        <v>0</v>
      </c>
    </row>
    <row r="75" spans="1:19" x14ac:dyDescent="0.25">
      <c r="A75" s="74" t="s">
        <v>252</v>
      </c>
      <c r="B75" s="74" t="s">
        <v>253</v>
      </c>
      <c r="C75" s="74" t="s">
        <v>23</v>
      </c>
      <c r="D75" s="74" t="s">
        <v>154</v>
      </c>
      <c r="E75" s="74" t="s">
        <v>202</v>
      </c>
      <c r="F75" s="74">
        <v>70</v>
      </c>
      <c r="G75" s="76">
        <v>43245</v>
      </c>
      <c r="H75" s="74">
        <v>39.604180599999999</v>
      </c>
      <c r="I75" s="74">
        <v>-79.277733333333302</v>
      </c>
      <c r="S75" s="74">
        <v>0</v>
      </c>
    </row>
    <row r="76" spans="1:19" x14ac:dyDescent="0.25">
      <c r="A76" s="74" t="s">
        <v>252</v>
      </c>
      <c r="B76" s="74" t="s">
        <v>253</v>
      </c>
      <c r="C76" s="74" t="s">
        <v>39</v>
      </c>
      <c r="D76" s="74" t="s">
        <v>170</v>
      </c>
      <c r="E76" s="74" t="s">
        <v>202</v>
      </c>
      <c r="F76" s="74">
        <v>71</v>
      </c>
      <c r="G76" s="76">
        <v>43245</v>
      </c>
      <c r="H76" s="74">
        <v>39.6041417</v>
      </c>
      <c r="I76" s="74">
        <v>-79.277052777777698</v>
      </c>
      <c r="S76" s="74">
        <v>0</v>
      </c>
    </row>
    <row r="77" spans="1:19" x14ac:dyDescent="0.25">
      <c r="A77" s="74" t="s">
        <v>252</v>
      </c>
      <c r="B77" s="74" t="s">
        <v>253</v>
      </c>
      <c r="C77" s="74" t="s">
        <v>39</v>
      </c>
      <c r="D77" s="74" t="s">
        <v>170</v>
      </c>
      <c r="E77" s="74" t="s">
        <v>202</v>
      </c>
      <c r="F77" s="74">
        <v>72</v>
      </c>
      <c r="G77" s="76">
        <v>43245</v>
      </c>
      <c r="H77" s="74">
        <v>39.6041417</v>
      </c>
      <c r="I77" s="74">
        <v>-79.277052777777698</v>
      </c>
      <c r="S77" s="74">
        <v>0</v>
      </c>
    </row>
    <row r="78" spans="1:19" x14ac:dyDescent="0.25">
      <c r="A78" s="74" t="s">
        <v>252</v>
      </c>
      <c r="B78" s="74" t="s">
        <v>253</v>
      </c>
      <c r="C78" s="74" t="s">
        <v>39</v>
      </c>
      <c r="D78" s="74" t="s">
        <v>170</v>
      </c>
      <c r="E78" s="74" t="s">
        <v>202</v>
      </c>
      <c r="F78" s="74">
        <v>73</v>
      </c>
      <c r="G78" s="76">
        <v>43245</v>
      </c>
      <c r="H78" s="74">
        <v>39.6041417</v>
      </c>
      <c r="I78" s="74">
        <v>-79.277052777777698</v>
      </c>
      <c r="S78" s="74">
        <v>0</v>
      </c>
    </row>
    <row r="79" spans="1:19" x14ac:dyDescent="0.25">
      <c r="A79" s="74" t="s">
        <v>277</v>
      </c>
      <c r="B79" s="74" t="s">
        <v>278</v>
      </c>
      <c r="C79" s="74" t="s">
        <v>44</v>
      </c>
      <c r="D79" s="74" t="s">
        <v>175</v>
      </c>
      <c r="E79" s="74" t="s">
        <v>202</v>
      </c>
      <c r="F79" s="74">
        <v>74</v>
      </c>
      <c r="G79" s="76">
        <v>43245</v>
      </c>
      <c r="H79" s="74">
        <v>39.602397199999999</v>
      </c>
      <c r="I79" s="74">
        <v>-79.272658333333297</v>
      </c>
      <c r="S79" s="74">
        <v>0</v>
      </c>
    </row>
    <row r="80" spans="1:19" x14ac:dyDescent="0.25">
      <c r="A80" s="74" t="s">
        <v>277</v>
      </c>
      <c r="B80" s="74" t="s">
        <v>278</v>
      </c>
      <c r="C80" s="74" t="s">
        <v>23</v>
      </c>
      <c r="D80" s="74" t="s">
        <v>154</v>
      </c>
      <c r="E80" s="74" t="s">
        <v>202</v>
      </c>
      <c r="F80" s="74">
        <v>75</v>
      </c>
      <c r="G80" s="76">
        <v>43245</v>
      </c>
      <c r="H80" s="74">
        <v>39.602008300000001</v>
      </c>
      <c r="I80" s="74">
        <v>-79.272513888888795</v>
      </c>
      <c r="S80" s="74">
        <v>0</v>
      </c>
    </row>
    <row r="81" spans="1:19" x14ac:dyDescent="0.25">
      <c r="A81" s="74" t="s">
        <v>277</v>
      </c>
      <c r="B81" s="74" t="s">
        <v>278</v>
      </c>
      <c r="C81" s="74" t="s">
        <v>23</v>
      </c>
      <c r="D81" s="74" t="s">
        <v>154</v>
      </c>
      <c r="E81" s="74" t="s">
        <v>202</v>
      </c>
      <c r="F81" s="74">
        <v>76</v>
      </c>
      <c r="G81" s="76">
        <v>43245</v>
      </c>
      <c r="H81" s="74">
        <v>39.602008300000001</v>
      </c>
      <c r="I81" s="74">
        <v>-79.272513888888795</v>
      </c>
      <c r="S81" s="74">
        <v>0</v>
      </c>
    </row>
    <row r="82" spans="1:19" x14ac:dyDescent="0.25">
      <c r="A82" s="74" t="s">
        <v>277</v>
      </c>
      <c r="B82" s="74" t="s">
        <v>278</v>
      </c>
      <c r="C82" s="74" t="s">
        <v>44</v>
      </c>
      <c r="D82" s="74" t="s">
        <v>175</v>
      </c>
      <c r="E82" s="74" t="s">
        <v>202</v>
      </c>
      <c r="F82" s="74">
        <v>77</v>
      </c>
      <c r="G82" s="76">
        <v>43245</v>
      </c>
      <c r="H82" s="74">
        <v>39.602008300000001</v>
      </c>
      <c r="I82" s="74">
        <v>-79.272513888888795</v>
      </c>
      <c r="S82" s="74">
        <v>0</v>
      </c>
    </row>
    <row r="83" spans="1:19" x14ac:dyDescent="0.25">
      <c r="A83" s="74" t="s">
        <v>277</v>
      </c>
      <c r="B83" s="74" t="s">
        <v>278</v>
      </c>
      <c r="C83" s="74" t="s">
        <v>23</v>
      </c>
      <c r="D83" s="74" t="s">
        <v>154</v>
      </c>
      <c r="E83" s="74" t="s">
        <v>202</v>
      </c>
      <c r="F83" s="74">
        <v>78</v>
      </c>
      <c r="G83" s="76">
        <v>43245</v>
      </c>
      <c r="H83" s="74">
        <v>39.602291700000002</v>
      </c>
      <c r="I83" s="74">
        <v>-79.273094444444396</v>
      </c>
      <c r="S83" s="74">
        <v>0</v>
      </c>
    </row>
    <row r="84" spans="1:19" x14ac:dyDescent="0.25">
      <c r="A84" s="74" t="s">
        <v>277</v>
      </c>
      <c r="B84" s="74" t="s">
        <v>278</v>
      </c>
      <c r="C84" s="74" t="s">
        <v>44</v>
      </c>
      <c r="D84" s="74" t="s">
        <v>175</v>
      </c>
      <c r="E84" s="74" t="s">
        <v>202</v>
      </c>
      <c r="F84" s="74">
        <v>79</v>
      </c>
      <c r="G84" s="76">
        <v>43245</v>
      </c>
      <c r="H84" s="74">
        <v>39.602291700000002</v>
      </c>
      <c r="I84" s="74">
        <v>-79.273094444444396</v>
      </c>
      <c r="S84" s="74">
        <v>0</v>
      </c>
    </row>
    <row r="85" spans="1:19" x14ac:dyDescent="0.25">
      <c r="A85" s="74" t="s">
        <v>277</v>
      </c>
      <c r="B85" s="74" t="s">
        <v>278</v>
      </c>
      <c r="C85" s="74" t="s">
        <v>235</v>
      </c>
      <c r="D85" s="74" t="s">
        <v>158</v>
      </c>
      <c r="E85" s="74" t="s">
        <v>202</v>
      </c>
      <c r="F85" s="74">
        <v>80</v>
      </c>
      <c r="G85" s="76">
        <v>43245</v>
      </c>
      <c r="H85" s="74">
        <v>39.602291700000002</v>
      </c>
      <c r="I85" s="74">
        <v>-79.273094444444396</v>
      </c>
      <c r="S85" s="74">
        <v>0</v>
      </c>
    </row>
    <row r="86" spans="1:19" x14ac:dyDescent="0.25">
      <c r="A86" s="74" t="s">
        <v>277</v>
      </c>
      <c r="B86" s="74" t="s">
        <v>278</v>
      </c>
      <c r="C86" s="74" t="s">
        <v>23</v>
      </c>
      <c r="D86" s="74" t="s">
        <v>154</v>
      </c>
      <c r="E86" s="74" t="s">
        <v>202</v>
      </c>
      <c r="F86" s="74">
        <v>81</v>
      </c>
      <c r="G86" s="76">
        <v>43245</v>
      </c>
      <c r="H86" s="74">
        <v>39.601999999999997</v>
      </c>
      <c r="I86" s="74">
        <v>-79.273025000000004</v>
      </c>
      <c r="S86" s="74">
        <v>0</v>
      </c>
    </row>
    <row r="87" spans="1:19" x14ac:dyDescent="0.25">
      <c r="A87" s="74" t="s">
        <v>277</v>
      </c>
      <c r="B87" s="74" t="s">
        <v>278</v>
      </c>
      <c r="C87" s="74" t="s">
        <v>39</v>
      </c>
      <c r="D87" s="74" t="s">
        <v>170</v>
      </c>
      <c r="E87" s="74" t="s">
        <v>202</v>
      </c>
      <c r="F87" s="74">
        <v>82</v>
      </c>
      <c r="G87" s="76">
        <v>43245</v>
      </c>
      <c r="H87" s="74">
        <v>39.601999999999997</v>
      </c>
      <c r="I87" s="74">
        <v>-79.273025000000004</v>
      </c>
      <c r="S87" s="74">
        <v>0</v>
      </c>
    </row>
    <row r="88" spans="1:19" x14ac:dyDescent="0.25">
      <c r="A88" s="74" t="s">
        <v>252</v>
      </c>
      <c r="B88" s="74" t="s">
        <v>253</v>
      </c>
      <c r="C88" s="74" t="s">
        <v>23</v>
      </c>
      <c r="D88" s="74" t="s">
        <v>154</v>
      </c>
      <c r="E88" s="74" t="s">
        <v>202</v>
      </c>
      <c r="F88" s="74">
        <v>83</v>
      </c>
      <c r="G88" s="76">
        <v>43245</v>
      </c>
      <c r="H88" s="74">
        <v>39.604050000000001</v>
      </c>
      <c r="I88" s="74">
        <v>-79.277497222222195</v>
      </c>
      <c r="S88" s="74">
        <v>0</v>
      </c>
    </row>
    <row r="89" spans="1:19" x14ac:dyDescent="0.25">
      <c r="A89" s="74" t="s">
        <v>252</v>
      </c>
      <c r="B89" s="74" t="s">
        <v>253</v>
      </c>
      <c r="C89" s="74" t="s">
        <v>23</v>
      </c>
      <c r="D89" s="74" t="s">
        <v>154</v>
      </c>
      <c r="E89" s="74" t="s">
        <v>202</v>
      </c>
      <c r="F89" s="74">
        <v>84</v>
      </c>
      <c r="G89" s="76">
        <v>43245</v>
      </c>
      <c r="H89" s="74">
        <v>39.604430600000001</v>
      </c>
      <c r="I89" s="74">
        <v>-79.277611111111099</v>
      </c>
      <c r="S89" s="74">
        <v>0</v>
      </c>
    </row>
    <row r="90" spans="1:19" x14ac:dyDescent="0.25">
      <c r="A90" s="74" t="s">
        <v>252</v>
      </c>
      <c r="B90" s="74" t="s">
        <v>253</v>
      </c>
      <c r="C90" s="74" t="s">
        <v>23</v>
      </c>
      <c r="D90" s="74" t="s">
        <v>154</v>
      </c>
      <c r="E90" s="74" t="s">
        <v>202</v>
      </c>
      <c r="F90" s="74">
        <v>85</v>
      </c>
      <c r="G90" s="76">
        <v>43245</v>
      </c>
      <c r="H90" s="74">
        <v>39.604430600000001</v>
      </c>
      <c r="I90" s="74">
        <v>-79.277611111111099</v>
      </c>
      <c r="S90" s="74">
        <v>0</v>
      </c>
    </row>
    <row r="91" spans="1:19" x14ac:dyDescent="0.25">
      <c r="A91" s="74" t="s">
        <v>252</v>
      </c>
      <c r="B91" s="74" t="s">
        <v>253</v>
      </c>
      <c r="C91" s="74" t="s">
        <v>23</v>
      </c>
      <c r="D91" s="74" t="s">
        <v>154</v>
      </c>
      <c r="E91" s="74" t="s">
        <v>202</v>
      </c>
      <c r="F91" s="74">
        <v>86</v>
      </c>
      <c r="G91" s="76">
        <v>43245</v>
      </c>
      <c r="H91" s="74">
        <v>39.604458299999997</v>
      </c>
      <c r="I91" s="74">
        <v>-79.277397222222206</v>
      </c>
      <c r="S91" s="74">
        <v>0</v>
      </c>
    </row>
    <row r="92" spans="1:19" x14ac:dyDescent="0.25">
      <c r="A92" s="74" t="s">
        <v>252</v>
      </c>
      <c r="B92" s="74" t="s">
        <v>253</v>
      </c>
      <c r="C92" s="74" t="s">
        <v>23</v>
      </c>
      <c r="D92" s="74" t="s">
        <v>154</v>
      </c>
      <c r="E92" s="74" t="s">
        <v>202</v>
      </c>
      <c r="F92" s="74">
        <v>87</v>
      </c>
      <c r="G92" s="76">
        <v>43245</v>
      </c>
      <c r="H92" s="74">
        <v>39.606244400000001</v>
      </c>
      <c r="I92" s="74">
        <v>-79.276908333333296</v>
      </c>
      <c r="S92" s="74">
        <v>0</v>
      </c>
    </row>
    <row r="93" spans="1:19" x14ac:dyDescent="0.25">
      <c r="A93" s="74" t="s">
        <v>195</v>
      </c>
      <c r="B93" s="74" t="s">
        <v>230</v>
      </c>
      <c r="C93" s="74" t="s">
        <v>31</v>
      </c>
      <c r="D93" s="74" t="s">
        <v>162</v>
      </c>
      <c r="E93" s="74" t="s">
        <v>202</v>
      </c>
      <c r="F93" s="74">
        <v>88</v>
      </c>
      <c r="G93" s="76">
        <v>43248</v>
      </c>
      <c r="H93" s="74">
        <v>39.534844399999997</v>
      </c>
      <c r="I93" s="74">
        <v>-79.482955555555506</v>
      </c>
      <c r="S93" s="74">
        <v>0</v>
      </c>
    </row>
    <row r="94" spans="1:19" x14ac:dyDescent="0.25">
      <c r="A94" s="74" t="s">
        <v>195</v>
      </c>
      <c r="B94" s="74" t="s">
        <v>230</v>
      </c>
      <c r="C94" s="74" t="s">
        <v>31</v>
      </c>
      <c r="D94" s="74" t="s">
        <v>162</v>
      </c>
      <c r="E94" s="74" t="s">
        <v>202</v>
      </c>
      <c r="F94" s="74">
        <v>89</v>
      </c>
      <c r="G94" s="76">
        <v>43248</v>
      </c>
      <c r="H94" s="74">
        <v>39.534844399999997</v>
      </c>
      <c r="I94" s="74">
        <v>-79.482955555555506</v>
      </c>
      <c r="J94" s="76">
        <v>43255</v>
      </c>
      <c r="K94" s="74">
        <v>39.5348556</v>
      </c>
      <c r="L94" s="74">
        <v>-79.482824999997206</v>
      </c>
      <c r="M94" s="76">
        <v>43263</v>
      </c>
      <c r="N94" s="74">
        <v>39.534916699999997</v>
      </c>
      <c r="O94" s="74">
        <v>-79.482963888888804</v>
      </c>
      <c r="S94" s="74">
        <v>2</v>
      </c>
    </row>
    <row r="95" spans="1:19" x14ac:dyDescent="0.25">
      <c r="A95" s="74" t="s">
        <v>195</v>
      </c>
      <c r="B95" s="74" t="s">
        <v>230</v>
      </c>
      <c r="C95" s="74" t="s">
        <v>31</v>
      </c>
      <c r="D95" s="74" t="s">
        <v>162</v>
      </c>
      <c r="E95" s="74" t="s">
        <v>202</v>
      </c>
      <c r="F95" s="74">
        <v>90</v>
      </c>
      <c r="G95" s="76">
        <v>43248</v>
      </c>
      <c r="H95" s="74">
        <v>39.534844399999997</v>
      </c>
      <c r="I95" s="74">
        <v>-79.482955555555506</v>
      </c>
      <c r="S95" s="74">
        <v>0</v>
      </c>
    </row>
    <row r="96" spans="1:19" x14ac:dyDescent="0.25">
      <c r="A96" s="74" t="s">
        <v>195</v>
      </c>
      <c r="B96" s="74" t="s">
        <v>230</v>
      </c>
      <c r="C96" s="74" t="s">
        <v>31</v>
      </c>
      <c r="D96" s="74" t="s">
        <v>162</v>
      </c>
      <c r="E96" s="74" t="s">
        <v>202</v>
      </c>
      <c r="F96" s="74">
        <v>91</v>
      </c>
      <c r="G96" s="76">
        <v>43248</v>
      </c>
      <c r="H96" s="74">
        <v>39.534844399999997</v>
      </c>
      <c r="I96" s="74">
        <v>-79.482955555555506</v>
      </c>
      <c r="S96" s="74">
        <v>0</v>
      </c>
    </row>
    <row r="97" spans="1:19" x14ac:dyDescent="0.25">
      <c r="A97" s="74" t="s">
        <v>195</v>
      </c>
      <c r="B97" s="74" t="s">
        <v>230</v>
      </c>
      <c r="C97" s="74" t="s">
        <v>31</v>
      </c>
      <c r="D97" s="74" t="s">
        <v>162</v>
      </c>
      <c r="E97" s="74" t="s">
        <v>202</v>
      </c>
      <c r="F97" s="74">
        <v>92</v>
      </c>
      <c r="G97" s="76">
        <v>43248</v>
      </c>
      <c r="H97" s="74">
        <v>39.534844399999997</v>
      </c>
      <c r="I97" s="74">
        <v>-79.482955555555506</v>
      </c>
      <c r="J97" s="76">
        <v>43263</v>
      </c>
      <c r="K97" s="74">
        <v>39.534916699999997</v>
      </c>
      <c r="L97" s="74">
        <v>-79.482963888888804</v>
      </c>
      <c r="S97" s="74">
        <v>1</v>
      </c>
    </row>
    <row r="98" spans="1:19" x14ac:dyDescent="0.25">
      <c r="A98" s="74" t="s">
        <v>195</v>
      </c>
      <c r="B98" s="74" t="s">
        <v>230</v>
      </c>
      <c r="C98" s="74" t="s">
        <v>31</v>
      </c>
      <c r="D98" s="74" t="s">
        <v>162</v>
      </c>
      <c r="E98" s="74" t="s">
        <v>202</v>
      </c>
      <c r="F98" s="74">
        <v>93</v>
      </c>
      <c r="G98" s="76">
        <v>43248</v>
      </c>
      <c r="H98" s="74">
        <v>39.534844399999997</v>
      </c>
      <c r="I98" s="74">
        <v>-79.482955555555506</v>
      </c>
      <c r="J98" s="76">
        <v>43255</v>
      </c>
      <c r="K98" s="74">
        <v>39.534911100000002</v>
      </c>
      <c r="L98" s="74">
        <v>-79.483177777777698</v>
      </c>
      <c r="M98" s="76">
        <v>43263</v>
      </c>
      <c r="N98" s="74">
        <v>39.534966699999998</v>
      </c>
      <c r="O98" s="74">
        <v>-79.482963888888804</v>
      </c>
      <c r="S98" s="74">
        <v>2</v>
      </c>
    </row>
    <row r="99" spans="1:19" x14ac:dyDescent="0.25">
      <c r="A99" s="74" t="s">
        <v>195</v>
      </c>
      <c r="B99" s="74" t="s">
        <v>230</v>
      </c>
      <c r="C99" s="74" t="s">
        <v>31</v>
      </c>
      <c r="D99" s="74" t="s">
        <v>162</v>
      </c>
      <c r="E99" s="74" t="s">
        <v>202</v>
      </c>
      <c r="F99" s="74">
        <v>94</v>
      </c>
      <c r="G99" s="76">
        <v>43248</v>
      </c>
      <c r="H99" s="74">
        <v>39.534844399999997</v>
      </c>
      <c r="I99" s="74">
        <v>-79.482955555555506</v>
      </c>
      <c r="S99" s="74">
        <v>0</v>
      </c>
    </row>
    <row r="100" spans="1:19" x14ac:dyDescent="0.25">
      <c r="A100" s="74" t="s">
        <v>195</v>
      </c>
      <c r="B100" s="74" t="s">
        <v>230</v>
      </c>
      <c r="C100" s="74" t="s">
        <v>31</v>
      </c>
      <c r="D100" s="74" t="s">
        <v>162</v>
      </c>
      <c r="E100" s="74" t="s">
        <v>202</v>
      </c>
      <c r="F100" s="74">
        <v>95</v>
      </c>
      <c r="G100" s="76">
        <v>43248</v>
      </c>
      <c r="H100" s="74">
        <v>39.534844399999997</v>
      </c>
      <c r="I100" s="74">
        <v>-79.482955555555506</v>
      </c>
      <c r="J100" s="76">
        <v>43263</v>
      </c>
      <c r="K100" s="74">
        <v>39.536999999999999</v>
      </c>
      <c r="L100" s="74">
        <v>-79.482358333333295</v>
      </c>
      <c r="S100" s="74">
        <v>1</v>
      </c>
    </row>
    <row r="101" spans="1:19" x14ac:dyDescent="0.25">
      <c r="A101" s="74" t="s">
        <v>195</v>
      </c>
      <c r="B101" s="74" t="s">
        <v>230</v>
      </c>
      <c r="C101" s="74" t="s">
        <v>31</v>
      </c>
      <c r="D101" s="74" t="s">
        <v>162</v>
      </c>
      <c r="E101" s="74" t="s">
        <v>202</v>
      </c>
      <c r="F101" s="74">
        <v>96</v>
      </c>
      <c r="G101" s="76">
        <v>43248</v>
      </c>
      <c r="H101" s="74">
        <v>39.534844399999997</v>
      </c>
      <c r="I101" s="74">
        <v>-79.482955555555506</v>
      </c>
      <c r="S101" s="74">
        <v>0</v>
      </c>
    </row>
    <row r="102" spans="1:19" x14ac:dyDescent="0.25">
      <c r="A102" s="74" t="s">
        <v>195</v>
      </c>
      <c r="B102" s="74" t="s">
        <v>230</v>
      </c>
      <c r="C102" s="74" t="s">
        <v>31</v>
      </c>
      <c r="D102" s="74" t="s">
        <v>162</v>
      </c>
      <c r="E102" s="74" t="s">
        <v>202</v>
      </c>
      <c r="F102" s="74">
        <v>97</v>
      </c>
      <c r="G102" s="76">
        <v>43248</v>
      </c>
      <c r="H102" s="74">
        <v>39.534844399999997</v>
      </c>
      <c r="I102" s="74">
        <v>-79.482955555555506</v>
      </c>
      <c r="S102" s="74">
        <v>0</v>
      </c>
    </row>
    <row r="103" spans="1:19" x14ac:dyDescent="0.25">
      <c r="A103" s="74" t="s">
        <v>195</v>
      </c>
      <c r="B103" s="74" t="s">
        <v>230</v>
      </c>
      <c r="C103" s="74" t="s">
        <v>31</v>
      </c>
      <c r="D103" s="74" t="s">
        <v>162</v>
      </c>
      <c r="E103" s="74" t="s">
        <v>202</v>
      </c>
      <c r="F103" s="74">
        <v>98</v>
      </c>
      <c r="G103" s="76">
        <v>43248</v>
      </c>
      <c r="H103" s="74">
        <v>39.534844399999997</v>
      </c>
      <c r="I103" s="74">
        <v>-79.482955555555506</v>
      </c>
      <c r="S103" s="74">
        <v>0</v>
      </c>
    </row>
    <row r="104" spans="1:19" x14ac:dyDescent="0.25">
      <c r="A104" s="74" t="s">
        <v>195</v>
      </c>
      <c r="B104" s="74" t="s">
        <v>230</v>
      </c>
      <c r="C104" s="74" t="s">
        <v>31</v>
      </c>
      <c r="D104" s="74" t="s">
        <v>162</v>
      </c>
      <c r="E104" s="74" t="s">
        <v>202</v>
      </c>
      <c r="F104" s="74">
        <v>99</v>
      </c>
      <c r="G104" s="76">
        <v>43248</v>
      </c>
      <c r="H104" s="74">
        <v>39.534844399999997</v>
      </c>
      <c r="I104" s="74">
        <v>-79.482955555555506</v>
      </c>
      <c r="J104" s="76">
        <v>43263</v>
      </c>
      <c r="K104" s="74">
        <v>39.534916699999997</v>
      </c>
      <c r="L104" s="74">
        <v>-79.482963888888804</v>
      </c>
      <c r="M104" s="76">
        <v>43269</v>
      </c>
      <c r="N104" s="74">
        <v>39.534824999999998</v>
      </c>
      <c r="O104" s="74">
        <v>-79.482880277777696</v>
      </c>
      <c r="S104" s="74">
        <v>2</v>
      </c>
    </row>
    <row r="105" spans="1:19" x14ac:dyDescent="0.25">
      <c r="A105" s="74" t="s">
        <v>195</v>
      </c>
      <c r="B105" s="74" t="s">
        <v>230</v>
      </c>
      <c r="C105" s="74" t="s">
        <v>31</v>
      </c>
      <c r="D105" s="74" t="s">
        <v>162</v>
      </c>
      <c r="E105" s="74" t="s">
        <v>202</v>
      </c>
      <c r="F105" s="74">
        <v>100</v>
      </c>
      <c r="G105" s="76">
        <v>43248</v>
      </c>
      <c r="H105" s="74">
        <v>39.534844399999997</v>
      </c>
      <c r="I105" s="74">
        <v>-79.482955555555506</v>
      </c>
      <c r="S105" s="74">
        <v>0</v>
      </c>
    </row>
    <row r="106" spans="1:19" x14ac:dyDescent="0.25">
      <c r="A106" s="74" t="s">
        <v>195</v>
      </c>
      <c r="B106" s="74" t="s">
        <v>230</v>
      </c>
      <c r="C106" s="74" t="s">
        <v>31</v>
      </c>
      <c r="D106" s="74" t="s">
        <v>162</v>
      </c>
      <c r="E106" s="74" t="s">
        <v>202</v>
      </c>
      <c r="F106" s="74">
        <v>101</v>
      </c>
      <c r="G106" s="76">
        <v>43248</v>
      </c>
      <c r="H106" s="74">
        <v>39.534844399999997</v>
      </c>
      <c r="I106" s="74">
        <v>-79.482955555555506</v>
      </c>
      <c r="J106" s="76">
        <v>43263</v>
      </c>
      <c r="K106" s="74">
        <v>39.534916699999997</v>
      </c>
      <c r="L106" s="74">
        <v>-79.482963888888804</v>
      </c>
      <c r="S106" s="74">
        <v>1</v>
      </c>
    </row>
    <row r="107" spans="1:19" x14ac:dyDescent="0.25">
      <c r="A107" s="74" t="s">
        <v>195</v>
      </c>
      <c r="B107" s="74" t="s">
        <v>230</v>
      </c>
      <c r="C107" s="74" t="s">
        <v>31</v>
      </c>
      <c r="D107" s="74" t="s">
        <v>162</v>
      </c>
      <c r="E107" s="74" t="s">
        <v>202</v>
      </c>
      <c r="F107" s="74">
        <v>102</v>
      </c>
      <c r="G107" s="76">
        <v>43248</v>
      </c>
      <c r="H107" s="74">
        <v>39.534844399999997</v>
      </c>
      <c r="I107" s="74">
        <v>-79.482955555555506</v>
      </c>
      <c r="J107" s="76">
        <v>43263</v>
      </c>
      <c r="K107" s="74">
        <v>39.536999999999999</v>
      </c>
      <c r="L107" s="74">
        <v>-79.482358333333295</v>
      </c>
      <c r="S107" s="74">
        <v>1</v>
      </c>
    </row>
    <row r="108" spans="1:19" x14ac:dyDescent="0.25">
      <c r="A108" s="74" t="s">
        <v>195</v>
      </c>
      <c r="B108" s="74" t="s">
        <v>230</v>
      </c>
      <c r="C108" s="74" t="s">
        <v>31</v>
      </c>
      <c r="D108" s="74" t="s">
        <v>162</v>
      </c>
      <c r="E108" s="74" t="s">
        <v>202</v>
      </c>
      <c r="F108" s="74">
        <v>103</v>
      </c>
      <c r="G108" s="76">
        <v>43248</v>
      </c>
      <c r="H108" s="74">
        <v>39.534844399999997</v>
      </c>
      <c r="I108" s="74">
        <v>-79.482955555555506</v>
      </c>
      <c r="J108" s="76">
        <v>43263</v>
      </c>
      <c r="K108" s="74">
        <v>39.536999999999999</v>
      </c>
      <c r="L108" s="74">
        <v>-79.482358333333295</v>
      </c>
      <c r="S108" s="74">
        <v>1</v>
      </c>
    </row>
    <row r="109" spans="1:19" x14ac:dyDescent="0.25">
      <c r="A109" s="74" t="s">
        <v>195</v>
      </c>
      <c r="B109" s="74" t="s">
        <v>230</v>
      </c>
      <c r="C109" s="74" t="s">
        <v>31</v>
      </c>
      <c r="D109" s="74" t="s">
        <v>162</v>
      </c>
      <c r="E109" s="74" t="s">
        <v>202</v>
      </c>
      <c r="F109" s="74">
        <v>104</v>
      </c>
      <c r="G109" s="76">
        <v>43248</v>
      </c>
      <c r="H109" s="74">
        <v>39.534844399999997</v>
      </c>
      <c r="I109" s="74">
        <v>-79.482955555555506</v>
      </c>
      <c r="S109" s="74">
        <v>0</v>
      </c>
    </row>
    <row r="110" spans="1:19" x14ac:dyDescent="0.25">
      <c r="A110" s="74" t="s">
        <v>195</v>
      </c>
      <c r="B110" s="74" t="s">
        <v>230</v>
      </c>
      <c r="C110" s="74" t="s">
        <v>31</v>
      </c>
      <c r="D110" s="74" t="s">
        <v>162</v>
      </c>
      <c r="E110" s="74" t="s">
        <v>202</v>
      </c>
      <c r="F110" s="74">
        <v>105</v>
      </c>
      <c r="G110" s="76">
        <v>43248</v>
      </c>
      <c r="H110" s="74">
        <v>39.534844399999997</v>
      </c>
      <c r="I110" s="74">
        <v>-79.482955555555506</v>
      </c>
      <c r="S110" s="74">
        <v>0</v>
      </c>
    </row>
    <row r="111" spans="1:19" x14ac:dyDescent="0.25">
      <c r="A111" s="74" t="s">
        <v>195</v>
      </c>
      <c r="B111" s="74" t="s">
        <v>230</v>
      </c>
      <c r="C111" s="74" t="s">
        <v>31</v>
      </c>
      <c r="D111" s="74" t="s">
        <v>162</v>
      </c>
      <c r="E111" s="74" t="s">
        <v>206</v>
      </c>
      <c r="F111" s="74">
        <v>106</v>
      </c>
      <c r="G111" s="76">
        <v>43248</v>
      </c>
      <c r="H111" s="74">
        <v>39.534863899999998</v>
      </c>
      <c r="I111" s="74">
        <v>-79.482819444444402</v>
      </c>
      <c r="S111" s="74">
        <v>0</v>
      </c>
    </row>
    <row r="112" spans="1:19" x14ac:dyDescent="0.25">
      <c r="A112" s="74" t="s">
        <v>195</v>
      </c>
      <c r="B112" s="74" t="s">
        <v>230</v>
      </c>
      <c r="C112" s="74" t="s">
        <v>31</v>
      </c>
      <c r="D112" s="74" t="s">
        <v>162</v>
      </c>
      <c r="E112" s="74" t="s">
        <v>202</v>
      </c>
      <c r="F112" s="74">
        <v>107</v>
      </c>
      <c r="G112" s="76">
        <v>43248</v>
      </c>
      <c r="H112" s="74">
        <v>39.534863899999998</v>
      </c>
      <c r="I112" s="74">
        <v>-79.482819444444402</v>
      </c>
      <c r="S112" s="74">
        <v>0</v>
      </c>
    </row>
    <row r="113" spans="1:19" x14ac:dyDescent="0.25">
      <c r="A113" s="74" t="s">
        <v>195</v>
      </c>
      <c r="B113" s="74" t="s">
        <v>230</v>
      </c>
      <c r="C113" s="74" t="s">
        <v>31</v>
      </c>
      <c r="D113" s="74" t="s">
        <v>162</v>
      </c>
      <c r="E113" s="74" t="s">
        <v>202</v>
      </c>
      <c r="F113" s="74">
        <v>108</v>
      </c>
      <c r="G113" s="76">
        <v>43248</v>
      </c>
      <c r="H113" s="74">
        <v>39.534863899999998</v>
      </c>
      <c r="I113" s="74">
        <v>-79.482819444444402</v>
      </c>
      <c r="S113" s="74">
        <v>0</v>
      </c>
    </row>
    <row r="114" spans="1:19" x14ac:dyDescent="0.25">
      <c r="A114" s="74" t="s">
        <v>195</v>
      </c>
      <c r="B114" s="74" t="s">
        <v>230</v>
      </c>
      <c r="C114" s="74" t="s">
        <v>31</v>
      </c>
      <c r="D114" s="74" t="s">
        <v>162</v>
      </c>
      <c r="E114" s="74" t="s">
        <v>202</v>
      </c>
      <c r="F114" s="74">
        <v>109</v>
      </c>
      <c r="G114" s="76">
        <v>43248</v>
      </c>
      <c r="H114" s="74">
        <v>39.534908299999998</v>
      </c>
      <c r="I114" s="74">
        <v>-79.482627777777694</v>
      </c>
      <c r="S114" s="74">
        <v>0</v>
      </c>
    </row>
    <row r="115" spans="1:19" x14ac:dyDescent="0.25">
      <c r="A115" s="74" t="s">
        <v>195</v>
      </c>
      <c r="B115" s="74" t="s">
        <v>230</v>
      </c>
      <c r="C115" s="74" t="s">
        <v>31</v>
      </c>
      <c r="D115" s="74" t="s">
        <v>162</v>
      </c>
      <c r="E115" s="74" t="s">
        <v>202</v>
      </c>
      <c r="F115" s="74">
        <v>110</v>
      </c>
      <c r="G115" s="76">
        <v>43248</v>
      </c>
      <c r="H115" s="74">
        <v>39.534908299999998</v>
      </c>
      <c r="I115" s="74">
        <v>-79.482627777777694</v>
      </c>
      <c r="S115" s="74">
        <v>0</v>
      </c>
    </row>
    <row r="116" spans="1:19" x14ac:dyDescent="0.25">
      <c r="A116" s="74" t="s">
        <v>195</v>
      </c>
      <c r="B116" s="74" t="s">
        <v>230</v>
      </c>
      <c r="C116" s="74" t="s">
        <v>31</v>
      </c>
      <c r="D116" s="74" t="s">
        <v>162</v>
      </c>
      <c r="E116" s="74" t="s">
        <v>202</v>
      </c>
      <c r="F116" s="74">
        <v>111</v>
      </c>
      <c r="G116" s="76">
        <v>43248</v>
      </c>
      <c r="H116" s="74">
        <v>39.534908299999998</v>
      </c>
      <c r="I116" s="74">
        <v>-79.482627777777694</v>
      </c>
      <c r="S116" s="74">
        <v>0</v>
      </c>
    </row>
    <row r="117" spans="1:19" x14ac:dyDescent="0.25">
      <c r="A117" s="74" t="s">
        <v>195</v>
      </c>
      <c r="B117" s="74" t="s">
        <v>230</v>
      </c>
      <c r="C117" s="74" t="s">
        <v>21</v>
      </c>
      <c r="D117" s="74" t="s">
        <v>152</v>
      </c>
      <c r="E117" s="74" t="s">
        <v>202</v>
      </c>
      <c r="F117" s="74">
        <v>112</v>
      </c>
      <c r="G117" s="76">
        <v>43248</v>
      </c>
      <c r="H117" s="74">
        <v>39.534641700000002</v>
      </c>
      <c r="I117" s="74">
        <v>-79.483230555555494</v>
      </c>
      <c r="S117" s="74">
        <v>0</v>
      </c>
    </row>
    <row r="118" spans="1:19" x14ac:dyDescent="0.25">
      <c r="A118" s="74" t="s">
        <v>195</v>
      </c>
      <c r="B118" s="74" t="s">
        <v>230</v>
      </c>
      <c r="C118" s="74" t="s">
        <v>23</v>
      </c>
      <c r="D118" s="74" t="s">
        <v>154</v>
      </c>
      <c r="E118" s="74" t="s">
        <v>202</v>
      </c>
      <c r="F118" s="74">
        <v>113</v>
      </c>
      <c r="G118" s="76">
        <v>43248</v>
      </c>
      <c r="H118" s="74">
        <v>39.534641700000002</v>
      </c>
      <c r="I118" s="74">
        <v>-79.483230555555494</v>
      </c>
      <c r="S118" s="74">
        <v>0</v>
      </c>
    </row>
    <row r="119" spans="1:19" x14ac:dyDescent="0.25">
      <c r="A119" s="74" t="s">
        <v>195</v>
      </c>
      <c r="B119" s="74" t="s">
        <v>230</v>
      </c>
      <c r="C119" s="74" t="s">
        <v>31</v>
      </c>
      <c r="D119" s="74" t="s">
        <v>162</v>
      </c>
      <c r="E119" s="74" t="s">
        <v>202</v>
      </c>
      <c r="F119" s="74">
        <v>114</v>
      </c>
      <c r="G119" s="76">
        <v>43248</v>
      </c>
      <c r="H119" s="74">
        <v>39.535155600000003</v>
      </c>
      <c r="I119" s="74">
        <v>-79.482758333305497</v>
      </c>
      <c r="S119" s="74">
        <v>0</v>
      </c>
    </row>
    <row r="120" spans="1:19" x14ac:dyDescent="0.25">
      <c r="A120" s="74" t="s">
        <v>195</v>
      </c>
      <c r="B120" s="74" t="s">
        <v>230</v>
      </c>
      <c r="C120" s="74" t="s">
        <v>31</v>
      </c>
      <c r="D120" s="74" t="s">
        <v>162</v>
      </c>
      <c r="E120" s="74" t="s">
        <v>202</v>
      </c>
      <c r="F120" s="74">
        <v>115</v>
      </c>
      <c r="G120" s="76">
        <v>43248</v>
      </c>
      <c r="H120" s="74">
        <v>39.535155600000003</v>
      </c>
      <c r="I120" s="74">
        <v>-79.482758333305497</v>
      </c>
      <c r="J120" s="76">
        <v>43269</v>
      </c>
      <c r="K120" s="74">
        <v>39.534747199999998</v>
      </c>
      <c r="L120" s="74">
        <v>-79.4827333333333</v>
      </c>
      <c r="M120" s="76">
        <v>43280</v>
      </c>
      <c r="N120" s="74">
        <v>39.534777800000001</v>
      </c>
      <c r="O120" s="74">
        <v>-79.4826972222222</v>
      </c>
      <c r="S120" s="74">
        <v>2</v>
      </c>
    </row>
    <row r="121" spans="1:19" x14ac:dyDescent="0.25">
      <c r="A121" s="74" t="s">
        <v>195</v>
      </c>
      <c r="B121" s="74" t="s">
        <v>230</v>
      </c>
      <c r="C121" s="74" t="s">
        <v>32</v>
      </c>
      <c r="D121" s="74" t="s">
        <v>163</v>
      </c>
      <c r="E121" s="74" t="s">
        <v>202</v>
      </c>
      <c r="F121" s="74">
        <v>116</v>
      </c>
      <c r="G121" s="76">
        <v>43248</v>
      </c>
      <c r="H121" s="74">
        <v>39.535155600000003</v>
      </c>
      <c r="I121" s="74">
        <v>-79.482758333305497</v>
      </c>
      <c r="S121" s="74">
        <v>0</v>
      </c>
    </row>
    <row r="122" spans="1:19" x14ac:dyDescent="0.25">
      <c r="A122" s="74" t="s">
        <v>195</v>
      </c>
      <c r="B122" s="74" t="s">
        <v>230</v>
      </c>
      <c r="C122" s="74" t="s">
        <v>31</v>
      </c>
      <c r="D122" s="74" t="s">
        <v>162</v>
      </c>
      <c r="E122" s="74" t="s">
        <v>202</v>
      </c>
      <c r="F122" s="74">
        <v>117</v>
      </c>
      <c r="G122" s="76">
        <v>43248</v>
      </c>
      <c r="H122" s="74">
        <v>39.535155600000003</v>
      </c>
      <c r="I122" s="74">
        <v>-79.482758333305497</v>
      </c>
      <c r="S122" s="74">
        <v>0</v>
      </c>
    </row>
    <row r="123" spans="1:19" x14ac:dyDescent="0.25">
      <c r="A123" s="74" t="s">
        <v>195</v>
      </c>
      <c r="B123" s="74" t="s">
        <v>230</v>
      </c>
      <c r="C123" s="74" t="s">
        <v>31</v>
      </c>
      <c r="D123" s="74" t="s">
        <v>162</v>
      </c>
      <c r="E123" s="74" t="s">
        <v>202</v>
      </c>
      <c r="F123" s="74">
        <v>118</v>
      </c>
      <c r="G123" s="76">
        <v>43248</v>
      </c>
      <c r="H123" s="74">
        <v>39.535155600000003</v>
      </c>
      <c r="I123" s="74">
        <v>-79.482758333305497</v>
      </c>
      <c r="S123" s="74">
        <v>0</v>
      </c>
    </row>
    <row r="124" spans="1:19" x14ac:dyDescent="0.25">
      <c r="A124" s="74" t="s">
        <v>195</v>
      </c>
      <c r="B124" s="74" t="s">
        <v>230</v>
      </c>
      <c r="C124" s="74" t="s">
        <v>31</v>
      </c>
      <c r="D124" s="74" t="s">
        <v>162</v>
      </c>
      <c r="E124" s="74" t="s">
        <v>202</v>
      </c>
      <c r="F124" s="74">
        <v>119</v>
      </c>
      <c r="G124" s="76">
        <v>43248</v>
      </c>
      <c r="H124" s="74">
        <v>39.535155600000003</v>
      </c>
      <c r="I124" s="74">
        <v>-79.482758333305497</v>
      </c>
      <c r="S124" s="74">
        <v>0</v>
      </c>
    </row>
    <row r="125" spans="1:19" x14ac:dyDescent="0.25">
      <c r="A125" s="74" t="s">
        <v>197</v>
      </c>
      <c r="B125" s="74" t="s">
        <v>207</v>
      </c>
      <c r="C125" s="74" t="s">
        <v>205</v>
      </c>
      <c r="D125" s="74" t="s">
        <v>161</v>
      </c>
      <c r="E125" s="76" t="s">
        <v>206</v>
      </c>
      <c r="F125" s="74">
        <v>120</v>
      </c>
      <c r="G125" s="76">
        <v>43248</v>
      </c>
      <c r="H125" s="74">
        <v>39.545311099999999</v>
      </c>
      <c r="I125" s="74">
        <v>-79.252249972222202</v>
      </c>
      <c r="S125" s="74">
        <v>0</v>
      </c>
    </row>
    <row r="126" spans="1:19" x14ac:dyDescent="0.25">
      <c r="A126" s="74" t="s">
        <v>197</v>
      </c>
      <c r="B126" s="74" t="s">
        <v>207</v>
      </c>
      <c r="C126" s="74" t="s">
        <v>205</v>
      </c>
      <c r="D126" s="74" t="s">
        <v>161</v>
      </c>
      <c r="E126" s="74" t="s">
        <v>202</v>
      </c>
      <c r="F126" s="74">
        <v>121</v>
      </c>
      <c r="G126" s="76">
        <v>43256</v>
      </c>
      <c r="H126" s="74">
        <v>39.545311099999999</v>
      </c>
      <c r="I126" s="74">
        <v>-79.252249972222202</v>
      </c>
      <c r="S126" s="74">
        <v>0</v>
      </c>
    </row>
    <row r="127" spans="1:19" x14ac:dyDescent="0.25">
      <c r="A127" s="74" t="s">
        <v>197</v>
      </c>
      <c r="B127" s="74" t="s">
        <v>207</v>
      </c>
      <c r="C127" s="74" t="s">
        <v>21</v>
      </c>
      <c r="D127" s="74" t="s">
        <v>152</v>
      </c>
      <c r="E127" s="74" t="s">
        <v>202</v>
      </c>
      <c r="F127" s="74">
        <v>122</v>
      </c>
      <c r="G127" s="76">
        <v>43276</v>
      </c>
      <c r="H127" s="74">
        <v>39.545311099999999</v>
      </c>
      <c r="I127" s="74">
        <v>-79.252249972222202</v>
      </c>
      <c r="S127" s="74">
        <v>0</v>
      </c>
    </row>
    <row r="128" spans="1:19" x14ac:dyDescent="0.25">
      <c r="A128" s="74" t="s">
        <v>197</v>
      </c>
      <c r="B128" s="74" t="s">
        <v>207</v>
      </c>
      <c r="C128" s="74" t="s">
        <v>205</v>
      </c>
      <c r="D128" s="74" t="s">
        <v>161</v>
      </c>
      <c r="E128" s="74" t="s">
        <v>202</v>
      </c>
      <c r="F128" s="74">
        <v>123</v>
      </c>
      <c r="G128" s="76">
        <v>43257</v>
      </c>
      <c r="H128" s="74">
        <v>39.545311099999999</v>
      </c>
      <c r="I128" s="74">
        <v>-79.252249972222202</v>
      </c>
    </row>
    <row r="129" spans="1:19" x14ac:dyDescent="0.25">
      <c r="A129" s="74" t="s">
        <v>197</v>
      </c>
      <c r="B129" s="74" t="s">
        <v>207</v>
      </c>
      <c r="C129" s="74" t="s">
        <v>205</v>
      </c>
      <c r="D129" s="74" t="s">
        <v>161</v>
      </c>
      <c r="E129" s="74" t="s">
        <v>202</v>
      </c>
      <c r="F129" s="74">
        <v>124</v>
      </c>
      <c r="G129" s="76">
        <v>43258</v>
      </c>
      <c r="H129" s="74">
        <v>39.545311099999999</v>
      </c>
      <c r="I129" s="74">
        <v>-79.252249972222202</v>
      </c>
      <c r="S129" s="74">
        <v>0</v>
      </c>
    </row>
    <row r="130" spans="1:19" x14ac:dyDescent="0.25">
      <c r="A130" s="74" t="s">
        <v>197</v>
      </c>
      <c r="B130" s="74" t="s">
        <v>207</v>
      </c>
      <c r="C130" s="74" t="s">
        <v>205</v>
      </c>
      <c r="D130" s="74" t="s">
        <v>161</v>
      </c>
      <c r="E130" s="76" t="s">
        <v>206</v>
      </c>
      <c r="F130" s="74">
        <v>125</v>
      </c>
      <c r="G130" s="76">
        <v>43249</v>
      </c>
      <c r="H130" s="74">
        <v>39.545311099999999</v>
      </c>
      <c r="I130" s="74">
        <v>-79.252249972222202</v>
      </c>
      <c r="S130" s="74">
        <v>0</v>
      </c>
    </row>
    <row r="131" spans="1:19" x14ac:dyDescent="0.25">
      <c r="A131" s="74" t="s">
        <v>197</v>
      </c>
      <c r="B131" s="74" t="s">
        <v>207</v>
      </c>
      <c r="C131" s="74" t="s">
        <v>205</v>
      </c>
      <c r="D131" s="74" t="s">
        <v>161</v>
      </c>
      <c r="E131" s="74" t="s">
        <v>202</v>
      </c>
      <c r="F131" s="74">
        <v>126</v>
      </c>
      <c r="G131" s="76">
        <v>43259</v>
      </c>
      <c r="H131" s="74">
        <v>39.545311099999999</v>
      </c>
      <c r="I131" s="74">
        <v>-79.252249972222202</v>
      </c>
      <c r="S131" s="74">
        <v>0</v>
      </c>
    </row>
    <row r="132" spans="1:19" x14ac:dyDescent="0.25">
      <c r="A132" s="74" t="s">
        <v>197</v>
      </c>
      <c r="B132" s="74" t="s">
        <v>207</v>
      </c>
      <c r="C132" s="74" t="s">
        <v>205</v>
      </c>
      <c r="D132" s="74" t="s">
        <v>161</v>
      </c>
      <c r="E132" s="74" t="s">
        <v>202</v>
      </c>
      <c r="F132" s="74">
        <v>127</v>
      </c>
      <c r="G132" s="76">
        <v>43260</v>
      </c>
      <c r="H132" s="74">
        <v>39.544972199999997</v>
      </c>
      <c r="I132" s="74">
        <v>-79.252663888888804</v>
      </c>
      <c r="S132" s="74">
        <v>0</v>
      </c>
    </row>
    <row r="133" spans="1:19" x14ac:dyDescent="0.25">
      <c r="A133" s="74" t="s">
        <v>197</v>
      </c>
      <c r="B133" s="74" t="s">
        <v>207</v>
      </c>
      <c r="C133" s="74" t="s">
        <v>205</v>
      </c>
      <c r="D133" s="74" t="s">
        <v>161</v>
      </c>
      <c r="E133" s="74" t="s">
        <v>202</v>
      </c>
      <c r="F133" s="74">
        <v>128</v>
      </c>
      <c r="G133" s="76">
        <v>43261</v>
      </c>
      <c r="H133" s="74">
        <v>39.544972199999997</v>
      </c>
      <c r="I133" s="74">
        <v>-79.252663888888804</v>
      </c>
      <c r="S133" s="74">
        <v>0</v>
      </c>
    </row>
    <row r="134" spans="1:19" x14ac:dyDescent="0.25">
      <c r="A134" s="74" t="s">
        <v>197</v>
      </c>
      <c r="B134" s="74" t="s">
        <v>207</v>
      </c>
      <c r="C134" s="74" t="s">
        <v>205</v>
      </c>
      <c r="D134" s="74" t="s">
        <v>161</v>
      </c>
      <c r="E134" s="76" t="s">
        <v>206</v>
      </c>
      <c r="F134" s="74">
        <v>129</v>
      </c>
      <c r="G134" s="76">
        <v>43250</v>
      </c>
      <c r="H134" s="74">
        <v>39.544972199999997</v>
      </c>
      <c r="I134" s="74">
        <v>-79.252663888888804</v>
      </c>
      <c r="S134" s="74">
        <v>0</v>
      </c>
    </row>
    <row r="135" spans="1:19" x14ac:dyDescent="0.25">
      <c r="A135" s="74" t="s">
        <v>197</v>
      </c>
      <c r="B135" s="74" t="s">
        <v>207</v>
      </c>
      <c r="C135" s="74" t="s">
        <v>205</v>
      </c>
      <c r="D135" s="74" t="s">
        <v>161</v>
      </c>
      <c r="E135" s="74" t="s">
        <v>202</v>
      </c>
      <c r="F135" s="74">
        <v>130</v>
      </c>
      <c r="G135" s="76">
        <v>43262</v>
      </c>
      <c r="H135" s="74">
        <v>39.545083300000002</v>
      </c>
      <c r="I135" s="74">
        <v>-79.252899999999997</v>
      </c>
      <c r="S135" s="74">
        <v>0</v>
      </c>
    </row>
    <row r="136" spans="1:19" x14ac:dyDescent="0.25">
      <c r="A136" s="74" t="s">
        <v>197</v>
      </c>
      <c r="B136" s="74" t="s">
        <v>207</v>
      </c>
      <c r="C136" s="74" t="s">
        <v>205</v>
      </c>
      <c r="D136" s="74" t="s">
        <v>161</v>
      </c>
      <c r="E136" s="74" t="s">
        <v>202</v>
      </c>
      <c r="F136" s="74">
        <v>131</v>
      </c>
      <c r="G136" s="76">
        <v>43263</v>
      </c>
      <c r="H136" s="74">
        <v>39.545083300000002</v>
      </c>
      <c r="I136" s="74">
        <v>-79.252899999999997</v>
      </c>
      <c r="S136" s="74">
        <v>0</v>
      </c>
    </row>
    <row r="137" spans="1:19" x14ac:dyDescent="0.25">
      <c r="A137" s="74" t="s">
        <v>197</v>
      </c>
      <c r="B137" s="74" t="s">
        <v>207</v>
      </c>
      <c r="C137" s="74" t="s">
        <v>205</v>
      </c>
      <c r="D137" s="74" t="s">
        <v>161</v>
      </c>
      <c r="E137" s="76" t="s">
        <v>206</v>
      </c>
      <c r="F137" s="74">
        <v>132</v>
      </c>
      <c r="G137" s="76">
        <v>43251</v>
      </c>
      <c r="H137" s="74">
        <v>39.545083300000002</v>
      </c>
      <c r="I137" s="74">
        <v>-79.252899999999997</v>
      </c>
      <c r="S137" s="74">
        <v>0</v>
      </c>
    </row>
    <row r="138" spans="1:19" x14ac:dyDescent="0.25">
      <c r="A138" s="74" t="s">
        <v>197</v>
      </c>
      <c r="B138" s="74" t="s">
        <v>207</v>
      </c>
      <c r="C138" s="74" t="s">
        <v>205</v>
      </c>
      <c r="D138" s="74" t="s">
        <v>161</v>
      </c>
      <c r="E138" s="74" t="s">
        <v>202</v>
      </c>
      <c r="F138" s="74">
        <v>133</v>
      </c>
      <c r="G138" s="76">
        <v>43264</v>
      </c>
      <c r="H138" s="74">
        <v>39.545083300000002</v>
      </c>
      <c r="I138" s="74">
        <v>-79.252899999999997</v>
      </c>
      <c r="S138" s="74">
        <v>0</v>
      </c>
    </row>
    <row r="139" spans="1:19" x14ac:dyDescent="0.25">
      <c r="A139" s="74" t="s">
        <v>197</v>
      </c>
      <c r="B139" s="74" t="s">
        <v>207</v>
      </c>
      <c r="C139" s="74" t="s">
        <v>205</v>
      </c>
      <c r="D139" s="74" t="s">
        <v>161</v>
      </c>
      <c r="E139" s="74" t="s">
        <v>202</v>
      </c>
      <c r="F139" s="74">
        <v>134</v>
      </c>
      <c r="G139" s="76">
        <v>43265</v>
      </c>
      <c r="H139" s="74">
        <v>39.545083300000002</v>
      </c>
      <c r="I139" s="74">
        <v>-79.252899999999997</v>
      </c>
      <c r="S139" s="74">
        <v>0</v>
      </c>
    </row>
    <row r="140" spans="1:19" x14ac:dyDescent="0.25">
      <c r="A140" s="74" t="s">
        <v>197</v>
      </c>
      <c r="B140" s="74" t="s">
        <v>207</v>
      </c>
      <c r="C140" s="74" t="s">
        <v>205</v>
      </c>
      <c r="D140" s="74" t="s">
        <v>161</v>
      </c>
      <c r="E140" s="74" t="s">
        <v>202</v>
      </c>
      <c r="F140" s="74">
        <v>135</v>
      </c>
      <c r="G140" s="76">
        <v>43266</v>
      </c>
      <c r="H140" s="74">
        <v>39.545083300000002</v>
      </c>
      <c r="I140" s="74">
        <v>-79.252899999999997</v>
      </c>
      <c r="S140" s="74">
        <v>0</v>
      </c>
    </row>
    <row r="141" spans="1:19" x14ac:dyDescent="0.25">
      <c r="A141" s="74" t="s">
        <v>197</v>
      </c>
      <c r="B141" s="74" t="s">
        <v>207</v>
      </c>
      <c r="C141" s="74" t="s">
        <v>205</v>
      </c>
      <c r="D141" s="74" t="s">
        <v>161</v>
      </c>
      <c r="E141" s="76" t="s">
        <v>206</v>
      </c>
      <c r="F141" s="74">
        <v>136</v>
      </c>
      <c r="G141" s="76">
        <v>43252</v>
      </c>
      <c r="H141" s="74">
        <v>39.545094400000004</v>
      </c>
      <c r="I141" s="77">
        <v>-79.252350000000007</v>
      </c>
      <c r="S141" s="74">
        <v>0</v>
      </c>
    </row>
    <row r="142" spans="1:19" x14ac:dyDescent="0.25">
      <c r="A142" s="74" t="s">
        <v>197</v>
      </c>
      <c r="B142" s="74" t="s">
        <v>207</v>
      </c>
      <c r="C142" s="74" t="s">
        <v>205</v>
      </c>
      <c r="D142" s="74" t="s">
        <v>161</v>
      </c>
      <c r="E142" s="74" t="s">
        <v>202</v>
      </c>
      <c r="F142" s="74">
        <v>137</v>
      </c>
      <c r="G142" s="76">
        <v>43267</v>
      </c>
      <c r="H142" s="74">
        <v>39.545094400000004</v>
      </c>
      <c r="I142" s="77">
        <v>-79.252350000000007</v>
      </c>
      <c r="S142" s="74">
        <v>0</v>
      </c>
    </row>
    <row r="143" spans="1:19" x14ac:dyDescent="0.25">
      <c r="A143" s="74" t="s">
        <v>197</v>
      </c>
      <c r="B143" s="74" t="s">
        <v>207</v>
      </c>
      <c r="C143" s="74" t="s">
        <v>205</v>
      </c>
      <c r="D143" s="74" t="s">
        <v>161</v>
      </c>
      <c r="E143" s="74" t="s">
        <v>202</v>
      </c>
      <c r="F143" s="74">
        <v>138</v>
      </c>
      <c r="G143" s="76">
        <v>43268</v>
      </c>
      <c r="H143" s="74">
        <v>39.545094400000004</v>
      </c>
      <c r="I143" s="77">
        <v>-79.252350000000007</v>
      </c>
      <c r="S143" s="74">
        <v>0</v>
      </c>
    </row>
    <row r="144" spans="1:19" x14ac:dyDescent="0.25">
      <c r="A144" s="74" t="s">
        <v>197</v>
      </c>
      <c r="B144" s="74" t="s">
        <v>207</v>
      </c>
      <c r="C144" s="74" t="s">
        <v>205</v>
      </c>
      <c r="D144" s="74" t="s">
        <v>161</v>
      </c>
      <c r="E144" s="76" t="s">
        <v>206</v>
      </c>
      <c r="F144" s="74">
        <v>139</v>
      </c>
      <c r="G144" s="76">
        <v>43253</v>
      </c>
      <c r="H144" s="74">
        <v>39.545094400000004</v>
      </c>
      <c r="I144" s="77">
        <v>-79.252350000000007</v>
      </c>
      <c r="S144" s="74">
        <v>0</v>
      </c>
    </row>
    <row r="145" spans="1:19" x14ac:dyDescent="0.25">
      <c r="A145" s="74" t="s">
        <v>197</v>
      </c>
      <c r="B145" s="74" t="s">
        <v>207</v>
      </c>
      <c r="C145" s="74" t="s">
        <v>205</v>
      </c>
      <c r="D145" s="74" t="s">
        <v>161</v>
      </c>
      <c r="E145" s="74" t="s">
        <v>202</v>
      </c>
      <c r="F145" s="74">
        <v>140</v>
      </c>
      <c r="G145" s="76">
        <v>43269</v>
      </c>
      <c r="H145" s="74">
        <v>39.545069400000003</v>
      </c>
      <c r="I145" s="74">
        <v>-79.252266666638803</v>
      </c>
      <c r="S145" s="74">
        <v>0</v>
      </c>
    </row>
    <row r="146" spans="1:19" x14ac:dyDescent="0.25">
      <c r="A146" s="74" t="s">
        <v>197</v>
      </c>
      <c r="B146" s="74" t="s">
        <v>207</v>
      </c>
      <c r="C146" s="74" t="s">
        <v>205</v>
      </c>
      <c r="D146" s="74" t="s">
        <v>161</v>
      </c>
      <c r="E146" s="74" t="s">
        <v>202</v>
      </c>
      <c r="F146" s="74">
        <v>141</v>
      </c>
      <c r="G146" s="76">
        <v>43270</v>
      </c>
      <c r="H146" s="74">
        <v>39.545069400000003</v>
      </c>
      <c r="I146" s="74">
        <v>-79.252266666638803</v>
      </c>
      <c r="S146" s="74">
        <v>0</v>
      </c>
    </row>
    <row r="147" spans="1:19" x14ac:dyDescent="0.25">
      <c r="A147" s="74" t="s">
        <v>197</v>
      </c>
      <c r="B147" s="74" t="s">
        <v>207</v>
      </c>
      <c r="C147" s="74" t="s">
        <v>205</v>
      </c>
      <c r="D147" s="74" t="s">
        <v>161</v>
      </c>
      <c r="E147" s="74" t="s">
        <v>202</v>
      </c>
      <c r="F147" s="74">
        <v>142</v>
      </c>
      <c r="G147" s="76">
        <v>43271</v>
      </c>
      <c r="H147" s="74">
        <v>39.545069400000003</v>
      </c>
      <c r="I147" s="74">
        <v>-79.252266666638803</v>
      </c>
      <c r="S147" s="74">
        <v>0</v>
      </c>
    </row>
    <row r="148" spans="1:19" x14ac:dyDescent="0.25">
      <c r="A148" s="74" t="s">
        <v>197</v>
      </c>
      <c r="B148" s="74" t="s">
        <v>207</v>
      </c>
      <c r="C148" s="74" t="s">
        <v>205</v>
      </c>
      <c r="D148" s="74" t="s">
        <v>161</v>
      </c>
      <c r="E148" s="74" t="s">
        <v>202</v>
      </c>
      <c r="F148" s="74">
        <v>143</v>
      </c>
      <c r="G148" s="76">
        <v>43272</v>
      </c>
      <c r="H148" s="74">
        <v>39.545069400000003</v>
      </c>
      <c r="I148" s="74">
        <v>-79.252266666638803</v>
      </c>
      <c r="S148" s="74">
        <v>0</v>
      </c>
    </row>
    <row r="149" spans="1:19" x14ac:dyDescent="0.25">
      <c r="A149" s="74" t="s">
        <v>197</v>
      </c>
      <c r="B149" s="74" t="s">
        <v>207</v>
      </c>
      <c r="C149" s="74" t="s">
        <v>205</v>
      </c>
      <c r="D149" s="74" t="s">
        <v>161</v>
      </c>
      <c r="E149" s="74" t="s">
        <v>202</v>
      </c>
      <c r="F149" s="74">
        <v>144</v>
      </c>
      <c r="G149" s="76">
        <v>43273</v>
      </c>
      <c r="H149" s="74">
        <v>39.545069400000003</v>
      </c>
      <c r="I149" s="74">
        <v>-79.252266666638803</v>
      </c>
      <c r="S149" s="74">
        <v>0</v>
      </c>
    </row>
    <row r="150" spans="1:19" x14ac:dyDescent="0.25">
      <c r="A150" s="74" t="s">
        <v>197</v>
      </c>
      <c r="B150" s="74" t="s">
        <v>207</v>
      </c>
      <c r="C150" s="74" t="s">
        <v>205</v>
      </c>
      <c r="D150" s="74" t="s">
        <v>161</v>
      </c>
      <c r="E150" s="76" t="s">
        <v>206</v>
      </c>
      <c r="F150" s="74">
        <v>145</v>
      </c>
      <c r="G150" s="76">
        <v>43254</v>
      </c>
      <c r="H150" s="74">
        <v>39.545069400000003</v>
      </c>
      <c r="I150" s="74">
        <v>-79.252266666638803</v>
      </c>
      <c r="S150" s="74">
        <v>0</v>
      </c>
    </row>
    <row r="151" spans="1:19" x14ac:dyDescent="0.25">
      <c r="A151" s="74" t="s">
        <v>197</v>
      </c>
      <c r="B151" s="74" t="s">
        <v>207</v>
      </c>
      <c r="C151" s="74" t="s">
        <v>205</v>
      </c>
      <c r="D151" s="74" t="s">
        <v>161</v>
      </c>
      <c r="E151" s="74" t="s">
        <v>202</v>
      </c>
      <c r="F151" s="74">
        <v>146</v>
      </c>
      <c r="G151" s="76">
        <v>43274</v>
      </c>
      <c r="H151" s="74">
        <v>39.545069400000003</v>
      </c>
      <c r="I151" s="74">
        <v>-79.252266666638803</v>
      </c>
      <c r="S151" s="74">
        <v>0</v>
      </c>
    </row>
    <row r="152" spans="1:19" x14ac:dyDescent="0.25">
      <c r="A152" s="74" t="s">
        <v>197</v>
      </c>
      <c r="B152" s="74" t="s">
        <v>207</v>
      </c>
      <c r="C152" s="74" t="s">
        <v>205</v>
      </c>
      <c r="D152" s="74" t="s">
        <v>161</v>
      </c>
      <c r="E152" s="76" t="s">
        <v>206</v>
      </c>
      <c r="F152" s="74">
        <v>147</v>
      </c>
      <c r="G152" s="76">
        <v>43255</v>
      </c>
      <c r="H152" s="74">
        <v>39.545069400000003</v>
      </c>
      <c r="I152" s="74">
        <v>-79.252266666638803</v>
      </c>
      <c r="S152" s="74">
        <v>0</v>
      </c>
    </row>
    <row r="153" spans="1:19" x14ac:dyDescent="0.25">
      <c r="A153" s="74" t="s">
        <v>197</v>
      </c>
      <c r="B153" s="74" t="s">
        <v>207</v>
      </c>
      <c r="C153" s="74" t="s">
        <v>205</v>
      </c>
      <c r="D153" s="74" t="s">
        <v>161</v>
      </c>
      <c r="E153" s="74" t="s">
        <v>202</v>
      </c>
      <c r="F153" s="74">
        <v>148</v>
      </c>
      <c r="G153" s="76">
        <v>43275</v>
      </c>
      <c r="H153" s="74">
        <v>39.545069400000003</v>
      </c>
      <c r="I153" s="74">
        <v>-79.252266666638803</v>
      </c>
      <c r="S153" s="74">
        <v>0</v>
      </c>
    </row>
    <row r="154" spans="1:19" x14ac:dyDescent="0.25">
      <c r="A154" s="74" t="s">
        <v>299</v>
      </c>
      <c r="B154" s="74" t="s">
        <v>300</v>
      </c>
      <c r="C154" s="74" t="s">
        <v>43</v>
      </c>
      <c r="D154" s="74" t="s">
        <v>174</v>
      </c>
      <c r="E154" s="74" t="s">
        <v>202</v>
      </c>
      <c r="F154" s="74">
        <v>150</v>
      </c>
      <c r="G154" s="76">
        <v>43249</v>
      </c>
      <c r="H154" s="74">
        <v>39.616541699999999</v>
      </c>
      <c r="I154" s="74">
        <v>-79.267394444444406</v>
      </c>
      <c r="S154" s="74">
        <v>0</v>
      </c>
    </row>
    <row r="155" spans="1:19" x14ac:dyDescent="0.25">
      <c r="A155" s="74" t="s">
        <v>209</v>
      </c>
      <c r="B155" s="74" t="s">
        <v>210</v>
      </c>
      <c r="C155" s="74" t="s">
        <v>203</v>
      </c>
      <c r="D155" s="74" t="s">
        <v>158</v>
      </c>
      <c r="E155" s="74" t="s">
        <v>202</v>
      </c>
      <c r="F155" s="74">
        <v>151</v>
      </c>
      <c r="G155" s="76">
        <v>43249</v>
      </c>
      <c r="H155" s="74">
        <v>39.620644400000003</v>
      </c>
      <c r="I155" s="74">
        <v>-79.263383330555499</v>
      </c>
      <c r="S155" s="74">
        <v>0</v>
      </c>
    </row>
    <row r="156" spans="1:19" x14ac:dyDescent="0.25">
      <c r="A156" s="74" t="s">
        <v>209</v>
      </c>
      <c r="B156" s="74" t="s">
        <v>210</v>
      </c>
      <c r="C156" s="74" t="s">
        <v>203</v>
      </c>
      <c r="D156" s="74" t="s">
        <v>158</v>
      </c>
      <c r="E156" s="74" t="s">
        <v>202</v>
      </c>
      <c r="F156" s="74">
        <v>152</v>
      </c>
      <c r="G156" s="76">
        <v>43249</v>
      </c>
      <c r="H156" s="74">
        <v>39.620644400000003</v>
      </c>
      <c r="I156" s="74">
        <v>-79.263383330555499</v>
      </c>
      <c r="S156" s="74">
        <v>0</v>
      </c>
    </row>
    <row r="157" spans="1:19" x14ac:dyDescent="0.25">
      <c r="A157" s="74" t="s">
        <v>209</v>
      </c>
      <c r="B157" s="74" t="s">
        <v>210</v>
      </c>
      <c r="C157" s="74" t="s">
        <v>56</v>
      </c>
      <c r="D157" s="74" t="s">
        <v>187</v>
      </c>
      <c r="E157" s="74" t="s">
        <v>202</v>
      </c>
      <c r="F157" s="74">
        <v>153</v>
      </c>
      <c r="G157" s="76">
        <v>43249</v>
      </c>
      <c r="H157" s="74">
        <v>39.620644400000003</v>
      </c>
      <c r="I157" s="74">
        <v>-79.263383330555499</v>
      </c>
      <c r="S157" s="74">
        <v>0</v>
      </c>
    </row>
    <row r="158" spans="1:19" x14ac:dyDescent="0.25">
      <c r="A158" s="74" t="s">
        <v>209</v>
      </c>
      <c r="B158" s="74" t="s">
        <v>210</v>
      </c>
      <c r="C158" s="74" t="s">
        <v>39</v>
      </c>
      <c r="D158" s="74" t="s">
        <v>170</v>
      </c>
      <c r="E158" s="74" t="s">
        <v>202</v>
      </c>
      <c r="F158" s="74">
        <v>154</v>
      </c>
      <c r="G158" s="76">
        <v>43249</v>
      </c>
      <c r="H158" s="74">
        <v>39.620644400000003</v>
      </c>
      <c r="I158" s="74">
        <v>-79.263383330555499</v>
      </c>
      <c r="S158" s="74">
        <v>0</v>
      </c>
    </row>
    <row r="159" spans="1:19" x14ac:dyDescent="0.25">
      <c r="A159" s="74" t="s">
        <v>209</v>
      </c>
      <c r="B159" s="74" t="s">
        <v>210</v>
      </c>
      <c r="C159" s="74" t="s">
        <v>203</v>
      </c>
      <c r="D159" s="74" t="s">
        <v>158</v>
      </c>
      <c r="E159" s="74" t="s">
        <v>202</v>
      </c>
      <c r="F159" s="74">
        <v>155</v>
      </c>
      <c r="G159" s="76">
        <v>43249</v>
      </c>
      <c r="H159" s="74">
        <v>39.620644400000003</v>
      </c>
      <c r="I159" s="74">
        <v>-79.263383330555499</v>
      </c>
      <c r="S159" s="74">
        <v>0</v>
      </c>
    </row>
    <row r="160" spans="1:19" x14ac:dyDescent="0.25">
      <c r="A160" s="74" t="s">
        <v>209</v>
      </c>
      <c r="B160" s="74" t="s">
        <v>210</v>
      </c>
      <c r="C160" s="74" t="s">
        <v>39</v>
      </c>
      <c r="D160" s="74" t="s">
        <v>170</v>
      </c>
      <c r="E160" s="74" t="s">
        <v>202</v>
      </c>
      <c r="F160" s="74">
        <v>156</v>
      </c>
      <c r="G160" s="76">
        <v>43249</v>
      </c>
      <c r="H160" s="74">
        <v>39.620644400000003</v>
      </c>
      <c r="I160" s="74">
        <v>-79.263383330555499</v>
      </c>
      <c r="S160" s="74">
        <v>0</v>
      </c>
    </row>
    <row r="161" spans="1:19" x14ac:dyDescent="0.25">
      <c r="A161" s="74" t="s">
        <v>209</v>
      </c>
      <c r="B161" s="74" t="s">
        <v>210</v>
      </c>
      <c r="C161" s="74" t="s">
        <v>44</v>
      </c>
      <c r="D161" s="74" t="s">
        <v>175</v>
      </c>
      <c r="E161" s="74" t="s">
        <v>202</v>
      </c>
      <c r="F161" s="74">
        <v>157</v>
      </c>
      <c r="G161" s="76">
        <v>43249</v>
      </c>
      <c r="H161" s="74">
        <v>39.620644400000003</v>
      </c>
      <c r="I161" s="74">
        <v>-79.263383330555499</v>
      </c>
      <c r="S161" s="74">
        <v>0</v>
      </c>
    </row>
    <row r="162" spans="1:19" x14ac:dyDescent="0.25">
      <c r="A162" s="74" t="s">
        <v>209</v>
      </c>
      <c r="B162" s="74" t="s">
        <v>210</v>
      </c>
      <c r="C162" s="74" t="s">
        <v>203</v>
      </c>
      <c r="D162" s="74" t="s">
        <v>158</v>
      </c>
      <c r="E162" s="74" t="s">
        <v>202</v>
      </c>
      <c r="F162" s="74">
        <v>158</v>
      </c>
      <c r="G162" s="76">
        <v>43249</v>
      </c>
      <c r="H162" s="74">
        <v>39.620644400000003</v>
      </c>
      <c r="I162" s="74">
        <v>-79.263383330555499</v>
      </c>
      <c r="S162" s="74">
        <v>0</v>
      </c>
    </row>
    <row r="163" spans="1:19" x14ac:dyDescent="0.25">
      <c r="A163" s="74" t="s">
        <v>209</v>
      </c>
      <c r="B163" s="74" t="s">
        <v>210</v>
      </c>
      <c r="C163" s="74" t="s">
        <v>203</v>
      </c>
      <c r="D163" s="74" t="s">
        <v>158</v>
      </c>
      <c r="E163" s="74" t="s">
        <v>202</v>
      </c>
      <c r="F163" s="74">
        <v>159</v>
      </c>
      <c r="G163" s="76">
        <v>43249</v>
      </c>
      <c r="H163" s="74">
        <v>39.6210667</v>
      </c>
      <c r="I163" s="74">
        <v>-79.263138886111093</v>
      </c>
      <c r="S163" s="74">
        <v>0</v>
      </c>
    </row>
    <row r="164" spans="1:19" x14ac:dyDescent="0.25">
      <c r="A164" s="74" t="s">
        <v>209</v>
      </c>
      <c r="B164" s="74" t="s">
        <v>210</v>
      </c>
      <c r="C164" s="74" t="s">
        <v>21</v>
      </c>
      <c r="D164" s="74" t="s">
        <v>152</v>
      </c>
      <c r="E164" s="74" t="s">
        <v>202</v>
      </c>
      <c r="F164" s="74">
        <v>160</v>
      </c>
      <c r="G164" s="76">
        <v>43249</v>
      </c>
      <c r="H164" s="74">
        <v>39.6210667</v>
      </c>
      <c r="I164" s="74">
        <v>-79.263138886111093</v>
      </c>
      <c r="S164" s="74">
        <v>0</v>
      </c>
    </row>
    <row r="165" spans="1:19" x14ac:dyDescent="0.25">
      <c r="A165" s="74" t="s">
        <v>209</v>
      </c>
      <c r="B165" s="74" t="s">
        <v>210</v>
      </c>
      <c r="C165" s="74" t="s">
        <v>211</v>
      </c>
      <c r="D165" s="74" t="s">
        <v>154</v>
      </c>
      <c r="E165" s="74" t="s">
        <v>202</v>
      </c>
      <c r="F165" s="74">
        <v>161</v>
      </c>
      <c r="G165" s="76">
        <v>43249</v>
      </c>
      <c r="H165" s="74">
        <v>39.6210667</v>
      </c>
      <c r="I165" s="74">
        <v>-79.263138886111093</v>
      </c>
      <c r="S165" s="74">
        <v>0</v>
      </c>
    </row>
    <row r="166" spans="1:19" x14ac:dyDescent="0.25">
      <c r="A166" s="74" t="s">
        <v>209</v>
      </c>
      <c r="B166" s="74" t="s">
        <v>210</v>
      </c>
      <c r="C166" s="74" t="s">
        <v>203</v>
      </c>
      <c r="D166" s="74" t="s">
        <v>158</v>
      </c>
      <c r="E166" s="74" t="s">
        <v>202</v>
      </c>
      <c r="F166" s="74">
        <v>162</v>
      </c>
      <c r="G166" s="76">
        <v>43249</v>
      </c>
      <c r="H166" s="74">
        <v>39.621430599999997</v>
      </c>
      <c r="I166" s="74">
        <v>-79.263205555277693</v>
      </c>
      <c r="S166" s="74">
        <v>0</v>
      </c>
    </row>
    <row r="167" spans="1:19" x14ac:dyDescent="0.25">
      <c r="A167" s="74" t="s">
        <v>209</v>
      </c>
      <c r="B167" s="74" t="s">
        <v>210</v>
      </c>
      <c r="C167" s="74" t="s">
        <v>39</v>
      </c>
      <c r="D167" s="74" t="s">
        <v>170</v>
      </c>
      <c r="E167" s="74" t="s">
        <v>202</v>
      </c>
      <c r="F167" s="74">
        <v>163</v>
      </c>
      <c r="G167" s="76">
        <v>43249</v>
      </c>
      <c r="H167" s="74">
        <v>39.621430599999997</v>
      </c>
      <c r="I167" s="74">
        <v>-79.263205555277693</v>
      </c>
      <c r="S167" s="74">
        <v>0</v>
      </c>
    </row>
    <row r="168" spans="1:19" x14ac:dyDescent="0.25">
      <c r="A168" s="74" t="s">
        <v>209</v>
      </c>
      <c r="B168" s="74" t="s">
        <v>210</v>
      </c>
      <c r="C168" s="74" t="s">
        <v>39</v>
      </c>
      <c r="D168" s="74" t="s">
        <v>170</v>
      </c>
      <c r="E168" s="74" t="s">
        <v>202</v>
      </c>
      <c r="F168" s="74">
        <v>164</v>
      </c>
      <c r="G168" s="76">
        <v>43249</v>
      </c>
      <c r="H168" s="74">
        <v>39.621505599999999</v>
      </c>
      <c r="I168" s="74">
        <v>-79.263686111111099</v>
      </c>
      <c r="S168" s="74">
        <v>0</v>
      </c>
    </row>
    <row r="169" spans="1:19" x14ac:dyDescent="0.25">
      <c r="A169" s="74" t="s">
        <v>209</v>
      </c>
      <c r="B169" s="74" t="s">
        <v>210</v>
      </c>
      <c r="C169" s="74" t="s">
        <v>39</v>
      </c>
      <c r="D169" s="74" t="s">
        <v>170</v>
      </c>
      <c r="E169" s="74" t="s">
        <v>202</v>
      </c>
      <c r="F169" s="74">
        <v>165</v>
      </c>
      <c r="G169" s="76">
        <v>43249</v>
      </c>
      <c r="H169" s="74">
        <v>39.621505599999999</v>
      </c>
      <c r="I169" s="74">
        <v>-79.263686111111099</v>
      </c>
      <c r="S169" s="74">
        <v>0</v>
      </c>
    </row>
    <row r="170" spans="1:19" x14ac:dyDescent="0.25">
      <c r="A170" s="74" t="s">
        <v>209</v>
      </c>
      <c r="B170" s="74" t="s">
        <v>210</v>
      </c>
      <c r="C170" s="74" t="s">
        <v>39</v>
      </c>
      <c r="D170" s="74" t="s">
        <v>170</v>
      </c>
      <c r="E170" s="74" t="s">
        <v>202</v>
      </c>
      <c r="F170" s="74">
        <v>166</v>
      </c>
      <c r="G170" s="76">
        <v>43249</v>
      </c>
      <c r="H170" s="74">
        <v>39.621758300000003</v>
      </c>
      <c r="I170" s="74">
        <v>-79.263816663888804</v>
      </c>
      <c r="S170" s="74">
        <v>0</v>
      </c>
    </row>
    <row r="171" spans="1:19" x14ac:dyDescent="0.25">
      <c r="A171" s="74" t="s">
        <v>209</v>
      </c>
      <c r="B171" s="74" t="s">
        <v>210</v>
      </c>
      <c r="C171" s="74" t="s">
        <v>39</v>
      </c>
      <c r="D171" s="74" t="s">
        <v>170</v>
      </c>
      <c r="E171" s="74" t="s">
        <v>202</v>
      </c>
      <c r="F171" s="74">
        <v>167</v>
      </c>
      <c r="G171" s="76">
        <v>43249</v>
      </c>
      <c r="H171" s="74">
        <v>39.621758300000003</v>
      </c>
      <c r="I171" s="74">
        <v>-79.263816663888804</v>
      </c>
      <c r="S171" s="74">
        <v>0</v>
      </c>
    </row>
    <row r="172" spans="1:19" x14ac:dyDescent="0.25">
      <c r="A172" s="74" t="s">
        <v>209</v>
      </c>
      <c r="B172" s="74" t="s">
        <v>210</v>
      </c>
      <c r="C172" s="74" t="s">
        <v>39</v>
      </c>
      <c r="D172" s="74" t="s">
        <v>170</v>
      </c>
      <c r="E172" s="74" t="s">
        <v>202</v>
      </c>
      <c r="F172" s="74">
        <v>168</v>
      </c>
      <c r="G172" s="76">
        <v>43249</v>
      </c>
      <c r="H172" s="74">
        <v>39.621516700000001</v>
      </c>
      <c r="I172" s="74">
        <v>-79.263633333333303</v>
      </c>
      <c r="S172" s="74">
        <v>0</v>
      </c>
    </row>
    <row r="173" spans="1:19" x14ac:dyDescent="0.25">
      <c r="A173" s="74" t="s">
        <v>209</v>
      </c>
      <c r="B173" s="74" t="s">
        <v>210</v>
      </c>
      <c r="C173" s="74" t="s">
        <v>39</v>
      </c>
      <c r="D173" s="74" t="s">
        <v>170</v>
      </c>
      <c r="E173" s="74" t="s">
        <v>202</v>
      </c>
      <c r="F173" s="74">
        <v>169</v>
      </c>
      <c r="G173" s="76">
        <v>43249</v>
      </c>
      <c r="H173" s="74">
        <v>39.621055599999998</v>
      </c>
      <c r="I173" s="74">
        <v>-79.263358333333301</v>
      </c>
      <c r="S173" s="74">
        <v>0</v>
      </c>
    </row>
    <row r="174" spans="1:19" x14ac:dyDescent="0.25">
      <c r="A174" s="74" t="s">
        <v>209</v>
      </c>
      <c r="B174" s="74" t="s">
        <v>210</v>
      </c>
      <c r="C174" s="74" t="s">
        <v>203</v>
      </c>
      <c r="D174" s="74" t="s">
        <v>158</v>
      </c>
      <c r="E174" s="74" t="s">
        <v>202</v>
      </c>
      <c r="F174" s="74">
        <v>170</v>
      </c>
      <c r="G174" s="76">
        <v>43249</v>
      </c>
      <c r="H174" s="74">
        <v>39.621055599999998</v>
      </c>
      <c r="I174" s="74">
        <v>-79.263358333333301</v>
      </c>
      <c r="S174" s="74">
        <v>0</v>
      </c>
    </row>
    <row r="175" spans="1:19" x14ac:dyDescent="0.25">
      <c r="A175" s="74" t="s">
        <v>209</v>
      </c>
      <c r="B175" s="74" t="s">
        <v>210</v>
      </c>
      <c r="C175" s="74" t="s">
        <v>44</v>
      </c>
      <c r="D175" s="74" t="s">
        <v>175</v>
      </c>
      <c r="E175" s="74" t="s">
        <v>202</v>
      </c>
      <c r="F175" s="74">
        <v>171</v>
      </c>
      <c r="G175" s="76">
        <v>43249</v>
      </c>
      <c r="H175" s="74">
        <v>39.620697200000002</v>
      </c>
      <c r="I175" s="74">
        <v>-79.263541666666598</v>
      </c>
      <c r="S175" s="74">
        <v>0</v>
      </c>
    </row>
    <row r="176" spans="1:19" x14ac:dyDescent="0.25">
      <c r="A176" s="74" t="s">
        <v>250</v>
      </c>
      <c r="B176" s="74" t="s">
        <v>244</v>
      </c>
      <c r="C176" s="74" t="s">
        <v>205</v>
      </c>
      <c r="D176" s="74" t="s">
        <v>161</v>
      </c>
      <c r="E176" s="74" t="s">
        <v>206</v>
      </c>
      <c r="F176" s="74">
        <v>172</v>
      </c>
      <c r="G176" s="76">
        <v>43255</v>
      </c>
      <c r="H176" s="74">
        <v>39.632061100000001</v>
      </c>
      <c r="I176" s="74">
        <v>-79.262016666666597</v>
      </c>
      <c r="S176" s="74">
        <v>0</v>
      </c>
    </row>
    <row r="177" spans="1:19" x14ac:dyDescent="0.25">
      <c r="A177" s="74" t="s">
        <v>252</v>
      </c>
      <c r="B177" s="74" t="s">
        <v>253</v>
      </c>
      <c r="C177" s="74" t="s">
        <v>235</v>
      </c>
      <c r="D177" s="74" t="s">
        <v>158</v>
      </c>
      <c r="E177" s="74" t="s">
        <v>202</v>
      </c>
      <c r="F177" s="74">
        <v>173</v>
      </c>
      <c r="G177" s="76">
        <v>43255</v>
      </c>
      <c r="H177" s="74">
        <v>39.606002799999999</v>
      </c>
      <c r="I177" s="74">
        <v>-79.276733333333297</v>
      </c>
      <c r="S177" s="74">
        <v>0</v>
      </c>
    </row>
    <row r="178" spans="1:19" x14ac:dyDescent="0.25">
      <c r="A178" s="74" t="s">
        <v>252</v>
      </c>
      <c r="B178" s="74" t="s">
        <v>253</v>
      </c>
      <c r="C178" s="74" t="s">
        <v>235</v>
      </c>
      <c r="D178" s="74" t="s">
        <v>158</v>
      </c>
      <c r="E178" s="74" t="s">
        <v>202</v>
      </c>
      <c r="F178" s="74">
        <v>174</v>
      </c>
      <c r="G178" s="76">
        <v>43255</v>
      </c>
      <c r="H178" s="74">
        <v>39.606002799999999</v>
      </c>
      <c r="I178" s="74">
        <v>-79.276733333333297</v>
      </c>
      <c r="J178" s="76">
        <v>43265</v>
      </c>
      <c r="K178" s="74">
        <v>39.604133300000001</v>
      </c>
      <c r="L178" s="74">
        <v>-79.277472222222201</v>
      </c>
      <c r="S178" s="74">
        <v>1</v>
      </c>
    </row>
    <row r="179" spans="1:19" x14ac:dyDescent="0.25">
      <c r="A179" s="74" t="s">
        <v>252</v>
      </c>
      <c r="B179" s="74" t="s">
        <v>253</v>
      </c>
      <c r="C179" s="74" t="s">
        <v>235</v>
      </c>
      <c r="D179" s="74" t="s">
        <v>158</v>
      </c>
      <c r="E179" s="74" t="s">
        <v>202</v>
      </c>
      <c r="F179" s="74">
        <v>175</v>
      </c>
      <c r="G179" s="76">
        <v>43255</v>
      </c>
      <c r="H179" s="74">
        <v>39.606002799999999</v>
      </c>
      <c r="I179" s="74">
        <v>-79.276733333333297</v>
      </c>
      <c r="S179" s="74">
        <v>0</v>
      </c>
    </row>
    <row r="180" spans="1:19" x14ac:dyDescent="0.25">
      <c r="A180" s="74" t="s">
        <v>252</v>
      </c>
      <c r="B180" s="74" t="s">
        <v>253</v>
      </c>
      <c r="C180" s="74" t="s">
        <v>235</v>
      </c>
      <c r="D180" s="74" t="s">
        <v>158</v>
      </c>
      <c r="E180" s="74" t="s">
        <v>202</v>
      </c>
      <c r="F180" s="74">
        <v>176</v>
      </c>
      <c r="G180" s="76">
        <v>43255</v>
      </c>
      <c r="H180" s="74">
        <v>39.606002799999999</v>
      </c>
      <c r="I180" s="74">
        <v>-79.276733333333297</v>
      </c>
      <c r="S180" s="74">
        <v>0</v>
      </c>
    </row>
    <row r="181" spans="1:19" x14ac:dyDescent="0.25">
      <c r="A181" s="74" t="s">
        <v>252</v>
      </c>
      <c r="B181" s="74" t="s">
        <v>253</v>
      </c>
      <c r="C181" s="74" t="s">
        <v>235</v>
      </c>
      <c r="D181" s="74" t="s">
        <v>158</v>
      </c>
      <c r="E181" s="74" t="s">
        <v>202</v>
      </c>
      <c r="F181" s="74">
        <v>177</v>
      </c>
      <c r="G181" s="76">
        <v>43255</v>
      </c>
      <c r="H181" s="74">
        <v>39.606002799999999</v>
      </c>
      <c r="I181" s="74">
        <v>-79.276733333333297</v>
      </c>
      <c r="S181" s="74">
        <v>0</v>
      </c>
    </row>
    <row r="182" spans="1:19" x14ac:dyDescent="0.25">
      <c r="A182" s="74" t="s">
        <v>252</v>
      </c>
      <c r="B182" s="74" t="s">
        <v>253</v>
      </c>
      <c r="C182" s="74" t="s">
        <v>235</v>
      </c>
      <c r="D182" s="74" t="s">
        <v>158</v>
      </c>
      <c r="E182" s="74" t="s">
        <v>202</v>
      </c>
      <c r="F182" s="74">
        <v>178</v>
      </c>
      <c r="G182" s="76">
        <v>43255</v>
      </c>
      <c r="H182" s="74">
        <v>39.606002799999999</v>
      </c>
      <c r="I182" s="74">
        <v>-79.276733333333297</v>
      </c>
      <c r="S182" s="74">
        <v>0</v>
      </c>
    </row>
    <row r="183" spans="1:19" x14ac:dyDescent="0.25">
      <c r="A183" s="74" t="s">
        <v>252</v>
      </c>
      <c r="B183" s="74" t="s">
        <v>253</v>
      </c>
      <c r="C183" s="74" t="s">
        <v>32</v>
      </c>
      <c r="D183" s="74" t="s">
        <v>163</v>
      </c>
      <c r="E183" s="74" t="s">
        <v>202</v>
      </c>
      <c r="F183" s="74">
        <v>179</v>
      </c>
      <c r="G183" s="76">
        <v>43255</v>
      </c>
      <c r="H183" s="74">
        <v>39.606002799999999</v>
      </c>
      <c r="I183" s="74">
        <v>-79.276733333333297</v>
      </c>
      <c r="S183" s="74">
        <v>0</v>
      </c>
    </row>
    <row r="184" spans="1:19" x14ac:dyDescent="0.25">
      <c r="A184" s="74" t="s">
        <v>252</v>
      </c>
      <c r="B184" s="74" t="s">
        <v>253</v>
      </c>
      <c r="C184" s="74" t="s">
        <v>235</v>
      </c>
      <c r="D184" s="74" t="s">
        <v>158</v>
      </c>
      <c r="E184" s="74" t="s">
        <v>202</v>
      </c>
      <c r="F184" s="74">
        <v>180</v>
      </c>
      <c r="G184" s="76">
        <v>43255</v>
      </c>
      <c r="H184" s="74">
        <v>39.606002799999999</v>
      </c>
      <c r="I184" s="74">
        <v>-79.276733333333297</v>
      </c>
      <c r="S184" s="74">
        <v>0</v>
      </c>
    </row>
    <row r="185" spans="1:19" x14ac:dyDescent="0.25">
      <c r="A185" s="74" t="s">
        <v>252</v>
      </c>
      <c r="B185" s="74" t="s">
        <v>253</v>
      </c>
      <c r="C185" s="74" t="s">
        <v>235</v>
      </c>
      <c r="D185" s="74" t="s">
        <v>158</v>
      </c>
      <c r="E185" s="74" t="s">
        <v>202</v>
      </c>
      <c r="F185" s="74">
        <v>181</v>
      </c>
      <c r="G185" s="76">
        <v>43255</v>
      </c>
      <c r="H185" s="74">
        <v>39.606002799999999</v>
      </c>
      <c r="I185" s="74">
        <v>-79.276733333333297</v>
      </c>
      <c r="S185" s="74">
        <v>0</v>
      </c>
    </row>
    <row r="186" spans="1:19" x14ac:dyDescent="0.25">
      <c r="A186" s="74" t="s">
        <v>252</v>
      </c>
      <c r="B186" s="74" t="s">
        <v>253</v>
      </c>
      <c r="C186" s="74" t="s">
        <v>235</v>
      </c>
      <c r="D186" s="74" t="s">
        <v>158</v>
      </c>
      <c r="E186" s="74" t="s">
        <v>202</v>
      </c>
      <c r="F186" s="74">
        <v>182</v>
      </c>
      <c r="G186" s="76">
        <v>43255</v>
      </c>
      <c r="H186" s="74">
        <v>39.606002799999999</v>
      </c>
      <c r="I186" s="74">
        <v>-79.276733333333297</v>
      </c>
      <c r="S186" s="74">
        <v>0</v>
      </c>
    </row>
    <row r="187" spans="1:19" x14ac:dyDescent="0.25">
      <c r="A187" s="74" t="s">
        <v>252</v>
      </c>
      <c r="B187" s="74" t="s">
        <v>253</v>
      </c>
      <c r="C187" s="74" t="s">
        <v>235</v>
      </c>
      <c r="D187" s="74" t="s">
        <v>158</v>
      </c>
      <c r="E187" s="74" t="s">
        <v>206</v>
      </c>
      <c r="F187" s="74">
        <v>183</v>
      </c>
      <c r="G187" s="76">
        <v>43255</v>
      </c>
      <c r="H187" s="74">
        <v>39.606002799999999</v>
      </c>
      <c r="I187" s="74">
        <v>-79.276733333333297</v>
      </c>
      <c r="S187" s="74">
        <v>0</v>
      </c>
    </row>
    <row r="188" spans="1:19" x14ac:dyDescent="0.25">
      <c r="A188" s="74" t="s">
        <v>252</v>
      </c>
      <c r="B188" s="74" t="s">
        <v>253</v>
      </c>
      <c r="C188" s="74" t="s">
        <v>235</v>
      </c>
      <c r="D188" s="74" t="s">
        <v>158</v>
      </c>
      <c r="E188" s="74" t="s">
        <v>202</v>
      </c>
      <c r="F188" s="74">
        <v>184</v>
      </c>
      <c r="G188" s="76">
        <v>43255</v>
      </c>
      <c r="H188" s="74">
        <v>39.606002799999999</v>
      </c>
      <c r="I188" s="74">
        <v>-79.276733333333297</v>
      </c>
      <c r="S188" s="74">
        <v>0</v>
      </c>
    </row>
    <row r="189" spans="1:19" x14ac:dyDescent="0.25">
      <c r="A189" s="74" t="s">
        <v>252</v>
      </c>
      <c r="B189" s="74" t="s">
        <v>253</v>
      </c>
      <c r="C189" s="74" t="s">
        <v>235</v>
      </c>
      <c r="D189" s="74" t="s">
        <v>158</v>
      </c>
      <c r="E189" s="74" t="s">
        <v>202</v>
      </c>
      <c r="F189" s="74">
        <v>185</v>
      </c>
      <c r="G189" s="76">
        <v>43255</v>
      </c>
      <c r="H189" s="74">
        <v>39.604661100000001</v>
      </c>
      <c r="I189" s="74">
        <v>-79.277366666666595</v>
      </c>
      <c r="S189" s="74">
        <v>0</v>
      </c>
    </row>
    <row r="190" spans="1:19" x14ac:dyDescent="0.25">
      <c r="A190" s="74" t="s">
        <v>252</v>
      </c>
      <c r="B190" s="74" t="s">
        <v>253</v>
      </c>
      <c r="C190" s="74" t="s">
        <v>235</v>
      </c>
      <c r="D190" s="74" t="s">
        <v>158</v>
      </c>
      <c r="E190" s="74" t="s">
        <v>202</v>
      </c>
      <c r="F190" s="74">
        <v>186</v>
      </c>
      <c r="G190" s="76">
        <v>43255</v>
      </c>
      <c r="H190" s="74">
        <v>39.604661100000001</v>
      </c>
      <c r="I190" s="74">
        <v>-79.277366666666595</v>
      </c>
      <c r="S190" s="74">
        <v>0</v>
      </c>
    </row>
    <row r="191" spans="1:19" x14ac:dyDescent="0.25">
      <c r="A191" s="74" t="s">
        <v>252</v>
      </c>
      <c r="B191" s="74" t="s">
        <v>253</v>
      </c>
      <c r="C191" s="74" t="s">
        <v>24</v>
      </c>
      <c r="D191" s="74" t="s">
        <v>155</v>
      </c>
      <c r="E191" s="74" t="s">
        <v>202</v>
      </c>
      <c r="F191" s="74">
        <v>187</v>
      </c>
      <c r="G191" s="76">
        <v>43255</v>
      </c>
      <c r="H191" s="74">
        <v>39.604661100000001</v>
      </c>
      <c r="I191" s="74">
        <v>-79.277366666666595</v>
      </c>
      <c r="S191" s="74">
        <v>0</v>
      </c>
    </row>
    <row r="192" spans="1:19" x14ac:dyDescent="0.25">
      <c r="A192" s="74" t="s">
        <v>277</v>
      </c>
      <c r="B192" s="74" t="s">
        <v>278</v>
      </c>
      <c r="C192" s="74" t="s">
        <v>32</v>
      </c>
      <c r="D192" s="74" t="s">
        <v>163</v>
      </c>
      <c r="E192" s="74" t="s">
        <v>202</v>
      </c>
      <c r="F192" s="74">
        <v>188</v>
      </c>
      <c r="G192" s="76">
        <v>43255</v>
      </c>
      <c r="H192" s="74">
        <v>39.602069399999998</v>
      </c>
      <c r="I192" s="74">
        <v>-79.272805555555493</v>
      </c>
      <c r="S192" s="74">
        <v>0</v>
      </c>
    </row>
    <row r="193" spans="1:19" x14ac:dyDescent="0.25">
      <c r="A193" s="74" t="s">
        <v>277</v>
      </c>
      <c r="B193" s="74" t="s">
        <v>278</v>
      </c>
      <c r="C193" s="74" t="s">
        <v>32</v>
      </c>
      <c r="D193" s="74" t="s">
        <v>163</v>
      </c>
      <c r="E193" s="74" t="s">
        <v>202</v>
      </c>
      <c r="F193" s="74">
        <v>189</v>
      </c>
      <c r="G193" s="76">
        <v>43255</v>
      </c>
      <c r="H193" s="74">
        <v>39.602069399999998</v>
      </c>
      <c r="I193" s="74">
        <v>-79.272805555555493</v>
      </c>
      <c r="S193" s="74">
        <v>0</v>
      </c>
    </row>
    <row r="194" spans="1:19" x14ac:dyDescent="0.25">
      <c r="A194" s="74" t="s">
        <v>277</v>
      </c>
      <c r="B194" s="74" t="s">
        <v>278</v>
      </c>
      <c r="C194" s="74" t="s">
        <v>32</v>
      </c>
      <c r="D194" s="74" t="s">
        <v>163</v>
      </c>
      <c r="E194" s="74" t="s">
        <v>202</v>
      </c>
      <c r="F194" s="74">
        <v>190</v>
      </c>
      <c r="G194" s="76">
        <v>43255</v>
      </c>
      <c r="H194" s="74">
        <v>39.602069399999998</v>
      </c>
      <c r="I194" s="74">
        <v>-79.272805555555493</v>
      </c>
      <c r="S194" s="74">
        <v>0</v>
      </c>
    </row>
    <row r="195" spans="1:19" x14ac:dyDescent="0.25">
      <c r="A195" s="74" t="s">
        <v>195</v>
      </c>
      <c r="B195" s="74" t="s">
        <v>230</v>
      </c>
      <c r="C195" s="74" t="s">
        <v>203</v>
      </c>
      <c r="D195" s="74" t="s">
        <v>158</v>
      </c>
      <c r="E195" s="74" t="s">
        <v>202</v>
      </c>
      <c r="F195" s="74">
        <v>191</v>
      </c>
      <c r="G195" s="76">
        <v>43255</v>
      </c>
      <c r="H195" s="74">
        <v>39.534966699999998</v>
      </c>
      <c r="I195" s="74">
        <v>-79.483099999722199</v>
      </c>
      <c r="J195" s="76">
        <v>43263</v>
      </c>
      <c r="K195" s="74">
        <v>39.534972199999999</v>
      </c>
      <c r="L195" s="74">
        <v>-79.433016666666603</v>
      </c>
      <c r="S195" s="74">
        <v>1</v>
      </c>
    </row>
    <row r="196" spans="1:19" x14ac:dyDescent="0.25">
      <c r="A196" s="74" t="s">
        <v>340</v>
      </c>
      <c r="B196" s="74" t="s">
        <v>343</v>
      </c>
      <c r="C196" s="74" t="s">
        <v>205</v>
      </c>
      <c r="D196" s="74" t="s">
        <v>161</v>
      </c>
      <c r="E196" s="74" t="s">
        <v>202</v>
      </c>
      <c r="F196" s="74">
        <v>192</v>
      </c>
      <c r="G196" s="76">
        <v>43258</v>
      </c>
      <c r="H196" s="74">
        <v>39.5570722</v>
      </c>
      <c r="I196" s="74">
        <v>-79.244347222222203</v>
      </c>
      <c r="S196" s="74">
        <v>0</v>
      </c>
    </row>
    <row r="197" spans="1:19" x14ac:dyDescent="0.25">
      <c r="A197" s="74" t="s">
        <v>195</v>
      </c>
      <c r="B197" s="74" t="s">
        <v>230</v>
      </c>
      <c r="C197" s="74" t="s">
        <v>31</v>
      </c>
      <c r="D197" s="74" t="s">
        <v>162</v>
      </c>
      <c r="E197" s="74" t="s">
        <v>202</v>
      </c>
      <c r="F197" s="74">
        <v>192</v>
      </c>
      <c r="G197" s="76">
        <v>43255</v>
      </c>
      <c r="H197" s="74">
        <v>39.534838899999997</v>
      </c>
      <c r="I197" s="74">
        <v>-79.482819444444402</v>
      </c>
      <c r="S197" s="74">
        <v>0</v>
      </c>
    </row>
    <row r="198" spans="1:19" x14ac:dyDescent="0.25">
      <c r="A198" s="74" t="s">
        <v>340</v>
      </c>
      <c r="B198" s="74" t="s">
        <v>343</v>
      </c>
      <c r="C198" s="74" t="s">
        <v>39</v>
      </c>
      <c r="D198" s="74" t="s">
        <v>170</v>
      </c>
      <c r="E198" s="74" t="s">
        <v>202</v>
      </c>
      <c r="F198" s="74">
        <v>193</v>
      </c>
      <c r="G198" s="76">
        <v>43258</v>
      </c>
      <c r="H198" s="74">
        <v>39.5570722</v>
      </c>
      <c r="I198" s="74">
        <v>-79.244347222222203</v>
      </c>
      <c r="S198" s="74">
        <v>0</v>
      </c>
    </row>
    <row r="199" spans="1:19" x14ac:dyDescent="0.25">
      <c r="A199" s="74" t="s">
        <v>340</v>
      </c>
      <c r="B199" s="74" t="s">
        <v>343</v>
      </c>
      <c r="C199" s="74" t="s">
        <v>235</v>
      </c>
      <c r="D199" s="74" t="s">
        <v>158</v>
      </c>
      <c r="E199" s="74" t="s">
        <v>202</v>
      </c>
      <c r="F199" s="74">
        <v>194</v>
      </c>
      <c r="G199" s="76">
        <v>43258</v>
      </c>
      <c r="H199" s="74">
        <v>39.5570722</v>
      </c>
      <c r="I199" s="74">
        <v>-79.244347222222203</v>
      </c>
      <c r="S199" s="74">
        <v>0</v>
      </c>
    </row>
    <row r="200" spans="1:19" x14ac:dyDescent="0.25">
      <c r="A200" s="74" t="s">
        <v>197</v>
      </c>
      <c r="B200" s="74" t="s">
        <v>207</v>
      </c>
      <c r="C200" s="74" t="s">
        <v>21</v>
      </c>
      <c r="D200" s="74" t="s">
        <v>152</v>
      </c>
      <c r="E200" s="74" t="s">
        <v>202</v>
      </c>
      <c r="F200" s="74">
        <v>195</v>
      </c>
      <c r="G200" s="76">
        <v>43258</v>
      </c>
      <c r="H200" s="74">
        <v>39.547091700000003</v>
      </c>
      <c r="I200" s="74">
        <v>-79.249313888888807</v>
      </c>
      <c r="S200" s="74">
        <v>0</v>
      </c>
    </row>
    <row r="201" spans="1:19" x14ac:dyDescent="0.25">
      <c r="A201" s="74" t="s">
        <v>197</v>
      </c>
      <c r="B201" s="74" t="s">
        <v>207</v>
      </c>
      <c r="C201" s="74" t="s">
        <v>205</v>
      </c>
      <c r="D201" s="74" t="s">
        <v>161</v>
      </c>
      <c r="E201" s="74" t="s">
        <v>202</v>
      </c>
      <c r="F201" s="74">
        <v>196</v>
      </c>
      <c r="G201" s="76">
        <v>43258</v>
      </c>
      <c r="H201" s="74">
        <v>39.5570722</v>
      </c>
      <c r="I201" s="74">
        <v>-79.244347222222203</v>
      </c>
      <c r="S201" s="74">
        <v>0</v>
      </c>
    </row>
    <row r="202" spans="1:19" x14ac:dyDescent="0.25">
      <c r="A202" s="74" t="s">
        <v>197</v>
      </c>
      <c r="B202" s="74" t="s">
        <v>207</v>
      </c>
      <c r="C202" s="74" t="s">
        <v>205</v>
      </c>
      <c r="D202" s="74" t="s">
        <v>161</v>
      </c>
      <c r="E202" s="74" t="s">
        <v>202</v>
      </c>
      <c r="F202" s="74">
        <v>197</v>
      </c>
      <c r="G202" s="76">
        <v>43258</v>
      </c>
      <c r="H202" s="74">
        <v>39.5570722</v>
      </c>
      <c r="I202" s="74">
        <v>-79.244347222222203</v>
      </c>
      <c r="S202" s="74">
        <v>0</v>
      </c>
    </row>
    <row r="203" spans="1:19" x14ac:dyDescent="0.25">
      <c r="A203" s="74" t="s">
        <v>197</v>
      </c>
      <c r="B203" s="74" t="s">
        <v>207</v>
      </c>
      <c r="C203" s="74" t="s">
        <v>205</v>
      </c>
      <c r="D203" s="74" t="s">
        <v>161</v>
      </c>
      <c r="E203" s="74" t="s">
        <v>202</v>
      </c>
      <c r="F203" s="74">
        <v>198</v>
      </c>
      <c r="G203" s="76">
        <v>43258</v>
      </c>
      <c r="H203" s="74">
        <v>39.5570722</v>
      </c>
      <c r="I203" s="74">
        <v>-79.244347222222203</v>
      </c>
      <c r="S203" s="74">
        <v>0</v>
      </c>
    </row>
    <row r="204" spans="1:19" x14ac:dyDescent="0.25">
      <c r="A204" s="74" t="s">
        <v>197</v>
      </c>
      <c r="B204" s="74" t="s">
        <v>207</v>
      </c>
      <c r="C204" s="74" t="s">
        <v>205</v>
      </c>
      <c r="D204" s="74" t="s">
        <v>161</v>
      </c>
      <c r="E204" s="74" t="s">
        <v>206</v>
      </c>
      <c r="F204" s="74">
        <v>199</v>
      </c>
      <c r="G204" s="76">
        <v>43258</v>
      </c>
      <c r="H204" s="74">
        <v>39.5570722</v>
      </c>
      <c r="I204" s="74">
        <v>-79.244347222222203</v>
      </c>
      <c r="S204" s="74">
        <v>0</v>
      </c>
    </row>
    <row r="205" spans="1:19" x14ac:dyDescent="0.25">
      <c r="A205" s="74" t="s">
        <v>197</v>
      </c>
      <c r="B205" s="74" t="s">
        <v>207</v>
      </c>
      <c r="C205" s="74" t="s">
        <v>205</v>
      </c>
      <c r="D205" s="74" t="s">
        <v>161</v>
      </c>
      <c r="E205" s="74" t="s">
        <v>202</v>
      </c>
      <c r="F205" s="74">
        <v>200</v>
      </c>
      <c r="G205" s="76">
        <v>43258</v>
      </c>
      <c r="H205" s="74">
        <v>39.5570722</v>
      </c>
      <c r="I205" s="74">
        <v>-79.244347222222203</v>
      </c>
      <c r="S205" s="74">
        <v>0</v>
      </c>
    </row>
    <row r="206" spans="1:19" x14ac:dyDescent="0.25">
      <c r="A206" s="74" t="s">
        <v>197</v>
      </c>
      <c r="B206" s="74" t="s">
        <v>207</v>
      </c>
      <c r="C206" s="74" t="s">
        <v>205</v>
      </c>
      <c r="D206" s="74" t="s">
        <v>161</v>
      </c>
      <c r="E206" s="74" t="s">
        <v>206</v>
      </c>
      <c r="F206" s="74">
        <v>201</v>
      </c>
      <c r="G206" s="76">
        <v>43258</v>
      </c>
      <c r="H206" s="74">
        <v>39.5570722</v>
      </c>
      <c r="I206" s="74">
        <v>-79.244347222222203</v>
      </c>
      <c r="S206" s="74">
        <v>0</v>
      </c>
    </row>
    <row r="207" spans="1:19" x14ac:dyDescent="0.25">
      <c r="A207" s="74" t="s">
        <v>197</v>
      </c>
      <c r="B207" s="74" t="s">
        <v>207</v>
      </c>
      <c r="C207" s="74" t="s">
        <v>205</v>
      </c>
      <c r="D207" s="74" t="s">
        <v>161</v>
      </c>
      <c r="E207" s="74" t="s">
        <v>202</v>
      </c>
      <c r="F207" s="74">
        <v>202</v>
      </c>
      <c r="G207" s="76">
        <v>43258</v>
      </c>
      <c r="H207" s="74">
        <v>39.5570722</v>
      </c>
      <c r="I207" s="74">
        <v>-79.244347222222203</v>
      </c>
      <c r="S207" s="74">
        <v>0</v>
      </c>
    </row>
    <row r="208" spans="1:19" x14ac:dyDescent="0.25">
      <c r="A208" s="74" t="s">
        <v>197</v>
      </c>
      <c r="B208" s="74" t="s">
        <v>207</v>
      </c>
      <c r="C208" s="74" t="s">
        <v>205</v>
      </c>
      <c r="D208" s="74" t="s">
        <v>161</v>
      </c>
      <c r="E208" s="74" t="s">
        <v>202</v>
      </c>
      <c r="F208" s="74">
        <v>203</v>
      </c>
      <c r="G208" s="76">
        <v>43258</v>
      </c>
      <c r="H208" s="74">
        <v>39.5570722</v>
      </c>
      <c r="I208" s="74">
        <v>-79.244347222222203</v>
      </c>
      <c r="S208" s="74">
        <v>0</v>
      </c>
    </row>
    <row r="209" spans="1:19" x14ac:dyDescent="0.25">
      <c r="A209" s="74" t="s">
        <v>197</v>
      </c>
      <c r="B209" s="74" t="s">
        <v>207</v>
      </c>
      <c r="C209" s="74" t="s">
        <v>205</v>
      </c>
      <c r="D209" s="74" t="s">
        <v>161</v>
      </c>
      <c r="E209" s="74" t="s">
        <v>206</v>
      </c>
      <c r="F209" s="74">
        <v>204</v>
      </c>
      <c r="G209" s="76">
        <v>43258</v>
      </c>
      <c r="H209" s="74">
        <v>39.5570722</v>
      </c>
      <c r="I209" s="74">
        <v>-79.244347222222203</v>
      </c>
      <c r="S209" s="74">
        <v>0</v>
      </c>
    </row>
    <row r="210" spans="1:19" x14ac:dyDescent="0.25">
      <c r="A210" s="74" t="s">
        <v>197</v>
      </c>
      <c r="B210" s="74" t="s">
        <v>207</v>
      </c>
      <c r="C210" s="74" t="s">
        <v>205</v>
      </c>
      <c r="D210" s="74" t="s">
        <v>161</v>
      </c>
      <c r="E210" s="74" t="s">
        <v>202</v>
      </c>
      <c r="F210" s="74">
        <v>205</v>
      </c>
      <c r="G210" s="76">
        <v>43258</v>
      </c>
      <c r="H210" s="74">
        <v>39.5570722</v>
      </c>
      <c r="I210" s="74">
        <v>-79.244347222222203</v>
      </c>
      <c r="S210" s="74">
        <v>0</v>
      </c>
    </row>
    <row r="211" spans="1:19" x14ac:dyDescent="0.25">
      <c r="A211" s="74" t="s">
        <v>197</v>
      </c>
      <c r="B211" s="74" t="s">
        <v>207</v>
      </c>
      <c r="C211" s="74" t="s">
        <v>205</v>
      </c>
      <c r="D211" s="74" t="s">
        <v>161</v>
      </c>
      <c r="E211" s="74" t="s">
        <v>206</v>
      </c>
      <c r="F211" s="74">
        <v>206</v>
      </c>
      <c r="G211" s="76">
        <v>43258</v>
      </c>
      <c r="H211" s="74">
        <v>39.5570722</v>
      </c>
      <c r="I211" s="74">
        <v>-79.244347222222203</v>
      </c>
      <c r="S211" s="74">
        <v>0</v>
      </c>
    </row>
    <row r="212" spans="1:19" x14ac:dyDescent="0.25">
      <c r="A212" s="74" t="s">
        <v>197</v>
      </c>
      <c r="B212" s="74" t="s">
        <v>207</v>
      </c>
      <c r="C212" s="74" t="s">
        <v>205</v>
      </c>
      <c r="D212" s="74" t="s">
        <v>161</v>
      </c>
      <c r="E212" s="74" t="s">
        <v>202</v>
      </c>
      <c r="F212" s="74">
        <v>207</v>
      </c>
      <c r="G212" s="76">
        <v>43258</v>
      </c>
      <c r="H212" s="74">
        <v>39.5570722</v>
      </c>
      <c r="I212" s="74">
        <v>-79.244347222222203</v>
      </c>
      <c r="S212" s="74">
        <v>0</v>
      </c>
    </row>
    <row r="213" spans="1:19" x14ac:dyDescent="0.25">
      <c r="A213" s="74" t="s">
        <v>197</v>
      </c>
      <c r="B213" s="74" t="s">
        <v>207</v>
      </c>
      <c r="C213" s="74" t="s">
        <v>205</v>
      </c>
      <c r="D213" s="74" t="s">
        <v>161</v>
      </c>
      <c r="E213" s="74" t="s">
        <v>202</v>
      </c>
      <c r="F213" s="74">
        <v>208</v>
      </c>
      <c r="G213" s="76">
        <v>43258</v>
      </c>
      <c r="H213" s="74">
        <v>39.5570722</v>
      </c>
      <c r="I213" s="74">
        <v>-79.244347222222203</v>
      </c>
      <c r="S213" s="74">
        <v>0</v>
      </c>
    </row>
    <row r="214" spans="1:19" x14ac:dyDescent="0.25">
      <c r="A214" s="74" t="s">
        <v>197</v>
      </c>
      <c r="B214" s="74" t="s">
        <v>207</v>
      </c>
      <c r="C214" s="74" t="s">
        <v>205</v>
      </c>
      <c r="D214" s="74" t="s">
        <v>161</v>
      </c>
      <c r="E214" s="74" t="s">
        <v>202</v>
      </c>
      <c r="F214" s="74">
        <v>209</v>
      </c>
      <c r="G214" s="76">
        <v>43258</v>
      </c>
      <c r="H214" s="74">
        <v>39.5570722</v>
      </c>
      <c r="I214" s="74">
        <v>-79.244347222222203</v>
      </c>
      <c r="S214" s="74">
        <v>0</v>
      </c>
    </row>
    <row r="215" spans="1:19" x14ac:dyDescent="0.25">
      <c r="A215" s="74" t="s">
        <v>197</v>
      </c>
      <c r="B215" s="74" t="s">
        <v>207</v>
      </c>
      <c r="C215" s="74" t="s">
        <v>203</v>
      </c>
      <c r="D215" s="74" t="s">
        <v>158</v>
      </c>
      <c r="E215" s="74" t="s">
        <v>206</v>
      </c>
      <c r="F215" s="74">
        <v>210</v>
      </c>
      <c r="G215" s="76">
        <v>43258</v>
      </c>
      <c r="H215" s="74">
        <v>39.5570722</v>
      </c>
      <c r="I215" s="74">
        <v>-79.244347222222203</v>
      </c>
      <c r="S215" s="74">
        <v>0</v>
      </c>
    </row>
    <row r="216" spans="1:19" x14ac:dyDescent="0.25">
      <c r="A216" s="74" t="s">
        <v>197</v>
      </c>
      <c r="B216" s="74" t="s">
        <v>207</v>
      </c>
      <c r="C216" s="74" t="s">
        <v>205</v>
      </c>
      <c r="D216" s="74" t="s">
        <v>161</v>
      </c>
      <c r="E216" s="74" t="s">
        <v>202</v>
      </c>
      <c r="F216" s="74">
        <v>211</v>
      </c>
      <c r="G216" s="76">
        <v>43258</v>
      </c>
      <c r="H216" s="74">
        <v>39.5570722</v>
      </c>
      <c r="I216" s="74">
        <v>-79.244347222222203</v>
      </c>
      <c r="S216" s="74">
        <v>0</v>
      </c>
    </row>
    <row r="217" spans="1:19" x14ac:dyDescent="0.25">
      <c r="A217" s="74" t="s">
        <v>197</v>
      </c>
      <c r="B217" s="74" t="s">
        <v>207</v>
      </c>
      <c r="C217" s="74" t="s">
        <v>205</v>
      </c>
      <c r="D217" s="74" t="s">
        <v>161</v>
      </c>
      <c r="E217" s="74" t="s">
        <v>202</v>
      </c>
      <c r="F217" s="74">
        <v>212</v>
      </c>
      <c r="G217" s="76">
        <v>43258</v>
      </c>
      <c r="H217" s="74">
        <v>39.5570722</v>
      </c>
      <c r="I217" s="74">
        <v>-79.244347222222203</v>
      </c>
      <c r="S217" s="74">
        <v>0</v>
      </c>
    </row>
    <row r="218" spans="1:19" x14ac:dyDescent="0.25">
      <c r="A218" s="74" t="s">
        <v>197</v>
      </c>
      <c r="B218" s="74" t="s">
        <v>207</v>
      </c>
      <c r="C218" s="74" t="s">
        <v>205</v>
      </c>
      <c r="D218" s="74" t="s">
        <v>161</v>
      </c>
      <c r="E218" s="74" t="s">
        <v>206</v>
      </c>
      <c r="F218" s="74">
        <v>213</v>
      </c>
      <c r="G218" s="76">
        <v>43258</v>
      </c>
      <c r="H218" s="74">
        <v>39.5570722</v>
      </c>
      <c r="I218" s="74">
        <v>-79.244347222222203</v>
      </c>
      <c r="S218" s="74">
        <v>0</v>
      </c>
    </row>
    <row r="219" spans="1:19" x14ac:dyDescent="0.25">
      <c r="A219" s="74" t="s">
        <v>197</v>
      </c>
      <c r="B219" s="74" t="s">
        <v>207</v>
      </c>
      <c r="C219" s="74" t="s">
        <v>205</v>
      </c>
      <c r="D219" s="74" t="s">
        <v>161</v>
      </c>
      <c r="E219" s="74" t="s">
        <v>206</v>
      </c>
      <c r="F219" s="74">
        <v>214</v>
      </c>
      <c r="G219" s="76">
        <v>43258</v>
      </c>
      <c r="H219" s="74">
        <v>39.5570722</v>
      </c>
      <c r="I219" s="74">
        <v>-79.244347222222203</v>
      </c>
      <c r="S219" s="74">
        <v>0</v>
      </c>
    </row>
    <row r="220" spans="1:19" x14ac:dyDescent="0.25">
      <c r="A220" s="74" t="s">
        <v>197</v>
      </c>
      <c r="B220" s="74" t="s">
        <v>207</v>
      </c>
      <c r="C220" s="74" t="s">
        <v>205</v>
      </c>
      <c r="D220" s="74" t="s">
        <v>161</v>
      </c>
      <c r="E220" s="74" t="s">
        <v>202</v>
      </c>
      <c r="F220" s="74">
        <v>215</v>
      </c>
      <c r="G220" s="76">
        <v>43258</v>
      </c>
      <c r="H220" s="74">
        <v>39.5570722</v>
      </c>
      <c r="I220" s="74">
        <v>-79.244347222222203</v>
      </c>
      <c r="S220" s="74">
        <v>0</v>
      </c>
    </row>
    <row r="221" spans="1:19" x14ac:dyDescent="0.25">
      <c r="A221" s="74" t="s">
        <v>197</v>
      </c>
      <c r="B221" s="74" t="s">
        <v>207</v>
      </c>
      <c r="C221" s="74" t="s">
        <v>205</v>
      </c>
      <c r="D221" s="74" t="s">
        <v>161</v>
      </c>
      <c r="E221" s="74" t="s">
        <v>202</v>
      </c>
      <c r="F221" s="74">
        <v>216</v>
      </c>
      <c r="G221" s="76">
        <v>43258</v>
      </c>
      <c r="H221" s="74">
        <v>39.5570722</v>
      </c>
      <c r="I221" s="74">
        <v>-79.244347222222203</v>
      </c>
      <c r="S221" s="74">
        <v>0</v>
      </c>
    </row>
    <row r="222" spans="1:19" x14ac:dyDescent="0.25">
      <c r="A222" s="74" t="s">
        <v>197</v>
      </c>
      <c r="B222" s="74" t="s">
        <v>207</v>
      </c>
      <c r="C222" s="74" t="s">
        <v>205</v>
      </c>
      <c r="D222" s="74" t="s">
        <v>161</v>
      </c>
      <c r="E222" s="74" t="s">
        <v>202</v>
      </c>
      <c r="F222" s="74">
        <v>217</v>
      </c>
      <c r="G222" s="76">
        <v>43258</v>
      </c>
      <c r="H222" s="74">
        <v>39.5570722</v>
      </c>
      <c r="I222" s="74">
        <v>-79.244347222222203</v>
      </c>
      <c r="S222" s="74">
        <v>0</v>
      </c>
    </row>
    <row r="223" spans="1:19" x14ac:dyDescent="0.25">
      <c r="A223" s="74" t="s">
        <v>197</v>
      </c>
      <c r="B223" s="74" t="s">
        <v>207</v>
      </c>
      <c r="C223" s="74" t="s">
        <v>21</v>
      </c>
      <c r="D223" s="74" t="s">
        <v>152</v>
      </c>
      <c r="E223" s="74" t="s">
        <v>202</v>
      </c>
      <c r="F223" s="74">
        <v>218</v>
      </c>
      <c r="G223" s="76">
        <v>43258</v>
      </c>
      <c r="H223" s="74">
        <v>39.5570722</v>
      </c>
      <c r="I223" s="74">
        <v>-79.244347222222203</v>
      </c>
      <c r="S223" s="74">
        <v>0</v>
      </c>
    </row>
    <row r="224" spans="1:19" x14ac:dyDescent="0.25">
      <c r="A224" s="74" t="s">
        <v>197</v>
      </c>
      <c r="B224" s="74" t="s">
        <v>207</v>
      </c>
      <c r="C224" s="74" t="s">
        <v>203</v>
      </c>
      <c r="D224" s="74" t="s">
        <v>158</v>
      </c>
      <c r="E224" s="74" t="s">
        <v>202</v>
      </c>
      <c r="F224" s="74">
        <v>219</v>
      </c>
      <c r="G224" s="76">
        <v>43258</v>
      </c>
      <c r="H224" s="74">
        <v>39.5570722</v>
      </c>
      <c r="I224" s="74">
        <v>-79.244347222222203</v>
      </c>
      <c r="S224" s="74">
        <v>0</v>
      </c>
    </row>
    <row r="225" spans="1:19" x14ac:dyDescent="0.25">
      <c r="A225" s="74" t="s">
        <v>197</v>
      </c>
      <c r="B225" s="74" t="s">
        <v>207</v>
      </c>
      <c r="C225" s="74" t="s">
        <v>205</v>
      </c>
      <c r="D225" s="74" t="s">
        <v>161</v>
      </c>
      <c r="E225" s="74" t="s">
        <v>202</v>
      </c>
      <c r="F225" s="74">
        <v>220</v>
      </c>
      <c r="G225" s="76">
        <v>43258</v>
      </c>
      <c r="H225" s="74">
        <v>39.5570722</v>
      </c>
      <c r="I225" s="74">
        <v>-79.244347222222203</v>
      </c>
      <c r="S225" s="74">
        <v>0</v>
      </c>
    </row>
    <row r="226" spans="1:19" x14ac:dyDescent="0.25">
      <c r="A226" s="74" t="s">
        <v>197</v>
      </c>
      <c r="B226" s="74" t="s">
        <v>207</v>
      </c>
      <c r="C226" s="74" t="s">
        <v>205</v>
      </c>
      <c r="D226" s="74" t="s">
        <v>161</v>
      </c>
      <c r="E226" s="74" t="s">
        <v>206</v>
      </c>
      <c r="F226" s="74">
        <v>222</v>
      </c>
      <c r="G226" s="76">
        <v>43258</v>
      </c>
      <c r="H226" s="74">
        <v>39.5570722</v>
      </c>
      <c r="I226" s="74">
        <v>-79.244347222222203</v>
      </c>
      <c r="S226" s="74">
        <v>0</v>
      </c>
    </row>
    <row r="227" spans="1:19" x14ac:dyDescent="0.25">
      <c r="A227" s="74" t="s">
        <v>197</v>
      </c>
      <c r="B227" s="74" t="s">
        <v>207</v>
      </c>
      <c r="C227" s="74" t="s">
        <v>205</v>
      </c>
      <c r="D227" s="74" t="s">
        <v>161</v>
      </c>
      <c r="E227" s="74" t="s">
        <v>202</v>
      </c>
      <c r="F227" s="74">
        <v>221</v>
      </c>
      <c r="G227" s="76">
        <v>43258</v>
      </c>
      <c r="H227" s="74">
        <v>39.5570722</v>
      </c>
      <c r="I227" s="74">
        <v>-79.244347222222203</v>
      </c>
      <c r="S227" s="74">
        <v>0</v>
      </c>
    </row>
    <row r="228" spans="1:19" x14ac:dyDescent="0.25">
      <c r="A228" s="74" t="s">
        <v>197</v>
      </c>
      <c r="B228" s="74" t="s">
        <v>207</v>
      </c>
      <c r="C228" s="74" t="s">
        <v>205</v>
      </c>
      <c r="D228" s="74" t="s">
        <v>161</v>
      </c>
      <c r="E228" s="74" t="s">
        <v>202</v>
      </c>
      <c r="F228" s="74">
        <v>223</v>
      </c>
      <c r="G228" s="76">
        <v>43258</v>
      </c>
      <c r="H228" s="74">
        <v>39.5570722</v>
      </c>
      <c r="I228" s="74">
        <v>-79.244347222222203</v>
      </c>
      <c r="S228" s="74">
        <v>0</v>
      </c>
    </row>
    <row r="229" spans="1:19" x14ac:dyDescent="0.25">
      <c r="A229" s="74" t="s">
        <v>197</v>
      </c>
      <c r="B229" s="74" t="s">
        <v>207</v>
      </c>
      <c r="C229" s="74" t="s">
        <v>203</v>
      </c>
      <c r="D229" s="74" t="s">
        <v>158</v>
      </c>
      <c r="E229" s="74" t="s">
        <v>202</v>
      </c>
      <c r="F229" s="74">
        <v>224</v>
      </c>
      <c r="G229" s="76">
        <v>43258</v>
      </c>
      <c r="H229" s="74">
        <v>39.5570722</v>
      </c>
      <c r="I229" s="74">
        <v>-79.244347222222203</v>
      </c>
      <c r="S229" s="74">
        <v>0</v>
      </c>
    </row>
    <row r="230" spans="1:19" x14ac:dyDescent="0.25">
      <c r="A230" s="74" t="s">
        <v>197</v>
      </c>
      <c r="B230" s="74" t="s">
        <v>207</v>
      </c>
      <c r="C230" s="74" t="s">
        <v>205</v>
      </c>
      <c r="D230" s="74" t="s">
        <v>161</v>
      </c>
      <c r="E230" s="74" t="s">
        <v>202</v>
      </c>
      <c r="F230" s="74">
        <v>225</v>
      </c>
      <c r="G230" s="76">
        <v>43258</v>
      </c>
      <c r="H230" s="74">
        <v>39.545002799999999</v>
      </c>
      <c r="I230" s="74">
        <v>-79.2527555527777</v>
      </c>
      <c r="S230" s="74">
        <v>0</v>
      </c>
    </row>
    <row r="231" spans="1:19" x14ac:dyDescent="0.25">
      <c r="A231" s="74" t="s">
        <v>197</v>
      </c>
      <c r="B231" s="74" t="s">
        <v>207</v>
      </c>
      <c r="C231" s="74" t="s">
        <v>205</v>
      </c>
      <c r="D231" s="74" t="s">
        <v>161</v>
      </c>
      <c r="E231" s="74" t="s">
        <v>202</v>
      </c>
      <c r="F231" s="74">
        <v>226</v>
      </c>
      <c r="G231" s="76">
        <v>43258</v>
      </c>
      <c r="H231" s="74">
        <v>39.545002799999999</v>
      </c>
      <c r="I231" s="74">
        <v>-79.2527555527777</v>
      </c>
      <c r="S231" s="74">
        <v>0</v>
      </c>
    </row>
    <row r="232" spans="1:19" x14ac:dyDescent="0.25">
      <c r="A232" s="74" t="s">
        <v>197</v>
      </c>
      <c r="B232" s="74" t="s">
        <v>207</v>
      </c>
      <c r="C232" s="74" t="s">
        <v>205</v>
      </c>
      <c r="D232" s="74" t="s">
        <v>161</v>
      </c>
      <c r="E232" s="74" t="s">
        <v>202</v>
      </c>
      <c r="F232" s="74">
        <v>227</v>
      </c>
      <c r="G232" s="76">
        <v>43258</v>
      </c>
      <c r="H232" s="74">
        <v>39.545002799999999</v>
      </c>
      <c r="I232" s="74">
        <v>-79.2527555527777</v>
      </c>
      <c r="S232" s="74">
        <v>0</v>
      </c>
    </row>
    <row r="233" spans="1:19" x14ac:dyDescent="0.25">
      <c r="A233" s="74" t="s">
        <v>197</v>
      </c>
      <c r="B233" s="74" t="s">
        <v>207</v>
      </c>
      <c r="C233" s="74" t="s">
        <v>205</v>
      </c>
      <c r="D233" s="74" t="s">
        <v>161</v>
      </c>
      <c r="E233" s="74" t="s">
        <v>202</v>
      </c>
      <c r="F233" s="74">
        <v>228</v>
      </c>
      <c r="G233" s="76">
        <v>43258</v>
      </c>
      <c r="H233" s="74">
        <v>39.545002799999999</v>
      </c>
      <c r="I233" s="74">
        <v>-79.2527555527777</v>
      </c>
      <c r="S233" s="74">
        <v>0</v>
      </c>
    </row>
    <row r="234" spans="1:19" x14ac:dyDescent="0.25">
      <c r="A234" s="74" t="s">
        <v>197</v>
      </c>
      <c r="B234" s="74" t="s">
        <v>207</v>
      </c>
      <c r="C234" s="74" t="s">
        <v>21</v>
      </c>
      <c r="D234" s="74" t="s">
        <v>152</v>
      </c>
      <c r="E234" s="74" t="s">
        <v>202</v>
      </c>
      <c r="F234" s="74">
        <v>229</v>
      </c>
      <c r="G234" s="76">
        <v>43258</v>
      </c>
      <c r="H234" s="74">
        <v>39.545002799999999</v>
      </c>
      <c r="I234" s="74">
        <v>-79.2527555527777</v>
      </c>
      <c r="S234" s="74">
        <v>0</v>
      </c>
    </row>
    <row r="235" spans="1:19" x14ac:dyDescent="0.25">
      <c r="A235" s="74" t="s">
        <v>197</v>
      </c>
      <c r="B235" s="74" t="s">
        <v>207</v>
      </c>
      <c r="C235" s="74" t="s">
        <v>205</v>
      </c>
      <c r="D235" s="74" t="s">
        <v>161</v>
      </c>
      <c r="E235" s="74" t="s">
        <v>206</v>
      </c>
      <c r="F235" s="74">
        <v>230</v>
      </c>
      <c r="G235" s="76">
        <v>43258</v>
      </c>
      <c r="H235" s="74">
        <v>39.545002799999999</v>
      </c>
      <c r="I235" s="74">
        <v>-79.2527555527777</v>
      </c>
      <c r="S235" s="74">
        <v>0</v>
      </c>
    </row>
    <row r="236" spans="1:19" x14ac:dyDescent="0.25">
      <c r="A236" s="74" t="s">
        <v>197</v>
      </c>
      <c r="B236" s="74" t="s">
        <v>207</v>
      </c>
      <c r="C236" s="74" t="s">
        <v>205</v>
      </c>
      <c r="D236" s="74" t="s">
        <v>161</v>
      </c>
      <c r="E236" s="74" t="s">
        <v>206</v>
      </c>
      <c r="F236" s="74">
        <v>231</v>
      </c>
      <c r="G236" s="76">
        <v>43258</v>
      </c>
      <c r="H236" s="74">
        <v>39.545002799999999</v>
      </c>
      <c r="I236" s="74">
        <v>-79.2527555527777</v>
      </c>
      <c r="S236" s="74">
        <v>0</v>
      </c>
    </row>
    <row r="237" spans="1:19" x14ac:dyDescent="0.25">
      <c r="A237" s="74" t="s">
        <v>197</v>
      </c>
      <c r="B237" s="74" t="s">
        <v>207</v>
      </c>
      <c r="C237" s="74" t="s">
        <v>205</v>
      </c>
      <c r="D237" s="74" t="s">
        <v>161</v>
      </c>
      <c r="E237" s="74" t="s">
        <v>202</v>
      </c>
      <c r="F237" s="74">
        <v>232</v>
      </c>
      <c r="G237" s="76">
        <v>43258</v>
      </c>
      <c r="H237" s="74">
        <v>39.545002799999999</v>
      </c>
      <c r="I237" s="74">
        <v>-79.2527555527777</v>
      </c>
      <c r="S237" s="74">
        <v>0</v>
      </c>
    </row>
    <row r="238" spans="1:19" x14ac:dyDescent="0.25">
      <c r="A238" s="74" t="s">
        <v>197</v>
      </c>
      <c r="B238" s="74" t="s">
        <v>207</v>
      </c>
      <c r="C238" s="74" t="s">
        <v>205</v>
      </c>
      <c r="D238" s="74" t="s">
        <v>161</v>
      </c>
      <c r="E238" s="74" t="s">
        <v>202</v>
      </c>
      <c r="F238" s="74">
        <v>233</v>
      </c>
      <c r="G238" s="76">
        <v>43258</v>
      </c>
      <c r="H238" s="74">
        <v>39.545002799999999</v>
      </c>
      <c r="I238" s="74">
        <v>-79.2527555527777</v>
      </c>
      <c r="S238" s="74">
        <v>0</v>
      </c>
    </row>
    <row r="239" spans="1:19" x14ac:dyDescent="0.25">
      <c r="A239" s="74" t="s">
        <v>197</v>
      </c>
      <c r="B239" s="74" t="s">
        <v>207</v>
      </c>
      <c r="C239" s="74" t="s">
        <v>205</v>
      </c>
      <c r="D239" s="74" t="s">
        <v>161</v>
      </c>
      <c r="E239" s="74" t="s">
        <v>202</v>
      </c>
      <c r="F239" s="74">
        <v>234</v>
      </c>
      <c r="G239" s="76">
        <v>43258</v>
      </c>
      <c r="H239" s="74">
        <v>39.545002799999999</v>
      </c>
      <c r="I239" s="74">
        <v>-79.2527555527777</v>
      </c>
      <c r="S239" s="74">
        <v>0</v>
      </c>
    </row>
    <row r="240" spans="1:19" x14ac:dyDescent="0.25">
      <c r="A240" s="74" t="s">
        <v>197</v>
      </c>
      <c r="B240" s="74" t="s">
        <v>207</v>
      </c>
      <c r="C240" s="74" t="s">
        <v>205</v>
      </c>
      <c r="D240" s="74" t="s">
        <v>161</v>
      </c>
      <c r="E240" s="74" t="s">
        <v>202</v>
      </c>
      <c r="F240" s="74">
        <v>235</v>
      </c>
      <c r="G240" s="76">
        <v>43258</v>
      </c>
      <c r="H240" s="74">
        <v>39.545002799999999</v>
      </c>
      <c r="I240" s="74">
        <v>-79.2527555527777</v>
      </c>
      <c r="S240" s="74">
        <v>0</v>
      </c>
    </row>
    <row r="241" spans="1:19" x14ac:dyDescent="0.25">
      <c r="A241" s="74" t="s">
        <v>197</v>
      </c>
      <c r="B241" s="74" t="s">
        <v>207</v>
      </c>
      <c r="C241" s="74" t="s">
        <v>205</v>
      </c>
      <c r="D241" s="74" t="s">
        <v>161</v>
      </c>
      <c r="E241" s="74" t="s">
        <v>202</v>
      </c>
      <c r="F241" s="74">
        <v>236</v>
      </c>
      <c r="G241" s="76">
        <v>43258</v>
      </c>
      <c r="H241" s="74">
        <v>39.545002799999999</v>
      </c>
      <c r="I241" s="74">
        <v>-79.2527555527777</v>
      </c>
      <c r="S241" s="74">
        <v>0</v>
      </c>
    </row>
    <row r="242" spans="1:19" x14ac:dyDescent="0.25">
      <c r="A242" s="74" t="s">
        <v>197</v>
      </c>
      <c r="B242" s="74" t="s">
        <v>207</v>
      </c>
      <c r="C242" s="74" t="s">
        <v>205</v>
      </c>
      <c r="D242" s="74" t="s">
        <v>161</v>
      </c>
      <c r="E242" s="74" t="s">
        <v>202</v>
      </c>
      <c r="F242" s="74">
        <v>237</v>
      </c>
      <c r="G242" s="76">
        <v>43258</v>
      </c>
      <c r="H242" s="74">
        <v>39.545002799999999</v>
      </c>
      <c r="I242" s="74">
        <v>-79.2527555527777</v>
      </c>
      <c r="S242" s="74">
        <v>0</v>
      </c>
    </row>
    <row r="243" spans="1:19" x14ac:dyDescent="0.25">
      <c r="A243" s="74" t="s">
        <v>197</v>
      </c>
      <c r="B243" s="74" t="s">
        <v>207</v>
      </c>
      <c r="C243" s="74" t="s">
        <v>205</v>
      </c>
      <c r="D243" s="74" t="s">
        <v>161</v>
      </c>
      <c r="E243" s="74" t="s">
        <v>202</v>
      </c>
      <c r="F243" s="74">
        <v>238</v>
      </c>
      <c r="G243" s="76">
        <v>43258</v>
      </c>
      <c r="H243" s="74">
        <v>39.545002799999999</v>
      </c>
      <c r="I243" s="74">
        <v>-79.2527555527777</v>
      </c>
      <c r="S243" s="74">
        <v>0</v>
      </c>
    </row>
    <row r="244" spans="1:19" x14ac:dyDescent="0.25">
      <c r="A244" s="74" t="s">
        <v>197</v>
      </c>
      <c r="B244" s="74" t="s">
        <v>207</v>
      </c>
      <c r="C244" s="74" t="s">
        <v>205</v>
      </c>
      <c r="D244" s="74" t="s">
        <v>161</v>
      </c>
      <c r="E244" s="74" t="s">
        <v>202</v>
      </c>
      <c r="F244" s="74">
        <v>239</v>
      </c>
      <c r="G244" s="76">
        <v>43258</v>
      </c>
      <c r="H244" s="74">
        <v>39.545002799999999</v>
      </c>
      <c r="I244" s="74">
        <v>-79.2527555527777</v>
      </c>
      <c r="S244" s="74">
        <v>0</v>
      </c>
    </row>
    <row r="245" spans="1:19" x14ac:dyDescent="0.25">
      <c r="A245" s="74" t="s">
        <v>197</v>
      </c>
      <c r="B245" s="74" t="s">
        <v>207</v>
      </c>
      <c r="C245" s="74" t="s">
        <v>205</v>
      </c>
      <c r="D245" s="74" t="s">
        <v>161</v>
      </c>
      <c r="E245" s="74" t="s">
        <v>202</v>
      </c>
      <c r="F245" s="74">
        <v>240</v>
      </c>
      <c r="G245" s="76">
        <v>43258</v>
      </c>
      <c r="H245" s="74">
        <v>39.545002799999999</v>
      </c>
      <c r="I245" s="74">
        <v>-79.2527555527777</v>
      </c>
      <c r="S245" s="74">
        <v>0</v>
      </c>
    </row>
    <row r="246" spans="1:19" x14ac:dyDescent="0.25">
      <c r="A246" s="74" t="s">
        <v>197</v>
      </c>
      <c r="B246" s="74" t="s">
        <v>207</v>
      </c>
      <c r="C246" s="74" t="s">
        <v>205</v>
      </c>
      <c r="D246" s="74" t="s">
        <v>161</v>
      </c>
      <c r="E246" s="74" t="s">
        <v>202</v>
      </c>
      <c r="F246" s="74">
        <v>241</v>
      </c>
      <c r="G246" s="76">
        <v>43258</v>
      </c>
      <c r="H246" s="74">
        <v>39.545002799999999</v>
      </c>
      <c r="I246" s="74">
        <v>-79.2527555527777</v>
      </c>
      <c r="S246" s="74">
        <v>0</v>
      </c>
    </row>
    <row r="247" spans="1:19" x14ac:dyDescent="0.25">
      <c r="A247" s="74" t="s">
        <v>197</v>
      </c>
      <c r="B247" s="74" t="s">
        <v>207</v>
      </c>
      <c r="C247" s="74" t="s">
        <v>205</v>
      </c>
      <c r="D247" s="74" t="s">
        <v>161</v>
      </c>
      <c r="E247" s="74" t="s">
        <v>206</v>
      </c>
      <c r="F247" s="74">
        <v>242</v>
      </c>
      <c r="G247" s="76">
        <v>43258</v>
      </c>
      <c r="H247" s="74">
        <v>39.545002799999999</v>
      </c>
      <c r="I247" s="74">
        <v>-79.2527555527777</v>
      </c>
      <c r="S247" s="74">
        <v>0</v>
      </c>
    </row>
    <row r="248" spans="1:19" x14ac:dyDescent="0.25">
      <c r="A248" s="74" t="s">
        <v>197</v>
      </c>
      <c r="B248" s="74" t="s">
        <v>207</v>
      </c>
      <c r="C248" s="74" t="s">
        <v>205</v>
      </c>
      <c r="D248" s="74" t="s">
        <v>161</v>
      </c>
      <c r="E248" s="74" t="s">
        <v>206</v>
      </c>
      <c r="F248" s="74">
        <v>243</v>
      </c>
      <c r="G248" s="76">
        <v>43258</v>
      </c>
      <c r="H248" s="74">
        <v>39.545002799999999</v>
      </c>
      <c r="I248" s="74">
        <v>-79.2527555527777</v>
      </c>
      <c r="S248" s="74">
        <v>0</v>
      </c>
    </row>
    <row r="249" spans="1:19" x14ac:dyDescent="0.25">
      <c r="A249" s="74" t="s">
        <v>197</v>
      </c>
      <c r="B249" s="74" t="s">
        <v>207</v>
      </c>
      <c r="C249" s="74" t="s">
        <v>205</v>
      </c>
      <c r="D249" s="74" t="s">
        <v>161</v>
      </c>
      <c r="E249" s="74" t="s">
        <v>206</v>
      </c>
      <c r="F249" s="74">
        <v>244</v>
      </c>
      <c r="G249" s="76">
        <v>43258</v>
      </c>
      <c r="H249" s="74">
        <v>39.545002799999999</v>
      </c>
      <c r="I249" s="74">
        <v>-79.2527555527777</v>
      </c>
      <c r="S249" s="74">
        <v>0</v>
      </c>
    </row>
    <row r="250" spans="1:19" x14ac:dyDescent="0.25">
      <c r="A250" s="74" t="s">
        <v>197</v>
      </c>
      <c r="B250" s="74" t="s">
        <v>207</v>
      </c>
      <c r="C250" s="74" t="s">
        <v>21</v>
      </c>
      <c r="D250" s="74" t="s">
        <v>152</v>
      </c>
      <c r="E250" s="74" t="s">
        <v>202</v>
      </c>
      <c r="F250" s="74">
        <v>245</v>
      </c>
      <c r="G250" s="76">
        <v>43258</v>
      </c>
      <c r="H250" s="74">
        <v>39.545002799999999</v>
      </c>
      <c r="I250" s="74">
        <v>-79.2527555527777</v>
      </c>
      <c r="S250" s="74">
        <v>0</v>
      </c>
    </row>
    <row r="251" spans="1:19" x14ac:dyDescent="0.25">
      <c r="A251" s="74" t="s">
        <v>340</v>
      </c>
      <c r="B251" s="74" t="s">
        <v>343</v>
      </c>
      <c r="C251" s="74" t="s">
        <v>235</v>
      </c>
      <c r="D251" s="74" t="s">
        <v>158</v>
      </c>
      <c r="E251" s="74" t="s">
        <v>202</v>
      </c>
      <c r="F251" s="74">
        <v>246</v>
      </c>
      <c r="G251" s="76">
        <v>43258</v>
      </c>
      <c r="H251" s="74">
        <v>39.557247199999999</v>
      </c>
      <c r="I251" s="74">
        <v>-79.244438888888794</v>
      </c>
      <c r="S251" s="74">
        <v>0</v>
      </c>
    </row>
    <row r="252" spans="1:19" x14ac:dyDescent="0.25">
      <c r="A252" s="74" t="s">
        <v>340</v>
      </c>
      <c r="B252" s="74" t="s">
        <v>343</v>
      </c>
      <c r="C252" s="74" t="s">
        <v>235</v>
      </c>
      <c r="D252" s="74" t="s">
        <v>158</v>
      </c>
      <c r="E252" s="74" t="s">
        <v>202</v>
      </c>
      <c r="F252" s="74">
        <v>247</v>
      </c>
      <c r="G252" s="76">
        <v>43258</v>
      </c>
      <c r="H252" s="74">
        <v>39.557247199999999</v>
      </c>
      <c r="I252" s="74">
        <v>-79.244438888888794</v>
      </c>
      <c r="S252" s="74">
        <v>0</v>
      </c>
    </row>
    <row r="253" spans="1:19" x14ac:dyDescent="0.25">
      <c r="A253" s="74" t="s">
        <v>340</v>
      </c>
      <c r="B253" s="74" t="s">
        <v>343</v>
      </c>
      <c r="C253" s="74" t="s">
        <v>235</v>
      </c>
      <c r="D253" s="74" t="s">
        <v>158</v>
      </c>
      <c r="E253" s="74" t="s">
        <v>202</v>
      </c>
      <c r="F253" s="74">
        <v>248</v>
      </c>
      <c r="G253" s="76">
        <v>43258</v>
      </c>
      <c r="H253" s="74">
        <v>39.557247199999999</v>
      </c>
      <c r="I253" s="74">
        <v>-79.244438888888794</v>
      </c>
      <c r="S253" s="74">
        <v>0</v>
      </c>
    </row>
    <row r="254" spans="1:19" x14ac:dyDescent="0.25">
      <c r="A254" s="74" t="s">
        <v>340</v>
      </c>
      <c r="B254" s="74" t="s">
        <v>343</v>
      </c>
      <c r="C254" s="74" t="s">
        <v>235</v>
      </c>
      <c r="D254" s="74" t="s">
        <v>158</v>
      </c>
      <c r="E254" s="74" t="s">
        <v>202</v>
      </c>
      <c r="F254" s="74">
        <v>249</v>
      </c>
      <c r="G254" s="76">
        <v>43258</v>
      </c>
      <c r="H254" s="74">
        <v>39.557247199999999</v>
      </c>
      <c r="I254" s="74">
        <v>-79.244438888888794</v>
      </c>
      <c r="S254" s="74">
        <v>0</v>
      </c>
    </row>
    <row r="255" spans="1:19" x14ac:dyDescent="0.25">
      <c r="A255" s="74" t="s">
        <v>340</v>
      </c>
      <c r="B255" s="74" t="s">
        <v>343</v>
      </c>
      <c r="C255" s="74" t="s">
        <v>235</v>
      </c>
      <c r="D255" s="74" t="s">
        <v>158</v>
      </c>
      <c r="E255" s="74" t="s">
        <v>206</v>
      </c>
      <c r="F255" s="74">
        <v>250</v>
      </c>
      <c r="G255" s="76">
        <v>43258</v>
      </c>
      <c r="H255" s="74">
        <v>39.557247199999999</v>
      </c>
      <c r="I255" s="74">
        <v>-79.244438888888794</v>
      </c>
      <c r="S255" s="74">
        <v>0</v>
      </c>
    </row>
    <row r="256" spans="1:19" x14ac:dyDescent="0.25">
      <c r="A256" s="74" t="s">
        <v>340</v>
      </c>
      <c r="B256" s="74" t="s">
        <v>343</v>
      </c>
      <c r="C256" s="74" t="s">
        <v>235</v>
      </c>
      <c r="D256" s="74" t="s">
        <v>158</v>
      </c>
      <c r="E256" s="74" t="s">
        <v>202</v>
      </c>
      <c r="F256" s="74">
        <v>251</v>
      </c>
      <c r="G256" s="76">
        <v>43258</v>
      </c>
      <c r="H256" s="74">
        <v>39.557247199999999</v>
      </c>
      <c r="I256" s="74">
        <v>-79.244438888888794</v>
      </c>
      <c r="J256" s="76">
        <v>43266</v>
      </c>
      <c r="K256" s="74">
        <v>39.5569639</v>
      </c>
      <c r="L256" s="74">
        <v>-79.244500000000002</v>
      </c>
      <c r="S256" s="74">
        <v>1</v>
      </c>
    </row>
    <row r="257" spans="1:19" x14ac:dyDescent="0.25">
      <c r="A257" s="74" t="s">
        <v>340</v>
      </c>
      <c r="B257" s="74" t="s">
        <v>343</v>
      </c>
      <c r="C257" s="74" t="s">
        <v>235</v>
      </c>
      <c r="D257" s="74" t="s">
        <v>158</v>
      </c>
      <c r="E257" s="74" t="s">
        <v>202</v>
      </c>
      <c r="F257" s="74">
        <v>252</v>
      </c>
      <c r="G257" s="76">
        <v>43258</v>
      </c>
      <c r="H257" s="74">
        <v>39.557247199999999</v>
      </c>
      <c r="I257" s="74">
        <v>-79.244438888888794</v>
      </c>
      <c r="S257" s="74">
        <v>0</v>
      </c>
    </row>
    <row r="258" spans="1:19" x14ac:dyDescent="0.25">
      <c r="A258" s="74" t="s">
        <v>209</v>
      </c>
      <c r="B258" s="74" t="s">
        <v>210</v>
      </c>
      <c r="C258" s="74" t="s">
        <v>21</v>
      </c>
      <c r="D258" s="74" t="s">
        <v>152</v>
      </c>
      <c r="E258" s="74" t="s">
        <v>202</v>
      </c>
      <c r="F258" s="74">
        <v>253</v>
      </c>
      <c r="G258" s="76">
        <v>43258</v>
      </c>
      <c r="H258" s="74">
        <v>39.620638900000003</v>
      </c>
      <c r="I258" s="74">
        <v>-79.262947219444399</v>
      </c>
      <c r="S258" s="74">
        <v>0</v>
      </c>
    </row>
    <row r="259" spans="1:19" x14ac:dyDescent="0.25">
      <c r="A259" s="74" t="s">
        <v>209</v>
      </c>
      <c r="B259" s="74" t="s">
        <v>210</v>
      </c>
      <c r="C259" s="74" t="s">
        <v>23</v>
      </c>
      <c r="D259" s="74" t="s">
        <v>154</v>
      </c>
      <c r="E259" s="74" t="s">
        <v>202</v>
      </c>
      <c r="F259" s="74">
        <v>254</v>
      </c>
      <c r="G259" s="76">
        <v>43258</v>
      </c>
      <c r="H259" s="74">
        <v>39.620638900000003</v>
      </c>
      <c r="I259" s="74">
        <v>-79.262947219444399</v>
      </c>
      <c r="S259" s="74">
        <v>0</v>
      </c>
    </row>
    <row r="260" spans="1:19" x14ac:dyDescent="0.25">
      <c r="A260" s="74" t="s">
        <v>209</v>
      </c>
      <c r="B260" s="74" t="s">
        <v>210</v>
      </c>
      <c r="C260" s="74" t="s">
        <v>205</v>
      </c>
      <c r="D260" s="74" t="s">
        <v>161</v>
      </c>
      <c r="E260" s="74" t="s">
        <v>202</v>
      </c>
      <c r="F260" s="74">
        <v>255</v>
      </c>
      <c r="G260" s="76">
        <v>43258</v>
      </c>
      <c r="H260" s="74">
        <v>39.621177799999998</v>
      </c>
      <c r="I260" s="74">
        <v>-79.263313886111106</v>
      </c>
      <c r="S260" s="74">
        <v>0</v>
      </c>
    </row>
    <row r="261" spans="1:19" x14ac:dyDescent="0.25">
      <c r="A261" s="74" t="s">
        <v>209</v>
      </c>
      <c r="B261" s="74" t="s">
        <v>210</v>
      </c>
      <c r="C261" s="74" t="s">
        <v>21</v>
      </c>
      <c r="D261" s="74" t="s">
        <v>152</v>
      </c>
      <c r="E261" s="74" t="s">
        <v>202</v>
      </c>
      <c r="F261" s="74">
        <v>256</v>
      </c>
      <c r="G261" s="76">
        <v>43258</v>
      </c>
      <c r="H261" s="74">
        <v>39.622108300000001</v>
      </c>
      <c r="I261" s="74">
        <v>-79.263952775000007</v>
      </c>
      <c r="S261" s="74">
        <v>0</v>
      </c>
    </row>
    <row r="262" spans="1:19" x14ac:dyDescent="0.25">
      <c r="A262" s="74" t="s">
        <v>209</v>
      </c>
      <c r="B262" s="74" t="s">
        <v>210</v>
      </c>
      <c r="C262" s="74" t="s">
        <v>32</v>
      </c>
      <c r="D262" s="74" t="s">
        <v>163</v>
      </c>
      <c r="E262" s="74" t="s">
        <v>202</v>
      </c>
      <c r="F262" s="74">
        <v>257</v>
      </c>
      <c r="G262" s="76">
        <v>43258</v>
      </c>
      <c r="H262" s="74">
        <v>39.621461099999998</v>
      </c>
      <c r="I262" s="74">
        <v>-79.263502775000006</v>
      </c>
      <c r="S262" s="74">
        <v>0</v>
      </c>
    </row>
    <row r="263" spans="1:19" x14ac:dyDescent="0.25">
      <c r="A263" s="74" t="s">
        <v>209</v>
      </c>
      <c r="B263" s="74" t="s">
        <v>210</v>
      </c>
      <c r="C263" s="74" t="s">
        <v>205</v>
      </c>
      <c r="D263" s="74" t="s">
        <v>161</v>
      </c>
      <c r="E263" s="74" t="s">
        <v>202</v>
      </c>
      <c r="F263" s="74">
        <v>258</v>
      </c>
      <c r="G263" s="76">
        <v>43258</v>
      </c>
      <c r="H263" s="74">
        <v>39.621041699999999</v>
      </c>
      <c r="I263" s="74">
        <v>-79.263649999999998</v>
      </c>
      <c r="S263" s="74">
        <v>0</v>
      </c>
    </row>
    <row r="264" spans="1:19" x14ac:dyDescent="0.25">
      <c r="A264" s="74" t="s">
        <v>299</v>
      </c>
      <c r="B264" s="74" t="s">
        <v>300</v>
      </c>
      <c r="C264" s="74" t="s">
        <v>39</v>
      </c>
      <c r="D264" s="74" t="s">
        <v>170</v>
      </c>
      <c r="E264" s="74" t="s">
        <v>206</v>
      </c>
      <c r="F264" s="74">
        <v>259</v>
      </c>
      <c r="G264" s="76">
        <v>43260</v>
      </c>
      <c r="H264" s="74">
        <v>39.617515016510701</v>
      </c>
      <c r="I264" s="74">
        <v>-79.264332152990093</v>
      </c>
      <c r="S264" s="74">
        <v>0</v>
      </c>
    </row>
    <row r="265" spans="1:19" x14ac:dyDescent="0.25">
      <c r="A265" s="74" t="s">
        <v>209</v>
      </c>
      <c r="B265" s="74" t="s">
        <v>210</v>
      </c>
      <c r="C265" s="74" t="s">
        <v>17</v>
      </c>
      <c r="D265" s="74" t="s">
        <v>148</v>
      </c>
      <c r="E265" s="74" t="s">
        <v>202</v>
      </c>
      <c r="F265" s="74">
        <v>260</v>
      </c>
      <c r="G265" s="76">
        <v>43260</v>
      </c>
      <c r="H265" s="74">
        <v>39.6245361</v>
      </c>
      <c r="I265" s="74">
        <v>-79.252782222194398</v>
      </c>
      <c r="S265" s="74">
        <v>0</v>
      </c>
    </row>
    <row r="266" spans="1:19" x14ac:dyDescent="0.25">
      <c r="A266" s="74" t="s">
        <v>209</v>
      </c>
      <c r="B266" s="74" t="s">
        <v>210</v>
      </c>
      <c r="C266" s="74" t="s">
        <v>203</v>
      </c>
      <c r="D266" s="74" t="s">
        <v>158</v>
      </c>
      <c r="E266" s="74" t="s">
        <v>202</v>
      </c>
      <c r="F266" s="74">
        <v>261</v>
      </c>
      <c r="G266" s="76">
        <v>43260</v>
      </c>
      <c r="H266" s="74">
        <v>39.620649999999998</v>
      </c>
      <c r="I266" s="74">
        <v>-79.263261108333296</v>
      </c>
      <c r="S266" s="74">
        <v>0</v>
      </c>
    </row>
    <row r="267" spans="1:19" x14ac:dyDescent="0.25">
      <c r="A267" s="74" t="s">
        <v>209</v>
      </c>
      <c r="B267" s="74" t="s">
        <v>210</v>
      </c>
      <c r="C267" s="74" t="s">
        <v>203</v>
      </c>
      <c r="D267" s="74" t="s">
        <v>158</v>
      </c>
      <c r="E267" s="74" t="s">
        <v>202</v>
      </c>
      <c r="F267" s="74">
        <v>262</v>
      </c>
      <c r="G267" s="76">
        <v>43260</v>
      </c>
      <c r="H267" s="74">
        <v>39.620649999999998</v>
      </c>
      <c r="I267" s="74">
        <v>-79.263261108333296</v>
      </c>
      <c r="S267" s="74">
        <v>0</v>
      </c>
    </row>
    <row r="268" spans="1:19" x14ac:dyDescent="0.25">
      <c r="A268" s="74" t="s">
        <v>209</v>
      </c>
      <c r="B268" s="74" t="s">
        <v>210</v>
      </c>
      <c r="C268" s="74" t="s">
        <v>205</v>
      </c>
      <c r="D268" s="74" t="s">
        <v>161</v>
      </c>
      <c r="E268" s="74" t="s">
        <v>202</v>
      </c>
      <c r="F268" s="74">
        <v>263</v>
      </c>
      <c r="G268" s="76">
        <v>43260</v>
      </c>
      <c r="H268" s="74">
        <v>39.620649999999998</v>
      </c>
      <c r="I268" s="74">
        <v>-79.263261108333296</v>
      </c>
      <c r="J268" s="76">
        <v>43266</v>
      </c>
      <c r="K268" s="74">
        <v>39.6221417</v>
      </c>
      <c r="L268" s="74">
        <v>-79.263777777775005</v>
      </c>
      <c r="M268" s="76">
        <v>43290</v>
      </c>
      <c r="N268" s="74">
        <v>39.622197200000002</v>
      </c>
      <c r="O268" s="74">
        <v>-79.2637944444444</v>
      </c>
      <c r="P268" s="76">
        <v>43291</v>
      </c>
      <c r="Q268" s="74">
        <v>39.621402799999998</v>
      </c>
      <c r="R268" s="74">
        <v>-79.263291666666603</v>
      </c>
      <c r="S268" s="74">
        <v>3</v>
      </c>
    </row>
    <row r="269" spans="1:19" x14ac:dyDescent="0.25">
      <c r="A269" s="74" t="s">
        <v>209</v>
      </c>
      <c r="B269" s="74" t="s">
        <v>210</v>
      </c>
      <c r="C269" s="74" t="s">
        <v>17</v>
      </c>
      <c r="D269" s="74" t="s">
        <v>148</v>
      </c>
      <c r="E269" s="74" t="s">
        <v>202</v>
      </c>
      <c r="F269" s="74">
        <v>264</v>
      </c>
      <c r="G269" s="76">
        <v>43260</v>
      </c>
      <c r="H269" s="74">
        <v>39.620694399999998</v>
      </c>
      <c r="I269" s="74">
        <v>-79.262474997222199</v>
      </c>
      <c r="S269" s="74">
        <v>0</v>
      </c>
    </row>
    <row r="270" spans="1:19" x14ac:dyDescent="0.25">
      <c r="A270" s="74" t="s">
        <v>209</v>
      </c>
      <c r="B270" s="74" t="s">
        <v>210</v>
      </c>
      <c r="C270" s="74" t="s">
        <v>203</v>
      </c>
      <c r="D270" s="74" t="s">
        <v>158</v>
      </c>
      <c r="E270" s="74" t="s">
        <v>202</v>
      </c>
      <c r="F270" s="74">
        <v>265</v>
      </c>
      <c r="G270" s="76">
        <v>43260</v>
      </c>
      <c r="H270" s="74">
        <v>39.620694399999998</v>
      </c>
      <c r="I270" s="74">
        <v>-79.262474997222199</v>
      </c>
      <c r="J270" s="76">
        <v>43266</v>
      </c>
      <c r="K270" s="74">
        <v>39.620994400000001</v>
      </c>
      <c r="L270" s="74">
        <v>-79.263411111111097</v>
      </c>
      <c r="S270" s="74">
        <v>1</v>
      </c>
    </row>
    <row r="271" spans="1:19" x14ac:dyDescent="0.25">
      <c r="A271" s="74" t="s">
        <v>209</v>
      </c>
      <c r="B271" s="74" t="s">
        <v>210</v>
      </c>
      <c r="C271" s="74" t="s">
        <v>17</v>
      </c>
      <c r="D271" s="74" t="s">
        <v>148</v>
      </c>
      <c r="E271" s="74" t="s">
        <v>202</v>
      </c>
      <c r="F271" s="74">
        <v>266</v>
      </c>
      <c r="G271" s="76">
        <v>43260</v>
      </c>
      <c r="H271" s="74">
        <v>39.620694399999998</v>
      </c>
      <c r="I271" s="74">
        <v>-79.262474997222199</v>
      </c>
      <c r="S271" s="74">
        <v>0</v>
      </c>
    </row>
    <row r="272" spans="1:19" x14ac:dyDescent="0.25">
      <c r="A272" s="74" t="s">
        <v>209</v>
      </c>
      <c r="B272" s="74" t="s">
        <v>210</v>
      </c>
      <c r="C272" s="74" t="s">
        <v>21</v>
      </c>
      <c r="D272" s="74" t="s">
        <v>152</v>
      </c>
      <c r="E272" s="74" t="s">
        <v>202</v>
      </c>
      <c r="F272" s="74">
        <v>267</v>
      </c>
      <c r="G272" s="76">
        <v>43260</v>
      </c>
      <c r="H272" s="74">
        <v>39.620586099999997</v>
      </c>
      <c r="I272" s="74">
        <v>-79.263502777750006</v>
      </c>
      <c r="S272" s="74">
        <v>0</v>
      </c>
    </row>
    <row r="273" spans="1:19" x14ac:dyDescent="0.25">
      <c r="A273" s="74" t="s">
        <v>209</v>
      </c>
      <c r="B273" s="74" t="s">
        <v>210</v>
      </c>
      <c r="C273" s="74" t="s">
        <v>203</v>
      </c>
      <c r="D273" s="74" t="s">
        <v>158</v>
      </c>
      <c r="E273" s="74" t="s">
        <v>202</v>
      </c>
      <c r="F273" s="74">
        <v>268</v>
      </c>
      <c r="G273" s="76">
        <v>43260</v>
      </c>
      <c r="H273" s="74">
        <v>39.620586099999997</v>
      </c>
      <c r="I273" s="74">
        <v>-79.263502777750006</v>
      </c>
      <c r="S273" s="74">
        <v>0</v>
      </c>
    </row>
    <row r="274" spans="1:19" x14ac:dyDescent="0.25">
      <c r="A274" s="74" t="s">
        <v>209</v>
      </c>
      <c r="B274" s="74" t="s">
        <v>210</v>
      </c>
      <c r="C274" s="74" t="s">
        <v>21</v>
      </c>
      <c r="D274" s="74" t="s">
        <v>152</v>
      </c>
      <c r="E274" s="74" t="s">
        <v>202</v>
      </c>
      <c r="F274" s="74">
        <v>269</v>
      </c>
      <c r="G274" s="76">
        <v>43260</v>
      </c>
      <c r="H274" s="74">
        <v>39.620586099999997</v>
      </c>
      <c r="I274" s="74">
        <v>-79.263502777750006</v>
      </c>
      <c r="S274" s="74">
        <v>0</v>
      </c>
    </row>
    <row r="275" spans="1:19" x14ac:dyDescent="0.25">
      <c r="A275" s="74" t="s">
        <v>209</v>
      </c>
      <c r="B275" s="74" t="s">
        <v>210</v>
      </c>
      <c r="C275" s="74" t="s">
        <v>12</v>
      </c>
      <c r="D275" s="74" t="s">
        <v>143</v>
      </c>
      <c r="E275" s="74" t="s">
        <v>202</v>
      </c>
      <c r="F275" s="74">
        <v>270</v>
      </c>
      <c r="G275" s="76">
        <v>43260</v>
      </c>
      <c r="H275" s="74">
        <v>39.621441699999998</v>
      </c>
      <c r="I275" s="74">
        <v>-79.263236111111098</v>
      </c>
      <c r="S275" s="74">
        <v>0</v>
      </c>
    </row>
    <row r="276" spans="1:19" x14ac:dyDescent="0.25">
      <c r="A276" s="74" t="s">
        <v>209</v>
      </c>
      <c r="B276" s="74" t="s">
        <v>210</v>
      </c>
      <c r="C276" s="74" t="s">
        <v>203</v>
      </c>
      <c r="D276" s="74" t="s">
        <v>158</v>
      </c>
      <c r="E276" s="74" t="s">
        <v>202</v>
      </c>
      <c r="F276" s="74">
        <v>271</v>
      </c>
      <c r="G276" s="76">
        <v>43260</v>
      </c>
      <c r="H276" s="74">
        <v>39.621441699999998</v>
      </c>
      <c r="I276" s="74">
        <v>-79.263236111111098</v>
      </c>
      <c r="S276" s="74">
        <v>0</v>
      </c>
    </row>
    <row r="277" spans="1:19" x14ac:dyDescent="0.25">
      <c r="A277" s="74" t="s">
        <v>209</v>
      </c>
      <c r="B277" s="74" t="s">
        <v>210</v>
      </c>
      <c r="C277" s="74" t="s">
        <v>21</v>
      </c>
      <c r="D277" s="74" t="s">
        <v>152</v>
      </c>
      <c r="E277" s="74" t="s">
        <v>202</v>
      </c>
      <c r="F277" s="74">
        <v>272</v>
      </c>
      <c r="G277" s="76">
        <v>43260</v>
      </c>
      <c r="H277" s="74">
        <v>39.621441699999998</v>
      </c>
      <c r="I277" s="74">
        <v>-79.263236111111098</v>
      </c>
      <c r="S277" s="74">
        <v>0</v>
      </c>
    </row>
    <row r="278" spans="1:19" x14ac:dyDescent="0.25">
      <c r="A278" s="74" t="s">
        <v>209</v>
      </c>
      <c r="B278" s="74" t="s">
        <v>210</v>
      </c>
      <c r="C278" s="74" t="s">
        <v>21</v>
      </c>
      <c r="D278" s="74" t="s">
        <v>152</v>
      </c>
      <c r="E278" s="74" t="s">
        <v>202</v>
      </c>
      <c r="F278" s="74">
        <v>273</v>
      </c>
      <c r="G278" s="76">
        <v>43260</v>
      </c>
      <c r="H278" s="74">
        <v>39.621441699999998</v>
      </c>
      <c r="I278" s="74">
        <v>-79.263236111111098</v>
      </c>
      <c r="S278" s="74">
        <v>0</v>
      </c>
    </row>
    <row r="279" spans="1:19" x14ac:dyDescent="0.25">
      <c r="A279" s="74" t="s">
        <v>209</v>
      </c>
      <c r="B279" s="74" t="s">
        <v>210</v>
      </c>
      <c r="C279" s="74" t="s">
        <v>205</v>
      </c>
      <c r="D279" s="74" t="s">
        <v>161</v>
      </c>
      <c r="E279" s="74" t="s">
        <v>202</v>
      </c>
      <c r="F279" s="74">
        <v>274</v>
      </c>
      <c r="G279" s="76">
        <v>43260</v>
      </c>
      <c r="H279" s="74">
        <v>39.621441699999998</v>
      </c>
      <c r="I279" s="74">
        <v>-79.263236111111098</v>
      </c>
      <c r="S279" s="74">
        <v>0</v>
      </c>
    </row>
    <row r="280" spans="1:19" x14ac:dyDescent="0.25">
      <c r="A280" s="74" t="s">
        <v>209</v>
      </c>
      <c r="B280" s="74" t="s">
        <v>210</v>
      </c>
      <c r="C280" s="74" t="s">
        <v>39</v>
      </c>
      <c r="D280" s="74" t="s">
        <v>170</v>
      </c>
      <c r="E280" s="74" t="s">
        <v>202</v>
      </c>
      <c r="F280" s="74">
        <v>275</v>
      </c>
      <c r="G280" s="76">
        <v>43260</v>
      </c>
      <c r="H280" s="74">
        <v>39.621441699999998</v>
      </c>
      <c r="I280" s="74">
        <v>-79.263236111111098</v>
      </c>
      <c r="S280" s="74">
        <v>0</v>
      </c>
    </row>
    <row r="281" spans="1:19" x14ac:dyDescent="0.25">
      <c r="A281" s="74" t="s">
        <v>209</v>
      </c>
      <c r="B281" s="74" t="s">
        <v>210</v>
      </c>
      <c r="C281" s="74" t="s">
        <v>21</v>
      </c>
      <c r="D281" s="74" t="s">
        <v>152</v>
      </c>
      <c r="E281" s="74" t="s">
        <v>202</v>
      </c>
      <c r="F281" s="74">
        <v>276</v>
      </c>
      <c r="G281" s="76">
        <v>43260</v>
      </c>
      <c r="H281" s="74">
        <v>39.621441699999998</v>
      </c>
      <c r="I281" s="74">
        <v>-79.263236111111098</v>
      </c>
      <c r="S281" s="74">
        <v>0</v>
      </c>
    </row>
    <row r="282" spans="1:19" x14ac:dyDescent="0.25">
      <c r="A282" s="74" t="s">
        <v>209</v>
      </c>
      <c r="B282" s="74" t="s">
        <v>210</v>
      </c>
      <c r="C282" s="74" t="s">
        <v>205</v>
      </c>
      <c r="D282" s="74" t="s">
        <v>161</v>
      </c>
      <c r="E282" s="74" t="s">
        <v>202</v>
      </c>
      <c r="F282" s="74">
        <v>277</v>
      </c>
      <c r="G282" s="76">
        <v>43260</v>
      </c>
      <c r="H282" s="74">
        <v>39.622202799999997</v>
      </c>
      <c r="I282" s="74">
        <v>-79.263763888861106</v>
      </c>
      <c r="S282" s="74">
        <v>0</v>
      </c>
    </row>
    <row r="283" spans="1:19" x14ac:dyDescent="0.25">
      <c r="A283" s="74" t="s">
        <v>209</v>
      </c>
      <c r="B283" s="74" t="s">
        <v>210</v>
      </c>
      <c r="C283" s="74" t="s">
        <v>203</v>
      </c>
      <c r="D283" s="74" t="s">
        <v>158</v>
      </c>
      <c r="E283" s="74" t="s">
        <v>202</v>
      </c>
      <c r="F283" s="74">
        <v>278</v>
      </c>
      <c r="G283" s="76">
        <v>43260</v>
      </c>
      <c r="H283" s="74">
        <v>39.622202799999997</v>
      </c>
      <c r="I283" s="74">
        <v>-79.263763888861106</v>
      </c>
      <c r="J283" s="76">
        <v>43266</v>
      </c>
      <c r="K283" s="74">
        <v>39.621688900000002</v>
      </c>
      <c r="L283" s="74">
        <v>-79.263794444416604</v>
      </c>
      <c r="S283" s="74">
        <v>1</v>
      </c>
    </row>
    <row r="284" spans="1:19" x14ac:dyDescent="0.25">
      <c r="A284" s="74" t="s">
        <v>209</v>
      </c>
      <c r="B284" s="74" t="s">
        <v>210</v>
      </c>
      <c r="C284" s="74" t="s">
        <v>205</v>
      </c>
      <c r="D284" s="74" t="s">
        <v>161</v>
      </c>
      <c r="E284" s="74" t="s">
        <v>202</v>
      </c>
      <c r="F284" s="74">
        <v>279</v>
      </c>
      <c r="G284" s="76">
        <v>43260</v>
      </c>
      <c r="H284" s="74">
        <v>39.622202799999997</v>
      </c>
      <c r="I284" s="74">
        <v>-79.263763888861106</v>
      </c>
      <c r="S284" s="74">
        <v>0</v>
      </c>
    </row>
    <row r="285" spans="1:19" x14ac:dyDescent="0.25">
      <c r="A285" s="74" t="s">
        <v>209</v>
      </c>
      <c r="B285" s="74" t="s">
        <v>210</v>
      </c>
      <c r="C285" s="74" t="s">
        <v>21</v>
      </c>
      <c r="D285" s="74" t="s">
        <v>152</v>
      </c>
      <c r="E285" s="74" t="s">
        <v>202</v>
      </c>
      <c r="F285" s="74">
        <v>280</v>
      </c>
      <c r="G285" s="76">
        <v>43260</v>
      </c>
      <c r="H285" s="74">
        <v>39.622202799999997</v>
      </c>
      <c r="I285" s="74">
        <v>-79.263763888861106</v>
      </c>
      <c r="S285" s="74">
        <v>0</v>
      </c>
    </row>
    <row r="286" spans="1:19" x14ac:dyDescent="0.25">
      <c r="A286" s="74" t="s">
        <v>209</v>
      </c>
      <c r="B286" s="74" t="s">
        <v>210</v>
      </c>
      <c r="C286" s="74" t="s">
        <v>39</v>
      </c>
      <c r="D286" s="74" t="s">
        <v>170</v>
      </c>
      <c r="E286" s="74" t="s">
        <v>202</v>
      </c>
      <c r="F286" s="74">
        <v>281</v>
      </c>
      <c r="G286" s="76">
        <v>43260</v>
      </c>
      <c r="H286" s="74">
        <v>39.622202799999997</v>
      </c>
      <c r="I286" s="74">
        <v>-79.263763888861106</v>
      </c>
      <c r="S286" s="74">
        <v>0</v>
      </c>
    </row>
    <row r="287" spans="1:19" x14ac:dyDescent="0.25">
      <c r="A287" s="74" t="s">
        <v>209</v>
      </c>
      <c r="B287" s="74" t="s">
        <v>210</v>
      </c>
      <c r="C287" s="74" t="s">
        <v>39</v>
      </c>
      <c r="D287" s="74" t="s">
        <v>170</v>
      </c>
      <c r="E287" s="74" t="s">
        <v>202</v>
      </c>
      <c r="F287" s="74">
        <v>282</v>
      </c>
      <c r="G287" s="76">
        <v>43260</v>
      </c>
      <c r="H287" s="74">
        <v>39.622202799999997</v>
      </c>
      <c r="I287" s="74">
        <v>-79.263763888861106</v>
      </c>
      <c r="S287" s="74">
        <v>0</v>
      </c>
    </row>
    <row r="288" spans="1:19" x14ac:dyDescent="0.25">
      <c r="A288" s="74" t="s">
        <v>209</v>
      </c>
      <c r="B288" s="74" t="s">
        <v>210</v>
      </c>
      <c r="C288" s="74" t="s">
        <v>13</v>
      </c>
      <c r="D288" s="74" t="s">
        <v>144</v>
      </c>
      <c r="E288" s="74" t="s">
        <v>202</v>
      </c>
      <c r="F288" s="74">
        <v>283</v>
      </c>
      <c r="G288" s="76">
        <v>43260</v>
      </c>
      <c r="H288" s="74">
        <v>39.622202799999997</v>
      </c>
      <c r="I288" s="74">
        <v>-79.263763888861106</v>
      </c>
      <c r="S288" s="74">
        <v>0</v>
      </c>
    </row>
    <row r="289" spans="1:19" x14ac:dyDescent="0.25">
      <c r="A289" s="74" t="s">
        <v>209</v>
      </c>
      <c r="B289" s="74" t="s">
        <v>210</v>
      </c>
      <c r="C289" s="74" t="s">
        <v>56</v>
      </c>
      <c r="D289" s="74" t="s">
        <v>187</v>
      </c>
      <c r="E289" s="74" t="s">
        <v>206</v>
      </c>
      <c r="F289" s="74">
        <v>284</v>
      </c>
      <c r="G289" s="76">
        <v>43260</v>
      </c>
      <c r="H289" s="74">
        <v>39.622202799999997</v>
      </c>
      <c r="I289" s="74">
        <v>-79.263763888861106</v>
      </c>
      <c r="S289" s="74">
        <v>0</v>
      </c>
    </row>
    <row r="290" spans="1:19" x14ac:dyDescent="0.25">
      <c r="A290" s="74" t="s">
        <v>209</v>
      </c>
      <c r="B290" s="74" t="s">
        <v>210</v>
      </c>
      <c r="C290" s="74" t="s">
        <v>56</v>
      </c>
      <c r="D290" s="74" t="s">
        <v>187</v>
      </c>
      <c r="E290" s="74" t="s">
        <v>202</v>
      </c>
      <c r="F290" s="74">
        <v>285</v>
      </c>
      <c r="G290" s="76">
        <v>43260</v>
      </c>
      <c r="H290" s="74">
        <v>39.622202799999997</v>
      </c>
      <c r="I290" s="74">
        <v>-79.263763888861106</v>
      </c>
      <c r="S290" s="74">
        <v>0</v>
      </c>
    </row>
    <row r="291" spans="1:19" x14ac:dyDescent="0.25">
      <c r="A291" s="74" t="s">
        <v>209</v>
      </c>
      <c r="B291" s="74" t="s">
        <v>210</v>
      </c>
      <c r="C291" s="74" t="s">
        <v>205</v>
      </c>
      <c r="D291" s="74" t="s">
        <v>161</v>
      </c>
      <c r="E291" s="74" t="s">
        <v>202</v>
      </c>
      <c r="F291" s="74">
        <v>286</v>
      </c>
      <c r="G291" s="76">
        <v>43260</v>
      </c>
      <c r="H291" s="74">
        <v>39.622202799999997</v>
      </c>
      <c r="I291" s="74">
        <v>-79.263763888861106</v>
      </c>
      <c r="S291" s="74">
        <v>0</v>
      </c>
    </row>
    <row r="292" spans="1:19" x14ac:dyDescent="0.25">
      <c r="A292" s="74" t="s">
        <v>209</v>
      </c>
      <c r="B292" s="74" t="s">
        <v>210</v>
      </c>
      <c r="C292" s="74" t="s">
        <v>203</v>
      </c>
      <c r="D292" s="74" t="s">
        <v>158</v>
      </c>
      <c r="E292" s="74" t="s">
        <v>202</v>
      </c>
      <c r="F292" s="74">
        <v>287</v>
      </c>
      <c r="G292" s="76">
        <v>43260</v>
      </c>
      <c r="H292" s="74">
        <v>39.622202799999997</v>
      </c>
      <c r="I292" s="74">
        <v>-79.263763888861106</v>
      </c>
      <c r="S292" s="74">
        <v>0</v>
      </c>
    </row>
    <row r="293" spans="1:19" x14ac:dyDescent="0.25">
      <c r="A293" s="74" t="s">
        <v>209</v>
      </c>
      <c r="B293" s="74" t="s">
        <v>210</v>
      </c>
      <c r="C293" s="74" t="s">
        <v>205</v>
      </c>
      <c r="D293" s="74" t="s">
        <v>161</v>
      </c>
      <c r="E293" s="74" t="s">
        <v>202</v>
      </c>
      <c r="F293" s="74">
        <v>288</v>
      </c>
      <c r="G293" s="76">
        <v>43260</v>
      </c>
      <c r="H293" s="74">
        <v>39.622202799999997</v>
      </c>
      <c r="I293" s="74">
        <v>-79.263763888861106</v>
      </c>
      <c r="S293" s="74">
        <v>0</v>
      </c>
    </row>
    <row r="294" spans="1:19" x14ac:dyDescent="0.25">
      <c r="A294" s="74" t="s">
        <v>209</v>
      </c>
      <c r="B294" s="74" t="s">
        <v>210</v>
      </c>
      <c r="C294" s="74" t="s">
        <v>205</v>
      </c>
      <c r="D294" s="74" t="s">
        <v>161</v>
      </c>
      <c r="E294" s="74" t="s">
        <v>202</v>
      </c>
      <c r="F294" s="74">
        <v>289</v>
      </c>
      <c r="G294" s="76">
        <v>43260</v>
      </c>
      <c r="H294" s="74">
        <v>39.622202799999997</v>
      </c>
      <c r="I294" s="74">
        <v>-79.263763888861106</v>
      </c>
      <c r="S294" s="74">
        <v>0</v>
      </c>
    </row>
    <row r="295" spans="1:19" x14ac:dyDescent="0.25">
      <c r="A295" s="74" t="s">
        <v>209</v>
      </c>
      <c r="B295" s="74" t="s">
        <v>210</v>
      </c>
      <c r="C295" s="74" t="s">
        <v>31</v>
      </c>
      <c r="D295" s="74" t="s">
        <v>162</v>
      </c>
      <c r="E295" s="74" t="s">
        <v>202</v>
      </c>
      <c r="F295" s="74">
        <v>290</v>
      </c>
      <c r="G295" s="76">
        <v>43260</v>
      </c>
      <c r="H295" s="74">
        <v>39.622202799999997</v>
      </c>
      <c r="I295" s="74">
        <v>-79.263763888861106</v>
      </c>
      <c r="J295" s="76">
        <v>43266</v>
      </c>
      <c r="K295" s="74">
        <v>39.621808299999998</v>
      </c>
      <c r="L295" s="74">
        <v>-79.263527777777696</v>
      </c>
      <c r="S295" s="74">
        <v>1</v>
      </c>
    </row>
    <row r="296" spans="1:19" x14ac:dyDescent="0.25">
      <c r="A296" s="74" t="s">
        <v>209</v>
      </c>
      <c r="B296" s="74" t="s">
        <v>210</v>
      </c>
      <c r="C296" s="74" t="s">
        <v>39</v>
      </c>
      <c r="D296" s="74" t="s">
        <v>170</v>
      </c>
      <c r="E296" s="74" t="s">
        <v>202</v>
      </c>
      <c r="F296" s="74">
        <v>291</v>
      </c>
      <c r="G296" s="76">
        <v>43260</v>
      </c>
      <c r="H296" s="74">
        <v>39.622202799999997</v>
      </c>
      <c r="I296" s="74">
        <v>-79.263763888861106</v>
      </c>
      <c r="S296" s="74">
        <v>0</v>
      </c>
    </row>
    <row r="297" spans="1:19" x14ac:dyDescent="0.25">
      <c r="A297" s="74" t="s">
        <v>209</v>
      </c>
      <c r="B297" s="74" t="s">
        <v>210</v>
      </c>
      <c r="C297" s="74" t="s">
        <v>43</v>
      </c>
      <c r="D297" s="74" t="s">
        <v>174</v>
      </c>
      <c r="E297" s="74" t="s">
        <v>202</v>
      </c>
      <c r="F297" s="74">
        <v>292</v>
      </c>
      <c r="G297" s="76">
        <v>43260</v>
      </c>
      <c r="H297" s="74">
        <v>39.622202799999997</v>
      </c>
      <c r="I297" s="74">
        <v>-79.263763888861106</v>
      </c>
      <c r="S297" s="74">
        <v>0</v>
      </c>
    </row>
    <row r="298" spans="1:19" x14ac:dyDescent="0.25">
      <c r="A298" s="74" t="s">
        <v>209</v>
      </c>
      <c r="B298" s="74" t="s">
        <v>210</v>
      </c>
      <c r="C298" s="74" t="s">
        <v>205</v>
      </c>
      <c r="D298" s="74" t="s">
        <v>161</v>
      </c>
      <c r="E298" s="74" t="s">
        <v>202</v>
      </c>
      <c r="F298" s="74">
        <v>293</v>
      </c>
      <c r="G298" s="76">
        <v>43260</v>
      </c>
      <c r="H298" s="74">
        <v>39.622202799999997</v>
      </c>
      <c r="I298" s="74">
        <v>-79.263763888861106</v>
      </c>
      <c r="S298" s="74">
        <v>0</v>
      </c>
    </row>
    <row r="299" spans="1:19" x14ac:dyDescent="0.25">
      <c r="A299" s="74" t="s">
        <v>209</v>
      </c>
      <c r="B299" s="74" t="s">
        <v>210</v>
      </c>
      <c r="C299" s="74" t="s">
        <v>203</v>
      </c>
      <c r="D299" s="74" t="s">
        <v>158</v>
      </c>
      <c r="E299" s="74" t="s">
        <v>202</v>
      </c>
      <c r="F299" s="74">
        <v>294</v>
      </c>
      <c r="G299" s="76">
        <v>43260</v>
      </c>
      <c r="H299" s="74">
        <v>39.622202799999997</v>
      </c>
      <c r="I299" s="74">
        <v>-79.263763888861106</v>
      </c>
      <c r="S299" s="74">
        <v>0</v>
      </c>
    </row>
    <row r="300" spans="1:19" x14ac:dyDescent="0.25">
      <c r="A300" s="74" t="s">
        <v>209</v>
      </c>
      <c r="B300" s="74" t="s">
        <v>210</v>
      </c>
      <c r="C300" s="74" t="s">
        <v>21</v>
      </c>
      <c r="D300" s="74" t="s">
        <v>152</v>
      </c>
      <c r="E300" s="74" t="s">
        <v>202</v>
      </c>
      <c r="F300" s="74">
        <v>295</v>
      </c>
      <c r="G300" s="76">
        <v>43260</v>
      </c>
      <c r="H300" s="74">
        <v>39.622202799999997</v>
      </c>
      <c r="I300" s="74">
        <v>-79.263763888861106</v>
      </c>
      <c r="S300" s="74">
        <v>0</v>
      </c>
    </row>
    <row r="301" spans="1:19" x14ac:dyDescent="0.25">
      <c r="A301" s="74" t="s">
        <v>209</v>
      </c>
      <c r="B301" s="74" t="s">
        <v>210</v>
      </c>
      <c r="C301" s="74" t="s">
        <v>21</v>
      </c>
      <c r="D301" s="74" t="s">
        <v>152</v>
      </c>
      <c r="E301" s="74" t="s">
        <v>202</v>
      </c>
      <c r="F301" s="74">
        <v>296</v>
      </c>
      <c r="G301" s="76">
        <v>43260</v>
      </c>
      <c r="H301" s="74">
        <v>39.622202799999997</v>
      </c>
      <c r="I301" s="74">
        <v>-79.263763888861106</v>
      </c>
      <c r="S301" s="74">
        <v>0</v>
      </c>
    </row>
    <row r="302" spans="1:19" x14ac:dyDescent="0.25">
      <c r="A302" s="74" t="s">
        <v>209</v>
      </c>
      <c r="B302" s="74" t="s">
        <v>210</v>
      </c>
      <c r="C302" s="74" t="s">
        <v>21</v>
      </c>
      <c r="D302" s="74" t="s">
        <v>152</v>
      </c>
      <c r="E302" s="74" t="s">
        <v>202</v>
      </c>
      <c r="F302" s="74">
        <v>297</v>
      </c>
      <c r="G302" s="76">
        <v>43260</v>
      </c>
      <c r="H302" s="74">
        <v>39.622202799999997</v>
      </c>
      <c r="I302" s="74">
        <v>-79.263763888861106</v>
      </c>
      <c r="S302" s="74">
        <v>0</v>
      </c>
    </row>
    <row r="303" spans="1:19" x14ac:dyDescent="0.25">
      <c r="A303" s="74" t="s">
        <v>209</v>
      </c>
      <c r="B303" s="74" t="s">
        <v>210</v>
      </c>
      <c r="C303" s="74" t="s">
        <v>203</v>
      </c>
      <c r="D303" s="74" t="s">
        <v>158</v>
      </c>
      <c r="E303" s="74" t="s">
        <v>202</v>
      </c>
      <c r="F303" s="74">
        <v>298</v>
      </c>
      <c r="G303" s="76">
        <v>43260</v>
      </c>
      <c r="H303" s="74">
        <v>39.622202799999997</v>
      </c>
      <c r="I303" s="74">
        <v>-79.263763888861106</v>
      </c>
      <c r="J303" s="76">
        <v>43266</v>
      </c>
      <c r="K303" s="74">
        <v>39.629097199999997</v>
      </c>
      <c r="L303" s="74">
        <v>-79.251602777777705</v>
      </c>
      <c r="S303" s="74">
        <v>1</v>
      </c>
    </row>
    <row r="304" spans="1:19" x14ac:dyDescent="0.25">
      <c r="A304" s="74" t="s">
        <v>209</v>
      </c>
      <c r="B304" s="74" t="s">
        <v>210</v>
      </c>
      <c r="C304" s="74" t="s">
        <v>21</v>
      </c>
      <c r="D304" s="74" t="s">
        <v>152</v>
      </c>
      <c r="E304" s="74" t="s">
        <v>202</v>
      </c>
      <c r="F304" s="74">
        <v>299</v>
      </c>
      <c r="G304" s="76">
        <v>43260</v>
      </c>
      <c r="H304" s="74">
        <v>39.621099999999998</v>
      </c>
      <c r="I304" s="74">
        <v>-79.263283333333305</v>
      </c>
      <c r="S304" s="74">
        <v>0</v>
      </c>
    </row>
    <row r="305" spans="1:19" x14ac:dyDescent="0.25">
      <c r="A305" s="74" t="s">
        <v>209</v>
      </c>
      <c r="B305" s="74" t="s">
        <v>210</v>
      </c>
      <c r="C305" s="74" t="s">
        <v>21</v>
      </c>
      <c r="D305" s="74" t="s">
        <v>152</v>
      </c>
      <c r="E305" s="74" t="s">
        <v>206</v>
      </c>
      <c r="F305" s="74">
        <v>300</v>
      </c>
      <c r="G305" s="76">
        <v>43260</v>
      </c>
      <c r="H305" s="74">
        <v>39.621099999999998</v>
      </c>
      <c r="I305" s="74">
        <v>-79.263283333333305</v>
      </c>
      <c r="S305" s="74">
        <v>0</v>
      </c>
    </row>
    <row r="306" spans="1:19" x14ac:dyDescent="0.25">
      <c r="A306" s="74" t="s">
        <v>209</v>
      </c>
      <c r="B306" s="74" t="s">
        <v>210</v>
      </c>
      <c r="C306" s="74" t="s">
        <v>41</v>
      </c>
      <c r="D306" s="74" t="s">
        <v>172</v>
      </c>
      <c r="E306" s="74" t="s">
        <v>202</v>
      </c>
      <c r="F306" s="74">
        <v>301</v>
      </c>
      <c r="G306" s="76">
        <v>43260</v>
      </c>
      <c r="H306" s="74">
        <v>39.621099999999998</v>
      </c>
      <c r="I306" s="74">
        <v>-79.263283333333305</v>
      </c>
      <c r="S306" s="74">
        <v>0</v>
      </c>
    </row>
    <row r="307" spans="1:19" x14ac:dyDescent="0.25">
      <c r="A307" s="74" t="s">
        <v>209</v>
      </c>
      <c r="B307" s="74" t="s">
        <v>210</v>
      </c>
      <c r="C307" s="74" t="s">
        <v>21</v>
      </c>
      <c r="D307" s="74" t="s">
        <v>152</v>
      </c>
      <c r="E307" s="74" t="s">
        <v>202</v>
      </c>
      <c r="F307" s="74">
        <v>302</v>
      </c>
      <c r="G307" s="76">
        <v>43260</v>
      </c>
      <c r="H307" s="74">
        <v>39.621099999999998</v>
      </c>
      <c r="I307" s="74">
        <v>-79.263283333333305</v>
      </c>
      <c r="S307" s="74">
        <v>0</v>
      </c>
    </row>
    <row r="308" spans="1:19" x14ac:dyDescent="0.25">
      <c r="A308" s="74" t="s">
        <v>209</v>
      </c>
      <c r="B308" s="74" t="s">
        <v>210</v>
      </c>
      <c r="C308" s="74" t="s">
        <v>44</v>
      </c>
      <c r="D308" s="74" t="s">
        <v>175</v>
      </c>
      <c r="E308" s="74" t="s">
        <v>202</v>
      </c>
      <c r="F308" s="74">
        <v>303</v>
      </c>
      <c r="G308" s="76">
        <v>43260</v>
      </c>
      <c r="H308" s="74">
        <v>39.621099999999998</v>
      </c>
      <c r="I308" s="74">
        <v>-79.263283333333305</v>
      </c>
      <c r="S308" s="74">
        <v>0</v>
      </c>
    </row>
    <row r="309" spans="1:19" x14ac:dyDescent="0.25">
      <c r="A309" s="74" t="s">
        <v>195</v>
      </c>
      <c r="B309" s="74" t="s">
        <v>230</v>
      </c>
      <c r="C309" s="74" t="s">
        <v>203</v>
      </c>
      <c r="D309" s="74" t="s">
        <v>158</v>
      </c>
      <c r="E309" s="74" t="s">
        <v>202</v>
      </c>
      <c r="F309" s="74">
        <v>304</v>
      </c>
      <c r="G309" s="76">
        <v>43263</v>
      </c>
      <c r="H309" s="74">
        <v>39.534747199999998</v>
      </c>
      <c r="I309" s="74">
        <v>-79.483130555555505</v>
      </c>
      <c r="J309" s="76">
        <v>43269</v>
      </c>
      <c r="K309" s="74">
        <v>39.5347583</v>
      </c>
      <c r="L309" s="74">
        <v>-79.483322222222199</v>
      </c>
      <c r="S309" s="74">
        <v>1</v>
      </c>
    </row>
    <row r="310" spans="1:19" x14ac:dyDescent="0.25">
      <c r="A310" s="74" t="s">
        <v>195</v>
      </c>
      <c r="B310" s="74" t="s">
        <v>230</v>
      </c>
      <c r="C310" s="74" t="s">
        <v>31</v>
      </c>
      <c r="D310" s="74" t="s">
        <v>162</v>
      </c>
      <c r="E310" s="74" t="s">
        <v>206</v>
      </c>
      <c r="F310" s="74">
        <v>305</v>
      </c>
      <c r="G310" s="76">
        <v>43263</v>
      </c>
      <c r="H310" s="74">
        <v>39.534788900000002</v>
      </c>
      <c r="I310" s="74">
        <v>-79.482941666666605</v>
      </c>
      <c r="S310" s="74">
        <v>0</v>
      </c>
    </row>
    <row r="311" spans="1:19" x14ac:dyDescent="0.25">
      <c r="A311" s="74" t="s">
        <v>195</v>
      </c>
      <c r="B311" s="74" t="s">
        <v>230</v>
      </c>
      <c r="C311" s="74" t="s">
        <v>31</v>
      </c>
      <c r="D311" s="74" t="s">
        <v>162</v>
      </c>
      <c r="E311" s="74" t="s">
        <v>206</v>
      </c>
      <c r="F311" s="74">
        <v>306</v>
      </c>
      <c r="G311" s="76">
        <v>43263</v>
      </c>
      <c r="H311" s="74">
        <v>39.534788900000002</v>
      </c>
      <c r="I311" s="74">
        <v>-79.482941666666605</v>
      </c>
      <c r="S311" s="74">
        <v>0</v>
      </c>
    </row>
    <row r="312" spans="1:19" x14ac:dyDescent="0.25">
      <c r="A312" s="74" t="s">
        <v>195</v>
      </c>
      <c r="B312" s="74" t="s">
        <v>230</v>
      </c>
      <c r="C312" s="74" t="s">
        <v>32</v>
      </c>
      <c r="D312" s="74" t="s">
        <v>163</v>
      </c>
      <c r="E312" s="74" t="s">
        <v>202</v>
      </c>
      <c r="F312" s="74">
        <v>307</v>
      </c>
      <c r="G312" s="76">
        <v>43263</v>
      </c>
      <c r="H312" s="74">
        <v>39.534788900000002</v>
      </c>
      <c r="I312" s="74">
        <v>-79.482941666666605</v>
      </c>
      <c r="S312" s="74">
        <v>0</v>
      </c>
    </row>
    <row r="313" spans="1:19" x14ac:dyDescent="0.25">
      <c r="A313" s="74" t="s">
        <v>195</v>
      </c>
      <c r="B313" s="74" t="s">
        <v>230</v>
      </c>
      <c r="C313" s="74" t="s">
        <v>31</v>
      </c>
      <c r="D313" s="74" t="s">
        <v>162</v>
      </c>
      <c r="E313" s="74" t="s">
        <v>202</v>
      </c>
      <c r="F313" s="74">
        <v>308</v>
      </c>
      <c r="G313" s="76">
        <v>43263</v>
      </c>
      <c r="H313" s="74">
        <v>39.534788900000002</v>
      </c>
      <c r="I313" s="74">
        <v>-79.482941666666605</v>
      </c>
      <c r="S313" s="74">
        <v>0</v>
      </c>
    </row>
    <row r="314" spans="1:19" x14ac:dyDescent="0.25">
      <c r="A314" s="74" t="s">
        <v>195</v>
      </c>
      <c r="B314" s="74" t="s">
        <v>230</v>
      </c>
      <c r="C314" s="74" t="s">
        <v>31</v>
      </c>
      <c r="D314" s="74" t="s">
        <v>162</v>
      </c>
      <c r="E314" s="74" t="s">
        <v>202</v>
      </c>
      <c r="F314" s="74">
        <v>309</v>
      </c>
      <c r="G314" s="76">
        <v>43263</v>
      </c>
      <c r="H314" s="74">
        <v>39.534788900000002</v>
      </c>
      <c r="I314" s="74">
        <v>-79.482941666666605</v>
      </c>
      <c r="S314" s="74">
        <v>0</v>
      </c>
    </row>
    <row r="315" spans="1:19" x14ac:dyDescent="0.25">
      <c r="A315" s="74" t="s">
        <v>195</v>
      </c>
      <c r="B315" s="74" t="s">
        <v>230</v>
      </c>
      <c r="C315" s="74" t="s">
        <v>35</v>
      </c>
      <c r="D315" s="74" t="s">
        <v>166</v>
      </c>
      <c r="E315" s="74" t="s">
        <v>202</v>
      </c>
      <c r="F315" s="74">
        <v>310</v>
      </c>
      <c r="G315" s="76">
        <v>43263</v>
      </c>
      <c r="H315" s="74">
        <v>39.534788900000002</v>
      </c>
      <c r="I315" s="74">
        <v>-79.482941666666605</v>
      </c>
      <c r="S315" s="74">
        <v>0</v>
      </c>
    </row>
    <row r="316" spans="1:19" x14ac:dyDescent="0.25">
      <c r="A316" s="74" t="s">
        <v>195</v>
      </c>
      <c r="B316" s="74" t="s">
        <v>230</v>
      </c>
      <c r="C316" s="74" t="s">
        <v>32</v>
      </c>
      <c r="D316" s="74" t="s">
        <v>163</v>
      </c>
      <c r="E316" s="74" t="s">
        <v>202</v>
      </c>
      <c r="F316" s="74">
        <v>311</v>
      </c>
      <c r="G316" s="76">
        <v>43263</v>
      </c>
      <c r="H316" s="74">
        <v>39.535033300000002</v>
      </c>
      <c r="I316" s="74">
        <v>-79.482977777777705</v>
      </c>
      <c r="S316" s="74">
        <v>0</v>
      </c>
    </row>
    <row r="317" spans="1:19" x14ac:dyDescent="0.25">
      <c r="A317" s="74" t="s">
        <v>195</v>
      </c>
      <c r="B317" s="74" t="s">
        <v>230</v>
      </c>
      <c r="C317" s="74" t="s">
        <v>44</v>
      </c>
      <c r="D317" s="74" t="s">
        <v>175</v>
      </c>
      <c r="E317" s="74" t="s">
        <v>202</v>
      </c>
      <c r="F317" s="74">
        <v>312</v>
      </c>
      <c r="G317" s="76">
        <v>43263</v>
      </c>
      <c r="H317" s="74">
        <v>39.535033300000002</v>
      </c>
      <c r="I317" s="74">
        <v>-79.482977777777705</v>
      </c>
      <c r="S317" s="74">
        <v>0</v>
      </c>
    </row>
    <row r="318" spans="1:19" x14ac:dyDescent="0.25">
      <c r="A318" s="74" t="s">
        <v>252</v>
      </c>
      <c r="B318" s="74" t="s">
        <v>253</v>
      </c>
      <c r="C318" s="74" t="s">
        <v>32</v>
      </c>
      <c r="D318" s="74" t="s">
        <v>163</v>
      </c>
      <c r="E318" s="74" t="s">
        <v>202</v>
      </c>
      <c r="F318" s="74">
        <v>313</v>
      </c>
      <c r="G318" s="76">
        <v>43265</v>
      </c>
      <c r="H318" s="74">
        <v>39.606236099999997</v>
      </c>
      <c r="I318" s="74">
        <v>-79.277000000000001</v>
      </c>
      <c r="S318" s="74">
        <v>0</v>
      </c>
    </row>
    <row r="319" spans="1:19" x14ac:dyDescent="0.25">
      <c r="A319" s="74" t="s">
        <v>252</v>
      </c>
      <c r="B319" s="74" t="s">
        <v>253</v>
      </c>
      <c r="C319" s="74" t="s">
        <v>235</v>
      </c>
      <c r="D319" s="74" t="s">
        <v>158</v>
      </c>
      <c r="E319" s="74" t="s">
        <v>202</v>
      </c>
      <c r="F319" s="74">
        <v>314</v>
      </c>
      <c r="G319" s="76">
        <v>43265</v>
      </c>
      <c r="H319" s="74">
        <v>39.606236099999997</v>
      </c>
      <c r="I319" s="74">
        <v>-79.277000000000001</v>
      </c>
      <c r="S319" s="74">
        <v>0</v>
      </c>
    </row>
    <row r="320" spans="1:19" x14ac:dyDescent="0.25">
      <c r="A320" s="74" t="s">
        <v>252</v>
      </c>
      <c r="B320" s="74" t="s">
        <v>253</v>
      </c>
      <c r="C320" s="74" t="s">
        <v>235</v>
      </c>
      <c r="D320" s="74" t="s">
        <v>158</v>
      </c>
      <c r="E320" s="74" t="s">
        <v>206</v>
      </c>
      <c r="F320" s="74">
        <v>315</v>
      </c>
      <c r="G320" s="76">
        <v>43265</v>
      </c>
      <c r="H320" s="74">
        <v>39.606236099999997</v>
      </c>
      <c r="I320" s="74">
        <v>-79.277000000000001</v>
      </c>
      <c r="S320" s="74">
        <v>0</v>
      </c>
    </row>
    <row r="321" spans="1:19" x14ac:dyDescent="0.25">
      <c r="A321" s="74" t="s">
        <v>252</v>
      </c>
      <c r="B321" s="74" t="s">
        <v>253</v>
      </c>
      <c r="C321" s="74" t="s">
        <v>21</v>
      </c>
      <c r="D321" s="74" t="s">
        <v>152</v>
      </c>
      <c r="E321" s="74" t="s">
        <v>202</v>
      </c>
      <c r="F321" s="74">
        <v>316</v>
      </c>
      <c r="G321" s="76">
        <v>43265</v>
      </c>
      <c r="H321" s="74">
        <v>39.606236099999997</v>
      </c>
      <c r="I321" s="74">
        <v>-79.277000000000001</v>
      </c>
      <c r="S321" s="74">
        <v>0</v>
      </c>
    </row>
    <row r="322" spans="1:19" x14ac:dyDescent="0.25">
      <c r="A322" s="74" t="s">
        <v>252</v>
      </c>
      <c r="B322" s="74" t="s">
        <v>253</v>
      </c>
      <c r="C322" s="74" t="s">
        <v>32</v>
      </c>
      <c r="D322" s="74" t="s">
        <v>163</v>
      </c>
      <c r="E322" s="74" t="s">
        <v>202</v>
      </c>
      <c r="F322" s="74">
        <v>317</v>
      </c>
      <c r="G322" s="76">
        <v>43265</v>
      </c>
      <c r="H322" s="74">
        <v>39.606236099999997</v>
      </c>
      <c r="I322" s="74">
        <v>-79.277000000000001</v>
      </c>
      <c r="S322" s="74">
        <v>0</v>
      </c>
    </row>
    <row r="323" spans="1:19" x14ac:dyDescent="0.25">
      <c r="A323" s="74" t="s">
        <v>252</v>
      </c>
      <c r="B323" s="74" t="s">
        <v>253</v>
      </c>
      <c r="C323" s="74" t="s">
        <v>235</v>
      </c>
      <c r="D323" s="74" t="s">
        <v>158</v>
      </c>
      <c r="E323" s="74" t="s">
        <v>202</v>
      </c>
      <c r="F323" s="74">
        <v>318</v>
      </c>
      <c r="G323" s="76">
        <v>43265</v>
      </c>
      <c r="H323" s="74">
        <v>39.606236099999997</v>
      </c>
      <c r="I323" s="74">
        <v>-79.277000000000001</v>
      </c>
      <c r="S323" s="74">
        <v>0</v>
      </c>
    </row>
    <row r="324" spans="1:19" x14ac:dyDescent="0.25">
      <c r="A324" s="74" t="s">
        <v>252</v>
      </c>
      <c r="B324" s="74" t="s">
        <v>253</v>
      </c>
      <c r="C324" s="74" t="s">
        <v>21</v>
      </c>
      <c r="D324" s="74" t="s">
        <v>152</v>
      </c>
      <c r="E324" s="74" t="s">
        <v>202</v>
      </c>
      <c r="F324" s="74">
        <v>319</v>
      </c>
      <c r="G324" s="76">
        <v>43265</v>
      </c>
      <c r="H324" s="74">
        <v>39.606236099999997</v>
      </c>
      <c r="I324" s="74">
        <v>-79.277000000000001</v>
      </c>
      <c r="S324" s="74">
        <v>0</v>
      </c>
    </row>
    <row r="325" spans="1:19" x14ac:dyDescent="0.25">
      <c r="A325" s="74" t="s">
        <v>252</v>
      </c>
      <c r="B325" s="74" t="s">
        <v>253</v>
      </c>
      <c r="C325" s="74" t="s">
        <v>21</v>
      </c>
      <c r="D325" s="74" t="s">
        <v>152</v>
      </c>
      <c r="E325" s="74" t="s">
        <v>202</v>
      </c>
      <c r="F325" s="74">
        <v>320</v>
      </c>
      <c r="G325" s="76">
        <v>43265</v>
      </c>
      <c r="H325" s="74">
        <v>39.606236099999997</v>
      </c>
      <c r="I325" s="74">
        <v>-79.277000000000001</v>
      </c>
      <c r="S325" s="74">
        <v>0</v>
      </c>
    </row>
    <row r="326" spans="1:19" x14ac:dyDescent="0.25">
      <c r="A326" s="74" t="s">
        <v>252</v>
      </c>
      <c r="B326" s="74" t="s">
        <v>253</v>
      </c>
      <c r="C326" s="74" t="s">
        <v>32</v>
      </c>
      <c r="D326" s="74" t="s">
        <v>163</v>
      </c>
      <c r="E326" s="74" t="s">
        <v>202</v>
      </c>
      <c r="F326" s="74">
        <v>321</v>
      </c>
      <c r="G326" s="76">
        <v>43265</v>
      </c>
      <c r="H326" s="74">
        <v>39.605958299999998</v>
      </c>
      <c r="I326" s="74">
        <v>-79.276763888888794</v>
      </c>
      <c r="S326" s="74">
        <v>0</v>
      </c>
    </row>
    <row r="327" spans="1:19" x14ac:dyDescent="0.25">
      <c r="A327" s="74" t="s">
        <v>252</v>
      </c>
      <c r="B327" s="74" t="s">
        <v>253</v>
      </c>
      <c r="C327" s="74" t="s">
        <v>235</v>
      </c>
      <c r="D327" s="74" t="s">
        <v>158</v>
      </c>
      <c r="E327" s="74" t="s">
        <v>202</v>
      </c>
      <c r="F327" s="74">
        <v>322</v>
      </c>
      <c r="G327" s="76">
        <v>43265</v>
      </c>
      <c r="H327" s="74">
        <v>39.605958299999998</v>
      </c>
      <c r="I327" s="74">
        <v>-79.276763888888794</v>
      </c>
      <c r="S327" s="74">
        <v>0</v>
      </c>
    </row>
    <row r="328" spans="1:19" x14ac:dyDescent="0.25">
      <c r="A328" s="74" t="s">
        <v>252</v>
      </c>
      <c r="B328" s="74" t="s">
        <v>253</v>
      </c>
      <c r="C328" s="74" t="s">
        <v>21</v>
      </c>
      <c r="D328" s="74" t="s">
        <v>152</v>
      </c>
      <c r="E328" s="74" t="s">
        <v>202</v>
      </c>
      <c r="F328" s="74">
        <v>323</v>
      </c>
      <c r="G328" s="76">
        <v>43265</v>
      </c>
      <c r="H328" s="74">
        <v>39.605958299999998</v>
      </c>
      <c r="I328" s="74">
        <v>-79.276763888888794</v>
      </c>
      <c r="S328" s="74">
        <v>0</v>
      </c>
    </row>
    <row r="329" spans="1:19" x14ac:dyDescent="0.25">
      <c r="A329" s="74" t="s">
        <v>252</v>
      </c>
      <c r="B329" s="74" t="s">
        <v>253</v>
      </c>
      <c r="C329" s="74" t="s">
        <v>21</v>
      </c>
      <c r="D329" s="74" t="s">
        <v>152</v>
      </c>
      <c r="E329" s="74" t="s">
        <v>202</v>
      </c>
      <c r="F329" s="74">
        <v>324</v>
      </c>
      <c r="G329" s="76">
        <v>43265</v>
      </c>
      <c r="H329" s="74">
        <v>39.605958299999998</v>
      </c>
      <c r="I329" s="74">
        <v>-79.276763888888794</v>
      </c>
      <c r="S329" s="74">
        <v>0</v>
      </c>
    </row>
    <row r="330" spans="1:19" x14ac:dyDescent="0.25">
      <c r="A330" s="74" t="s">
        <v>252</v>
      </c>
      <c r="B330" s="74" t="s">
        <v>253</v>
      </c>
      <c r="C330" s="74" t="s">
        <v>21</v>
      </c>
      <c r="D330" s="74" t="s">
        <v>152</v>
      </c>
      <c r="E330" s="74" t="s">
        <v>202</v>
      </c>
      <c r="F330" s="74">
        <v>325</v>
      </c>
      <c r="G330" s="76">
        <v>43265</v>
      </c>
      <c r="H330" s="74">
        <v>39.605958299999998</v>
      </c>
      <c r="I330" s="74">
        <v>-79.276763888888794</v>
      </c>
      <c r="S330" s="74">
        <v>0</v>
      </c>
    </row>
    <row r="331" spans="1:19" x14ac:dyDescent="0.25">
      <c r="A331" s="74" t="s">
        <v>252</v>
      </c>
      <c r="B331" s="74" t="s">
        <v>253</v>
      </c>
      <c r="C331" s="74" t="s">
        <v>21</v>
      </c>
      <c r="D331" s="74" t="s">
        <v>152</v>
      </c>
      <c r="E331" s="74" t="s">
        <v>202</v>
      </c>
      <c r="F331" s="74">
        <v>326</v>
      </c>
      <c r="G331" s="76">
        <v>43265</v>
      </c>
      <c r="H331" s="74">
        <v>39.605958299999998</v>
      </c>
      <c r="I331" s="74">
        <v>-79.276763888888794</v>
      </c>
      <c r="S331" s="74">
        <v>0</v>
      </c>
    </row>
    <row r="332" spans="1:19" x14ac:dyDescent="0.25">
      <c r="A332" s="74" t="s">
        <v>252</v>
      </c>
      <c r="B332" s="74" t="s">
        <v>253</v>
      </c>
      <c r="C332" s="74" t="s">
        <v>235</v>
      </c>
      <c r="D332" s="74" t="s">
        <v>158</v>
      </c>
      <c r="E332" s="74" t="s">
        <v>202</v>
      </c>
      <c r="F332" s="74">
        <v>327</v>
      </c>
      <c r="G332" s="76">
        <v>43265</v>
      </c>
      <c r="H332" s="74">
        <v>39.605958299999998</v>
      </c>
      <c r="I332" s="74">
        <v>-79.276763888888794</v>
      </c>
      <c r="S332" s="74">
        <v>0</v>
      </c>
    </row>
    <row r="333" spans="1:19" x14ac:dyDescent="0.25">
      <c r="A333" s="74" t="s">
        <v>252</v>
      </c>
      <c r="B333" s="74" t="s">
        <v>253</v>
      </c>
      <c r="C333" s="74" t="s">
        <v>21</v>
      </c>
      <c r="D333" s="74" t="s">
        <v>152</v>
      </c>
      <c r="E333" s="74" t="s">
        <v>202</v>
      </c>
      <c r="F333" s="74">
        <v>328</v>
      </c>
      <c r="G333" s="76">
        <v>43265</v>
      </c>
      <c r="H333" s="74">
        <v>39.605958299999998</v>
      </c>
      <c r="I333" s="74">
        <v>-79.276763888888794</v>
      </c>
      <c r="S333" s="74">
        <v>0</v>
      </c>
    </row>
    <row r="334" spans="1:19" x14ac:dyDescent="0.25">
      <c r="A334" s="74" t="s">
        <v>252</v>
      </c>
      <c r="B334" s="74" t="s">
        <v>253</v>
      </c>
      <c r="C334" s="74" t="s">
        <v>235</v>
      </c>
      <c r="D334" s="74" t="s">
        <v>158</v>
      </c>
      <c r="E334" s="74" t="s">
        <v>202</v>
      </c>
      <c r="F334" s="74">
        <v>329</v>
      </c>
      <c r="G334" s="76">
        <v>43265</v>
      </c>
      <c r="H334" s="74">
        <v>39.604408300000003</v>
      </c>
      <c r="I334" s="74">
        <v>-79.277405555555504</v>
      </c>
      <c r="S334" s="74">
        <v>0</v>
      </c>
    </row>
    <row r="335" spans="1:19" x14ac:dyDescent="0.25">
      <c r="A335" s="74" t="s">
        <v>252</v>
      </c>
      <c r="B335" s="74" t="s">
        <v>253</v>
      </c>
      <c r="C335" s="74" t="s">
        <v>235</v>
      </c>
      <c r="D335" s="74" t="s">
        <v>158</v>
      </c>
      <c r="E335" s="74" t="s">
        <v>202</v>
      </c>
      <c r="F335" s="74">
        <v>330</v>
      </c>
      <c r="G335" s="76">
        <v>43265</v>
      </c>
      <c r="H335" s="74">
        <v>39.604408300000003</v>
      </c>
      <c r="I335" s="74">
        <v>-79.277405555555504</v>
      </c>
      <c r="S335" s="74">
        <v>0</v>
      </c>
    </row>
    <row r="336" spans="1:19" x14ac:dyDescent="0.25">
      <c r="A336" s="74" t="s">
        <v>252</v>
      </c>
      <c r="B336" s="74" t="s">
        <v>253</v>
      </c>
      <c r="C336" s="74" t="s">
        <v>21</v>
      </c>
      <c r="D336" s="74" t="s">
        <v>152</v>
      </c>
      <c r="E336" s="74" t="s">
        <v>202</v>
      </c>
      <c r="F336" s="74">
        <v>331</v>
      </c>
      <c r="G336" s="76">
        <v>43265</v>
      </c>
      <c r="H336" s="74">
        <v>39.604408300000003</v>
      </c>
      <c r="I336" s="74">
        <v>-79.277405555555504</v>
      </c>
      <c r="S336" s="74">
        <v>0</v>
      </c>
    </row>
    <row r="337" spans="1:19" x14ac:dyDescent="0.25">
      <c r="A337" s="74" t="s">
        <v>252</v>
      </c>
      <c r="B337" s="74" t="s">
        <v>253</v>
      </c>
      <c r="C337" s="74" t="s">
        <v>235</v>
      </c>
      <c r="D337" s="74" t="s">
        <v>158</v>
      </c>
      <c r="E337" s="74" t="s">
        <v>202</v>
      </c>
      <c r="F337" s="74">
        <v>332</v>
      </c>
      <c r="G337" s="76">
        <v>43265</v>
      </c>
      <c r="H337" s="74">
        <v>39.604408300000003</v>
      </c>
      <c r="I337" s="74">
        <v>-79.277405555555504</v>
      </c>
      <c r="S337" s="74">
        <v>0</v>
      </c>
    </row>
    <row r="338" spans="1:19" x14ac:dyDescent="0.25">
      <c r="A338" s="74" t="s">
        <v>252</v>
      </c>
      <c r="B338" s="74" t="s">
        <v>253</v>
      </c>
      <c r="C338" s="74" t="s">
        <v>21</v>
      </c>
      <c r="D338" s="74" t="s">
        <v>152</v>
      </c>
      <c r="E338" s="74" t="s">
        <v>202</v>
      </c>
      <c r="F338" s="74">
        <v>333</v>
      </c>
      <c r="G338" s="76">
        <v>43265</v>
      </c>
      <c r="H338" s="74">
        <v>39.604408300000003</v>
      </c>
      <c r="I338" s="74">
        <v>-79.277405555555504</v>
      </c>
      <c r="S338" s="74">
        <v>0</v>
      </c>
    </row>
    <row r="339" spans="1:19" x14ac:dyDescent="0.25">
      <c r="A339" s="74" t="s">
        <v>252</v>
      </c>
      <c r="B339" s="74" t="s">
        <v>253</v>
      </c>
      <c r="C339" s="74" t="s">
        <v>21</v>
      </c>
      <c r="D339" s="74" t="s">
        <v>152</v>
      </c>
      <c r="E339" s="74" t="s">
        <v>202</v>
      </c>
      <c r="F339" s="74">
        <v>334</v>
      </c>
      <c r="G339" s="76">
        <v>43265</v>
      </c>
      <c r="H339" s="74">
        <v>39.604408300000003</v>
      </c>
      <c r="I339" s="74">
        <v>-79.277405555555504</v>
      </c>
      <c r="S339" s="74">
        <v>0</v>
      </c>
    </row>
    <row r="340" spans="1:19" ht="15.75" customHeight="1" x14ac:dyDescent="0.25">
      <c r="A340" s="74" t="s">
        <v>252</v>
      </c>
      <c r="B340" s="74" t="s">
        <v>253</v>
      </c>
      <c r="C340" s="74" t="s">
        <v>21</v>
      </c>
      <c r="D340" s="74" t="s">
        <v>152</v>
      </c>
      <c r="E340" s="74" t="s">
        <v>202</v>
      </c>
      <c r="F340" s="74">
        <v>335</v>
      </c>
      <c r="G340" s="76">
        <v>43265</v>
      </c>
      <c r="H340" s="74">
        <v>39.604408300000003</v>
      </c>
      <c r="I340" s="74">
        <v>-79.277405555555504</v>
      </c>
      <c r="S340" s="74">
        <v>0</v>
      </c>
    </row>
    <row r="341" spans="1:19" x14ac:dyDescent="0.25">
      <c r="A341" s="74" t="s">
        <v>252</v>
      </c>
      <c r="B341" s="74" t="s">
        <v>253</v>
      </c>
      <c r="C341" s="74" t="s">
        <v>21</v>
      </c>
      <c r="D341" s="74" t="s">
        <v>152</v>
      </c>
      <c r="E341" s="74" t="s">
        <v>202</v>
      </c>
      <c r="F341" s="74">
        <v>336</v>
      </c>
      <c r="G341" s="76">
        <v>43265</v>
      </c>
      <c r="H341" s="74">
        <v>39.604408300000003</v>
      </c>
      <c r="I341" s="74">
        <v>-79.277405555555504</v>
      </c>
      <c r="S341" s="74">
        <v>0</v>
      </c>
    </row>
    <row r="342" spans="1:19" x14ac:dyDescent="0.25">
      <c r="A342" s="74" t="s">
        <v>252</v>
      </c>
      <c r="B342" s="74" t="s">
        <v>253</v>
      </c>
      <c r="C342" s="74" t="s">
        <v>21</v>
      </c>
      <c r="D342" s="74" t="s">
        <v>152</v>
      </c>
      <c r="E342" s="74" t="s">
        <v>202</v>
      </c>
      <c r="F342" s="74">
        <v>337</v>
      </c>
      <c r="G342" s="76">
        <v>43265</v>
      </c>
      <c r="H342" s="74">
        <v>39.604408300000003</v>
      </c>
      <c r="I342" s="74">
        <v>-79.277405555555504</v>
      </c>
      <c r="S342" s="74">
        <v>0</v>
      </c>
    </row>
    <row r="343" spans="1:19" x14ac:dyDescent="0.25">
      <c r="A343" s="74" t="s">
        <v>252</v>
      </c>
      <c r="B343" s="74" t="s">
        <v>253</v>
      </c>
      <c r="C343" s="74" t="s">
        <v>235</v>
      </c>
      <c r="D343" s="74" t="s">
        <v>158</v>
      </c>
      <c r="E343" s="74" t="s">
        <v>202</v>
      </c>
      <c r="F343" s="74">
        <v>338</v>
      </c>
      <c r="G343" s="76">
        <v>43265</v>
      </c>
      <c r="H343" s="74">
        <v>39.604408300000003</v>
      </c>
      <c r="I343" s="74">
        <v>-79.277405555555504</v>
      </c>
      <c r="S343" s="74">
        <v>0</v>
      </c>
    </row>
    <row r="344" spans="1:19" x14ac:dyDescent="0.25">
      <c r="A344" s="74" t="s">
        <v>252</v>
      </c>
      <c r="B344" s="74" t="s">
        <v>253</v>
      </c>
      <c r="C344" s="74" t="s">
        <v>13</v>
      </c>
      <c r="D344" s="74" t="s">
        <v>144</v>
      </c>
      <c r="E344" s="74" t="s">
        <v>202</v>
      </c>
      <c r="F344" s="74">
        <v>339</v>
      </c>
      <c r="G344" s="76">
        <v>43265</v>
      </c>
      <c r="H344" s="74">
        <v>39.604408300000003</v>
      </c>
      <c r="I344" s="74">
        <v>-79.277405555555504</v>
      </c>
      <c r="S344" s="74">
        <v>0</v>
      </c>
    </row>
    <row r="345" spans="1:19" x14ac:dyDescent="0.25">
      <c r="A345" s="74" t="s">
        <v>252</v>
      </c>
      <c r="B345" s="74" t="s">
        <v>253</v>
      </c>
      <c r="C345" s="74" t="s">
        <v>235</v>
      </c>
      <c r="D345" s="74" t="s">
        <v>158</v>
      </c>
      <c r="E345" s="74" t="s">
        <v>202</v>
      </c>
      <c r="F345" s="74">
        <v>340</v>
      </c>
      <c r="G345" s="76">
        <v>43265</v>
      </c>
      <c r="H345" s="74">
        <v>39.604408300000003</v>
      </c>
      <c r="I345" s="74">
        <v>-79.277405555555504</v>
      </c>
      <c r="S345" s="74">
        <v>0</v>
      </c>
    </row>
    <row r="346" spans="1:19" x14ac:dyDescent="0.25">
      <c r="A346" s="74" t="s">
        <v>252</v>
      </c>
      <c r="B346" s="74" t="s">
        <v>253</v>
      </c>
      <c r="C346" s="74" t="s">
        <v>235</v>
      </c>
      <c r="D346" s="74" t="s">
        <v>158</v>
      </c>
      <c r="E346" s="74" t="s">
        <v>202</v>
      </c>
      <c r="F346" s="74">
        <v>341</v>
      </c>
      <c r="G346" s="76">
        <v>43265</v>
      </c>
      <c r="H346" s="74">
        <v>39.604408300000003</v>
      </c>
      <c r="I346" s="74">
        <v>-79.277405555555504</v>
      </c>
      <c r="S346" s="74">
        <v>0</v>
      </c>
    </row>
    <row r="347" spans="1:19" x14ac:dyDescent="0.25">
      <c r="A347" s="74" t="s">
        <v>252</v>
      </c>
      <c r="B347" s="74" t="s">
        <v>253</v>
      </c>
      <c r="C347" s="74" t="s">
        <v>21</v>
      </c>
      <c r="D347" s="74" t="s">
        <v>152</v>
      </c>
      <c r="E347" s="74" t="s">
        <v>202</v>
      </c>
      <c r="F347" s="74">
        <v>342</v>
      </c>
      <c r="G347" s="76">
        <v>43265</v>
      </c>
      <c r="H347" s="74">
        <v>39.604408300000003</v>
      </c>
      <c r="I347" s="74">
        <v>-79.277405555555504</v>
      </c>
      <c r="S347" s="74">
        <v>0</v>
      </c>
    </row>
    <row r="348" spans="1:19" x14ac:dyDescent="0.25">
      <c r="A348" s="74" t="s">
        <v>277</v>
      </c>
      <c r="B348" s="74" t="s">
        <v>278</v>
      </c>
      <c r="C348" s="74" t="s">
        <v>32</v>
      </c>
      <c r="D348" s="74" t="s">
        <v>163</v>
      </c>
      <c r="E348" s="74" t="s">
        <v>202</v>
      </c>
      <c r="F348" s="74">
        <v>343</v>
      </c>
      <c r="G348" s="76">
        <v>43265</v>
      </c>
      <c r="H348" s="74">
        <v>39.602194400000002</v>
      </c>
      <c r="I348" s="74">
        <v>-79.273016666666607</v>
      </c>
      <c r="S348" s="74">
        <v>0</v>
      </c>
    </row>
    <row r="349" spans="1:19" x14ac:dyDescent="0.25">
      <c r="A349" s="74" t="s">
        <v>277</v>
      </c>
      <c r="B349" s="74" t="s">
        <v>278</v>
      </c>
      <c r="C349" s="74" t="s">
        <v>32</v>
      </c>
      <c r="D349" s="74" t="s">
        <v>163</v>
      </c>
      <c r="E349" s="74" t="s">
        <v>202</v>
      </c>
      <c r="F349" s="74">
        <v>344</v>
      </c>
      <c r="G349" s="76">
        <v>43265</v>
      </c>
      <c r="H349" s="74">
        <v>39.602194400000002</v>
      </c>
      <c r="I349" s="74">
        <v>-79.273016666666607</v>
      </c>
      <c r="S349" s="74">
        <v>0</v>
      </c>
    </row>
    <row r="350" spans="1:19" x14ac:dyDescent="0.25">
      <c r="A350" s="74" t="s">
        <v>277</v>
      </c>
      <c r="B350" s="74" t="s">
        <v>278</v>
      </c>
      <c r="C350" s="74" t="s">
        <v>32</v>
      </c>
      <c r="D350" s="74" t="s">
        <v>163</v>
      </c>
      <c r="E350" s="74" t="s">
        <v>202</v>
      </c>
      <c r="F350" s="74">
        <v>345</v>
      </c>
      <c r="G350" s="76">
        <v>43265</v>
      </c>
      <c r="H350" s="74">
        <v>39.602194400000002</v>
      </c>
      <c r="I350" s="74">
        <v>-79.273016666666607</v>
      </c>
      <c r="S350" s="74">
        <v>0</v>
      </c>
    </row>
    <row r="351" spans="1:19" x14ac:dyDescent="0.25">
      <c r="A351" s="74" t="s">
        <v>277</v>
      </c>
      <c r="B351" s="74" t="s">
        <v>278</v>
      </c>
      <c r="C351" s="74" t="s">
        <v>235</v>
      </c>
      <c r="D351" s="74" t="s">
        <v>158</v>
      </c>
      <c r="E351" s="74" t="s">
        <v>202</v>
      </c>
      <c r="F351" s="74">
        <v>346</v>
      </c>
      <c r="G351" s="76">
        <v>43265</v>
      </c>
      <c r="H351" s="74">
        <v>39.602347199999997</v>
      </c>
      <c r="I351" s="74">
        <v>-79.272727777777703</v>
      </c>
      <c r="S351" s="74">
        <v>0</v>
      </c>
    </row>
    <row r="352" spans="1:19" x14ac:dyDescent="0.25">
      <c r="A352" s="74" t="s">
        <v>277</v>
      </c>
      <c r="B352" s="74" t="s">
        <v>278</v>
      </c>
      <c r="C352" s="74" t="s">
        <v>32</v>
      </c>
      <c r="D352" s="74" t="s">
        <v>163</v>
      </c>
      <c r="E352" s="74" t="s">
        <v>202</v>
      </c>
      <c r="F352" s="74">
        <v>347</v>
      </c>
      <c r="G352" s="76">
        <v>43265</v>
      </c>
      <c r="H352" s="74">
        <v>39.602347199999997</v>
      </c>
      <c r="I352" s="74">
        <v>-79.272727777777703</v>
      </c>
      <c r="S352" s="74">
        <v>0</v>
      </c>
    </row>
    <row r="353" spans="1:19" x14ac:dyDescent="0.25">
      <c r="A353" s="74" t="s">
        <v>277</v>
      </c>
      <c r="B353" s="74" t="s">
        <v>278</v>
      </c>
      <c r="C353" s="74" t="s">
        <v>235</v>
      </c>
      <c r="D353" s="74" t="s">
        <v>158</v>
      </c>
      <c r="E353" s="74" t="s">
        <v>202</v>
      </c>
      <c r="F353" s="74">
        <v>348</v>
      </c>
      <c r="G353" s="76">
        <v>43265</v>
      </c>
      <c r="H353" s="74">
        <v>39.602347199999997</v>
      </c>
      <c r="I353" s="74">
        <v>-79.272727777777703</v>
      </c>
      <c r="S353" s="74">
        <v>0</v>
      </c>
    </row>
    <row r="354" spans="1:19" x14ac:dyDescent="0.25">
      <c r="A354" s="74" t="s">
        <v>277</v>
      </c>
      <c r="B354" s="74" t="s">
        <v>278</v>
      </c>
      <c r="C354" s="74" t="s">
        <v>13</v>
      </c>
      <c r="D354" s="74" t="s">
        <v>144</v>
      </c>
      <c r="E354" s="74" t="s">
        <v>202</v>
      </c>
      <c r="F354" s="74">
        <v>349</v>
      </c>
      <c r="G354" s="76">
        <v>43265</v>
      </c>
      <c r="H354" s="74">
        <v>39.602347199999997</v>
      </c>
      <c r="I354" s="74">
        <v>-79.272727777777703</v>
      </c>
      <c r="S354" s="74">
        <v>0</v>
      </c>
    </row>
    <row r="355" spans="1:19" x14ac:dyDescent="0.25">
      <c r="A355" s="74" t="s">
        <v>250</v>
      </c>
      <c r="B355" s="74" t="s">
        <v>244</v>
      </c>
      <c r="C355" s="74" t="s">
        <v>39</v>
      </c>
      <c r="D355" s="74" t="s">
        <v>170</v>
      </c>
      <c r="E355" s="74" t="s">
        <v>202</v>
      </c>
      <c r="F355" s="74">
        <v>350</v>
      </c>
      <c r="G355" s="76">
        <v>43265</v>
      </c>
      <c r="H355" s="74">
        <v>39.631383300000003</v>
      </c>
      <c r="I355" s="74">
        <v>-79.260094444444405</v>
      </c>
      <c r="S355" s="74">
        <v>0</v>
      </c>
    </row>
    <row r="356" spans="1:19" x14ac:dyDescent="0.25">
      <c r="A356" s="74" t="s">
        <v>250</v>
      </c>
      <c r="B356" s="74" t="s">
        <v>244</v>
      </c>
      <c r="C356" s="74" t="s">
        <v>39</v>
      </c>
      <c r="D356" s="74" t="s">
        <v>170</v>
      </c>
      <c r="E356" s="74" t="s">
        <v>202</v>
      </c>
      <c r="F356" s="74">
        <v>351</v>
      </c>
      <c r="G356" s="76">
        <v>43265</v>
      </c>
      <c r="H356" s="74">
        <v>39.630372199999996</v>
      </c>
      <c r="I356" s="74">
        <v>-79.257994444444407</v>
      </c>
      <c r="S356" s="74">
        <v>0</v>
      </c>
    </row>
    <row r="357" spans="1:19" x14ac:dyDescent="0.25">
      <c r="A357" s="74" t="s">
        <v>238</v>
      </c>
      <c r="B357" s="74" t="s">
        <v>237</v>
      </c>
      <c r="C357" s="74" t="s">
        <v>235</v>
      </c>
      <c r="D357" s="74" t="s">
        <v>158</v>
      </c>
      <c r="E357" s="74" t="s">
        <v>202</v>
      </c>
      <c r="F357" s="74">
        <v>352</v>
      </c>
      <c r="G357" s="76">
        <v>43265</v>
      </c>
      <c r="H357" s="74">
        <v>39.626727799999998</v>
      </c>
      <c r="I357" s="74">
        <v>-79.257752777777497</v>
      </c>
      <c r="S357" s="74">
        <v>0</v>
      </c>
    </row>
    <row r="358" spans="1:19" x14ac:dyDescent="0.25">
      <c r="A358" s="74" t="s">
        <v>238</v>
      </c>
      <c r="B358" s="74" t="s">
        <v>237</v>
      </c>
      <c r="C358" s="74" t="s">
        <v>31</v>
      </c>
      <c r="D358" s="74" t="s">
        <v>162</v>
      </c>
      <c r="E358" s="74" t="s">
        <v>202</v>
      </c>
      <c r="F358" s="74">
        <v>353</v>
      </c>
      <c r="G358" s="76">
        <v>43265</v>
      </c>
      <c r="H358" s="74">
        <v>39.626727799999998</v>
      </c>
      <c r="I358" s="74">
        <v>-79.257752777777497</v>
      </c>
      <c r="S358" s="74">
        <v>0</v>
      </c>
    </row>
    <row r="359" spans="1:19" x14ac:dyDescent="0.25">
      <c r="A359" s="74" t="s">
        <v>238</v>
      </c>
      <c r="B359" s="74" t="s">
        <v>237</v>
      </c>
      <c r="C359" s="74" t="s">
        <v>21</v>
      </c>
      <c r="D359" s="74" t="s">
        <v>152</v>
      </c>
      <c r="E359" s="74" t="s">
        <v>202</v>
      </c>
      <c r="F359" s="74">
        <v>354</v>
      </c>
      <c r="G359" s="76">
        <v>43265</v>
      </c>
      <c r="H359" s="74">
        <v>39.626727799999998</v>
      </c>
      <c r="I359" s="74">
        <v>-79.257752777777497</v>
      </c>
      <c r="S359" s="74">
        <v>0</v>
      </c>
    </row>
    <row r="360" spans="1:19" x14ac:dyDescent="0.25">
      <c r="A360" s="74" t="s">
        <v>238</v>
      </c>
      <c r="B360" s="74" t="s">
        <v>237</v>
      </c>
      <c r="C360" s="74" t="s">
        <v>24</v>
      </c>
      <c r="D360" s="74" t="s">
        <v>155</v>
      </c>
      <c r="E360" s="74" t="s">
        <v>202</v>
      </c>
      <c r="F360" s="74">
        <v>355</v>
      </c>
      <c r="G360" s="76">
        <v>43265</v>
      </c>
      <c r="H360" s="74">
        <v>39.626727799999998</v>
      </c>
      <c r="I360" s="74">
        <v>-79.257752777777497</v>
      </c>
      <c r="S360" s="74">
        <v>0</v>
      </c>
    </row>
    <row r="361" spans="1:19" x14ac:dyDescent="0.25">
      <c r="A361" s="74" t="s">
        <v>209</v>
      </c>
      <c r="B361" s="74" t="s">
        <v>210</v>
      </c>
      <c r="C361" s="74" t="s">
        <v>21</v>
      </c>
      <c r="D361" s="74" t="s">
        <v>152</v>
      </c>
      <c r="E361" s="74" t="s">
        <v>202</v>
      </c>
      <c r="F361" s="74">
        <v>356</v>
      </c>
      <c r="G361" s="76">
        <v>43266</v>
      </c>
      <c r="H361" s="74">
        <v>39.620899999999999</v>
      </c>
      <c r="I361" s="74">
        <v>-79.263122222221895</v>
      </c>
      <c r="S361" s="74">
        <v>0</v>
      </c>
    </row>
    <row r="362" spans="1:19" x14ac:dyDescent="0.25">
      <c r="A362" s="74" t="s">
        <v>209</v>
      </c>
      <c r="B362" s="74" t="s">
        <v>210</v>
      </c>
      <c r="C362" s="74" t="s">
        <v>205</v>
      </c>
      <c r="D362" s="74" t="s">
        <v>161</v>
      </c>
      <c r="E362" s="74" t="s">
        <v>202</v>
      </c>
      <c r="F362" s="74">
        <v>357</v>
      </c>
      <c r="G362" s="76">
        <v>43266</v>
      </c>
      <c r="H362" s="74">
        <v>39.620899999999999</v>
      </c>
      <c r="I362" s="74">
        <v>-79.263122222221895</v>
      </c>
      <c r="S362" s="74">
        <v>0</v>
      </c>
    </row>
    <row r="363" spans="1:19" x14ac:dyDescent="0.25">
      <c r="A363" s="74" t="s">
        <v>209</v>
      </c>
      <c r="B363" s="74" t="s">
        <v>210</v>
      </c>
      <c r="C363" s="74" t="s">
        <v>203</v>
      </c>
      <c r="D363" s="74" t="s">
        <v>158</v>
      </c>
      <c r="E363" s="74" t="s">
        <v>202</v>
      </c>
      <c r="F363" s="74">
        <v>358</v>
      </c>
      <c r="G363" s="76">
        <v>43266</v>
      </c>
      <c r="H363" s="74">
        <v>39.620899999999999</v>
      </c>
      <c r="I363" s="74">
        <v>-79.263122222221895</v>
      </c>
      <c r="S363" s="74">
        <v>0</v>
      </c>
    </row>
    <row r="364" spans="1:19" x14ac:dyDescent="0.25">
      <c r="A364" s="74" t="s">
        <v>209</v>
      </c>
      <c r="B364" s="74" t="s">
        <v>210</v>
      </c>
      <c r="C364" s="74" t="s">
        <v>203</v>
      </c>
      <c r="D364" s="74" t="s">
        <v>158</v>
      </c>
      <c r="E364" s="74" t="s">
        <v>202</v>
      </c>
      <c r="F364" s="74">
        <v>359</v>
      </c>
      <c r="G364" s="76">
        <v>43266</v>
      </c>
      <c r="H364" s="74">
        <v>39.620899999999999</v>
      </c>
      <c r="I364" s="74">
        <v>-79.263122222221895</v>
      </c>
      <c r="S364" s="74">
        <v>0</v>
      </c>
    </row>
    <row r="365" spans="1:19" x14ac:dyDescent="0.25">
      <c r="A365" s="74" t="s">
        <v>209</v>
      </c>
      <c r="B365" s="74" t="s">
        <v>210</v>
      </c>
      <c r="C365" s="74" t="s">
        <v>203</v>
      </c>
      <c r="D365" s="74" t="s">
        <v>158</v>
      </c>
      <c r="E365" s="74" t="s">
        <v>202</v>
      </c>
      <c r="F365" s="74">
        <v>360</v>
      </c>
      <c r="G365" s="76">
        <v>43266</v>
      </c>
      <c r="H365" s="74">
        <v>39.620899999999999</v>
      </c>
      <c r="I365" s="74">
        <v>-79.263122222221895</v>
      </c>
      <c r="S365" s="74">
        <v>0</v>
      </c>
    </row>
    <row r="366" spans="1:19" x14ac:dyDescent="0.25">
      <c r="A366" s="74" t="s">
        <v>209</v>
      </c>
      <c r="B366" s="74" t="s">
        <v>210</v>
      </c>
      <c r="C366" s="74" t="s">
        <v>205</v>
      </c>
      <c r="D366" s="74" t="s">
        <v>161</v>
      </c>
      <c r="E366" s="74" t="s">
        <v>202</v>
      </c>
      <c r="F366" s="74">
        <v>361</v>
      </c>
      <c r="G366" s="76">
        <v>43266</v>
      </c>
      <c r="H366" s="74">
        <v>39.620899999999999</v>
      </c>
      <c r="I366" s="74">
        <v>-79.263122222221895</v>
      </c>
      <c r="S366" s="74">
        <v>0</v>
      </c>
    </row>
    <row r="367" spans="1:19" x14ac:dyDescent="0.25">
      <c r="A367" s="74" t="s">
        <v>209</v>
      </c>
      <c r="B367" s="74" t="s">
        <v>210</v>
      </c>
      <c r="C367" s="74" t="s">
        <v>203</v>
      </c>
      <c r="D367" s="74" t="s">
        <v>158</v>
      </c>
      <c r="E367" s="74" t="s">
        <v>202</v>
      </c>
      <c r="F367" s="74">
        <v>362</v>
      </c>
      <c r="G367" s="76">
        <v>43266</v>
      </c>
      <c r="H367" s="74">
        <v>39.620899999999999</v>
      </c>
      <c r="I367" s="74">
        <v>-79.263122222221895</v>
      </c>
      <c r="S367" s="74">
        <v>0</v>
      </c>
    </row>
    <row r="368" spans="1:19" x14ac:dyDescent="0.25">
      <c r="A368" s="74" t="s">
        <v>209</v>
      </c>
      <c r="B368" s="74" t="s">
        <v>210</v>
      </c>
      <c r="C368" s="74" t="s">
        <v>205</v>
      </c>
      <c r="D368" s="74" t="s">
        <v>161</v>
      </c>
      <c r="E368" s="74" t="s">
        <v>202</v>
      </c>
      <c r="F368" s="74">
        <v>363</v>
      </c>
      <c r="G368" s="76">
        <v>43266</v>
      </c>
      <c r="H368" s="74">
        <v>39.620816699999999</v>
      </c>
      <c r="I368" s="74">
        <v>-79.263297222219407</v>
      </c>
      <c r="S368" s="74">
        <v>0</v>
      </c>
    </row>
    <row r="369" spans="1:19" x14ac:dyDescent="0.25">
      <c r="A369" s="74" t="s">
        <v>209</v>
      </c>
      <c r="B369" s="74" t="s">
        <v>210</v>
      </c>
      <c r="C369" s="74" t="s">
        <v>205</v>
      </c>
      <c r="D369" s="74" t="s">
        <v>161</v>
      </c>
      <c r="E369" s="74" t="s">
        <v>202</v>
      </c>
      <c r="F369" s="74">
        <v>364</v>
      </c>
      <c r="G369" s="76">
        <v>43266</v>
      </c>
      <c r="H369" s="74">
        <v>39.620816699999999</v>
      </c>
      <c r="I369" s="74">
        <v>-79.263297222219407</v>
      </c>
      <c r="S369" s="74">
        <v>0</v>
      </c>
    </row>
    <row r="370" spans="1:19" x14ac:dyDescent="0.25">
      <c r="A370" s="74" t="s">
        <v>209</v>
      </c>
      <c r="B370" s="74" t="s">
        <v>210</v>
      </c>
      <c r="C370" s="74" t="s">
        <v>203</v>
      </c>
      <c r="D370" s="74" t="s">
        <v>158</v>
      </c>
      <c r="E370" s="74" t="s">
        <v>202</v>
      </c>
      <c r="F370" s="74">
        <v>365</v>
      </c>
      <c r="G370" s="76">
        <v>43266</v>
      </c>
      <c r="H370" s="74">
        <v>39.620816699999999</v>
      </c>
      <c r="I370" s="74">
        <v>-79.263297222219407</v>
      </c>
      <c r="S370" s="74">
        <v>0</v>
      </c>
    </row>
    <row r="371" spans="1:19" x14ac:dyDescent="0.25">
      <c r="A371" s="74" t="s">
        <v>209</v>
      </c>
      <c r="B371" s="74" t="s">
        <v>210</v>
      </c>
      <c r="C371" s="74" t="s">
        <v>44</v>
      </c>
      <c r="D371" s="74" t="s">
        <v>175</v>
      </c>
      <c r="E371" s="74" t="s">
        <v>202</v>
      </c>
      <c r="F371" s="74">
        <v>366</v>
      </c>
      <c r="G371" s="76">
        <v>43266</v>
      </c>
      <c r="H371" s="74">
        <v>39.620816699999999</v>
      </c>
      <c r="I371" s="74">
        <v>-79.263297222219407</v>
      </c>
      <c r="S371" s="74">
        <v>0</v>
      </c>
    </row>
    <row r="372" spans="1:19" x14ac:dyDescent="0.25">
      <c r="A372" s="74" t="s">
        <v>209</v>
      </c>
      <c r="B372" s="74" t="s">
        <v>210</v>
      </c>
      <c r="C372" s="74" t="s">
        <v>205</v>
      </c>
      <c r="D372" s="74" t="s">
        <v>161</v>
      </c>
      <c r="E372" s="74" t="s">
        <v>202</v>
      </c>
      <c r="F372" s="74">
        <v>367</v>
      </c>
      <c r="G372" s="76">
        <v>43266</v>
      </c>
      <c r="H372" s="74">
        <v>39.620816699999999</v>
      </c>
      <c r="I372" s="74">
        <v>-79.263297222219407</v>
      </c>
      <c r="S372" s="74">
        <v>0</v>
      </c>
    </row>
    <row r="373" spans="1:19" x14ac:dyDescent="0.25">
      <c r="A373" s="74" t="s">
        <v>209</v>
      </c>
      <c r="B373" s="74" t="s">
        <v>210</v>
      </c>
      <c r="C373" s="74" t="s">
        <v>203</v>
      </c>
      <c r="D373" s="74" t="s">
        <v>158</v>
      </c>
      <c r="E373" s="74" t="s">
        <v>202</v>
      </c>
      <c r="F373" s="74">
        <v>368</v>
      </c>
      <c r="G373" s="76">
        <v>43266</v>
      </c>
      <c r="H373" s="74">
        <v>39.620816699999999</v>
      </c>
      <c r="I373" s="74">
        <v>-79.263297222219407</v>
      </c>
      <c r="S373" s="74">
        <v>0</v>
      </c>
    </row>
    <row r="374" spans="1:19" x14ac:dyDescent="0.25">
      <c r="A374" s="74" t="s">
        <v>209</v>
      </c>
      <c r="B374" s="74" t="s">
        <v>210</v>
      </c>
      <c r="C374" s="74" t="s">
        <v>203</v>
      </c>
      <c r="D374" s="74" t="s">
        <v>158</v>
      </c>
      <c r="E374" s="74" t="s">
        <v>202</v>
      </c>
      <c r="F374" s="74">
        <v>369</v>
      </c>
      <c r="G374" s="76">
        <v>43266</v>
      </c>
      <c r="H374" s="74">
        <v>39.621333300000003</v>
      </c>
      <c r="I374" s="74">
        <v>-79.2633666666663</v>
      </c>
      <c r="S374" s="74">
        <v>0</v>
      </c>
    </row>
    <row r="375" spans="1:19" x14ac:dyDescent="0.25">
      <c r="A375" s="74" t="s">
        <v>209</v>
      </c>
      <c r="B375" s="74" t="s">
        <v>210</v>
      </c>
      <c r="C375" s="74" t="s">
        <v>21</v>
      </c>
      <c r="D375" s="74" t="s">
        <v>152</v>
      </c>
      <c r="E375" s="74" t="s">
        <v>202</v>
      </c>
      <c r="F375" s="74">
        <v>370</v>
      </c>
      <c r="G375" s="76">
        <v>43266</v>
      </c>
      <c r="H375" s="74">
        <v>39.621333300000003</v>
      </c>
      <c r="I375" s="74">
        <v>-79.2633666666663</v>
      </c>
      <c r="S375" s="74">
        <v>0</v>
      </c>
    </row>
    <row r="376" spans="1:19" x14ac:dyDescent="0.25">
      <c r="A376" s="74" t="s">
        <v>209</v>
      </c>
      <c r="B376" s="74" t="s">
        <v>210</v>
      </c>
      <c r="C376" s="74" t="s">
        <v>203</v>
      </c>
      <c r="D376" s="74" t="s">
        <v>158</v>
      </c>
      <c r="E376" s="74" t="s">
        <v>202</v>
      </c>
      <c r="F376" s="74">
        <v>371</v>
      </c>
      <c r="G376" s="76">
        <v>43266</v>
      </c>
      <c r="H376" s="74">
        <v>39.621333300000003</v>
      </c>
      <c r="I376" s="74">
        <v>-79.2633666666663</v>
      </c>
      <c r="S376" s="74">
        <v>0</v>
      </c>
    </row>
    <row r="377" spans="1:19" x14ac:dyDescent="0.25">
      <c r="A377" s="74" t="s">
        <v>209</v>
      </c>
      <c r="B377" s="74" t="s">
        <v>210</v>
      </c>
      <c r="C377" s="74" t="s">
        <v>21</v>
      </c>
      <c r="D377" s="74" t="s">
        <v>152</v>
      </c>
      <c r="E377" s="74" t="s">
        <v>202</v>
      </c>
      <c r="F377" s="74">
        <v>372</v>
      </c>
      <c r="G377" s="76">
        <v>43266</v>
      </c>
      <c r="H377" s="74">
        <v>39.621333300000003</v>
      </c>
      <c r="I377" s="74">
        <v>-79.2633666666663</v>
      </c>
      <c r="S377" s="74">
        <v>0</v>
      </c>
    </row>
    <row r="378" spans="1:19" x14ac:dyDescent="0.25">
      <c r="A378" s="74" t="s">
        <v>209</v>
      </c>
      <c r="B378" s="74" t="s">
        <v>210</v>
      </c>
      <c r="C378" s="74" t="s">
        <v>21</v>
      </c>
      <c r="D378" s="74" t="s">
        <v>152</v>
      </c>
      <c r="E378" s="74" t="s">
        <v>202</v>
      </c>
      <c r="F378" s="74">
        <v>373</v>
      </c>
      <c r="G378" s="76">
        <v>43266</v>
      </c>
      <c r="H378" s="74">
        <v>39.621333300000003</v>
      </c>
      <c r="I378" s="74">
        <v>-79.2633666666663</v>
      </c>
      <c r="S378" s="74">
        <v>0</v>
      </c>
    </row>
    <row r="379" spans="1:19" x14ac:dyDescent="0.25">
      <c r="A379" s="74" t="s">
        <v>209</v>
      </c>
      <c r="B379" s="74" t="s">
        <v>210</v>
      </c>
      <c r="C379" s="74" t="s">
        <v>205</v>
      </c>
      <c r="D379" s="74" t="s">
        <v>161</v>
      </c>
      <c r="E379" s="74" t="s">
        <v>206</v>
      </c>
      <c r="F379" s="74">
        <v>374</v>
      </c>
      <c r="G379" s="76">
        <v>43266</v>
      </c>
      <c r="H379" s="74">
        <v>39.621333300000003</v>
      </c>
      <c r="I379" s="74">
        <v>-79.2633666666663</v>
      </c>
      <c r="S379" s="74">
        <v>0</v>
      </c>
    </row>
    <row r="380" spans="1:19" x14ac:dyDescent="0.25">
      <c r="A380" s="74" t="s">
        <v>209</v>
      </c>
      <c r="B380" s="74" t="s">
        <v>210</v>
      </c>
      <c r="C380" s="74" t="s">
        <v>21</v>
      </c>
      <c r="D380" s="74" t="s">
        <v>152</v>
      </c>
      <c r="E380" s="74" t="s">
        <v>202</v>
      </c>
      <c r="F380" s="74">
        <v>375</v>
      </c>
      <c r="G380" s="76">
        <v>43266</v>
      </c>
      <c r="H380" s="74">
        <v>39.621333300000003</v>
      </c>
      <c r="I380" s="74">
        <v>-79.2633666666663</v>
      </c>
      <c r="S380" s="74">
        <v>0</v>
      </c>
    </row>
    <row r="381" spans="1:19" x14ac:dyDescent="0.25">
      <c r="A381" s="74" t="s">
        <v>209</v>
      </c>
      <c r="B381" s="74" t="s">
        <v>210</v>
      </c>
      <c r="C381" s="74" t="s">
        <v>21</v>
      </c>
      <c r="D381" s="74" t="s">
        <v>152</v>
      </c>
      <c r="E381" s="74" t="s">
        <v>202</v>
      </c>
      <c r="F381" s="74">
        <v>376</v>
      </c>
      <c r="G381" s="76">
        <v>43266</v>
      </c>
      <c r="H381" s="74">
        <v>39.621333300000003</v>
      </c>
      <c r="I381" s="74">
        <v>-79.2633666666663</v>
      </c>
      <c r="S381" s="74">
        <v>0</v>
      </c>
    </row>
    <row r="382" spans="1:19" x14ac:dyDescent="0.25">
      <c r="A382" s="74" t="s">
        <v>209</v>
      </c>
      <c r="B382" s="74" t="s">
        <v>210</v>
      </c>
      <c r="C382" s="74" t="s">
        <v>205</v>
      </c>
      <c r="D382" s="74" t="s">
        <v>161</v>
      </c>
      <c r="E382" s="74" t="s">
        <v>202</v>
      </c>
      <c r="F382" s="74">
        <v>377</v>
      </c>
      <c r="G382" s="76">
        <v>43266</v>
      </c>
      <c r="H382" s="74">
        <v>39.621333300000003</v>
      </c>
      <c r="I382" s="74">
        <v>-79.2633666666663</v>
      </c>
      <c r="S382" s="74">
        <v>0</v>
      </c>
    </row>
    <row r="383" spans="1:19" x14ac:dyDescent="0.25">
      <c r="A383" s="74" t="s">
        <v>209</v>
      </c>
      <c r="B383" s="74" t="s">
        <v>210</v>
      </c>
      <c r="C383" s="74" t="s">
        <v>21</v>
      </c>
      <c r="D383" s="74" t="s">
        <v>152</v>
      </c>
      <c r="E383" s="74" t="s">
        <v>202</v>
      </c>
      <c r="F383" s="74">
        <v>378</v>
      </c>
      <c r="G383" s="76">
        <v>43266</v>
      </c>
      <c r="H383" s="74">
        <v>39.621711099999999</v>
      </c>
      <c r="I383" s="74">
        <v>-79.263580555555507</v>
      </c>
      <c r="S383" s="74">
        <v>0</v>
      </c>
    </row>
    <row r="384" spans="1:19" x14ac:dyDescent="0.25">
      <c r="A384" s="74" t="s">
        <v>209</v>
      </c>
      <c r="B384" s="74" t="s">
        <v>210</v>
      </c>
      <c r="C384" s="74" t="s">
        <v>21</v>
      </c>
      <c r="D384" s="74" t="s">
        <v>152</v>
      </c>
      <c r="E384" s="74" t="s">
        <v>202</v>
      </c>
      <c r="F384" s="74">
        <v>379</v>
      </c>
      <c r="G384" s="76">
        <v>43266</v>
      </c>
      <c r="H384" s="74">
        <v>39.621711099999999</v>
      </c>
      <c r="I384" s="74">
        <v>-79.263580555555507</v>
      </c>
      <c r="S384" s="74">
        <v>0</v>
      </c>
    </row>
    <row r="385" spans="1:19" x14ac:dyDescent="0.25">
      <c r="A385" s="74" t="s">
        <v>209</v>
      </c>
      <c r="B385" s="74" t="s">
        <v>210</v>
      </c>
      <c r="C385" s="74" t="s">
        <v>21</v>
      </c>
      <c r="D385" s="74" t="s">
        <v>152</v>
      </c>
      <c r="E385" s="74" t="s">
        <v>202</v>
      </c>
      <c r="F385" s="74">
        <v>380</v>
      </c>
      <c r="G385" s="76">
        <v>43266</v>
      </c>
      <c r="H385" s="74">
        <v>39.621711099999999</v>
      </c>
      <c r="I385" s="74">
        <v>-79.263580555555507</v>
      </c>
      <c r="S385" s="74">
        <v>0</v>
      </c>
    </row>
    <row r="386" spans="1:19" x14ac:dyDescent="0.25">
      <c r="A386" s="74" t="s">
        <v>209</v>
      </c>
      <c r="B386" s="74" t="s">
        <v>210</v>
      </c>
      <c r="C386" s="74" t="s">
        <v>203</v>
      </c>
      <c r="D386" s="74" t="s">
        <v>158</v>
      </c>
      <c r="E386" s="74" t="s">
        <v>202</v>
      </c>
      <c r="F386" s="74">
        <v>381</v>
      </c>
      <c r="G386" s="76">
        <v>43266</v>
      </c>
      <c r="H386" s="74">
        <v>39.621711099999999</v>
      </c>
      <c r="I386" s="74">
        <v>-79.263580555555507</v>
      </c>
      <c r="S386" s="74">
        <v>0</v>
      </c>
    </row>
    <row r="387" spans="1:19" x14ac:dyDescent="0.25">
      <c r="A387" s="74" t="s">
        <v>209</v>
      </c>
      <c r="B387" s="74" t="s">
        <v>210</v>
      </c>
      <c r="C387" s="74" t="s">
        <v>203</v>
      </c>
      <c r="D387" s="74" t="s">
        <v>158</v>
      </c>
      <c r="E387" s="74" t="s">
        <v>202</v>
      </c>
      <c r="F387" s="74">
        <v>382</v>
      </c>
      <c r="G387" s="76">
        <v>43266</v>
      </c>
      <c r="H387" s="74">
        <v>39.621711099999999</v>
      </c>
      <c r="I387" s="74">
        <v>-79.263580555555507</v>
      </c>
      <c r="S387" s="74">
        <v>0</v>
      </c>
    </row>
    <row r="388" spans="1:19" x14ac:dyDescent="0.25">
      <c r="A388" s="74" t="s">
        <v>209</v>
      </c>
      <c r="B388" s="74" t="s">
        <v>210</v>
      </c>
      <c r="C388" s="74" t="s">
        <v>205</v>
      </c>
      <c r="D388" s="74" t="s">
        <v>161</v>
      </c>
      <c r="E388" s="74" t="s">
        <v>202</v>
      </c>
      <c r="F388" s="74">
        <v>383</v>
      </c>
      <c r="G388" s="76">
        <v>43266</v>
      </c>
      <c r="H388" s="74">
        <v>39.621711099999999</v>
      </c>
      <c r="I388" s="74">
        <v>-79.263580555555507</v>
      </c>
      <c r="S388" s="74">
        <v>0</v>
      </c>
    </row>
    <row r="389" spans="1:19" x14ac:dyDescent="0.25">
      <c r="A389" s="74" t="s">
        <v>209</v>
      </c>
      <c r="B389" s="74" t="s">
        <v>210</v>
      </c>
      <c r="C389" s="74" t="s">
        <v>203</v>
      </c>
      <c r="D389" s="74" t="s">
        <v>158</v>
      </c>
      <c r="E389" s="74" t="s">
        <v>202</v>
      </c>
      <c r="F389" s="74">
        <v>384</v>
      </c>
      <c r="G389" s="76">
        <v>43266</v>
      </c>
      <c r="H389" s="74">
        <v>39.621711099999999</v>
      </c>
      <c r="I389" s="74">
        <v>-79.263580555555507</v>
      </c>
      <c r="S389" s="74">
        <v>0</v>
      </c>
    </row>
    <row r="390" spans="1:19" x14ac:dyDescent="0.25">
      <c r="A390" s="74" t="s">
        <v>209</v>
      </c>
      <c r="B390" s="74" t="s">
        <v>210</v>
      </c>
      <c r="C390" s="74" t="s">
        <v>39</v>
      </c>
      <c r="D390" s="74" t="s">
        <v>170</v>
      </c>
      <c r="E390" s="74" t="s">
        <v>202</v>
      </c>
      <c r="F390" s="74">
        <v>385</v>
      </c>
      <c r="G390" s="76">
        <v>43266</v>
      </c>
      <c r="H390" s="74">
        <v>39.621711099999999</v>
      </c>
      <c r="I390" s="74">
        <v>-79.263580555555507</v>
      </c>
      <c r="S390" s="74">
        <v>0</v>
      </c>
    </row>
    <row r="391" spans="1:19" x14ac:dyDescent="0.25">
      <c r="A391" s="74" t="s">
        <v>209</v>
      </c>
      <c r="B391" s="74" t="s">
        <v>210</v>
      </c>
      <c r="C391" s="74" t="s">
        <v>203</v>
      </c>
      <c r="D391" s="74" t="s">
        <v>158</v>
      </c>
      <c r="E391" s="74" t="s">
        <v>202</v>
      </c>
      <c r="F391" s="74">
        <v>386</v>
      </c>
      <c r="G391" s="76">
        <v>43266</v>
      </c>
      <c r="H391" s="74">
        <v>39.621711099999999</v>
      </c>
      <c r="I391" s="74">
        <v>-79.263580555555507</v>
      </c>
      <c r="S391" s="74">
        <v>0</v>
      </c>
    </row>
    <row r="392" spans="1:19" x14ac:dyDescent="0.25">
      <c r="A392" s="74" t="s">
        <v>209</v>
      </c>
      <c r="B392" s="74" t="s">
        <v>210</v>
      </c>
      <c r="C392" s="74" t="s">
        <v>205</v>
      </c>
      <c r="D392" s="74" t="s">
        <v>161</v>
      </c>
      <c r="E392" s="74" t="s">
        <v>202</v>
      </c>
      <c r="F392" s="74">
        <v>387</v>
      </c>
      <c r="G392" s="76">
        <v>43266</v>
      </c>
      <c r="H392" s="74">
        <v>39.621711099999999</v>
      </c>
      <c r="I392" s="74">
        <v>-79.263580555555507</v>
      </c>
      <c r="S392" s="74">
        <v>0</v>
      </c>
    </row>
    <row r="393" spans="1:19" x14ac:dyDescent="0.25">
      <c r="A393" s="74" t="s">
        <v>209</v>
      </c>
      <c r="B393" s="74" t="s">
        <v>210</v>
      </c>
      <c r="C393" s="74" t="s">
        <v>203</v>
      </c>
      <c r="D393" s="74" t="s">
        <v>158</v>
      </c>
      <c r="E393" s="74" t="s">
        <v>202</v>
      </c>
      <c r="F393" s="74">
        <v>388</v>
      </c>
      <c r="G393" s="76">
        <v>43266</v>
      </c>
      <c r="H393" s="74">
        <v>39.621711099999999</v>
      </c>
      <c r="I393" s="74">
        <v>-79.263580555555507</v>
      </c>
      <c r="S393" s="74">
        <v>0</v>
      </c>
    </row>
    <row r="394" spans="1:19" x14ac:dyDescent="0.25">
      <c r="A394" s="74" t="s">
        <v>209</v>
      </c>
      <c r="B394" s="74" t="s">
        <v>210</v>
      </c>
      <c r="C394" s="74" t="s">
        <v>21</v>
      </c>
      <c r="D394" s="74" t="s">
        <v>152</v>
      </c>
      <c r="E394" s="74" t="s">
        <v>202</v>
      </c>
      <c r="F394" s="74">
        <v>389</v>
      </c>
      <c r="G394" s="76">
        <v>43266</v>
      </c>
      <c r="H394" s="74">
        <v>39.622094400000002</v>
      </c>
      <c r="I394" s="74">
        <v>-79.263755555555505</v>
      </c>
      <c r="S394" s="74">
        <v>0</v>
      </c>
    </row>
    <row r="395" spans="1:19" x14ac:dyDescent="0.25">
      <c r="A395" s="74" t="s">
        <v>209</v>
      </c>
      <c r="B395" s="74" t="s">
        <v>210</v>
      </c>
      <c r="C395" s="74" t="s">
        <v>203</v>
      </c>
      <c r="D395" s="74" t="s">
        <v>158</v>
      </c>
      <c r="E395" s="74" t="s">
        <v>202</v>
      </c>
      <c r="F395" s="74">
        <v>390</v>
      </c>
      <c r="G395" s="76">
        <v>43266</v>
      </c>
      <c r="H395" s="74">
        <v>39.622094400000002</v>
      </c>
      <c r="I395" s="74">
        <v>-79.263755555555505</v>
      </c>
      <c r="S395" s="74">
        <v>0</v>
      </c>
    </row>
    <row r="396" spans="1:19" x14ac:dyDescent="0.25">
      <c r="A396" s="74" t="s">
        <v>209</v>
      </c>
      <c r="B396" s="74" t="s">
        <v>210</v>
      </c>
      <c r="C396" s="74" t="s">
        <v>203</v>
      </c>
      <c r="D396" s="74" t="s">
        <v>158</v>
      </c>
      <c r="E396" s="74" t="s">
        <v>202</v>
      </c>
      <c r="F396" s="74">
        <v>391</v>
      </c>
      <c r="G396" s="76">
        <v>43266</v>
      </c>
      <c r="H396" s="74">
        <v>39.622094400000002</v>
      </c>
      <c r="I396" s="74">
        <v>-79.263755555555505</v>
      </c>
      <c r="S396" s="74">
        <v>0</v>
      </c>
    </row>
    <row r="397" spans="1:19" x14ac:dyDescent="0.25">
      <c r="A397" s="74" t="s">
        <v>209</v>
      </c>
      <c r="B397" s="74" t="s">
        <v>210</v>
      </c>
      <c r="C397" s="74" t="s">
        <v>203</v>
      </c>
      <c r="D397" s="74" t="s">
        <v>158</v>
      </c>
      <c r="E397" s="74" t="s">
        <v>202</v>
      </c>
      <c r="F397" s="74">
        <v>392</v>
      </c>
      <c r="G397" s="76">
        <v>43266</v>
      </c>
      <c r="H397" s="74">
        <v>39.622094400000002</v>
      </c>
      <c r="I397" s="74">
        <v>-79.263755555555505</v>
      </c>
      <c r="S397" s="74">
        <v>0</v>
      </c>
    </row>
    <row r="398" spans="1:19" x14ac:dyDescent="0.25">
      <c r="A398" s="74" t="s">
        <v>209</v>
      </c>
      <c r="B398" s="74" t="s">
        <v>210</v>
      </c>
      <c r="C398" s="74" t="s">
        <v>39</v>
      </c>
      <c r="D398" s="74" t="s">
        <v>170</v>
      </c>
      <c r="E398" s="74" t="s">
        <v>202</v>
      </c>
      <c r="F398" s="74">
        <v>393</v>
      </c>
      <c r="G398" s="76">
        <v>43266</v>
      </c>
      <c r="H398" s="74">
        <v>39.622094400000002</v>
      </c>
      <c r="I398" s="74">
        <v>-79.263755555555505</v>
      </c>
      <c r="S398" s="74">
        <v>0</v>
      </c>
    </row>
    <row r="399" spans="1:19" x14ac:dyDescent="0.25">
      <c r="A399" s="74" t="s">
        <v>209</v>
      </c>
      <c r="B399" s="74" t="s">
        <v>210</v>
      </c>
      <c r="C399" s="74" t="s">
        <v>17</v>
      </c>
      <c r="D399" s="74" t="s">
        <v>148</v>
      </c>
      <c r="E399" s="74" t="s">
        <v>202</v>
      </c>
      <c r="F399" s="74">
        <v>394</v>
      </c>
      <c r="G399" s="76">
        <v>43266</v>
      </c>
      <c r="H399" s="74">
        <v>39.622094400000002</v>
      </c>
      <c r="I399" s="74">
        <v>-79.263755555555505</v>
      </c>
      <c r="S399" s="74">
        <v>0</v>
      </c>
    </row>
    <row r="400" spans="1:19" x14ac:dyDescent="0.25">
      <c r="A400" s="74" t="s">
        <v>209</v>
      </c>
      <c r="B400" s="74" t="s">
        <v>210</v>
      </c>
      <c r="C400" s="74" t="s">
        <v>39</v>
      </c>
      <c r="D400" s="74" t="s">
        <v>170</v>
      </c>
      <c r="E400" s="74" t="s">
        <v>202</v>
      </c>
      <c r="F400" s="74">
        <v>395</v>
      </c>
      <c r="G400" s="76">
        <v>43266</v>
      </c>
      <c r="H400" s="74">
        <v>39.622094400000002</v>
      </c>
      <c r="I400" s="74">
        <v>-79.263755555555505</v>
      </c>
      <c r="S400" s="74">
        <v>0</v>
      </c>
    </row>
    <row r="401" spans="1:19" x14ac:dyDescent="0.25">
      <c r="A401" s="74" t="s">
        <v>209</v>
      </c>
      <c r="B401" s="74" t="s">
        <v>210</v>
      </c>
      <c r="C401" s="74" t="s">
        <v>21</v>
      </c>
      <c r="D401" s="74" t="s">
        <v>152</v>
      </c>
      <c r="E401" s="74" t="s">
        <v>202</v>
      </c>
      <c r="F401" s="74">
        <v>396</v>
      </c>
      <c r="G401" s="76">
        <v>43266</v>
      </c>
      <c r="H401" s="74">
        <v>39.622094400000002</v>
      </c>
      <c r="I401" s="74">
        <v>-79.263755555555505</v>
      </c>
      <c r="S401" s="74">
        <v>0</v>
      </c>
    </row>
    <row r="402" spans="1:19" x14ac:dyDescent="0.25">
      <c r="A402" s="74" t="s">
        <v>209</v>
      </c>
      <c r="B402" s="74" t="s">
        <v>210</v>
      </c>
      <c r="C402" s="74" t="s">
        <v>205</v>
      </c>
      <c r="D402" s="74" t="s">
        <v>161</v>
      </c>
      <c r="E402" s="74" t="s">
        <v>202</v>
      </c>
      <c r="F402" s="74">
        <v>397</v>
      </c>
      <c r="G402" s="76">
        <v>43266</v>
      </c>
      <c r="H402" s="74">
        <v>39.622094400000002</v>
      </c>
      <c r="I402" s="74">
        <v>-79.263755555555505</v>
      </c>
      <c r="S402" s="74">
        <v>1</v>
      </c>
    </row>
    <row r="403" spans="1:19" x14ac:dyDescent="0.25">
      <c r="A403" s="74" t="s">
        <v>209</v>
      </c>
      <c r="B403" s="74" t="s">
        <v>210</v>
      </c>
      <c r="C403" s="74" t="s">
        <v>205</v>
      </c>
      <c r="D403" s="74" t="s">
        <v>161</v>
      </c>
      <c r="E403" s="74" t="s">
        <v>202</v>
      </c>
      <c r="F403" s="74">
        <v>398</v>
      </c>
      <c r="G403" s="76">
        <v>43266</v>
      </c>
      <c r="H403" s="74">
        <v>39.622094400000002</v>
      </c>
      <c r="I403" s="74">
        <v>-79.263755555555505</v>
      </c>
      <c r="J403" s="76">
        <v>43293</v>
      </c>
      <c r="K403" s="74">
        <v>39.621555600000001</v>
      </c>
      <c r="L403" s="74">
        <v>-79.263563888888797</v>
      </c>
      <c r="S403" s="74">
        <v>0</v>
      </c>
    </row>
    <row r="404" spans="1:19" x14ac:dyDescent="0.25">
      <c r="A404" s="74" t="s">
        <v>209</v>
      </c>
      <c r="B404" s="74" t="s">
        <v>210</v>
      </c>
      <c r="C404" s="74" t="s">
        <v>205</v>
      </c>
      <c r="D404" s="74" t="s">
        <v>161</v>
      </c>
      <c r="E404" s="74" t="s">
        <v>206</v>
      </c>
      <c r="F404" s="74">
        <v>399</v>
      </c>
      <c r="G404" s="76">
        <v>43266</v>
      </c>
      <c r="H404" s="74">
        <v>39.622094400000002</v>
      </c>
      <c r="I404" s="74">
        <v>-79.263755555555505</v>
      </c>
      <c r="S404" s="74">
        <v>0</v>
      </c>
    </row>
    <row r="405" spans="1:19" x14ac:dyDescent="0.25">
      <c r="A405" s="74" t="s">
        <v>209</v>
      </c>
      <c r="B405" s="74" t="s">
        <v>210</v>
      </c>
      <c r="C405" s="74" t="s">
        <v>31</v>
      </c>
      <c r="D405" s="74" t="s">
        <v>162</v>
      </c>
      <c r="E405" s="74" t="s">
        <v>202</v>
      </c>
      <c r="F405" s="74">
        <v>400</v>
      </c>
      <c r="G405" s="76">
        <v>43266</v>
      </c>
      <c r="H405" s="74">
        <v>39.622094400000002</v>
      </c>
      <c r="I405" s="74">
        <v>-79.263755555555505</v>
      </c>
      <c r="S405" s="74">
        <v>0</v>
      </c>
    </row>
    <row r="406" spans="1:19" x14ac:dyDescent="0.25">
      <c r="A406" s="74" t="s">
        <v>209</v>
      </c>
      <c r="B406" s="74" t="s">
        <v>210</v>
      </c>
      <c r="C406" s="74" t="s">
        <v>205</v>
      </c>
      <c r="D406" s="74" t="s">
        <v>161</v>
      </c>
      <c r="E406" s="74" t="s">
        <v>206</v>
      </c>
      <c r="F406" s="74">
        <v>401</v>
      </c>
      <c r="G406" s="76">
        <v>43266</v>
      </c>
      <c r="H406" s="74">
        <v>39.622094400000002</v>
      </c>
      <c r="I406" s="74">
        <v>-79.263755555555505</v>
      </c>
      <c r="S406" s="74">
        <v>0</v>
      </c>
    </row>
    <row r="407" spans="1:19" x14ac:dyDescent="0.25">
      <c r="A407" s="74" t="s">
        <v>209</v>
      </c>
      <c r="B407" s="74" t="s">
        <v>210</v>
      </c>
      <c r="C407" s="74" t="s">
        <v>205</v>
      </c>
      <c r="D407" s="74" t="s">
        <v>161</v>
      </c>
      <c r="E407" s="74" t="s">
        <v>202</v>
      </c>
      <c r="F407" s="74">
        <v>402</v>
      </c>
      <c r="G407" s="76">
        <v>43266</v>
      </c>
      <c r="H407" s="74">
        <v>39.622094400000002</v>
      </c>
      <c r="I407" s="74">
        <v>-79.263755555555505</v>
      </c>
      <c r="S407" s="74">
        <v>0</v>
      </c>
    </row>
    <row r="408" spans="1:19" x14ac:dyDescent="0.25">
      <c r="A408" s="74" t="s">
        <v>209</v>
      </c>
      <c r="B408" s="74" t="s">
        <v>210</v>
      </c>
      <c r="C408" s="74" t="s">
        <v>203</v>
      </c>
      <c r="D408" s="74" t="s">
        <v>158</v>
      </c>
      <c r="E408" s="74" t="s">
        <v>202</v>
      </c>
      <c r="F408" s="74">
        <v>403</v>
      </c>
      <c r="G408" s="76">
        <v>43266</v>
      </c>
      <c r="H408" s="74">
        <v>39.622094400000002</v>
      </c>
      <c r="I408" s="74">
        <v>-79.263755555555505</v>
      </c>
      <c r="S408" s="74">
        <v>0</v>
      </c>
    </row>
    <row r="409" spans="1:19" x14ac:dyDescent="0.25">
      <c r="A409" s="74" t="s">
        <v>340</v>
      </c>
      <c r="B409" s="74" t="s">
        <v>343</v>
      </c>
      <c r="C409" s="74" t="s">
        <v>235</v>
      </c>
      <c r="D409" s="74" t="s">
        <v>158</v>
      </c>
      <c r="E409" s="74" t="s">
        <v>202</v>
      </c>
      <c r="F409" s="74">
        <v>404</v>
      </c>
      <c r="G409" s="76">
        <v>43266</v>
      </c>
      <c r="H409" s="74">
        <v>39.5569639</v>
      </c>
      <c r="I409" s="74">
        <v>-79.244500000000002</v>
      </c>
      <c r="S409" s="74">
        <v>0</v>
      </c>
    </row>
    <row r="410" spans="1:19" x14ac:dyDescent="0.25">
      <c r="A410" s="74" t="s">
        <v>340</v>
      </c>
      <c r="B410" s="74" t="s">
        <v>343</v>
      </c>
      <c r="C410" s="74" t="s">
        <v>235</v>
      </c>
      <c r="D410" s="74" t="s">
        <v>158</v>
      </c>
      <c r="E410" s="74" t="s">
        <v>202</v>
      </c>
      <c r="F410" s="74">
        <v>405</v>
      </c>
      <c r="G410" s="76">
        <v>43266</v>
      </c>
      <c r="H410" s="74">
        <v>39.5569639</v>
      </c>
      <c r="I410" s="74">
        <v>-79.244500000000002</v>
      </c>
      <c r="S410" s="74">
        <v>0</v>
      </c>
    </row>
    <row r="411" spans="1:19" x14ac:dyDescent="0.25">
      <c r="A411" s="74" t="s">
        <v>340</v>
      </c>
      <c r="B411" s="74" t="s">
        <v>343</v>
      </c>
      <c r="C411" s="74" t="s">
        <v>235</v>
      </c>
      <c r="D411" s="74" t="s">
        <v>158</v>
      </c>
      <c r="E411" s="74" t="s">
        <v>202</v>
      </c>
      <c r="F411" s="74">
        <v>406</v>
      </c>
      <c r="G411" s="76">
        <v>43266</v>
      </c>
      <c r="H411" s="74">
        <v>39.5569639</v>
      </c>
      <c r="I411" s="74">
        <v>-79.244500000000002</v>
      </c>
      <c r="S411" s="74">
        <v>0</v>
      </c>
    </row>
    <row r="412" spans="1:19" x14ac:dyDescent="0.25">
      <c r="A412" s="74" t="s">
        <v>340</v>
      </c>
      <c r="B412" s="74" t="s">
        <v>343</v>
      </c>
      <c r="C412" s="74" t="s">
        <v>235</v>
      </c>
      <c r="D412" s="74" t="s">
        <v>158</v>
      </c>
      <c r="E412" s="74" t="s">
        <v>202</v>
      </c>
      <c r="F412" s="74">
        <v>407</v>
      </c>
      <c r="G412" s="76">
        <v>43266</v>
      </c>
      <c r="H412" s="74">
        <v>39.5569639</v>
      </c>
      <c r="I412" s="74">
        <v>-79.244500000000002</v>
      </c>
      <c r="S412" s="74">
        <v>0</v>
      </c>
    </row>
    <row r="413" spans="1:19" x14ac:dyDescent="0.25">
      <c r="A413" s="74" t="s">
        <v>340</v>
      </c>
      <c r="B413" s="74" t="s">
        <v>343</v>
      </c>
      <c r="C413" s="74" t="s">
        <v>44</v>
      </c>
      <c r="D413" s="74" t="s">
        <v>175</v>
      </c>
      <c r="E413" s="74" t="s">
        <v>202</v>
      </c>
      <c r="F413" s="74">
        <v>408</v>
      </c>
      <c r="G413" s="76">
        <v>43266</v>
      </c>
      <c r="H413" s="74">
        <v>39.5569639</v>
      </c>
      <c r="I413" s="74">
        <v>-79.244500000000002</v>
      </c>
      <c r="S413" s="74">
        <v>0</v>
      </c>
    </row>
    <row r="414" spans="1:19" x14ac:dyDescent="0.25">
      <c r="A414" s="74" t="s">
        <v>197</v>
      </c>
      <c r="B414" s="74" t="s">
        <v>207</v>
      </c>
      <c r="C414" s="74" t="s">
        <v>205</v>
      </c>
      <c r="D414" s="74" t="s">
        <v>161</v>
      </c>
      <c r="E414" s="74" t="s">
        <v>202</v>
      </c>
      <c r="F414" s="74">
        <v>409</v>
      </c>
      <c r="G414" s="76">
        <v>43267</v>
      </c>
      <c r="H414" s="74">
        <v>39.545197199999997</v>
      </c>
      <c r="I414" s="74">
        <v>-79.2525166663888</v>
      </c>
      <c r="S414" s="74">
        <v>0</v>
      </c>
    </row>
    <row r="415" spans="1:19" x14ac:dyDescent="0.25">
      <c r="A415" s="74" t="s">
        <v>197</v>
      </c>
      <c r="B415" s="74" t="s">
        <v>207</v>
      </c>
      <c r="C415" s="74" t="s">
        <v>44</v>
      </c>
      <c r="D415" s="74" t="s">
        <v>175</v>
      </c>
      <c r="E415" s="74" t="s">
        <v>202</v>
      </c>
      <c r="F415" s="74">
        <v>410</v>
      </c>
      <c r="G415" s="76">
        <v>43267</v>
      </c>
      <c r="H415" s="74">
        <v>39.545197199999997</v>
      </c>
      <c r="I415" s="74">
        <v>-79.2525166663888</v>
      </c>
      <c r="S415" s="74">
        <v>0</v>
      </c>
    </row>
    <row r="416" spans="1:19" x14ac:dyDescent="0.25">
      <c r="A416" s="74" t="s">
        <v>197</v>
      </c>
      <c r="B416" s="74" t="s">
        <v>207</v>
      </c>
      <c r="C416" s="74" t="s">
        <v>203</v>
      </c>
      <c r="D416" s="74" t="s">
        <v>158</v>
      </c>
      <c r="E416" s="74" t="s">
        <v>202</v>
      </c>
      <c r="F416" s="74">
        <v>411</v>
      </c>
      <c r="G416" s="76">
        <v>43267</v>
      </c>
      <c r="H416" s="74">
        <v>39.545197199999997</v>
      </c>
      <c r="I416" s="74">
        <v>-79.2525166663888</v>
      </c>
      <c r="S416" s="74">
        <v>0</v>
      </c>
    </row>
    <row r="417" spans="1:19" x14ac:dyDescent="0.25">
      <c r="A417" s="74" t="s">
        <v>197</v>
      </c>
      <c r="B417" s="74" t="s">
        <v>207</v>
      </c>
      <c r="C417" s="74" t="s">
        <v>205</v>
      </c>
      <c r="D417" s="74" t="s">
        <v>161</v>
      </c>
      <c r="E417" s="74" t="s">
        <v>202</v>
      </c>
      <c r="F417" s="74">
        <v>412</v>
      </c>
      <c r="G417" s="76">
        <v>43267</v>
      </c>
      <c r="H417" s="74">
        <v>39.545197199999997</v>
      </c>
      <c r="I417" s="74">
        <v>-79.2525166663888</v>
      </c>
      <c r="S417" s="74">
        <v>0</v>
      </c>
    </row>
    <row r="418" spans="1:19" x14ac:dyDescent="0.25">
      <c r="A418" s="74" t="s">
        <v>197</v>
      </c>
      <c r="B418" s="74" t="s">
        <v>207</v>
      </c>
      <c r="C418" s="74" t="s">
        <v>205</v>
      </c>
      <c r="D418" s="74" t="s">
        <v>161</v>
      </c>
      <c r="E418" s="74" t="s">
        <v>206</v>
      </c>
      <c r="F418" s="74">
        <v>413</v>
      </c>
      <c r="G418" s="76">
        <v>43267</v>
      </c>
      <c r="H418" s="74">
        <v>39.545197199999997</v>
      </c>
      <c r="I418" s="74">
        <v>-79.2525166663888</v>
      </c>
      <c r="S418" s="74">
        <v>0</v>
      </c>
    </row>
    <row r="419" spans="1:19" x14ac:dyDescent="0.25">
      <c r="A419" s="74" t="s">
        <v>197</v>
      </c>
      <c r="B419" s="74" t="s">
        <v>207</v>
      </c>
      <c r="C419" s="74" t="s">
        <v>205</v>
      </c>
      <c r="D419" s="74" t="s">
        <v>161</v>
      </c>
      <c r="E419" s="74" t="s">
        <v>202</v>
      </c>
      <c r="F419" s="74">
        <v>414</v>
      </c>
      <c r="G419" s="76">
        <v>43267</v>
      </c>
      <c r="H419" s="74">
        <v>39.545197199999997</v>
      </c>
      <c r="I419" s="74">
        <v>-79.2525166663888</v>
      </c>
      <c r="S419" s="74">
        <v>0</v>
      </c>
    </row>
    <row r="420" spans="1:19" x14ac:dyDescent="0.25">
      <c r="A420" s="74" t="s">
        <v>197</v>
      </c>
      <c r="B420" s="74" t="s">
        <v>207</v>
      </c>
      <c r="C420" s="74" t="s">
        <v>205</v>
      </c>
      <c r="D420" s="74" t="s">
        <v>161</v>
      </c>
      <c r="E420" s="74" t="s">
        <v>202</v>
      </c>
      <c r="F420" s="74">
        <v>415</v>
      </c>
      <c r="G420" s="76">
        <v>43267</v>
      </c>
      <c r="H420" s="74">
        <v>39.545197199999997</v>
      </c>
      <c r="I420" s="74">
        <v>-79.2525166663888</v>
      </c>
      <c r="S420" s="74">
        <v>0</v>
      </c>
    </row>
    <row r="421" spans="1:19" x14ac:dyDescent="0.25">
      <c r="A421" s="74" t="s">
        <v>197</v>
      </c>
      <c r="B421" s="74" t="s">
        <v>207</v>
      </c>
      <c r="C421" s="74" t="s">
        <v>205</v>
      </c>
      <c r="D421" s="74" t="s">
        <v>161</v>
      </c>
      <c r="E421" s="74" t="s">
        <v>202</v>
      </c>
      <c r="F421" s="74">
        <v>416</v>
      </c>
      <c r="G421" s="76">
        <v>43267</v>
      </c>
      <c r="H421" s="74">
        <v>39.545197199999997</v>
      </c>
      <c r="I421" s="74">
        <v>-79.2525166663888</v>
      </c>
      <c r="S421" s="74">
        <v>0</v>
      </c>
    </row>
    <row r="422" spans="1:19" x14ac:dyDescent="0.25">
      <c r="A422" s="74" t="s">
        <v>197</v>
      </c>
      <c r="B422" s="74" t="s">
        <v>207</v>
      </c>
      <c r="C422" s="74" t="s">
        <v>205</v>
      </c>
      <c r="D422" s="74" t="s">
        <v>161</v>
      </c>
      <c r="E422" s="74" t="s">
        <v>202</v>
      </c>
      <c r="F422" s="74">
        <v>417</v>
      </c>
      <c r="G422" s="76">
        <v>43267</v>
      </c>
      <c r="H422" s="74">
        <v>39.545197199999997</v>
      </c>
      <c r="I422" s="74">
        <v>-79.2525166663888</v>
      </c>
      <c r="S422" s="74">
        <v>0</v>
      </c>
    </row>
    <row r="423" spans="1:19" x14ac:dyDescent="0.25">
      <c r="A423" s="74" t="s">
        <v>197</v>
      </c>
      <c r="B423" s="74" t="s">
        <v>207</v>
      </c>
      <c r="C423" s="74" t="s">
        <v>205</v>
      </c>
      <c r="D423" s="74" t="s">
        <v>161</v>
      </c>
      <c r="E423" s="74" t="s">
        <v>202</v>
      </c>
      <c r="F423" s="74">
        <v>418</v>
      </c>
      <c r="G423" s="76">
        <v>43267</v>
      </c>
      <c r="H423" s="74">
        <v>39.545197199999997</v>
      </c>
      <c r="I423" s="74">
        <v>-79.2525166663888</v>
      </c>
      <c r="S423" s="74">
        <v>0</v>
      </c>
    </row>
    <row r="424" spans="1:19" x14ac:dyDescent="0.25">
      <c r="A424" s="74" t="s">
        <v>197</v>
      </c>
      <c r="B424" s="74" t="s">
        <v>207</v>
      </c>
      <c r="C424" s="74" t="s">
        <v>205</v>
      </c>
      <c r="D424" s="74" t="s">
        <v>161</v>
      </c>
      <c r="E424" s="74" t="s">
        <v>202</v>
      </c>
      <c r="F424" s="74">
        <v>419</v>
      </c>
      <c r="G424" s="76">
        <v>43267</v>
      </c>
      <c r="H424" s="74">
        <v>39.545197199999997</v>
      </c>
      <c r="I424" s="74">
        <v>-79.2525166663888</v>
      </c>
      <c r="S424" s="74">
        <v>0</v>
      </c>
    </row>
    <row r="425" spans="1:19" x14ac:dyDescent="0.25">
      <c r="A425" s="74" t="s">
        <v>197</v>
      </c>
      <c r="B425" s="74" t="s">
        <v>207</v>
      </c>
      <c r="C425" s="74" t="s">
        <v>205</v>
      </c>
      <c r="D425" s="74" t="s">
        <v>161</v>
      </c>
      <c r="E425" s="74" t="s">
        <v>202</v>
      </c>
      <c r="F425" s="74">
        <v>420</v>
      </c>
      <c r="G425" s="76">
        <v>43267</v>
      </c>
      <c r="H425" s="74">
        <v>39.545197199999997</v>
      </c>
      <c r="I425" s="74">
        <v>-79.2525166663888</v>
      </c>
      <c r="S425" s="74">
        <v>0</v>
      </c>
    </row>
    <row r="426" spans="1:19" x14ac:dyDescent="0.25">
      <c r="A426" s="74" t="s">
        <v>197</v>
      </c>
      <c r="B426" s="74" t="s">
        <v>207</v>
      </c>
      <c r="C426" s="74" t="s">
        <v>21</v>
      </c>
      <c r="D426" s="74" t="s">
        <v>152</v>
      </c>
      <c r="E426" s="74" t="s">
        <v>202</v>
      </c>
      <c r="F426" s="74">
        <v>421</v>
      </c>
      <c r="G426" s="76">
        <v>43267</v>
      </c>
      <c r="H426" s="74">
        <v>39.545197199999997</v>
      </c>
      <c r="I426" s="74">
        <v>-79.2525166663888</v>
      </c>
      <c r="S426" s="74">
        <v>0</v>
      </c>
    </row>
    <row r="427" spans="1:19" x14ac:dyDescent="0.25">
      <c r="A427" s="74" t="s">
        <v>197</v>
      </c>
      <c r="B427" s="74" t="s">
        <v>207</v>
      </c>
      <c r="C427" s="74" t="s">
        <v>205</v>
      </c>
      <c r="D427" s="74" t="s">
        <v>161</v>
      </c>
      <c r="E427" s="74" t="s">
        <v>206</v>
      </c>
      <c r="F427" s="74">
        <v>422</v>
      </c>
      <c r="G427" s="76">
        <v>43267</v>
      </c>
      <c r="H427" s="74">
        <v>39.545197199999997</v>
      </c>
      <c r="I427" s="74">
        <v>-79.252516666666594</v>
      </c>
      <c r="S427" s="74">
        <v>0</v>
      </c>
    </row>
    <row r="428" spans="1:19" x14ac:dyDescent="0.25">
      <c r="A428" s="74" t="s">
        <v>197</v>
      </c>
      <c r="B428" s="74" t="s">
        <v>207</v>
      </c>
      <c r="C428" s="74" t="s">
        <v>205</v>
      </c>
      <c r="D428" s="74" t="s">
        <v>161</v>
      </c>
      <c r="E428" s="74" t="s">
        <v>202</v>
      </c>
      <c r="F428" s="74">
        <v>423</v>
      </c>
      <c r="G428" s="76">
        <v>43267</v>
      </c>
      <c r="H428" s="74">
        <v>39.545197199999997</v>
      </c>
      <c r="I428" s="74">
        <v>-79.2525166663888</v>
      </c>
      <c r="S428" s="74">
        <v>0</v>
      </c>
    </row>
    <row r="429" spans="1:19" x14ac:dyDescent="0.25">
      <c r="A429" s="74" t="s">
        <v>197</v>
      </c>
      <c r="B429" s="74" t="s">
        <v>207</v>
      </c>
      <c r="C429" s="74" t="s">
        <v>205</v>
      </c>
      <c r="D429" s="74" t="s">
        <v>161</v>
      </c>
      <c r="E429" s="74" t="s">
        <v>206</v>
      </c>
      <c r="F429" s="74">
        <v>424</v>
      </c>
      <c r="G429" s="76">
        <v>43267</v>
      </c>
      <c r="H429" s="74">
        <v>39.545197199999997</v>
      </c>
      <c r="I429" s="74">
        <v>-79.2525166663888</v>
      </c>
      <c r="S429" s="74">
        <v>0</v>
      </c>
    </row>
    <row r="430" spans="1:19" x14ac:dyDescent="0.25">
      <c r="A430" s="74" t="s">
        <v>197</v>
      </c>
      <c r="B430" s="74" t="s">
        <v>207</v>
      </c>
      <c r="C430" s="74" t="s">
        <v>205</v>
      </c>
      <c r="D430" s="74" t="s">
        <v>161</v>
      </c>
      <c r="E430" s="74" t="s">
        <v>206</v>
      </c>
      <c r="F430" s="74">
        <v>425</v>
      </c>
      <c r="G430" s="76">
        <v>43267</v>
      </c>
      <c r="H430" s="74">
        <v>39.545197199999997</v>
      </c>
      <c r="I430" s="74">
        <v>-79.2525166663888</v>
      </c>
      <c r="S430" s="74">
        <v>0</v>
      </c>
    </row>
    <row r="431" spans="1:19" x14ac:dyDescent="0.25">
      <c r="A431" s="74" t="s">
        <v>197</v>
      </c>
      <c r="B431" s="74" t="s">
        <v>207</v>
      </c>
      <c r="C431" s="74" t="s">
        <v>205</v>
      </c>
      <c r="D431" s="74" t="s">
        <v>161</v>
      </c>
      <c r="E431" s="74" t="s">
        <v>202</v>
      </c>
      <c r="F431" s="74">
        <v>426</v>
      </c>
      <c r="G431" s="76">
        <v>43267</v>
      </c>
      <c r="H431" s="74">
        <v>39.545197199999997</v>
      </c>
      <c r="I431" s="74">
        <v>-79.2525166663888</v>
      </c>
      <c r="S431" s="74">
        <v>0</v>
      </c>
    </row>
    <row r="432" spans="1:19" x14ac:dyDescent="0.25">
      <c r="A432" s="74" t="s">
        <v>197</v>
      </c>
      <c r="B432" s="74" t="s">
        <v>207</v>
      </c>
      <c r="C432" s="74" t="s">
        <v>205</v>
      </c>
      <c r="D432" s="74" t="s">
        <v>161</v>
      </c>
      <c r="E432" s="74" t="s">
        <v>202</v>
      </c>
      <c r="F432" s="74">
        <v>427</v>
      </c>
      <c r="G432" s="76">
        <v>43267</v>
      </c>
      <c r="H432" s="74">
        <v>39.545197199999997</v>
      </c>
      <c r="I432" s="74">
        <v>-79.252516666666594</v>
      </c>
      <c r="S432" s="74">
        <v>0</v>
      </c>
    </row>
    <row r="433" spans="1:19" x14ac:dyDescent="0.25">
      <c r="A433" s="74" t="s">
        <v>195</v>
      </c>
      <c r="B433" s="74" t="s">
        <v>230</v>
      </c>
      <c r="C433" s="74" t="s">
        <v>32</v>
      </c>
      <c r="D433" s="74" t="s">
        <v>163</v>
      </c>
      <c r="E433" s="74" t="s">
        <v>206</v>
      </c>
      <c r="F433" s="74">
        <v>428</v>
      </c>
      <c r="G433" s="76">
        <v>43269</v>
      </c>
      <c r="H433" s="74">
        <v>39.5347583</v>
      </c>
      <c r="I433" s="74">
        <v>-79.483247222222204</v>
      </c>
      <c r="S433" s="74">
        <v>0</v>
      </c>
    </row>
    <row r="434" spans="1:19" x14ac:dyDescent="0.25">
      <c r="A434" s="74" t="s">
        <v>195</v>
      </c>
      <c r="B434" s="74" t="s">
        <v>230</v>
      </c>
      <c r="C434" s="74" t="s">
        <v>21</v>
      </c>
      <c r="D434" s="74" t="s">
        <v>152</v>
      </c>
      <c r="E434" s="74" t="s">
        <v>202</v>
      </c>
      <c r="F434" s="74">
        <v>429</v>
      </c>
      <c r="G434" s="76">
        <v>43269</v>
      </c>
      <c r="H434" s="74">
        <v>39.5347583</v>
      </c>
      <c r="I434" s="74">
        <v>-79.483247222222204</v>
      </c>
      <c r="S434" s="74">
        <v>0</v>
      </c>
    </row>
    <row r="435" spans="1:19" x14ac:dyDescent="0.25">
      <c r="A435" s="74" t="s">
        <v>195</v>
      </c>
      <c r="B435" s="74" t="s">
        <v>230</v>
      </c>
      <c r="C435" s="74" t="s">
        <v>32</v>
      </c>
      <c r="D435" s="74" t="s">
        <v>163</v>
      </c>
      <c r="E435" s="74" t="s">
        <v>202</v>
      </c>
      <c r="F435" s="74">
        <v>430</v>
      </c>
      <c r="G435" s="76">
        <v>43269</v>
      </c>
      <c r="H435" s="74">
        <v>39.5347583</v>
      </c>
      <c r="I435" s="74">
        <v>-79.483247222222204</v>
      </c>
      <c r="S435" s="74">
        <v>0</v>
      </c>
    </row>
    <row r="436" spans="1:19" x14ac:dyDescent="0.25">
      <c r="A436" s="74" t="s">
        <v>195</v>
      </c>
      <c r="B436" s="74" t="s">
        <v>230</v>
      </c>
      <c r="C436" s="74" t="s">
        <v>32</v>
      </c>
      <c r="D436" s="74" t="s">
        <v>163</v>
      </c>
      <c r="E436" s="74" t="s">
        <v>202</v>
      </c>
      <c r="F436" s="74">
        <v>431</v>
      </c>
      <c r="G436" s="76">
        <v>43269</v>
      </c>
      <c r="H436" s="74">
        <v>39.5347583</v>
      </c>
      <c r="I436" s="74">
        <v>-79.483247222222204</v>
      </c>
      <c r="S436" s="74">
        <v>0</v>
      </c>
    </row>
    <row r="437" spans="1:19" x14ac:dyDescent="0.25">
      <c r="A437" s="74" t="s">
        <v>195</v>
      </c>
      <c r="B437" s="74" t="s">
        <v>230</v>
      </c>
      <c r="C437" s="74" t="s">
        <v>31</v>
      </c>
      <c r="D437" s="74" t="s">
        <v>162</v>
      </c>
      <c r="E437" s="74" t="s">
        <v>206</v>
      </c>
      <c r="F437" s="74">
        <v>432</v>
      </c>
      <c r="G437" s="76">
        <v>43269</v>
      </c>
      <c r="H437" s="74">
        <v>39.5347583</v>
      </c>
      <c r="I437" s="74">
        <v>-79.483247222222204</v>
      </c>
      <c r="S437" s="74">
        <v>0</v>
      </c>
    </row>
    <row r="438" spans="1:19" x14ac:dyDescent="0.25">
      <c r="A438" s="74" t="s">
        <v>195</v>
      </c>
      <c r="B438" s="74" t="s">
        <v>230</v>
      </c>
      <c r="C438" s="74" t="s">
        <v>31</v>
      </c>
      <c r="D438" s="74" t="s">
        <v>162</v>
      </c>
      <c r="E438" s="74" t="s">
        <v>202</v>
      </c>
      <c r="F438" s="74">
        <v>433</v>
      </c>
      <c r="G438" s="76">
        <v>43269</v>
      </c>
      <c r="H438" s="74">
        <v>39.5347583</v>
      </c>
      <c r="I438" s="74">
        <v>-79.483247222222204</v>
      </c>
      <c r="S438" s="74">
        <v>0</v>
      </c>
    </row>
    <row r="439" spans="1:19" x14ac:dyDescent="0.25">
      <c r="A439" s="74" t="s">
        <v>195</v>
      </c>
      <c r="B439" s="74" t="s">
        <v>230</v>
      </c>
      <c r="C439" s="74" t="s">
        <v>32</v>
      </c>
      <c r="D439" s="74" t="s">
        <v>163</v>
      </c>
      <c r="E439" s="74" t="s">
        <v>202</v>
      </c>
      <c r="F439" s="74">
        <v>434</v>
      </c>
      <c r="G439" s="76">
        <v>43269</v>
      </c>
      <c r="H439" s="74">
        <v>39.5347583</v>
      </c>
      <c r="I439" s="74">
        <v>-79.483247222222204</v>
      </c>
      <c r="S439" s="74">
        <v>0</v>
      </c>
    </row>
    <row r="440" spans="1:19" x14ac:dyDescent="0.25">
      <c r="A440" s="74" t="s">
        <v>195</v>
      </c>
      <c r="B440" s="74" t="s">
        <v>230</v>
      </c>
      <c r="C440" s="74" t="s">
        <v>31</v>
      </c>
      <c r="D440" s="74" t="s">
        <v>162</v>
      </c>
      <c r="E440" s="74" t="s">
        <v>202</v>
      </c>
      <c r="F440" s="74">
        <v>435</v>
      </c>
      <c r="G440" s="76">
        <v>43269</v>
      </c>
      <c r="H440" s="74">
        <v>39.5347583</v>
      </c>
      <c r="I440" s="74">
        <v>-79.483247222222204</v>
      </c>
      <c r="S440" s="74">
        <v>0</v>
      </c>
    </row>
    <row r="441" spans="1:19" x14ac:dyDescent="0.25">
      <c r="A441" s="74" t="s">
        <v>195</v>
      </c>
      <c r="B441" s="74" t="s">
        <v>230</v>
      </c>
      <c r="C441" s="74" t="s">
        <v>32</v>
      </c>
      <c r="D441" s="74" t="s">
        <v>163</v>
      </c>
      <c r="E441" s="74" t="s">
        <v>202</v>
      </c>
      <c r="F441" s="74">
        <v>436</v>
      </c>
      <c r="G441" s="76">
        <v>43269</v>
      </c>
      <c r="H441" s="74">
        <v>39.5347583</v>
      </c>
      <c r="I441" s="74">
        <v>-79.483247222222204</v>
      </c>
      <c r="S441" s="74">
        <v>0</v>
      </c>
    </row>
    <row r="442" spans="1:19" x14ac:dyDescent="0.25">
      <c r="A442" s="74" t="s">
        <v>195</v>
      </c>
      <c r="B442" s="74" t="s">
        <v>230</v>
      </c>
      <c r="C442" s="74" t="s">
        <v>31</v>
      </c>
      <c r="D442" s="74" t="s">
        <v>162</v>
      </c>
      <c r="E442" s="74" t="s">
        <v>206</v>
      </c>
      <c r="F442" s="74">
        <v>437</v>
      </c>
      <c r="G442" s="76">
        <v>43269</v>
      </c>
      <c r="H442" s="74">
        <v>39.5347583</v>
      </c>
      <c r="I442" s="74">
        <v>-79.483247222222204</v>
      </c>
      <c r="S442" s="74">
        <v>0</v>
      </c>
    </row>
    <row r="443" spans="1:19" x14ac:dyDescent="0.25">
      <c r="A443" s="74" t="s">
        <v>195</v>
      </c>
      <c r="B443" s="74" t="s">
        <v>230</v>
      </c>
      <c r="C443" s="74" t="s">
        <v>31</v>
      </c>
      <c r="D443" s="74" t="s">
        <v>162</v>
      </c>
      <c r="E443" s="74" t="s">
        <v>202</v>
      </c>
      <c r="F443" s="74">
        <v>438</v>
      </c>
      <c r="G443" s="76">
        <v>43269</v>
      </c>
      <c r="H443" s="74">
        <v>39.5347583</v>
      </c>
      <c r="I443" s="74">
        <v>-79.483247222222204</v>
      </c>
      <c r="S443" s="74">
        <v>0</v>
      </c>
    </row>
    <row r="444" spans="1:19" x14ac:dyDescent="0.25">
      <c r="A444" s="74" t="s">
        <v>195</v>
      </c>
      <c r="B444" s="74" t="s">
        <v>230</v>
      </c>
      <c r="C444" s="74" t="s">
        <v>232</v>
      </c>
      <c r="D444" s="74" t="s">
        <v>169</v>
      </c>
      <c r="E444" s="74" t="s">
        <v>202</v>
      </c>
      <c r="F444" s="74">
        <v>439</v>
      </c>
      <c r="G444" s="76">
        <v>43269</v>
      </c>
      <c r="H444" s="74">
        <v>39.5347583</v>
      </c>
      <c r="I444" s="74">
        <v>-79.483247222222204</v>
      </c>
      <c r="S444" s="74">
        <v>0</v>
      </c>
    </row>
    <row r="445" spans="1:19" x14ac:dyDescent="0.25">
      <c r="A445" s="74" t="s">
        <v>250</v>
      </c>
      <c r="B445" s="74" t="s">
        <v>244</v>
      </c>
      <c r="C445" s="74" t="s">
        <v>39</v>
      </c>
      <c r="D445" s="74" t="s">
        <v>170</v>
      </c>
      <c r="E445" s="74" t="s">
        <v>202</v>
      </c>
      <c r="F445" s="74">
        <v>440</v>
      </c>
      <c r="G445" s="76">
        <v>43277</v>
      </c>
      <c r="H445" s="74">
        <v>39.6305306</v>
      </c>
      <c r="I445" s="74">
        <v>-79.257941666666596</v>
      </c>
      <c r="S445" s="74">
        <v>0</v>
      </c>
    </row>
    <row r="446" spans="1:19" x14ac:dyDescent="0.25">
      <c r="A446" s="74" t="s">
        <v>195</v>
      </c>
      <c r="B446" s="74" t="s">
        <v>230</v>
      </c>
      <c r="C446" s="74" t="s">
        <v>21</v>
      </c>
      <c r="D446" s="74" t="s">
        <v>152</v>
      </c>
      <c r="E446" s="74" t="s">
        <v>202</v>
      </c>
      <c r="F446" s="74">
        <v>441</v>
      </c>
      <c r="G446" s="76">
        <v>43280</v>
      </c>
      <c r="H446" s="74">
        <v>39.5349</v>
      </c>
      <c r="I446" s="74">
        <v>-79.483125000000001</v>
      </c>
      <c r="S446" s="74">
        <v>0</v>
      </c>
    </row>
    <row r="447" spans="1:19" x14ac:dyDescent="0.25">
      <c r="A447" s="74" t="s">
        <v>195</v>
      </c>
      <c r="B447" s="74" t="s">
        <v>230</v>
      </c>
      <c r="C447" s="74" t="s">
        <v>232</v>
      </c>
      <c r="D447" s="74" t="s">
        <v>169</v>
      </c>
      <c r="E447" s="74" t="s">
        <v>202</v>
      </c>
      <c r="F447" s="74">
        <v>442</v>
      </c>
      <c r="G447" s="76">
        <v>43280</v>
      </c>
      <c r="H447" s="74">
        <v>39.5349</v>
      </c>
      <c r="I447" s="74">
        <v>-79.483125000000001</v>
      </c>
      <c r="S447" s="74">
        <v>0</v>
      </c>
    </row>
    <row r="448" spans="1:19" x14ac:dyDescent="0.25">
      <c r="A448" s="74" t="s">
        <v>195</v>
      </c>
      <c r="B448" s="74" t="s">
        <v>230</v>
      </c>
      <c r="C448" s="74" t="s">
        <v>41</v>
      </c>
      <c r="D448" s="74" t="s">
        <v>172</v>
      </c>
      <c r="E448" s="74" t="s">
        <v>202</v>
      </c>
      <c r="F448" s="74">
        <v>443</v>
      </c>
      <c r="G448" s="76">
        <v>43280</v>
      </c>
      <c r="H448" s="74">
        <v>39.535155600000003</v>
      </c>
      <c r="I448" s="74">
        <v>-79.482977777777506</v>
      </c>
      <c r="S448" s="74">
        <v>0</v>
      </c>
    </row>
    <row r="449" spans="1:19" x14ac:dyDescent="0.25">
      <c r="A449" s="74" t="s">
        <v>195</v>
      </c>
      <c r="B449" s="74" t="s">
        <v>230</v>
      </c>
      <c r="C449" s="74" t="s">
        <v>31</v>
      </c>
      <c r="D449" s="74" t="s">
        <v>162</v>
      </c>
      <c r="E449" s="74" t="s">
        <v>206</v>
      </c>
      <c r="F449" s="74">
        <v>444</v>
      </c>
      <c r="G449" s="76">
        <v>43280</v>
      </c>
      <c r="H449" s="74">
        <v>39.535091700000002</v>
      </c>
      <c r="I449" s="74">
        <v>-79.482963888888804</v>
      </c>
      <c r="S449" s="74">
        <v>0</v>
      </c>
    </row>
    <row r="450" spans="1:19" x14ac:dyDescent="0.25">
      <c r="A450" s="74" t="s">
        <v>195</v>
      </c>
      <c r="B450" s="74" t="s">
        <v>230</v>
      </c>
      <c r="C450" s="74" t="s">
        <v>32</v>
      </c>
      <c r="D450" s="74" t="s">
        <v>163</v>
      </c>
      <c r="E450" s="74" t="s">
        <v>202</v>
      </c>
      <c r="F450" s="74">
        <v>445</v>
      </c>
      <c r="G450" s="76">
        <v>43280</v>
      </c>
      <c r="H450" s="74">
        <v>39.535091700000002</v>
      </c>
      <c r="I450" s="74">
        <v>-79.482963888888804</v>
      </c>
      <c r="S450" s="74">
        <v>0</v>
      </c>
    </row>
    <row r="451" spans="1:19" x14ac:dyDescent="0.25">
      <c r="A451" s="74" t="s">
        <v>195</v>
      </c>
      <c r="B451" s="74" t="s">
        <v>230</v>
      </c>
      <c r="C451" s="74" t="s">
        <v>31</v>
      </c>
      <c r="D451" s="74" t="s">
        <v>162</v>
      </c>
      <c r="E451" s="74" t="s">
        <v>202</v>
      </c>
      <c r="F451" s="74">
        <v>446</v>
      </c>
      <c r="G451" s="76">
        <v>43280</v>
      </c>
      <c r="H451" s="74">
        <v>39.535113899999999</v>
      </c>
      <c r="I451" s="74">
        <v>-79.482933333333307</v>
      </c>
      <c r="S451" s="74">
        <v>0</v>
      </c>
    </row>
    <row r="452" spans="1:19" x14ac:dyDescent="0.25">
      <c r="A452" s="74" t="s">
        <v>250</v>
      </c>
      <c r="B452" s="74" t="s">
        <v>244</v>
      </c>
      <c r="C452" s="74" t="s">
        <v>39</v>
      </c>
      <c r="D452" s="74" t="s">
        <v>170</v>
      </c>
      <c r="E452" s="74" t="s">
        <v>202</v>
      </c>
      <c r="F452" s="74">
        <v>447</v>
      </c>
      <c r="G452" s="76">
        <v>43280</v>
      </c>
      <c r="H452" s="74">
        <v>39.6312639</v>
      </c>
      <c r="I452" s="74">
        <v>-79.259636111111107</v>
      </c>
      <c r="S452" s="74">
        <v>0</v>
      </c>
    </row>
    <row r="453" spans="1:19" x14ac:dyDescent="0.25">
      <c r="A453" s="74" t="s">
        <v>250</v>
      </c>
      <c r="B453" s="74" t="s">
        <v>244</v>
      </c>
      <c r="C453" s="74" t="s">
        <v>39</v>
      </c>
      <c r="D453" s="74" t="s">
        <v>170</v>
      </c>
      <c r="E453" s="74" t="s">
        <v>202</v>
      </c>
      <c r="F453" s="74">
        <v>448</v>
      </c>
      <c r="G453" s="76">
        <v>43280</v>
      </c>
      <c r="H453" s="74">
        <v>39.630355600000001</v>
      </c>
      <c r="I453" s="74">
        <v>-79.257827777777706</v>
      </c>
      <c r="S453" s="74">
        <v>0</v>
      </c>
    </row>
    <row r="454" spans="1:19" x14ac:dyDescent="0.25">
      <c r="A454" s="74" t="s">
        <v>250</v>
      </c>
      <c r="B454" s="74" t="s">
        <v>244</v>
      </c>
      <c r="C454" s="74" t="s">
        <v>235</v>
      </c>
      <c r="D454" s="74" t="s">
        <v>158</v>
      </c>
      <c r="E454" s="74" t="s">
        <v>206</v>
      </c>
      <c r="F454" s="74">
        <v>449</v>
      </c>
      <c r="G454" s="76">
        <v>43280</v>
      </c>
      <c r="H454" s="74">
        <v>39.630255599999998</v>
      </c>
      <c r="I454" s="74">
        <v>-79.257324999999994</v>
      </c>
      <c r="S454" s="74">
        <v>0</v>
      </c>
    </row>
    <row r="455" spans="1:19" x14ac:dyDescent="0.25">
      <c r="A455" s="74" t="s">
        <v>250</v>
      </c>
      <c r="B455" s="74" t="s">
        <v>244</v>
      </c>
      <c r="C455" s="74" t="s">
        <v>21</v>
      </c>
      <c r="D455" s="74" t="s">
        <v>152</v>
      </c>
      <c r="E455" s="74" t="s">
        <v>202</v>
      </c>
      <c r="F455" s="74">
        <v>450</v>
      </c>
      <c r="G455" s="76">
        <v>43280</v>
      </c>
      <c r="H455" s="74">
        <v>39.630255599999998</v>
      </c>
      <c r="I455" s="74">
        <v>-79.257324999999994</v>
      </c>
      <c r="S455" s="74">
        <v>0</v>
      </c>
    </row>
    <row r="456" spans="1:19" x14ac:dyDescent="0.25">
      <c r="A456" s="74" t="s">
        <v>250</v>
      </c>
      <c r="B456" s="74" t="s">
        <v>244</v>
      </c>
      <c r="C456" s="74" t="s">
        <v>13</v>
      </c>
      <c r="D456" s="74" t="s">
        <v>144</v>
      </c>
      <c r="E456" s="74" t="s">
        <v>202</v>
      </c>
      <c r="F456" s="74">
        <v>451</v>
      </c>
      <c r="G456" s="76">
        <v>43280</v>
      </c>
      <c r="H456" s="74">
        <v>39.630255599999998</v>
      </c>
      <c r="I456" s="74">
        <v>-79.257324999999994</v>
      </c>
      <c r="S456" s="74">
        <v>0</v>
      </c>
    </row>
    <row r="457" spans="1:19" x14ac:dyDescent="0.25">
      <c r="A457" s="74" t="s">
        <v>236</v>
      </c>
      <c r="B457" s="74" t="s">
        <v>237</v>
      </c>
      <c r="C457" s="74" t="s">
        <v>232</v>
      </c>
      <c r="D457" s="74" t="s">
        <v>169</v>
      </c>
      <c r="E457" s="74" t="s">
        <v>202</v>
      </c>
      <c r="F457" s="74">
        <v>453</v>
      </c>
      <c r="G457" s="76">
        <v>43280</v>
      </c>
      <c r="H457" s="74">
        <v>39.626727799999998</v>
      </c>
      <c r="I457" s="74">
        <v>-79.257752777777497</v>
      </c>
      <c r="S457" s="74">
        <v>0</v>
      </c>
    </row>
    <row r="458" spans="1:19" x14ac:dyDescent="0.25">
      <c r="A458" s="74" t="s">
        <v>209</v>
      </c>
      <c r="B458" s="74" t="s">
        <v>210</v>
      </c>
      <c r="C458" s="74" t="s">
        <v>235</v>
      </c>
      <c r="D458" s="74" t="s">
        <v>158</v>
      </c>
      <c r="E458" s="74" t="s">
        <v>202</v>
      </c>
      <c r="F458" s="74">
        <v>454</v>
      </c>
      <c r="G458" s="76">
        <v>43281</v>
      </c>
      <c r="H458" s="74">
        <v>39.620647200000001</v>
      </c>
      <c r="I458" s="74">
        <v>-79.263205555555501</v>
      </c>
      <c r="S458" s="74">
        <v>0</v>
      </c>
    </row>
    <row r="459" spans="1:19" x14ac:dyDescent="0.25">
      <c r="A459" s="74" t="s">
        <v>209</v>
      </c>
      <c r="B459" s="74" t="s">
        <v>210</v>
      </c>
      <c r="C459" s="74" t="s">
        <v>235</v>
      </c>
      <c r="D459" s="74" t="s">
        <v>158</v>
      </c>
      <c r="E459" s="74" t="s">
        <v>202</v>
      </c>
      <c r="F459" s="74">
        <v>455</v>
      </c>
      <c r="G459" s="76">
        <v>43281</v>
      </c>
      <c r="H459" s="74">
        <v>39.621068507199197</v>
      </c>
      <c r="I459" s="74">
        <v>-79.2631005187081</v>
      </c>
      <c r="S459" s="74">
        <v>0</v>
      </c>
    </row>
    <row r="460" spans="1:19" x14ac:dyDescent="0.25">
      <c r="A460" s="74" t="s">
        <v>209</v>
      </c>
      <c r="B460" s="74" t="s">
        <v>210</v>
      </c>
      <c r="C460" s="74" t="s">
        <v>205</v>
      </c>
      <c r="D460" s="74" t="s">
        <v>161</v>
      </c>
      <c r="E460" s="74" t="s">
        <v>202</v>
      </c>
      <c r="F460" s="74">
        <v>456</v>
      </c>
      <c r="G460" s="76">
        <v>43281</v>
      </c>
      <c r="H460" s="74">
        <v>39.621074999999998</v>
      </c>
      <c r="I460" s="74">
        <v>-79.262999999999906</v>
      </c>
      <c r="S460" s="74">
        <v>0</v>
      </c>
    </row>
    <row r="461" spans="1:19" x14ac:dyDescent="0.25">
      <c r="A461" s="74" t="s">
        <v>209</v>
      </c>
      <c r="B461" s="74" t="s">
        <v>210</v>
      </c>
      <c r="C461" s="74" t="s">
        <v>13</v>
      </c>
      <c r="D461" s="74" t="s">
        <v>144</v>
      </c>
      <c r="E461" s="74" t="s">
        <v>202</v>
      </c>
      <c r="F461" s="74">
        <v>457</v>
      </c>
      <c r="G461" s="76">
        <v>43281</v>
      </c>
      <c r="H461" s="74">
        <v>39.621222199999998</v>
      </c>
      <c r="I461" s="74">
        <v>-79.263236111111098</v>
      </c>
      <c r="S461" s="74">
        <v>0</v>
      </c>
    </row>
    <row r="462" spans="1:19" x14ac:dyDescent="0.25">
      <c r="A462" s="74" t="s">
        <v>209</v>
      </c>
      <c r="B462" s="74" t="s">
        <v>210</v>
      </c>
      <c r="C462" s="74" t="s">
        <v>16</v>
      </c>
      <c r="D462" s="74" t="s">
        <v>147</v>
      </c>
      <c r="E462" s="74" t="s">
        <v>202</v>
      </c>
      <c r="F462" s="74">
        <v>458</v>
      </c>
      <c r="G462" s="76">
        <v>43281</v>
      </c>
      <c r="H462" s="74">
        <v>39.621063900000003</v>
      </c>
      <c r="I462" s="74">
        <v>-79.263016666638805</v>
      </c>
      <c r="S462" s="74">
        <v>0</v>
      </c>
    </row>
    <row r="463" spans="1:19" x14ac:dyDescent="0.25">
      <c r="A463" s="74" t="s">
        <v>209</v>
      </c>
      <c r="B463" s="74" t="s">
        <v>210</v>
      </c>
      <c r="C463" s="74" t="s">
        <v>44</v>
      </c>
      <c r="D463" s="74" t="s">
        <v>175</v>
      </c>
      <c r="E463" s="74" t="s">
        <v>202</v>
      </c>
      <c r="F463" s="74">
        <v>460</v>
      </c>
      <c r="G463" s="76">
        <v>43281</v>
      </c>
      <c r="H463" s="74">
        <v>39.621186100000003</v>
      </c>
      <c r="I463" s="74">
        <v>-79.263336111111101</v>
      </c>
      <c r="J463" s="76">
        <v>43293</v>
      </c>
      <c r="K463" s="74">
        <v>39.620813900000002</v>
      </c>
      <c r="L463" s="74">
        <v>-79.263649999999998</v>
      </c>
      <c r="S463" s="74">
        <v>1</v>
      </c>
    </row>
    <row r="464" spans="1:19" x14ac:dyDescent="0.25">
      <c r="A464" s="74" t="s">
        <v>209</v>
      </c>
      <c r="B464" s="74" t="s">
        <v>210</v>
      </c>
      <c r="C464" s="74" t="s">
        <v>13</v>
      </c>
      <c r="D464" s="74" t="s">
        <v>144</v>
      </c>
      <c r="E464" s="74" t="s">
        <v>202</v>
      </c>
      <c r="F464" s="74">
        <v>461</v>
      </c>
      <c r="G464" s="76">
        <v>43281</v>
      </c>
      <c r="H464" s="74">
        <v>39.621186100000003</v>
      </c>
      <c r="I464" s="74">
        <v>-79.263336111111101</v>
      </c>
      <c r="S464" s="74">
        <v>0</v>
      </c>
    </row>
    <row r="465" spans="1:19" x14ac:dyDescent="0.25">
      <c r="A465" s="74" t="s">
        <v>209</v>
      </c>
      <c r="B465" s="74" t="s">
        <v>210</v>
      </c>
      <c r="C465" s="74" t="s">
        <v>205</v>
      </c>
      <c r="D465" s="74" t="s">
        <v>161</v>
      </c>
      <c r="E465" s="74" t="s">
        <v>202</v>
      </c>
      <c r="F465" s="74">
        <v>462</v>
      </c>
      <c r="G465" s="76">
        <v>43281</v>
      </c>
      <c r="H465" s="74">
        <v>39.621486099999998</v>
      </c>
      <c r="I465" s="74">
        <v>-79.263502777777703</v>
      </c>
      <c r="S465" s="74">
        <v>0</v>
      </c>
    </row>
    <row r="466" spans="1:19" x14ac:dyDescent="0.25">
      <c r="A466" s="74" t="s">
        <v>209</v>
      </c>
      <c r="B466" s="74" t="s">
        <v>210</v>
      </c>
      <c r="C466" s="74" t="s">
        <v>21</v>
      </c>
      <c r="D466" s="74" t="s">
        <v>152</v>
      </c>
      <c r="E466" s="74" t="s">
        <v>202</v>
      </c>
      <c r="F466" s="74">
        <v>463</v>
      </c>
      <c r="G466" s="76">
        <v>43281</v>
      </c>
      <c r="H466" s="74">
        <v>39.621486099999998</v>
      </c>
      <c r="I466" s="74">
        <v>-79.263502777777703</v>
      </c>
      <c r="S466" s="74">
        <v>0</v>
      </c>
    </row>
    <row r="467" spans="1:19" x14ac:dyDescent="0.25">
      <c r="A467" s="74" t="s">
        <v>209</v>
      </c>
      <c r="B467" s="74" t="s">
        <v>210</v>
      </c>
      <c r="C467" s="74" t="s">
        <v>21</v>
      </c>
      <c r="D467" s="74" t="s">
        <v>152</v>
      </c>
      <c r="E467" s="74" t="s">
        <v>202</v>
      </c>
      <c r="F467" s="74">
        <v>464</v>
      </c>
      <c r="G467" s="76">
        <v>43281</v>
      </c>
      <c r="H467" s="74">
        <v>39.621486099999998</v>
      </c>
      <c r="I467" s="74">
        <v>-79.263502777777703</v>
      </c>
      <c r="S467" s="74">
        <v>0</v>
      </c>
    </row>
    <row r="468" spans="1:19" x14ac:dyDescent="0.25">
      <c r="A468" s="74" t="s">
        <v>209</v>
      </c>
      <c r="B468" s="74" t="s">
        <v>210</v>
      </c>
      <c r="C468" s="74" t="s">
        <v>205</v>
      </c>
      <c r="D468" s="74" t="s">
        <v>161</v>
      </c>
      <c r="E468" s="74" t="s">
        <v>202</v>
      </c>
      <c r="F468" s="74">
        <v>465</v>
      </c>
      <c r="G468" s="76">
        <v>43281</v>
      </c>
      <c r="H468" s="74">
        <v>39.621486099999998</v>
      </c>
      <c r="I468" s="74">
        <v>-79.263502777777703</v>
      </c>
      <c r="S468" s="74">
        <v>0</v>
      </c>
    </row>
    <row r="469" spans="1:19" x14ac:dyDescent="0.25">
      <c r="A469" s="74" t="s">
        <v>209</v>
      </c>
      <c r="B469" s="74" t="s">
        <v>210</v>
      </c>
      <c r="C469" s="74" t="s">
        <v>21</v>
      </c>
      <c r="D469" s="74" t="s">
        <v>152</v>
      </c>
      <c r="E469" s="74" t="s">
        <v>202</v>
      </c>
      <c r="F469" s="74">
        <v>466</v>
      </c>
      <c r="G469" s="76">
        <v>43281</v>
      </c>
      <c r="H469" s="74">
        <v>39.621686099999998</v>
      </c>
      <c r="I469" s="74">
        <v>-79.263458333333304</v>
      </c>
      <c r="S469" s="74">
        <v>0</v>
      </c>
    </row>
    <row r="470" spans="1:19" x14ac:dyDescent="0.25">
      <c r="A470" s="74" t="s">
        <v>209</v>
      </c>
      <c r="B470" s="74" t="s">
        <v>210</v>
      </c>
      <c r="C470" s="74" t="s">
        <v>235</v>
      </c>
      <c r="D470" s="74" t="s">
        <v>158</v>
      </c>
      <c r="E470" s="74" t="s">
        <v>202</v>
      </c>
      <c r="F470" s="74">
        <v>467</v>
      </c>
      <c r="G470" s="76">
        <v>43281</v>
      </c>
      <c r="H470" s="74">
        <v>39.6219556</v>
      </c>
      <c r="I470" s="74">
        <v>-79.263419444444096</v>
      </c>
      <c r="S470" s="74">
        <v>0</v>
      </c>
    </row>
    <row r="471" spans="1:19" x14ac:dyDescent="0.25">
      <c r="A471" s="74" t="s">
        <v>209</v>
      </c>
      <c r="B471" s="74" t="s">
        <v>210</v>
      </c>
      <c r="C471" s="74" t="s">
        <v>205</v>
      </c>
      <c r="D471" s="74" t="s">
        <v>161</v>
      </c>
      <c r="E471" s="74" t="s">
        <v>202</v>
      </c>
      <c r="F471" s="74">
        <v>468</v>
      </c>
      <c r="G471" s="76">
        <v>43281</v>
      </c>
      <c r="H471" s="74">
        <v>39.621686099999998</v>
      </c>
      <c r="I471" s="74">
        <v>-79.263458333333304</v>
      </c>
      <c r="S471" s="74">
        <v>0</v>
      </c>
    </row>
    <row r="472" spans="1:19" x14ac:dyDescent="0.25">
      <c r="A472" s="74" t="s">
        <v>209</v>
      </c>
      <c r="B472" s="74" t="s">
        <v>210</v>
      </c>
      <c r="C472" s="74" t="s">
        <v>205</v>
      </c>
      <c r="D472" s="74" t="s">
        <v>161</v>
      </c>
      <c r="E472" s="74" t="s">
        <v>202</v>
      </c>
      <c r="F472" s="74">
        <v>469</v>
      </c>
      <c r="G472" s="76">
        <v>43281</v>
      </c>
      <c r="H472" s="74">
        <v>39.621686099999998</v>
      </c>
      <c r="I472" s="74">
        <v>-79.263458333333304</v>
      </c>
      <c r="S472" s="74">
        <v>0</v>
      </c>
    </row>
    <row r="473" spans="1:19" x14ac:dyDescent="0.25">
      <c r="A473" s="74" t="s">
        <v>209</v>
      </c>
      <c r="B473" s="74" t="s">
        <v>210</v>
      </c>
      <c r="C473" s="74" t="s">
        <v>16</v>
      </c>
      <c r="D473" s="74" t="s">
        <v>147</v>
      </c>
      <c r="E473" s="74" t="s">
        <v>202</v>
      </c>
      <c r="F473" s="74">
        <v>470</v>
      </c>
      <c r="G473" s="76">
        <v>43281</v>
      </c>
      <c r="H473" s="74">
        <v>39.621686099999998</v>
      </c>
      <c r="I473" s="74">
        <v>-79.263458333333304</v>
      </c>
      <c r="S473" s="74">
        <v>0</v>
      </c>
    </row>
    <row r="474" spans="1:19" x14ac:dyDescent="0.25">
      <c r="A474" s="74" t="s">
        <v>209</v>
      </c>
      <c r="B474" s="74" t="s">
        <v>210</v>
      </c>
      <c r="C474" s="74" t="s">
        <v>205</v>
      </c>
      <c r="D474" s="74" t="s">
        <v>161</v>
      </c>
      <c r="E474" s="74" t="s">
        <v>202</v>
      </c>
      <c r="F474" s="74">
        <v>471</v>
      </c>
      <c r="G474" s="76">
        <v>43281</v>
      </c>
      <c r="H474" s="74">
        <v>39.621686099999998</v>
      </c>
      <c r="I474" s="74">
        <v>-79.263458333333304</v>
      </c>
      <c r="S474" s="74">
        <v>0</v>
      </c>
    </row>
    <row r="475" spans="1:19" x14ac:dyDescent="0.25">
      <c r="A475" s="74" t="s">
        <v>209</v>
      </c>
      <c r="B475" s="74" t="s">
        <v>210</v>
      </c>
      <c r="C475" s="74" t="s">
        <v>205</v>
      </c>
      <c r="D475" s="74" t="s">
        <v>161</v>
      </c>
      <c r="E475" s="74" t="s">
        <v>202</v>
      </c>
      <c r="F475" s="74">
        <v>472</v>
      </c>
      <c r="G475" s="76">
        <v>43281</v>
      </c>
      <c r="H475" s="74">
        <v>39.622305599999997</v>
      </c>
      <c r="I475" s="74">
        <v>-79.264038888888606</v>
      </c>
      <c r="S475" s="74">
        <v>0</v>
      </c>
    </row>
    <row r="476" spans="1:19" x14ac:dyDescent="0.25">
      <c r="A476" s="74" t="s">
        <v>209</v>
      </c>
      <c r="B476" s="74" t="s">
        <v>210</v>
      </c>
      <c r="C476" s="74" t="s">
        <v>205</v>
      </c>
      <c r="D476" s="74" t="s">
        <v>161</v>
      </c>
      <c r="E476" s="74" t="s">
        <v>202</v>
      </c>
      <c r="F476" s="74">
        <v>473</v>
      </c>
      <c r="G476" s="76">
        <v>43281</v>
      </c>
      <c r="H476" s="74">
        <v>39.622252799999998</v>
      </c>
      <c r="I476" s="74">
        <v>-79.263777777775005</v>
      </c>
      <c r="S476" s="74">
        <v>0</v>
      </c>
    </row>
    <row r="477" spans="1:19" x14ac:dyDescent="0.25">
      <c r="A477" s="74" t="s">
        <v>252</v>
      </c>
      <c r="B477" s="74" t="s">
        <v>253</v>
      </c>
      <c r="C477" s="74" t="s">
        <v>21</v>
      </c>
      <c r="D477" s="74" t="s">
        <v>152</v>
      </c>
      <c r="E477" s="74" t="s">
        <v>202</v>
      </c>
      <c r="F477" s="74">
        <v>475</v>
      </c>
      <c r="G477" s="76">
        <v>43284</v>
      </c>
      <c r="H477" s="74">
        <v>39.606138899999998</v>
      </c>
      <c r="I477" s="74">
        <v>-79.276955555555205</v>
      </c>
      <c r="S477" s="74">
        <v>0</v>
      </c>
    </row>
    <row r="478" spans="1:19" x14ac:dyDescent="0.25">
      <c r="A478" s="74" t="s">
        <v>252</v>
      </c>
      <c r="B478" s="74" t="s">
        <v>253</v>
      </c>
      <c r="C478" s="74" t="s">
        <v>235</v>
      </c>
      <c r="D478" s="74" t="s">
        <v>158</v>
      </c>
      <c r="E478" s="74" t="s">
        <v>202</v>
      </c>
      <c r="F478" s="74">
        <v>476</v>
      </c>
      <c r="G478" s="76">
        <v>43284</v>
      </c>
      <c r="H478" s="74">
        <v>39.606138899999998</v>
      </c>
      <c r="I478" s="74">
        <v>-79.276955555555205</v>
      </c>
      <c r="J478" s="76">
        <v>43291</v>
      </c>
      <c r="K478" s="74">
        <v>39.606105599999999</v>
      </c>
      <c r="L478" s="74">
        <v>-79.276916666666594</v>
      </c>
      <c r="M478" s="76">
        <v>43293</v>
      </c>
      <c r="N478" s="74">
        <v>39.606063900000002</v>
      </c>
      <c r="O478" s="74">
        <v>-79.276938888888793</v>
      </c>
      <c r="S478" s="74">
        <v>2</v>
      </c>
    </row>
    <row r="479" spans="1:19" x14ac:dyDescent="0.25">
      <c r="A479" s="74" t="s">
        <v>252</v>
      </c>
      <c r="B479" s="74" t="s">
        <v>253</v>
      </c>
      <c r="C479" s="74" t="s">
        <v>235</v>
      </c>
      <c r="D479" s="74" t="s">
        <v>158</v>
      </c>
      <c r="E479" s="74" t="s">
        <v>202</v>
      </c>
      <c r="F479" s="74">
        <v>477</v>
      </c>
      <c r="G479" s="76">
        <v>43284</v>
      </c>
      <c r="H479" s="74">
        <v>39.606138899999998</v>
      </c>
      <c r="I479" s="74">
        <v>-79.276955555555205</v>
      </c>
      <c r="S479" s="74">
        <v>0</v>
      </c>
    </row>
    <row r="480" spans="1:19" x14ac:dyDescent="0.25">
      <c r="A480" s="74" t="s">
        <v>252</v>
      </c>
      <c r="B480" s="74" t="s">
        <v>253</v>
      </c>
      <c r="C480" s="74" t="s">
        <v>12</v>
      </c>
      <c r="D480" s="74" t="s">
        <v>143</v>
      </c>
      <c r="E480" s="74" t="s">
        <v>202</v>
      </c>
      <c r="F480" s="74">
        <v>478</v>
      </c>
      <c r="G480" s="76">
        <v>43284</v>
      </c>
      <c r="H480" s="74">
        <v>39.606124999999999</v>
      </c>
      <c r="I480" s="74">
        <v>-79.276894444444395</v>
      </c>
      <c r="S480" s="74">
        <v>0</v>
      </c>
    </row>
    <row r="481" spans="1:19" x14ac:dyDescent="0.25">
      <c r="A481" s="74" t="s">
        <v>252</v>
      </c>
      <c r="B481" s="74" t="s">
        <v>253</v>
      </c>
      <c r="C481" s="74" t="s">
        <v>235</v>
      </c>
      <c r="D481" s="74" t="s">
        <v>158</v>
      </c>
      <c r="E481" s="74" t="s">
        <v>202</v>
      </c>
      <c r="F481" s="74">
        <v>479</v>
      </c>
      <c r="G481" s="76">
        <v>43284</v>
      </c>
      <c r="H481" s="74">
        <v>39.606124999999999</v>
      </c>
      <c r="I481" s="74">
        <v>-79.276894444444395</v>
      </c>
      <c r="S481" s="74">
        <v>0</v>
      </c>
    </row>
    <row r="482" spans="1:19" x14ac:dyDescent="0.25">
      <c r="A482" s="74" t="s">
        <v>252</v>
      </c>
      <c r="B482" s="74" t="s">
        <v>253</v>
      </c>
      <c r="C482" s="74" t="s">
        <v>235</v>
      </c>
      <c r="D482" s="74" t="s">
        <v>158</v>
      </c>
      <c r="E482" s="74" t="s">
        <v>202</v>
      </c>
      <c r="F482" s="74">
        <v>480</v>
      </c>
      <c r="G482" s="76">
        <v>43284</v>
      </c>
      <c r="H482" s="74">
        <v>39.606124999999999</v>
      </c>
      <c r="I482" s="74">
        <v>-79.276894444444395</v>
      </c>
      <c r="S482" s="74">
        <v>0</v>
      </c>
    </row>
    <row r="483" spans="1:19" x14ac:dyDescent="0.25">
      <c r="A483" s="74" t="s">
        <v>252</v>
      </c>
      <c r="B483" s="74" t="s">
        <v>253</v>
      </c>
      <c r="C483" s="74" t="s">
        <v>21</v>
      </c>
      <c r="D483" s="74" t="s">
        <v>152</v>
      </c>
      <c r="E483" s="74" t="s">
        <v>202</v>
      </c>
      <c r="F483" s="74">
        <v>481</v>
      </c>
      <c r="G483" s="76">
        <v>43284</v>
      </c>
      <c r="H483" s="74">
        <v>39.606124999999999</v>
      </c>
      <c r="I483" s="74">
        <v>-79.276894444444395</v>
      </c>
      <c r="S483" s="74">
        <v>0</v>
      </c>
    </row>
    <row r="484" spans="1:19" x14ac:dyDescent="0.25">
      <c r="A484" s="74" t="s">
        <v>252</v>
      </c>
      <c r="B484" s="74" t="s">
        <v>253</v>
      </c>
      <c r="C484" s="74" t="s">
        <v>43</v>
      </c>
      <c r="D484" s="74" t="s">
        <v>174</v>
      </c>
      <c r="E484" s="74" t="s">
        <v>202</v>
      </c>
      <c r="F484" s="74">
        <v>482</v>
      </c>
      <c r="G484" s="76">
        <v>43284</v>
      </c>
      <c r="H484" s="74">
        <v>39.604427800000003</v>
      </c>
      <c r="I484" s="74">
        <v>-79.277322222221898</v>
      </c>
      <c r="S484" s="74">
        <v>0</v>
      </c>
    </row>
    <row r="485" spans="1:19" x14ac:dyDescent="0.25">
      <c r="A485" s="74" t="s">
        <v>252</v>
      </c>
      <c r="B485" s="74" t="s">
        <v>253</v>
      </c>
      <c r="C485" s="74" t="s">
        <v>41</v>
      </c>
      <c r="D485" s="74" t="s">
        <v>172</v>
      </c>
      <c r="E485" s="74" t="s">
        <v>202</v>
      </c>
      <c r="F485" s="74">
        <v>483</v>
      </c>
      <c r="G485" s="76">
        <v>43284</v>
      </c>
      <c r="H485" s="74">
        <v>39.604419399999998</v>
      </c>
      <c r="I485" s="74">
        <v>-79.277405555555504</v>
      </c>
      <c r="S485" s="74">
        <v>0</v>
      </c>
    </row>
    <row r="486" spans="1:19" x14ac:dyDescent="0.25">
      <c r="A486" s="74" t="s">
        <v>252</v>
      </c>
      <c r="B486" s="74" t="s">
        <v>253</v>
      </c>
      <c r="C486" s="74" t="s">
        <v>21</v>
      </c>
      <c r="D486" s="74" t="s">
        <v>152</v>
      </c>
      <c r="E486" s="74" t="s">
        <v>202</v>
      </c>
      <c r="F486" s="74">
        <v>484</v>
      </c>
      <c r="G486" s="76">
        <v>43284</v>
      </c>
      <c r="H486" s="74">
        <v>39.604419399999998</v>
      </c>
      <c r="I486" s="74">
        <v>-79.277405555555504</v>
      </c>
      <c r="S486" s="74">
        <v>0</v>
      </c>
    </row>
    <row r="487" spans="1:19" x14ac:dyDescent="0.25">
      <c r="A487" s="74" t="s">
        <v>252</v>
      </c>
      <c r="B487" s="74" t="s">
        <v>253</v>
      </c>
      <c r="C487" s="74" t="s">
        <v>21</v>
      </c>
      <c r="D487" s="74" t="s">
        <v>152</v>
      </c>
      <c r="E487" s="74" t="s">
        <v>202</v>
      </c>
      <c r="F487" s="74">
        <v>485</v>
      </c>
      <c r="G487" s="76">
        <v>43284</v>
      </c>
      <c r="H487" s="74">
        <v>39.604419399999998</v>
      </c>
      <c r="I487" s="74">
        <v>-79.277405555555504</v>
      </c>
      <c r="S487" s="74">
        <v>0</v>
      </c>
    </row>
    <row r="488" spans="1:19" x14ac:dyDescent="0.25">
      <c r="A488" s="74" t="s">
        <v>252</v>
      </c>
      <c r="B488" s="74" t="s">
        <v>253</v>
      </c>
      <c r="C488" s="74" t="s">
        <v>21</v>
      </c>
      <c r="D488" s="74" t="s">
        <v>152</v>
      </c>
      <c r="E488" s="74" t="s">
        <v>202</v>
      </c>
      <c r="F488" s="74">
        <v>486</v>
      </c>
      <c r="G488" s="76">
        <v>43284</v>
      </c>
      <c r="H488" s="74">
        <v>39.604419399999998</v>
      </c>
      <c r="I488" s="74">
        <v>-79.277405555555504</v>
      </c>
      <c r="S488" s="74">
        <v>0</v>
      </c>
    </row>
    <row r="489" spans="1:19" x14ac:dyDescent="0.25">
      <c r="A489" s="74" t="s">
        <v>252</v>
      </c>
      <c r="B489" s="74" t="s">
        <v>253</v>
      </c>
      <c r="C489" s="74" t="s">
        <v>21</v>
      </c>
      <c r="D489" s="74" t="s">
        <v>152</v>
      </c>
      <c r="E489" s="74" t="s">
        <v>202</v>
      </c>
      <c r="F489" s="74">
        <v>487</v>
      </c>
      <c r="G489" s="76">
        <v>43284</v>
      </c>
      <c r="H489" s="74">
        <v>39.604419399999998</v>
      </c>
      <c r="I489" s="74">
        <v>-79.277405555555504</v>
      </c>
      <c r="S489" s="74">
        <v>0</v>
      </c>
    </row>
    <row r="490" spans="1:19" x14ac:dyDescent="0.25">
      <c r="A490" s="74" t="s">
        <v>252</v>
      </c>
      <c r="B490" s="74" t="s">
        <v>253</v>
      </c>
      <c r="C490" s="74" t="s">
        <v>13</v>
      </c>
      <c r="D490" s="74" t="s">
        <v>144</v>
      </c>
      <c r="E490" s="74" t="s">
        <v>202</v>
      </c>
      <c r="F490" s="74">
        <v>488</v>
      </c>
      <c r="G490" s="76">
        <v>43284</v>
      </c>
      <c r="H490" s="74">
        <v>39.604422200000002</v>
      </c>
      <c r="I490" s="74">
        <v>-79.277511111111096</v>
      </c>
      <c r="S490" s="74">
        <v>0</v>
      </c>
    </row>
    <row r="491" spans="1:19" x14ac:dyDescent="0.25">
      <c r="A491" s="74" t="s">
        <v>252</v>
      </c>
      <c r="B491" s="74" t="s">
        <v>253</v>
      </c>
      <c r="C491" s="74" t="s">
        <v>12</v>
      </c>
      <c r="D491" s="74" t="s">
        <v>143</v>
      </c>
      <c r="E491" s="74" t="s">
        <v>202</v>
      </c>
      <c r="F491" s="74">
        <v>489</v>
      </c>
      <c r="G491" s="76">
        <v>43284</v>
      </c>
      <c r="H491" s="74">
        <v>39.604197200000002</v>
      </c>
      <c r="I491" s="74">
        <v>-79.277349999999998</v>
      </c>
      <c r="S491" s="74">
        <v>0</v>
      </c>
    </row>
    <row r="492" spans="1:19" x14ac:dyDescent="0.25">
      <c r="A492" s="74" t="s">
        <v>252</v>
      </c>
      <c r="B492" s="74" t="s">
        <v>253</v>
      </c>
      <c r="C492" s="74" t="s">
        <v>13</v>
      </c>
      <c r="D492" s="74" t="s">
        <v>144</v>
      </c>
      <c r="E492" s="74" t="s">
        <v>202</v>
      </c>
      <c r="F492" s="74">
        <v>490</v>
      </c>
      <c r="G492" s="76">
        <v>43284</v>
      </c>
      <c r="H492" s="74">
        <v>39.604244399999999</v>
      </c>
      <c r="I492" s="74">
        <v>-79.277205555555497</v>
      </c>
      <c r="S492" s="74">
        <v>0</v>
      </c>
    </row>
    <row r="493" spans="1:19" x14ac:dyDescent="0.25">
      <c r="A493" s="74" t="s">
        <v>252</v>
      </c>
      <c r="B493" s="74" t="s">
        <v>253</v>
      </c>
      <c r="C493" s="74" t="s">
        <v>52</v>
      </c>
      <c r="D493" s="74" t="s">
        <v>183</v>
      </c>
      <c r="E493" s="74" t="s">
        <v>202</v>
      </c>
      <c r="F493" s="74">
        <v>491</v>
      </c>
      <c r="G493" s="76">
        <v>43284</v>
      </c>
      <c r="H493" s="74">
        <v>39.603936099999999</v>
      </c>
      <c r="I493" s="74">
        <v>-79.277152777777701</v>
      </c>
      <c r="S493" s="74">
        <v>0</v>
      </c>
    </row>
    <row r="494" spans="1:19" x14ac:dyDescent="0.25">
      <c r="A494" s="74" t="s">
        <v>252</v>
      </c>
      <c r="B494" s="74" t="s">
        <v>253</v>
      </c>
      <c r="C494" s="74" t="s">
        <v>52</v>
      </c>
      <c r="D494" s="74" t="s">
        <v>183</v>
      </c>
      <c r="E494" s="74" t="s">
        <v>202</v>
      </c>
      <c r="F494" s="74">
        <v>492</v>
      </c>
      <c r="G494" s="76">
        <v>43284</v>
      </c>
      <c r="H494" s="74">
        <v>39.603936099999999</v>
      </c>
      <c r="I494" s="74">
        <v>-79.277152777777701</v>
      </c>
      <c r="S494" s="74">
        <v>0</v>
      </c>
    </row>
    <row r="495" spans="1:19" x14ac:dyDescent="0.25">
      <c r="A495" s="74" t="s">
        <v>277</v>
      </c>
      <c r="B495" s="74" t="s">
        <v>278</v>
      </c>
      <c r="C495" s="74" t="s">
        <v>41</v>
      </c>
      <c r="D495" s="74" t="s">
        <v>172</v>
      </c>
      <c r="E495" s="74" t="s">
        <v>202</v>
      </c>
      <c r="F495" s="74">
        <v>493</v>
      </c>
      <c r="G495" s="76">
        <v>43284</v>
      </c>
      <c r="H495" s="74">
        <v>39.601261100000002</v>
      </c>
      <c r="I495" s="74">
        <v>-79.273536111111099</v>
      </c>
      <c r="S495" s="74">
        <v>0</v>
      </c>
    </row>
    <row r="496" spans="1:19" x14ac:dyDescent="0.25">
      <c r="A496" s="74" t="s">
        <v>277</v>
      </c>
      <c r="B496" s="74" t="s">
        <v>278</v>
      </c>
      <c r="C496" s="74" t="s">
        <v>38</v>
      </c>
      <c r="D496" s="74" t="s">
        <v>169</v>
      </c>
      <c r="E496" s="74" t="s">
        <v>202</v>
      </c>
      <c r="F496" s="74">
        <v>494</v>
      </c>
      <c r="G496" s="76">
        <v>43284</v>
      </c>
      <c r="H496" s="74">
        <v>39.601261100000002</v>
      </c>
      <c r="I496" s="74">
        <v>-79.273536111111099</v>
      </c>
      <c r="S496" s="74">
        <v>0</v>
      </c>
    </row>
    <row r="497" spans="1:19" x14ac:dyDescent="0.25">
      <c r="A497" s="74" t="s">
        <v>277</v>
      </c>
      <c r="B497" s="74" t="s">
        <v>278</v>
      </c>
      <c r="C497" s="74" t="s">
        <v>44</v>
      </c>
      <c r="D497" s="74" t="s">
        <v>175</v>
      </c>
      <c r="E497" s="74" t="s">
        <v>206</v>
      </c>
      <c r="F497" s="74">
        <v>495</v>
      </c>
      <c r="G497" s="76">
        <v>43284</v>
      </c>
      <c r="H497" s="74">
        <v>39.601261100000002</v>
      </c>
      <c r="I497" s="74">
        <v>-79.273536111111099</v>
      </c>
      <c r="S497" s="74">
        <v>0</v>
      </c>
    </row>
    <row r="498" spans="1:19" x14ac:dyDescent="0.25">
      <c r="A498" s="74" t="s">
        <v>277</v>
      </c>
      <c r="B498" s="74" t="s">
        <v>278</v>
      </c>
      <c r="C498" s="74" t="s">
        <v>41</v>
      </c>
      <c r="D498" s="74" t="s">
        <v>172</v>
      </c>
      <c r="E498" s="74" t="s">
        <v>202</v>
      </c>
      <c r="F498" s="74">
        <v>496</v>
      </c>
      <c r="G498" s="76">
        <v>43284</v>
      </c>
      <c r="H498" s="74">
        <v>39.601261100000002</v>
      </c>
      <c r="I498" s="74">
        <v>-79.273536111111099</v>
      </c>
      <c r="S498" s="74">
        <v>0</v>
      </c>
    </row>
    <row r="499" spans="1:19" x14ac:dyDescent="0.25">
      <c r="A499" s="74" t="s">
        <v>277</v>
      </c>
      <c r="B499" s="74" t="s">
        <v>278</v>
      </c>
      <c r="C499" s="74" t="s">
        <v>41</v>
      </c>
      <c r="D499" s="74" t="s">
        <v>172</v>
      </c>
      <c r="E499" s="74" t="s">
        <v>202</v>
      </c>
      <c r="F499" s="74">
        <v>497</v>
      </c>
      <c r="G499" s="76">
        <v>43284</v>
      </c>
      <c r="H499" s="74">
        <v>39.601261100000002</v>
      </c>
      <c r="I499" s="74">
        <v>-79.273536111111099</v>
      </c>
      <c r="S499" s="74">
        <v>0</v>
      </c>
    </row>
    <row r="500" spans="1:19" x14ac:dyDescent="0.25">
      <c r="A500" s="74" t="s">
        <v>277</v>
      </c>
      <c r="B500" s="74" t="s">
        <v>278</v>
      </c>
      <c r="C500" s="74" t="s">
        <v>41</v>
      </c>
      <c r="D500" s="74" t="s">
        <v>172</v>
      </c>
      <c r="E500" s="74" t="s">
        <v>202</v>
      </c>
      <c r="F500" s="74">
        <v>498</v>
      </c>
      <c r="G500" s="76">
        <v>43284</v>
      </c>
      <c r="H500" s="74">
        <v>39.601261100000002</v>
      </c>
      <c r="I500" s="74">
        <v>-79.273536111111099</v>
      </c>
      <c r="S500" s="74">
        <v>0</v>
      </c>
    </row>
    <row r="501" spans="1:19" x14ac:dyDescent="0.25">
      <c r="A501" s="74" t="s">
        <v>277</v>
      </c>
      <c r="B501" s="74" t="s">
        <v>278</v>
      </c>
      <c r="C501" s="74" t="s">
        <v>41</v>
      </c>
      <c r="D501" s="74" t="s">
        <v>172</v>
      </c>
      <c r="E501" s="74" t="s">
        <v>202</v>
      </c>
      <c r="F501" s="74">
        <v>499</v>
      </c>
      <c r="G501" s="76">
        <v>43284</v>
      </c>
      <c r="H501" s="74">
        <v>39.6012111</v>
      </c>
      <c r="I501" s="74">
        <v>-79.273277777777693</v>
      </c>
      <c r="S501" s="74">
        <v>0</v>
      </c>
    </row>
    <row r="502" spans="1:19" x14ac:dyDescent="0.25">
      <c r="A502" s="74" t="s">
        <v>277</v>
      </c>
      <c r="B502" s="74" t="s">
        <v>278</v>
      </c>
      <c r="C502" s="74" t="s">
        <v>235</v>
      </c>
      <c r="D502" s="74" t="s">
        <v>158</v>
      </c>
      <c r="E502" s="74" t="s">
        <v>202</v>
      </c>
      <c r="F502" s="74">
        <v>500</v>
      </c>
      <c r="G502" s="76">
        <v>43284</v>
      </c>
      <c r="H502" s="74">
        <v>39.6012111</v>
      </c>
      <c r="I502" s="74">
        <v>-79.273277777777693</v>
      </c>
      <c r="S502" s="74">
        <v>0</v>
      </c>
    </row>
    <row r="503" spans="1:19" x14ac:dyDescent="0.25">
      <c r="A503" s="74" t="s">
        <v>277</v>
      </c>
      <c r="B503" s="74" t="s">
        <v>278</v>
      </c>
      <c r="C503" s="74" t="s">
        <v>41</v>
      </c>
      <c r="D503" s="74" t="s">
        <v>172</v>
      </c>
      <c r="E503" s="74" t="s">
        <v>202</v>
      </c>
      <c r="F503" s="74">
        <v>501</v>
      </c>
      <c r="G503" s="76">
        <v>43284</v>
      </c>
      <c r="H503" s="74">
        <v>39.6012111</v>
      </c>
      <c r="I503" s="74">
        <v>-79.273277777777693</v>
      </c>
      <c r="S503" s="74">
        <v>0</v>
      </c>
    </row>
    <row r="504" spans="1:19" x14ac:dyDescent="0.25">
      <c r="A504" s="74" t="s">
        <v>277</v>
      </c>
      <c r="B504" s="74" t="s">
        <v>278</v>
      </c>
      <c r="C504" s="74" t="s">
        <v>44</v>
      </c>
      <c r="D504" s="74" t="s">
        <v>175</v>
      </c>
      <c r="E504" s="74" t="s">
        <v>202</v>
      </c>
      <c r="F504" s="74">
        <v>502</v>
      </c>
      <c r="G504" s="76">
        <v>43284</v>
      </c>
      <c r="H504" s="74">
        <v>39.601661100000001</v>
      </c>
      <c r="I504" s="74">
        <v>-79.2733611111111</v>
      </c>
      <c r="S504" s="74">
        <v>0</v>
      </c>
    </row>
    <row r="505" spans="1:19" x14ac:dyDescent="0.25">
      <c r="A505" s="74" t="s">
        <v>277</v>
      </c>
      <c r="B505" s="74" t="s">
        <v>278</v>
      </c>
      <c r="C505" s="74" t="s">
        <v>38</v>
      </c>
      <c r="D505" s="74" t="s">
        <v>169</v>
      </c>
      <c r="E505" s="74" t="s">
        <v>202</v>
      </c>
      <c r="F505" s="74">
        <v>503</v>
      </c>
      <c r="G505" s="76">
        <v>43284</v>
      </c>
      <c r="H505" s="74">
        <v>39.601908299999998</v>
      </c>
      <c r="I505" s="74">
        <v>-79.273216666666599</v>
      </c>
      <c r="S505" s="74">
        <v>0</v>
      </c>
    </row>
    <row r="506" spans="1:19" x14ac:dyDescent="0.25">
      <c r="A506" s="74" t="s">
        <v>277</v>
      </c>
      <c r="B506" s="74" t="s">
        <v>278</v>
      </c>
      <c r="C506" s="74" t="s">
        <v>41</v>
      </c>
      <c r="D506" s="74" t="s">
        <v>172</v>
      </c>
      <c r="E506" s="74" t="s">
        <v>202</v>
      </c>
      <c r="F506" s="74">
        <v>504</v>
      </c>
      <c r="G506" s="76">
        <v>43284</v>
      </c>
      <c r="H506" s="74">
        <v>39.601908299999998</v>
      </c>
      <c r="I506" s="74">
        <v>-79.273216666666599</v>
      </c>
      <c r="S506" s="74">
        <v>0</v>
      </c>
    </row>
    <row r="507" spans="1:19" x14ac:dyDescent="0.25">
      <c r="A507" s="74" t="s">
        <v>277</v>
      </c>
      <c r="B507" s="74" t="s">
        <v>278</v>
      </c>
      <c r="C507" s="74" t="s">
        <v>32</v>
      </c>
      <c r="D507" s="74" t="s">
        <v>163</v>
      </c>
      <c r="E507" s="74" t="s">
        <v>202</v>
      </c>
      <c r="F507" s="74">
        <v>505</v>
      </c>
      <c r="G507" s="76">
        <v>43284</v>
      </c>
      <c r="H507" s="74">
        <v>39.601908299999998</v>
      </c>
      <c r="I507" s="74">
        <v>-79.273216666666599</v>
      </c>
      <c r="S507" s="74">
        <v>0</v>
      </c>
    </row>
    <row r="508" spans="1:19" x14ac:dyDescent="0.25">
      <c r="A508" s="74" t="s">
        <v>277</v>
      </c>
      <c r="B508" s="74" t="s">
        <v>278</v>
      </c>
      <c r="C508" s="74" t="s">
        <v>41</v>
      </c>
      <c r="D508" s="74" t="s">
        <v>172</v>
      </c>
      <c r="E508" s="74" t="s">
        <v>202</v>
      </c>
      <c r="F508" s="74">
        <v>506</v>
      </c>
      <c r="G508" s="76">
        <v>43284</v>
      </c>
      <c r="H508" s="74">
        <v>39.601908299999998</v>
      </c>
      <c r="I508" s="74">
        <v>-79.273216666666599</v>
      </c>
      <c r="S508" s="74">
        <v>0</v>
      </c>
    </row>
    <row r="509" spans="1:19" x14ac:dyDescent="0.25">
      <c r="A509" s="74" t="s">
        <v>277</v>
      </c>
      <c r="B509" s="74" t="s">
        <v>278</v>
      </c>
      <c r="C509" s="74" t="s">
        <v>38</v>
      </c>
      <c r="D509" s="74" t="s">
        <v>169</v>
      </c>
      <c r="E509" s="74" t="s">
        <v>202</v>
      </c>
      <c r="F509" s="74">
        <v>507</v>
      </c>
      <c r="G509" s="76">
        <v>43284</v>
      </c>
      <c r="H509" s="74">
        <v>39.601908299999998</v>
      </c>
      <c r="I509" s="74">
        <v>-79.273216666666599</v>
      </c>
      <c r="S509" s="74">
        <v>0</v>
      </c>
    </row>
    <row r="510" spans="1:19" x14ac:dyDescent="0.25">
      <c r="A510" s="74" t="s">
        <v>277</v>
      </c>
      <c r="B510" s="74" t="s">
        <v>278</v>
      </c>
      <c r="C510" s="74" t="s">
        <v>279</v>
      </c>
      <c r="D510" s="74" t="s">
        <v>182</v>
      </c>
      <c r="E510" s="74" t="s">
        <v>202</v>
      </c>
      <c r="F510" s="74">
        <v>508</v>
      </c>
      <c r="G510" s="76">
        <v>43284</v>
      </c>
      <c r="H510" s="74">
        <v>39.601908299999998</v>
      </c>
      <c r="I510" s="74">
        <v>-79.273216666666599</v>
      </c>
      <c r="S510" s="74">
        <v>0</v>
      </c>
    </row>
    <row r="511" spans="1:19" x14ac:dyDescent="0.25">
      <c r="A511" s="74" t="s">
        <v>277</v>
      </c>
      <c r="B511" s="74" t="s">
        <v>278</v>
      </c>
      <c r="C511" s="74" t="s">
        <v>35</v>
      </c>
      <c r="D511" s="74" t="s">
        <v>166</v>
      </c>
      <c r="E511" s="74" t="s">
        <v>202</v>
      </c>
      <c r="F511" s="74">
        <v>509</v>
      </c>
      <c r="G511" s="76">
        <v>43284</v>
      </c>
      <c r="H511" s="74">
        <v>39.602088899999998</v>
      </c>
      <c r="I511" s="74">
        <v>-79.272994444444393</v>
      </c>
      <c r="S511" s="74">
        <v>0</v>
      </c>
    </row>
    <row r="512" spans="1:19" x14ac:dyDescent="0.25">
      <c r="A512" s="74" t="s">
        <v>277</v>
      </c>
      <c r="B512" s="74" t="s">
        <v>278</v>
      </c>
      <c r="C512" s="74" t="s">
        <v>32</v>
      </c>
      <c r="D512" s="74" t="s">
        <v>163</v>
      </c>
      <c r="E512" s="74" t="s">
        <v>202</v>
      </c>
      <c r="F512" s="74">
        <v>510</v>
      </c>
      <c r="G512" s="76">
        <v>43284</v>
      </c>
      <c r="H512" s="74">
        <v>39.602088899999998</v>
      </c>
      <c r="I512" s="74">
        <v>-79.272994444444393</v>
      </c>
      <c r="S512" s="74">
        <v>0</v>
      </c>
    </row>
    <row r="513" spans="1:19" x14ac:dyDescent="0.25">
      <c r="A513" s="74" t="s">
        <v>277</v>
      </c>
      <c r="B513" s="74" t="s">
        <v>278</v>
      </c>
      <c r="C513" s="74" t="s">
        <v>32</v>
      </c>
      <c r="D513" s="74" t="s">
        <v>163</v>
      </c>
      <c r="E513" s="74" t="s">
        <v>202</v>
      </c>
      <c r="F513" s="74">
        <v>511</v>
      </c>
      <c r="G513" s="76">
        <v>43284</v>
      </c>
      <c r="H513" s="74">
        <v>39.602088899999998</v>
      </c>
      <c r="I513" s="74">
        <v>-79.272994444444393</v>
      </c>
      <c r="S513" s="74">
        <v>0</v>
      </c>
    </row>
    <row r="514" spans="1:19" x14ac:dyDescent="0.25">
      <c r="A514" s="74" t="s">
        <v>277</v>
      </c>
      <c r="B514" s="74" t="s">
        <v>278</v>
      </c>
      <c r="C514" s="74" t="s">
        <v>41</v>
      </c>
      <c r="D514" s="74" t="s">
        <v>172</v>
      </c>
      <c r="E514" s="74" t="s">
        <v>202</v>
      </c>
      <c r="F514" s="74">
        <v>512</v>
      </c>
      <c r="G514" s="76">
        <v>43284</v>
      </c>
      <c r="H514" s="74">
        <v>39.602088899999998</v>
      </c>
      <c r="I514" s="74">
        <v>-79.272994444444393</v>
      </c>
      <c r="S514" s="74">
        <v>0</v>
      </c>
    </row>
    <row r="515" spans="1:19" x14ac:dyDescent="0.25">
      <c r="A515" s="74" t="s">
        <v>195</v>
      </c>
      <c r="B515" s="74" t="s">
        <v>230</v>
      </c>
      <c r="C515" s="74" t="s">
        <v>32</v>
      </c>
      <c r="D515" s="74" t="s">
        <v>163</v>
      </c>
      <c r="E515" s="74" t="s">
        <v>202</v>
      </c>
      <c r="F515" s="74">
        <v>513</v>
      </c>
      <c r="G515" s="76">
        <v>43289</v>
      </c>
      <c r="H515" s="74">
        <v>39.534813900000003</v>
      </c>
      <c r="I515" s="74">
        <v>-79.483155555277705</v>
      </c>
      <c r="S515" s="74">
        <v>0</v>
      </c>
    </row>
    <row r="516" spans="1:19" x14ac:dyDescent="0.25">
      <c r="A516" s="74" t="s">
        <v>195</v>
      </c>
      <c r="B516" s="74" t="s">
        <v>230</v>
      </c>
      <c r="C516" s="74" t="s">
        <v>31</v>
      </c>
      <c r="D516" s="74" t="s">
        <v>162</v>
      </c>
      <c r="E516" s="74" t="s">
        <v>202</v>
      </c>
      <c r="F516" s="74">
        <v>514</v>
      </c>
      <c r="G516" s="76">
        <v>43289</v>
      </c>
      <c r="H516" s="74">
        <v>39.535544399999999</v>
      </c>
      <c r="I516" s="74">
        <v>-79.483069444441597</v>
      </c>
      <c r="S516" s="74">
        <v>0</v>
      </c>
    </row>
    <row r="517" spans="1:19" x14ac:dyDescent="0.25">
      <c r="A517" s="74" t="s">
        <v>195</v>
      </c>
      <c r="B517" s="74" t="s">
        <v>230</v>
      </c>
      <c r="C517" s="74" t="s">
        <v>31</v>
      </c>
      <c r="D517" s="74" t="s">
        <v>162</v>
      </c>
      <c r="E517" s="74" t="s">
        <v>202</v>
      </c>
      <c r="F517" s="74">
        <v>515</v>
      </c>
      <c r="G517" s="76">
        <v>43289</v>
      </c>
      <c r="H517" s="74">
        <v>39.535544399999999</v>
      </c>
      <c r="I517" s="74">
        <v>-79.483069444441597</v>
      </c>
      <c r="S517" s="74">
        <v>0</v>
      </c>
    </row>
    <row r="518" spans="1:19" x14ac:dyDescent="0.25">
      <c r="A518" s="74" t="s">
        <v>195</v>
      </c>
      <c r="B518" s="74" t="s">
        <v>230</v>
      </c>
      <c r="C518" s="74" t="s">
        <v>26</v>
      </c>
      <c r="D518" s="74" t="s">
        <v>157</v>
      </c>
      <c r="E518" s="74" t="s">
        <v>202</v>
      </c>
      <c r="F518" s="74">
        <v>516</v>
      </c>
      <c r="G518" s="76">
        <v>43289</v>
      </c>
      <c r="H518" s="74">
        <v>39.534980599999997</v>
      </c>
      <c r="I518" s="74">
        <v>-79.4826972222222</v>
      </c>
      <c r="S518" s="74">
        <v>0</v>
      </c>
    </row>
    <row r="519" spans="1:19" x14ac:dyDescent="0.25">
      <c r="A519" s="74" t="s">
        <v>209</v>
      </c>
      <c r="B519" s="74" t="s">
        <v>210</v>
      </c>
      <c r="C519" s="74" t="s">
        <v>44</v>
      </c>
      <c r="D519" s="74" t="s">
        <v>175</v>
      </c>
      <c r="E519" s="74" t="s">
        <v>202</v>
      </c>
      <c r="F519" s="74">
        <v>517</v>
      </c>
      <c r="G519" s="76">
        <v>43290</v>
      </c>
      <c r="H519" s="74">
        <v>39.620663899999997</v>
      </c>
      <c r="I519" s="74">
        <v>-79.263358333333301</v>
      </c>
      <c r="S519" s="74">
        <v>0</v>
      </c>
    </row>
    <row r="520" spans="1:19" x14ac:dyDescent="0.25">
      <c r="A520" s="74" t="s">
        <v>209</v>
      </c>
      <c r="B520" s="74" t="s">
        <v>210</v>
      </c>
      <c r="C520" s="74" t="s">
        <v>21</v>
      </c>
      <c r="D520" s="74" t="s">
        <v>152</v>
      </c>
      <c r="E520" s="74" t="s">
        <v>202</v>
      </c>
      <c r="F520" s="74">
        <v>518</v>
      </c>
      <c r="G520" s="76">
        <v>43290</v>
      </c>
      <c r="H520" s="74">
        <v>39.620663899999997</v>
      </c>
      <c r="I520" s="74">
        <v>-79.263358333333301</v>
      </c>
      <c r="S520" s="74">
        <v>0</v>
      </c>
    </row>
    <row r="521" spans="1:19" x14ac:dyDescent="0.25">
      <c r="A521" s="74" t="s">
        <v>209</v>
      </c>
      <c r="B521" s="74" t="s">
        <v>210</v>
      </c>
      <c r="C521" s="74" t="s">
        <v>235</v>
      </c>
      <c r="D521" s="74" t="s">
        <v>158</v>
      </c>
      <c r="E521" s="74" t="s">
        <v>202</v>
      </c>
      <c r="F521" s="74">
        <v>519</v>
      </c>
      <c r="G521" s="76">
        <v>43290</v>
      </c>
      <c r="H521" s="74">
        <v>39.620663899999997</v>
      </c>
      <c r="I521" s="74">
        <v>-79.263358333333301</v>
      </c>
      <c r="S521" s="74">
        <v>0</v>
      </c>
    </row>
    <row r="522" spans="1:19" x14ac:dyDescent="0.25">
      <c r="A522" s="74" t="s">
        <v>209</v>
      </c>
      <c r="B522" s="74" t="s">
        <v>210</v>
      </c>
      <c r="C522" s="74" t="s">
        <v>39</v>
      </c>
      <c r="D522" s="74" t="s">
        <v>170</v>
      </c>
      <c r="E522" s="74" t="s">
        <v>206</v>
      </c>
      <c r="F522" s="74">
        <v>520</v>
      </c>
      <c r="G522" s="76">
        <v>43290</v>
      </c>
      <c r="H522" s="74">
        <v>39.620663899999997</v>
      </c>
      <c r="I522" s="74">
        <v>-79.263358333333301</v>
      </c>
      <c r="S522" s="74">
        <v>0</v>
      </c>
    </row>
    <row r="523" spans="1:19" x14ac:dyDescent="0.25">
      <c r="A523" s="74" t="s">
        <v>209</v>
      </c>
      <c r="B523" s="74" t="s">
        <v>210</v>
      </c>
      <c r="C523" s="74" t="s">
        <v>205</v>
      </c>
      <c r="D523" s="74" t="s">
        <v>161</v>
      </c>
      <c r="E523" s="74" t="s">
        <v>206</v>
      </c>
      <c r="F523" s="74">
        <v>521</v>
      </c>
      <c r="G523" s="76">
        <v>43290</v>
      </c>
      <c r="H523" s="74">
        <v>39.621362213174102</v>
      </c>
      <c r="I523" s="74">
        <v>-79.263371843088905</v>
      </c>
      <c r="S523" s="74">
        <v>0</v>
      </c>
    </row>
    <row r="524" spans="1:19" x14ac:dyDescent="0.25">
      <c r="A524" s="74" t="s">
        <v>209</v>
      </c>
      <c r="B524" s="74" t="s">
        <v>210</v>
      </c>
      <c r="C524" s="74" t="s">
        <v>205</v>
      </c>
      <c r="D524" s="74" t="s">
        <v>161</v>
      </c>
      <c r="E524" s="74" t="s">
        <v>206</v>
      </c>
      <c r="F524" s="74">
        <v>522</v>
      </c>
      <c r="G524" s="76">
        <v>43290</v>
      </c>
      <c r="H524" s="74">
        <v>39.621362213174102</v>
      </c>
      <c r="I524" s="74">
        <v>-79.263371843088905</v>
      </c>
      <c r="S524" s="74">
        <v>0</v>
      </c>
    </row>
    <row r="525" spans="1:19" x14ac:dyDescent="0.25">
      <c r="A525" s="74" t="s">
        <v>209</v>
      </c>
      <c r="B525" s="74" t="s">
        <v>210</v>
      </c>
      <c r="C525" s="74" t="s">
        <v>235</v>
      </c>
      <c r="D525" s="74" t="s">
        <v>158</v>
      </c>
      <c r="E525" s="74" t="s">
        <v>202</v>
      </c>
      <c r="F525" s="74">
        <v>523</v>
      </c>
      <c r="G525" s="76">
        <v>43290</v>
      </c>
      <c r="H525" s="74">
        <v>39.621362213174102</v>
      </c>
      <c r="I525" s="74">
        <v>-79.263371843088905</v>
      </c>
      <c r="S525" s="74">
        <v>0</v>
      </c>
    </row>
    <row r="526" spans="1:19" x14ac:dyDescent="0.25">
      <c r="A526" s="74" t="s">
        <v>209</v>
      </c>
      <c r="B526" s="74" t="s">
        <v>210</v>
      </c>
      <c r="C526" s="74" t="s">
        <v>205</v>
      </c>
      <c r="D526" s="74" t="s">
        <v>161</v>
      </c>
      <c r="E526" s="74" t="s">
        <v>202</v>
      </c>
      <c r="F526" s="74">
        <v>524</v>
      </c>
      <c r="G526" s="76">
        <v>43290</v>
      </c>
      <c r="H526" s="74">
        <v>39.6216972</v>
      </c>
      <c r="I526" s="74">
        <v>-79.263397222222196</v>
      </c>
      <c r="S526" s="74">
        <v>0</v>
      </c>
    </row>
    <row r="527" spans="1:19" x14ac:dyDescent="0.25">
      <c r="A527" s="74" t="s">
        <v>209</v>
      </c>
      <c r="B527" s="74" t="s">
        <v>210</v>
      </c>
      <c r="C527" s="74" t="s">
        <v>41</v>
      </c>
      <c r="D527" s="74" t="s">
        <v>172</v>
      </c>
      <c r="E527" s="74" t="s">
        <v>206</v>
      </c>
      <c r="F527" s="74">
        <v>525</v>
      </c>
      <c r="G527" s="76">
        <v>43290</v>
      </c>
      <c r="H527" s="74">
        <v>39.6216972</v>
      </c>
      <c r="I527" s="74">
        <v>-79.263397222222196</v>
      </c>
      <c r="S527" s="74">
        <v>0</v>
      </c>
    </row>
    <row r="528" spans="1:19" x14ac:dyDescent="0.25">
      <c r="A528" s="74" t="s">
        <v>209</v>
      </c>
      <c r="B528" s="74" t="s">
        <v>210</v>
      </c>
      <c r="C528" s="74" t="s">
        <v>205</v>
      </c>
      <c r="D528" s="74" t="s">
        <v>161</v>
      </c>
      <c r="E528" s="74" t="s">
        <v>202</v>
      </c>
      <c r="F528" s="74">
        <v>526</v>
      </c>
      <c r="G528" s="76">
        <v>43290</v>
      </c>
      <c r="H528" s="74">
        <v>39.6216972</v>
      </c>
      <c r="I528" s="74">
        <v>-79.263397222222196</v>
      </c>
      <c r="S528" s="74">
        <v>0</v>
      </c>
    </row>
    <row r="529" spans="1:19" x14ac:dyDescent="0.25">
      <c r="A529" s="74" t="s">
        <v>209</v>
      </c>
      <c r="B529" s="74" t="s">
        <v>210</v>
      </c>
      <c r="C529" s="74" t="s">
        <v>41</v>
      </c>
      <c r="D529" s="74" t="s">
        <v>172</v>
      </c>
      <c r="E529" s="74" t="s">
        <v>202</v>
      </c>
      <c r="F529" s="74">
        <v>527</v>
      </c>
      <c r="G529" s="76">
        <v>43290</v>
      </c>
      <c r="H529" s="74">
        <v>39.6216972</v>
      </c>
      <c r="I529" s="74">
        <v>-79.263397222222196</v>
      </c>
      <c r="S529" s="74">
        <v>0</v>
      </c>
    </row>
    <row r="530" spans="1:19" x14ac:dyDescent="0.25">
      <c r="A530" s="74" t="s">
        <v>209</v>
      </c>
      <c r="B530" s="74" t="s">
        <v>210</v>
      </c>
      <c r="C530" s="74" t="s">
        <v>205</v>
      </c>
      <c r="D530" s="74" t="s">
        <v>161</v>
      </c>
      <c r="E530" s="74" t="s">
        <v>202</v>
      </c>
      <c r="F530" s="74">
        <v>528</v>
      </c>
      <c r="G530" s="76">
        <v>43290</v>
      </c>
      <c r="H530" s="74">
        <v>39.6216972</v>
      </c>
      <c r="I530" s="74">
        <v>-79.263397222222196</v>
      </c>
      <c r="S530" s="74">
        <v>0</v>
      </c>
    </row>
    <row r="531" spans="1:19" x14ac:dyDescent="0.25">
      <c r="A531" s="74" t="s">
        <v>209</v>
      </c>
      <c r="B531" s="74" t="s">
        <v>210</v>
      </c>
      <c r="C531" s="74" t="s">
        <v>205</v>
      </c>
      <c r="D531" s="74" t="s">
        <v>161</v>
      </c>
      <c r="E531" s="74" t="s">
        <v>202</v>
      </c>
      <c r="F531" s="74">
        <v>529</v>
      </c>
      <c r="G531" s="76">
        <v>43290</v>
      </c>
      <c r="H531" s="74">
        <v>39.6216972</v>
      </c>
      <c r="I531" s="74">
        <v>-79.263397222222196</v>
      </c>
      <c r="J531" s="76">
        <v>43293</v>
      </c>
      <c r="K531" s="74">
        <v>39.621422199999998</v>
      </c>
      <c r="L531" s="74">
        <v>-79.263594444444394</v>
      </c>
      <c r="S531" s="74">
        <v>1</v>
      </c>
    </row>
    <row r="532" spans="1:19" x14ac:dyDescent="0.25">
      <c r="A532" s="74" t="s">
        <v>209</v>
      </c>
      <c r="B532" s="74" t="s">
        <v>210</v>
      </c>
      <c r="C532" s="74" t="s">
        <v>205</v>
      </c>
      <c r="D532" s="74" t="s">
        <v>161</v>
      </c>
      <c r="E532" s="74" t="s">
        <v>202</v>
      </c>
      <c r="F532" s="74">
        <v>530</v>
      </c>
      <c r="G532" s="76">
        <v>43290</v>
      </c>
      <c r="H532" s="74">
        <v>39.6216972</v>
      </c>
      <c r="I532" s="74">
        <v>-79.263397222222196</v>
      </c>
      <c r="S532" s="74">
        <v>0</v>
      </c>
    </row>
    <row r="533" spans="1:19" x14ac:dyDescent="0.25">
      <c r="A533" s="74" t="s">
        <v>209</v>
      </c>
      <c r="B533" s="74" t="s">
        <v>210</v>
      </c>
      <c r="C533" s="74" t="s">
        <v>205</v>
      </c>
      <c r="D533" s="74" t="s">
        <v>161</v>
      </c>
      <c r="E533" s="74" t="s">
        <v>206</v>
      </c>
      <c r="F533" s="74">
        <v>531</v>
      </c>
      <c r="G533" s="76">
        <v>43290</v>
      </c>
      <c r="H533" s="74">
        <v>39.6216972</v>
      </c>
      <c r="I533" s="74">
        <v>-79.263397222222196</v>
      </c>
      <c r="S533" s="74">
        <v>0</v>
      </c>
    </row>
    <row r="534" spans="1:19" x14ac:dyDescent="0.25">
      <c r="A534" s="74" t="s">
        <v>209</v>
      </c>
      <c r="B534" s="74" t="s">
        <v>210</v>
      </c>
      <c r="C534" s="74" t="s">
        <v>205</v>
      </c>
      <c r="D534" s="74" t="s">
        <v>161</v>
      </c>
      <c r="E534" s="74" t="s">
        <v>202</v>
      </c>
      <c r="F534" s="74">
        <v>532</v>
      </c>
      <c r="G534" s="76">
        <v>43290</v>
      </c>
      <c r="H534" s="74">
        <v>39.621362213174102</v>
      </c>
      <c r="I534" s="74">
        <v>-79.263371843088905</v>
      </c>
      <c r="S534" s="74">
        <v>0</v>
      </c>
    </row>
    <row r="535" spans="1:19" x14ac:dyDescent="0.25">
      <c r="A535" s="74" t="s">
        <v>209</v>
      </c>
      <c r="B535" s="74" t="s">
        <v>210</v>
      </c>
      <c r="C535" s="74" t="s">
        <v>205</v>
      </c>
      <c r="D535" s="74" t="s">
        <v>161</v>
      </c>
      <c r="E535" s="74" t="s">
        <v>202</v>
      </c>
      <c r="F535" s="74">
        <v>533</v>
      </c>
      <c r="G535" s="76">
        <v>43290</v>
      </c>
      <c r="H535" s="74">
        <v>39.6216972</v>
      </c>
      <c r="I535" s="74">
        <v>-79.263397222222196</v>
      </c>
      <c r="S535" s="74">
        <v>0</v>
      </c>
    </row>
    <row r="536" spans="1:19" x14ac:dyDescent="0.25">
      <c r="A536" s="74" t="s">
        <v>209</v>
      </c>
      <c r="B536" s="74" t="s">
        <v>210</v>
      </c>
      <c r="C536" s="74" t="s">
        <v>205</v>
      </c>
      <c r="D536" s="74" t="s">
        <v>161</v>
      </c>
      <c r="E536" s="74" t="s">
        <v>202</v>
      </c>
      <c r="F536" s="74">
        <v>535</v>
      </c>
      <c r="G536" s="76">
        <v>43290</v>
      </c>
      <c r="H536" s="74">
        <v>39.6216972</v>
      </c>
      <c r="I536" s="74">
        <v>-79.263397222222196</v>
      </c>
      <c r="J536" s="76">
        <v>43291</v>
      </c>
      <c r="K536" s="74">
        <v>39.621463900000002</v>
      </c>
      <c r="L536" s="74">
        <v>-79.263533333333299</v>
      </c>
      <c r="S536" s="74">
        <v>1</v>
      </c>
    </row>
    <row r="537" spans="1:19" x14ac:dyDescent="0.25">
      <c r="A537" s="74" t="s">
        <v>209</v>
      </c>
      <c r="B537" s="74" t="s">
        <v>210</v>
      </c>
      <c r="C537" s="74" t="s">
        <v>205</v>
      </c>
      <c r="D537" s="74" t="s">
        <v>161</v>
      </c>
      <c r="E537" s="74" t="s">
        <v>202</v>
      </c>
      <c r="F537" s="74">
        <v>536</v>
      </c>
      <c r="G537" s="76">
        <v>43290</v>
      </c>
      <c r="H537" s="74">
        <v>39.6216972</v>
      </c>
      <c r="I537" s="74">
        <v>-79.263397222222196</v>
      </c>
      <c r="S537" s="74">
        <v>0</v>
      </c>
    </row>
    <row r="538" spans="1:19" x14ac:dyDescent="0.25">
      <c r="A538" s="74" t="s">
        <v>209</v>
      </c>
      <c r="B538" s="74" t="s">
        <v>210</v>
      </c>
      <c r="C538" s="74" t="s">
        <v>205</v>
      </c>
      <c r="D538" s="74" t="s">
        <v>161</v>
      </c>
      <c r="E538" s="74" t="s">
        <v>202</v>
      </c>
      <c r="F538" s="74">
        <v>537</v>
      </c>
      <c r="G538" s="76">
        <v>43290</v>
      </c>
      <c r="H538" s="74">
        <v>39.6216972</v>
      </c>
      <c r="I538" s="74">
        <v>-79.263397222222196</v>
      </c>
      <c r="S538" s="74">
        <v>0</v>
      </c>
    </row>
    <row r="539" spans="1:19" x14ac:dyDescent="0.25">
      <c r="A539" s="74" t="s">
        <v>209</v>
      </c>
      <c r="B539" s="74" t="s">
        <v>210</v>
      </c>
      <c r="C539" s="74" t="s">
        <v>205</v>
      </c>
      <c r="D539" s="74" t="s">
        <v>161</v>
      </c>
      <c r="E539" s="74" t="s">
        <v>202</v>
      </c>
      <c r="F539" s="74">
        <v>538</v>
      </c>
      <c r="G539" s="76">
        <v>43290</v>
      </c>
      <c r="H539" s="74">
        <v>39.6216972</v>
      </c>
      <c r="I539" s="74">
        <v>-79.263397222222196</v>
      </c>
      <c r="S539" s="74">
        <v>0</v>
      </c>
    </row>
    <row r="540" spans="1:19" x14ac:dyDescent="0.25">
      <c r="A540" s="74" t="s">
        <v>209</v>
      </c>
      <c r="B540" s="74" t="s">
        <v>210</v>
      </c>
      <c r="C540" s="74" t="s">
        <v>205</v>
      </c>
      <c r="D540" s="74" t="s">
        <v>161</v>
      </c>
      <c r="E540" s="74" t="s">
        <v>202</v>
      </c>
      <c r="F540" s="74">
        <v>539</v>
      </c>
      <c r="G540" s="76">
        <v>43290</v>
      </c>
      <c r="H540" s="74">
        <v>39.6216972</v>
      </c>
      <c r="I540" s="74">
        <v>-79.263397222222196</v>
      </c>
      <c r="S540" s="74">
        <v>0</v>
      </c>
    </row>
    <row r="541" spans="1:19" x14ac:dyDescent="0.25">
      <c r="A541" s="74" t="s">
        <v>209</v>
      </c>
      <c r="B541" s="74" t="s">
        <v>210</v>
      </c>
      <c r="C541" s="74" t="s">
        <v>205</v>
      </c>
      <c r="D541" s="74" t="s">
        <v>161</v>
      </c>
      <c r="E541" s="74" t="s">
        <v>202</v>
      </c>
      <c r="F541" s="74">
        <v>540</v>
      </c>
      <c r="G541" s="76">
        <v>43290</v>
      </c>
      <c r="H541" s="74">
        <v>39.6216972</v>
      </c>
      <c r="I541" s="74">
        <v>-79.263397222222196</v>
      </c>
      <c r="S541" s="74">
        <v>0</v>
      </c>
    </row>
    <row r="542" spans="1:19" x14ac:dyDescent="0.25">
      <c r="A542" s="74" t="s">
        <v>209</v>
      </c>
      <c r="B542" s="74" t="s">
        <v>210</v>
      </c>
      <c r="C542" s="74" t="s">
        <v>205</v>
      </c>
      <c r="D542" s="74" t="s">
        <v>161</v>
      </c>
      <c r="E542" s="74" t="s">
        <v>202</v>
      </c>
      <c r="F542" s="74">
        <v>541</v>
      </c>
      <c r="G542" s="76">
        <v>43290</v>
      </c>
      <c r="H542" s="74">
        <v>39.6216972</v>
      </c>
      <c r="I542" s="74">
        <v>-79.263397222222196</v>
      </c>
      <c r="S542" s="74">
        <v>0</v>
      </c>
    </row>
    <row r="543" spans="1:19" x14ac:dyDescent="0.25">
      <c r="A543" s="74" t="s">
        <v>209</v>
      </c>
      <c r="B543" s="74" t="s">
        <v>210</v>
      </c>
      <c r="C543" s="74" t="s">
        <v>205</v>
      </c>
      <c r="D543" s="74" t="s">
        <v>161</v>
      </c>
      <c r="E543" s="74" t="s">
        <v>202</v>
      </c>
      <c r="F543" s="74">
        <v>542</v>
      </c>
      <c r="G543" s="76">
        <v>43290</v>
      </c>
      <c r="H543" s="74">
        <v>39.6216972</v>
      </c>
      <c r="I543" s="74">
        <v>-79.263397222222196</v>
      </c>
      <c r="S543" s="74">
        <v>0</v>
      </c>
    </row>
    <row r="544" spans="1:19" x14ac:dyDescent="0.25">
      <c r="A544" s="74" t="s">
        <v>209</v>
      </c>
      <c r="B544" s="74" t="s">
        <v>210</v>
      </c>
      <c r="C544" s="74" t="s">
        <v>205</v>
      </c>
      <c r="D544" s="74" t="s">
        <v>161</v>
      </c>
      <c r="E544" s="74" t="s">
        <v>202</v>
      </c>
      <c r="F544" s="74">
        <v>543</v>
      </c>
      <c r="G544" s="76">
        <v>43290</v>
      </c>
      <c r="H544" s="74">
        <v>39.6216972</v>
      </c>
      <c r="I544" s="74">
        <v>-79.263397222222196</v>
      </c>
      <c r="S544" s="74">
        <v>0</v>
      </c>
    </row>
    <row r="545" spans="1:19" x14ac:dyDescent="0.25">
      <c r="A545" s="74" t="s">
        <v>209</v>
      </c>
      <c r="B545" s="74" t="s">
        <v>210</v>
      </c>
      <c r="C545" s="74" t="s">
        <v>205</v>
      </c>
      <c r="D545" s="74" t="s">
        <v>161</v>
      </c>
      <c r="E545" s="74" t="s">
        <v>202</v>
      </c>
      <c r="F545" s="74">
        <v>544</v>
      </c>
      <c r="G545" s="76">
        <v>43290</v>
      </c>
      <c r="H545" s="74">
        <v>39.6216972</v>
      </c>
      <c r="I545" s="74">
        <v>-79.263397222222196</v>
      </c>
      <c r="J545" s="76">
        <v>43291</v>
      </c>
      <c r="K545" s="74">
        <v>39.6216194</v>
      </c>
      <c r="L545" s="74">
        <v>-79.263245108712994</v>
      </c>
      <c r="S545" s="74">
        <v>1</v>
      </c>
    </row>
    <row r="546" spans="1:19" x14ac:dyDescent="0.25">
      <c r="A546" s="74" t="s">
        <v>209</v>
      </c>
      <c r="B546" s="74" t="s">
        <v>210</v>
      </c>
      <c r="C546" s="74" t="s">
        <v>205</v>
      </c>
      <c r="D546" s="74" t="s">
        <v>161</v>
      </c>
      <c r="E546" s="74" t="s">
        <v>202</v>
      </c>
      <c r="F546" s="74">
        <v>545</v>
      </c>
      <c r="G546" s="76">
        <v>43290</v>
      </c>
      <c r="H546" s="74">
        <v>39.6216972</v>
      </c>
      <c r="I546" s="74">
        <v>-79.263397222222196</v>
      </c>
      <c r="J546" s="76">
        <v>43291</v>
      </c>
      <c r="K546" s="74">
        <v>39.6221951685013</v>
      </c>
      <c r="L546" s="74">
        <v>-79.263780024741493</v>
      </c>
      <c r="S546" s="74">
        <v>1</v>
      </c>
    </row>
    <row r="547" spans="1:19" x14ac:dyDescent="0.25">
      <c r="A547" s="74" t="s">
        <v>209</v>
      </c>
      <c r="B547" s="74" t="s">
        <v>210</v>
      </c>
      <c r="C547" s="74" t="s">
        <v>205</v>
      </c>
      <c r="D547" s="74" t="s">
        <v>161</v>
      </c>
      <c r="E547" s="74" t="s">
        <v>202</v>
      </c>
      <c r="F547" s="74">
        <v>546</v>
      </c>
      <c r="G547" s="76">
        <v>43290</v>
      </c>
      <c r="H547" s="74">
        <v>39.6216972</v>
      </c>
      <c r="I547" s="74">
        <v>-79.263397222222196</v>
      </c>
      <c r="J547" s="76">
        <v>43291</v>
      </c>
      <c r="K547" s="74">
        <v>39.621741700000001</v>
      </c>
      <c r="L547" s="74">
        <v>-79.263716666666596</v>
      </c>
      <c r="S547" s="74">
        <v>1</v>
      </c>
    </row>
    <row r="548" spans="1:19" x14ac:dyDescent="0.25">
      <c r="A548" s="74" t="s">
        <v>209</v>
      </c>
      <c r="B548" s="74" t="s">
        <v>210</v>
      </c>
      <c r="C548" s="74" t="s">
        <v>39</v>
      </c>
      <c r="D548" s="74" t="s">
        <v>170</v>
      </c>
      <c r="E548" s="74" t="s">
        <v>202</v>
      </c>
      <c r="F548" s="74">
        <v>547</v>
      </c>
      <c r="G548" s="76">
        <v>43290</v>
      </c>
      <c r="H548" s="74">
        <v>39.6216972</v>
      </c>
      <c r="I548" s="74">
        <v>-79.263397222222196</v>
      </c>
      <c r="S548" s="74">
        <v>0</v>
      </c>
    </row>
    <row r="549" spans="1:19" x14ac:dyDescent="0.25">
      <c r="A549" s="74" t="s">
        <v>209</v>
      </c>
      <c r="B549" s="74" t="s">
        <v>210</v>
      </c>
      <c r="C549" s="74" t="s">
        <v>35</v>
      </c>
      <c r="D549" s="74" t="s">
        <v>166</v>
      </c>
      <c r="E549" s="74" t="s">
        <v>206</v>
      </c>
      <c r="F549" s="74">
        <v>548</v>
      </c>
      <c r="G549" s="76">
        <v>43290</v>
      </c>
      <c r="H549" s="74">
        <v>39.6216972</v>
      </c>
      <c r="I549" s="74">
        <v>-79.263397222222196</v>
      </c>
      <c r="S549" s="74">
        <v>0</v>
      </c>
    </row>
    <row r="550" spans="1:19" x14ac:dyDescent="0.25">
      <c r="A550" s="74" t="s">
        <v>209</v>
      </c>
      <c r="B550" s="74" t="s">
        <v>210</v>
      </c>
      <c r="C550" s="74" t="s">
        <v>205</v>
      </c>
      <c r="D550" s="74" t="s">
        <v>161</v>
      </c>
      <c r="E550" s="74" t="s">
        <v>202</v>
      </c>
      <c r="F550" s="74">
        <v>549</v>
      </c>
      <c r="G550" s="76">
        <v>43290</v>
      </c>
      <c r="H550" s="74">
        <v>39.6216972</v>
      </c>
      <c r="I550" s="74">
        <v>-79.263397222222196</v>
      </c>
      <c r="J550" s="76">
        <v>43291</v>
      </c>
      <c r="K550" s="74">
        <v>39.6216194</v>
      </c>
      <c r="L550" s="74">
        <v>-79.263245108712994</v>
      </c>
      <c r="S550" s="74">
        <v>1</v>
      </c>
    </row>
    <row r="551" spans="1:19" x14ac:dyDescent="0.25">
      <c r="A551" s="74" t="s">
        <v>209</v>
      </c>
      <c r="B551" s="74" t="s">
        <v>210</v>
      </c>
      <c r="C551" s="74" t="s">
        <v>205</v>
      </c>
      <c r="D551" s="74" t="s">
        <v>161</v>
      </c>
      <c r="E551" s="74" t="s">
        <v>202</v>
      </c>
      <c r="F551" s="74">
        <v>550</v>
      </c>
      <c r="G551" s="76">
        <v>43290</v>
      </c>
      <c r="H551" s="74">
        <v>39.6216972</v>
      </c>
      <c r="I551" s="74">
        <v>-79.263397222222196</v>
      </c>
      <c r="S551" s="74">
        <v>0</v>
      </c>
    </row>
    <row r="552" spans="1:19" x14ac:dyDescent="0.25">
      <c r="A552" s="74" t="s">
        <v>209</v>
      </c>
      <c r="B552" s="74" t="s">
        <v>210</v>
      </c>
      <c r="C552" s="74" t="s">
        <v>205</v>
      </c>
      <c r="D552" s="74" t="s">
        <v>161</v>
      </c>
      <c r="E552" s="74" t="s">
        <v>202</v>
      </c>
      <c r="F552" s="74">
        <v>551</v>
      </c>
      <c r="G552" s="76">
        <v>43290</v>
      </c>
      <c r="H552" s="74">
        <v>39.6216972</v>
      </c>
      <c r="I552" s="74">
        <v>-79.263397222222196</v>
      </c>
      <c r="S552" s="74">
        <v>0</v>
      </c>
    </row>
    <row r="553" spans="1:19" x14ac:dyDescent="0.25">
      <c r="A553" s="74" t="s">
        <v>209</v>
      </c>
      <c r="B553" s="74" t="s">
        <v>210</v>
      </c>
      <c r="C553" s="74" t="s">
        <v>205</v>
      </c>
      <c r="D553" s="74" t="s">
        <v>161</v>
      </c>
      <c r="E553" s="74" t="s">
        <v>202</v>
      </c>
      <c r="F553" s="74">
        <v>552</v>
      </c>
      <c r="G553" s="76">
        <v>43290</v>
      </c>
      <c r="H553" s="74">
        <v>39.6216972</v>
      </c>
      <c r="I553" s="74">
        <v>-79.263397222222196</v>
      </c>
      <c r="S553" s="74">
        <v>0</v>
      </c>
    </row>
    <row r="554" spans="1:19" x14ac:dyDescent="0.25">
      <c r="A554" s="74" t="s">
        <v>209</v>
      </c>
      <c r="B554" s="74" t="s">
        <v>210</v>
      </c>
      <c r="C554" s="74" t="s">
        <v>235</v>
      </c>
      <c r="D554" s="74" t="s">
        <v>158</v>
      </c>
      <c r="E554" s="74" t="s">
        <v>202</v>
      </c>
      <c r="F554" s="74">
        <v>553</v>
      </c>
      <c r="G554" s="76">
        <v>43290</v>
      </c>
      <c r="H554" s="74">
        <v>39.6216972</v>
      </c>
      <c r="I554" s="74">
        <v>-79.263397222222196</v>
      </c>
      <c r="J554" s="76">
        <v>43291</v>
      </c>
      <c r="K554" s="74">
        <v>39.6216194</v>
      </c>
      <c r="L554" s="74">
        <v>-79.263245108712994</v>
      </c>
      <c r="S554" s="74">
        <v>1</v>
      </c>
    </row>
    <row r="555" spans="1:19" x14ac:dyDescent="0.25">
      <c r="A555" s="74" t="s">
        <v>209</v>
      </c>
      <c r="B555" s="74" t="s">
        <v>210</v>
      </c>
      <c r="C555" s="74" t="s">
        <v>205</v>
      </c>
      <c r="D555" s="74" t="s">
        <v>161</v>
      </c>
      <c r="E555" s="74" t="s">
        <v>202</v>
      </c>
      <c r="F555" s="74">
        <v>554</v>
      </c>
      <c r="G555" s="76">
        <v>43290</v>
      </c>
      <c r="H555" s="74">
        <v>39.621670701414899</v>
      </c>
      <c r="I555" s="74">
        <v>-79.263432949487296</v>
      </c>
      <c r="S555" s="74">
        <v>0</v>
      </c>
    </row>
    <row r="556" spans="1:19" x14ac:dyDescent="0.25">
      <c r="A556" s="74" t="s">
        <v>209</v>
      </c>
      <c r="B556" s="74" t="s">
        <v>210</v>
      </c>
      <c r="C556" s="74" t="s">
        <v>205</v>
      </c>
      <c r="D556" s="74" t="s">
        <v>161</v>
      </c>
      <c r="E556" s="74" t="s">
        <v>202</v>
      </c>
      <c r="F556" s="74">
        <v>555</v>
      </c>
      <c r="G556" s="76">
        <v>43290</v>
      </c>
      <c r="H556" s="74">
        <v>39.621670701414899</v>
      </c>
      <c r="I556" s="74">
        <v>-79.263432949487296</v>
      </c>
      <c r="S556" s="74">
        <v>0</v>
      </c>
    </row>
    <row r="557" spans="1:19" x14ac:dyDescent="0.25">
      <c r="A557" s="74" t="s">
        <v>209</v>
      </c>
      <c r="B557" s="74" t="s">
        <v>210</v>
      </c>
      <c r="C557" s="74" t="s">
        <v>21</v>
      </c>
      <c r="D557" s="74" t="s">
        <v>152</v>
      </c>
      <c r="E557" s="74" t="s">
        <v>202</v>
      </c>
      <c r="F557" s="74">
        <v>556</v>
      </c>
      <c r="G557" s="76">
        <v>43290</v>
      </c>
      <c r="H557" s="74">
        <v>39.621670701414899</v>
      </c>
      <c r="I557" s="74">
        <v>-79.263432949487296</v>
      </c>
      <c r="S557" s="74">
        <v>0</v>
      </c>
    </row>
    <row r="558" spans="1:19" x14ac:dyDescent="0.25">
      <c r="A558" s="74" t="s">
        <v>209</v>
      </c>
      <c r="B558" s="74" t="s">
        <v>210</v>
      </c>
      <c r="C558" s="74" t="s">
        <v>205</v>
      </c>
      <c r="D558" s="74" t="s">
        <v>161</v>
      </c>
      <c r="E558" s="74" t="s">
        <v>202</v>
      </c>
      <c r="F558" s="74">
        <v>557</v>
      </c>
      <c r="G558" s="76">
        <v>43290</v>
      </c>
      <c r="H558" s="74">
        <v>39.621670701414899</v>
      </c>
      <c r="I558" s="74">
        <v>-79.263432949487296</v>
      </c>
      <c r="S558" s="74">
        <v>0</v>
      </c>
    </row>
    <row r="559" spans="1:19" x14ac:dyDescent="0.25">
      <c r="A559" s="74" t="s">
        <v>209</v>
      </c>
      <c r="B559" s="74" t="s">
        <v>210</v>
      </c>
      <c r="C559" s="74" t="s">
        <v>205</v>
      </c>
      <c r="D559" s="74" t="s">
        <v>161</v>
      </c>
      <c r="E559" s="74" t="s">
        <v>202</v>
      </c>
      <c r="F559" s="74">
        <v>558</v>
      </c>
      <c r="G559" s="76">
        <v>43290</v>
      </c>
      <c r="H559" s="74">
        <v>39.621670701414899</v>
      </c>
      <c r="I559" s="74">
        <v>-79.263432949487296</v>
      </c>
      <c r="S559" s="74">
        <v>0</v>
      </c>
    </row>
    <row r="560" spans="1:19" x14ac:dyDescent="0.25">
      <c r="A560" s="74" t="s">
        <v>209</v>
      </c>
      <c r="B560" s="74" t="s">
        <v>210</v>
      </c>
      <c r="C560" s="74" t="s">
        <v>205</v>
      </c>
      <c r="D560" s="74" t="s">
        <v>161</v>
      </c>
      <c r="E560" s="74" t="s">
        <v>202</v>
      </c>
      <c r="F560" s="74">
        <v>559</v>
      </c>
      <c r="G560" s="76">
        <v>43290</v>
      </c>
      <c r="H560" s="74">
        <v>39.621670701414899</v>
      </c>
      <c r="I560" s="74">
        <v>-79.263432949487296</v>
      </c>
      <c r="J560" s="76">
        <v>43291</v>
      </c>
      <c r="K560" s="74">
        <v>39.622224480907299</v>
      </c>
      <c r="L560" s="74">
        <v>-79.264042147173598</v>
      </c>
      <c r="S560" s="74">
        <v>1</v>
      </c>
    </row>
    <row r="561" spans="1:19" x14ac:dyDescent="0.25">
      <c r="A561" s="74" t="s">
        <v>209</v>
      </c>
      <c r="B561" s="74" t="s">
        <v>210</v>
      </c>
      <c r="C561" s="74" t="s">
        <v>16</v>
      </c>
      <c r="D561" s="74" t="s">
        <v>147</v>
      </c>
      <c r="E561" s="74" t="s">
        <v>202</v>
      </c>
      <c r="F561" s="74">
        <v>560</v>
      </c>
      <c r="G561" s="76">
        <v>43290</v>
      </c>
      <c r="H561" s="74">
        <v>39.621108300000003</v>
      </c>
      <c r="I561" s="74">
        <v>-79.263122222222194</v>
      </c>
      <c r="S561" s="74">
        <v>0</v>
      </c>
    </row>
    <row r="562" spans="1:19" x14ac:dyDescent="0.25">
      <c r="A562" s="74" t="s">
        <v>209</v>
      </c>
      <c r="B562" s="74" t="s">
        <v>210</v>
      </c>
      <c r="C562" s="74" t="s">
        <v>44</v>
      </c>
      <c r="D562" s="74" t="s">
        <v>175</v>
      </c>
      <c r="E562" s="74" t="s">
        <v>202</v>
      </c>
      <c r="F562" s="74">
        <v>561</v>
      </c>
      <c r="G562" s="76">
        <v>43290</v>
      </c>
      <c r="H562" s="74">
        <v>39.621108300000003</v>
      </c>
      <c r="I562" s="74">
        <v>-79.263122222222194</v>
      </c>
      <c r="S562" s="74">
        <v>0</v>
      </c>
    </row>
    <row r="563" spans="1:19" x14ac:dyDescent="0.25">
      <c r="A563" s="74" t="s">
        <v>209</v>
      </c>
      <c r="B563" s="74" t="s">
        <v>210</v>
      </c>
      <c r="C563" s="74" t="s">
        <v>235</v>
      </c>
      <c r="D563" s="74" t="s">
        <v>158</v>
      </c>
      <c r="E563" s="74" t="s">
        <v>202</v>
      </c>
      <c r="F563" s="74">
        <v>562</v>
      </c>
      <c r="G563" s="76">
        <v>43290</v>
      </c>
      <c r="H563" s="74">
        <v>39.620664486085801</v>
      </c>
      <c r="I563" s="74">
        <v>-79.2631907062663</v>
      </c>
      <c r="J563" s="76">
        <v>43291</v>
      </c>
      <c r="K563" s="74">
        <v>39.620690938078098</v>
      </c>
      <c r="L563" s="74">
        <v>-79.263063498068206</v>
      </c>
      <c r="S563" s="74">
        <v>1</v>
      </c>
    </row>
    <row r="564" spans="1:19" x14ac:dyDescent="0.25">
      <c r="A564" s="74" t="s">
        <v>209</v>
      </c>
      <c r="B564" s="74" t="s">
        <v>210</v>
      </c>
      <c r="C564" s="74" t="s">
        <v>43</v>
      </c>
      <c r="D564" s="74" t="s">
        <v>174</v>
      </c>
      <c r="E564" s="74" t="s">
        <v>202</v>
      </c>
      <c r="F564" s="74">
        <v>563</v>
      </c>
      <c r="G564" s="76">
        <v>43290</v>
      </c>
      <c r="H564" s="74">
        <v>39.620664486085801</v>
      </c>
      <c r="I564" s="74">
        <v>-79.2631907062663</v>
      </c>
      <c r="S564" s="74">
        <v>0</v>
      </c>
    </row>
    <row r="565" spans="1:19" x14ac:dyDescent="0.25">
      <c r="A565" s="74" t="s">
        <v>252</v>
      </c>
      <c r="B565" s="74" t="s">
        <v>253</v>
      </c>
      <c r="C565" s="74" t="s">
        <v>21</v>
      </c>
      <c r="D565" s="74" t="s">
        <v>152</v>
      </c>
      <c r="E565" s="74" t="s">
        <v>202</v>
      </c>
      <c r="F565" s="74">
        <v>564</v>
      </c>
      <c r="G565" s="76">
        <v>43291</v>
      </c>
      <c r="H565" s="74">
        <v>39.606105599999999</v>
      </c>
      <c r="I565" s="74">
        <v>-79.276886111111097</v>
      </c>
      <c r="S565" s="74">
        <v>0</v>
      </c>
    </row>
    <row r="566" spans="1:19" x14ac:dyDescent="0.25">
      <c r="A566" s="74" t="s">
        <v>250</v>
      </c>
      <c r="B566" s="74" t="s">
        <v>244</v>
      </c>
      <c r="C566" s="74" t="s">
        <v>339</v>
      </c>
      <c r="D566" s="74" t="s">
        <v>165</v>
      </c>
      <c r="E566" s="74" t="s">
        <v>202</v>
      </c>
      <c r="F566" s="74">
        <v>564</v>
      </c>
      <c r="G566" s="76">
        <v>43290</v>
      </c>
      <c r="H566" s="74">
        <v>39.630291700000001</v>
      </c>
      <c r="I566" s="74">
        <v>-79.257316666666597</v>
      </c>
      <c r="S566" s="74">
        <v>0</v>
      </c>
    </row>
    <row r="567" spans="1:19" x14ac:dyDescent="0.25">
      <c r="A567" s="74" t="s">
        <v>252</v>
      </c>
      <c r="B567" s="74" t="s">
        <v>253</v>
      </c>
      <c r="C567" s="74" t="s">
        <v>235</v>
      </c>
      <c r="D567" s="74" t="s">
        <v>158</v>
      </c>
      <c r="E567" s="74" t="s">
        <v>202</v>
      </c>
      <c r="F567" s="74">
        <v>565</v>
      </c>
      <c r="G567" s="76">
        <v>43291</v>
      </c>
      <c r="H567" s="74">
        <v>39.606105599999999</v>
      </c>
      <c r="I567" s="74">
        <v>-79.276886111111097</v>
      </c>
      <c r="J567" s="76">
        <v>43293</v>
      </c>
      <c r="K567" s="74">
        <v>39.606063900000002</v>
      </c>
      <c r="L567" s="74">
        <v>-79.276938888888793</v>
      </c>
      <c r="S567" s="74">
        <v>1</v>
      </c>
    </row>
    <row r="568" spans="1:19" x14ac:dyDescent="0.25">
      <c r="A568" s="74" t="s">
        <v>252</v>
      </c>
      <c r="B568" s="74" t="s">
        <v>253</v>
      </c>
      <c r="C568" s="74" t="s">
        <v>32</v>
      </c>
      <c r="D568" s="74" t="s">
        <v>163</v>
      </c>
      <c r="E568" s="74" t="s">
        <v>202</v>
      </c>
      <c r="F568" s="74">
        <v>566</v>
      </c>
      <c r="G568" s="76">
        <v>43291</v>
      </c>
      <c r="H568" s="74">
        <v>39.606105599999999</v>
      </c>
      <c r="I568" s="74">
        <v>-79.276886111111097</v>
      </c>
      <c r="S568" s="74">
        <v>0</v>
      </c>
    </row>
    <row r="569" spans="1:19" x14ac:dyDescent="0.25">
      <c r="A569" s="74" t="s">
        <v>252</v>
      </c>
      <c r="B569" s="74" t="s">
        <v>253</v>
      </c>
      <c r="C569" s="74" t="s">
        <v>39</v>
      </c>
      <c r="D569" s="74" t="s">
        <v>170</v>
      </c>
      <c r="E569" s="74" t="s">
        <v>202</v>
      </c>
      <c r="F569" s="74">
        <v>567</v>
      </c>
      <c r="G569" s="76">
        <v>43291</v>
      </c>
      <c r="H569" s="74">
        <v>39.606105599999999</v>
      </c>
      <c r="I569" s="74">
        <v>-79.276886111111097</v>
      </c>
      <c r="S569" s="74">
        <v>0</v>
      </c>
    </row>
    <row r="570" spans="1:19" x14ac:dyDescent="0.25">
      <c r="A570" s="74" t="s">
        <v>252</v>
      </c>
      <c r="B570" s="74" t="s">
        <v>253</v>
      </c>
      <c r="C570" s="74" t="s">
        <v>235</v>
      </c>
      <c r="D570" s="74" t="s">
        <v>158</v>
      </c>
      <c r="E570" s="74" t="s">
        <v>202</v>
      </c>
      <c r="F570" s="74">
        <v>568</v>
      </c>
      <c r="G570" s="76">
        <v>43291</v>
      </c>
      <c r="H570" s="74">
        <v>39.606105599999999</v>
      </c>
      <c r="I570" s="74">
        <v>-79.276886111111097</v>
      </c>
      <c r="S570" s="74">
        <v>0</v>
      </c>
    </row>
    <row r="571" spans="1:19" x14ac:dyDescent="0.25">
      <c r="A571" s="74" t="s">
        <v>252</v>
      </c>
      <c r="B571" s="74" t="s">
        <v>253</v>
      </c>
      <c r="C571" s="74" t="s">
        <v>32</v>
      </c>
      <c r="D571" s="74" t="s">
        <v>163</v>
      </c>
      <c r="E571" s="74" t="s">
        <v>202</v>
      </c>
      <c r="F571" s="74">
        <v>569</v>
      </c>
      <c r="G571" s="76">
        <v>43291</v>
      </c>
      <c r="H571" s="74">
        <v>39.606105599999999</v>
      </c>
      <c r="I571" s="74">
        <v>-79.276886111111097</v>
      </c>
      <c r="S571" s="74">
        <v>0</v>
      </c>
    </row>
    <row r="572" spans="1:19" x14ac:dyDescent="0.25">
      <c r="A572" s="74" t="s">
        <v>252</v>
      </c>
      <c r="B572" s="74" t="s">
        <v>253</v>
      </c>
      <c r="C572" s="74" t="s">
        <v>235</v>
      </c>
      <c r="D572" s="74" t="s">
        <v>158</v>
      </c>
      <c r="E572" s="74" t="s">
        <v>202</v>
      </c>
      <c r="F572" s="74">
        <v>570</v>
      </c>
      <c r="G572" s="76">
        <v>43291</v>
      </c>
      <c r="H572" s="74">
        <v>39.606105599999999</v>
      </c>
      <c r="I572" s="74">
        <v>-79.276886111111097</v>
      </c>
      <c r="S572" s="74">
        <v>0</v>
      </c>
    </row>
    <row r="573" spans="1:19" x14ac:dyDescent="0.25">
      <c r="A573" s="74" t="s">
        <v>252</v>
      </c>
      <c r="B573" s="74" t="s">
        <v>253</v>
      </c>
      <c r="C573" s="74" t="s">
        <v>21</v>
      </c>
      <c r="D573" s="74" t="s">
        <v>152</v>
      </c>
      <c r="E573" s="74" t="s">
        <v>202</v>
      </c>
      <c r="F573" s="74">
        <v>571</v>
      </c>
      <c r="G573" s="76">
        <v>43291</v>
      </c>
      <c r="H573" s="74">
        <v>39.606105599999999</v>
      </c>
      <c r="I573" s="74">
        <v>-79.276886111111097</v>
      </c>
      <c r="S573" s="74">
        <v>0</v>
      </c>
    </row>
    <row r="574" spans="1:19" x14ac:dyDescent="0.25">
      <c r="A574" s="74" t="s">
        <v>252</v>
      </c>
      <c r="B574" s="74" t="s">
        <v>253</v>
      </c>
      <c r="C574" s="74" t="s">
        <v>235</v>
      </c>
      <c r="D574" s="74" t="s">
        <v>158</v>
      </c>
      <c r="E574" s="74" t="s">
        <v>202</v>
      </c>
      <c r="F574" s="74">
        <v>572</v>
      </c>
      <c r="G574" s="76">
        <v>43291</v>
      </c>
      <c r="H574" s="74">
        <v>39.606105599999999</v>
      </c>
      <c r="I574" s="74">
        <v>-79.276886111111097</v>
      </c>
      <c r="S574" s="74">
        <v>0</v>
      </c>
    </row>
    <row r="575" spans="1:19" x14ac:dyDescent="0.25">
      <c r="A575" s="74" t="s">
        <v>252</v>
      </c>
      <c r="B575" s="74" t="s">
        <v>253</v>
      </c>
      <c r="C575" s="74" t="s">
        <v>32</v>
      </c>
      <c r="D575" s="74" t="s">
        <v>163</v>
      </c>
      <c r="E575" s="74" t="s">
        <v>202</v>
      </c>
      <c r="F575" s="74">
        <v>573</v>
      </c>
      <c r="G575" s="76">
        <v>43291</v>
      </c>
      <c r="H575" s="74">
        <v>39.606105599999999</v>
      </c>
      <c r="I575" s="74">
        <v>-79.276886111111097</v>
      </c>
      <c r="S575" s="74">
        <v>0</v>
      </c>
    </row>
    <row r="576" spans="1:19" x14ac:dyDescent="0.25">
      <c r="A576" s="74" t="s">
        <v>252</v>
      </c>
      <c r="B576" s="74" t="s">
        <v>253</v>
      </c>
      <c r="C576" s="74" t="s">
        <v>264</v>
      </c>
      <c r="D576" s="74" t="s">
        <v>175</v>
      </c>
      <c r="E576" s="74" t="s">
        <v>202</v>
      </c>
      <c r="F576" s="74">
        <v>574</v>
      </c>
      <c r="G576" s="76">
        <v>43291</v>
      </c>
      <c r="H576" s="74">
        <v>39.606105599999999</v>
      </c>
      <c r="I576" s="74">
        <v>-79.276886111111097</v>
      </c>
      <c r="S576" s="74">
        <v>0</v>
      </c>
    </row>
    <row r="577" spans="1:19" x14ac:dyDescent="0.25">
      <c r="A577" s="74" t="s">
        <v>252</v>
      </c>
      <c r="B577" s="74" t="s">
        <v>253</v>
      </c>
      <c r="C577" s="74" t="s">
        <v>232</v>
      </c>
      <c r="D577" s="74" t="s">
        <v>169</v>
      </c>
      <c r="E577" s="74" t="s">
        <v>202</v>
      </c>
      <c r="F577" s="74">
        <v>575</v>
      </c>
      <c r="G577" s="76">
        <v>43291</v>
      </c>
      <c r="H577" s="74">
        <v>39.604391700000001</v>
      </c>
      <c r="I577" s="74">
        <v>-79.277266666666605</v>
      </c>
      <c r="S577" s="74">
        <v>0</v>
      </c>
    </row>
    <row r="578" spans="1:19" x14ac:dyDescent="0.25">
      <c r="A578" s="74" t="s">
        <v>252</v>
      </c>
      <c r="B578" s="74" t="s">
        <v>253</v>
      </c>
      <c r="C578" s="74" t="s">
        <v>21</v>
      </c>
      <c r="D578" s="74" t="s">
        <v>152</v>
      </c>
      <c r="E578" s="74" t="s">
        <v>202</v>
      </c>
      <c r="F578" s="74">
        <v>576</v>
      </c>
      <c r="G578" s="76">
        <v>43291</v>
      </c>
      <c r="H578" s="74">
        <v>39.604391700000001</v>
      </c>
      <c r="I578" s="74">
        <v>-79.277266666666605</v>
      </c>
      <c r="S578" s="74">
        <v>0</v>
      </c>
    </row>
    <row r="579" spans="1:19" x14ac:dyDescent="0.25">
      <c r="A579" s="74" t="s">
        <v>252</v>
      </c>
      <c r="B579" s="74" t="s">
        <v>253</v>
      </c>
      <c r="C579" s="74" t="s">
        <v>21</v>
      </c>
      <c r="D579" s="74" t="s">
        <v>152</v>
      </c>
      <c r="E579" s="74" t="s">
        <v>202</v>
      </c>
      <c r="F579" s="74">
        <v>577</v>
      </c>
      <c r="G579" s="76">
        <v>43291</v>
      </c>
      <c r="H579" s="74">
        <v>39.604391700000001</v>
      </c>
      <c r="I579" s="74">
        <v>-79.277266666666605</v>
      </c>
      <c r="S579" s="74">
        <v>0</v>
      </c>
    </row>
    <row r="580" spans="1:19" x14ac:dyDescent="0.25">
      <c r="A580" s="74" t="s">
        <v>252</v>
      </c>
      <c r="B580" s="74" t="s">
        <v>253</v>
      </c>
      <c r="C580" s="74" t="s">
        <v>21</v>
      </c>
      <c r="D580" s="74" t="s">
        <v>152</v>
      </c>
      <c r="E580" s="74" t="s">
        <v>202</v>
      </c>
      <c r="F580" s="74">
        <v>578</v>
      </c>
      <c r="G580" s="76">
        <v>43291</v>
      </c>
      <c r="H580" s="74">
        <v>39.604391700000001</v>
      </c>
      <c r="I580" s="74">
        <v>-79.277266666666605</v>
      </c>
      <c r="S580" s="74">
        <v>0</v>
      </c>
    </row>
    <row r="581" spans="1:19" x14ac:dyDescent="0.25">
      <c r="A581" s="74" t="s">
        <v>252</v>
      </c>
      <c r="B581" s="74" t="s">
        <v>253</v>
      </c>
      <c r="C581" s="74" t="s">
        <v>21</v>
      </c>
      <c r="D581" s="74" t="s">
        <v>152</v>
      </c>
      <c r="E581" s="74" t="s">
        <v>202</v>
      </c>
      <c r="F581" s="74">
        <v>579</v>
      </c>
      <c r="G581" s="76">
        <v>43291</v>
      </c>
      <c r="H581" s="74">
        <v>39.604391700000001</v>
      </c>
      <c r="I581" s="74">
        <v>-79.277266666666605</v>
      </c>
      <c r="S581" s="74">
        <v>0</v>
      </c>
    </row>
    <row r="582" spans="1:19" x14ac:dyDescent="0.25">
      <c r="A582" s="74" t="s">
        <v>252</v>
      </c>
      <c r="B582" s="74" t="s">
        <v>253</v>
      </c>
      <c r="C582" s="74" t="s">
        <v>21</v>
      </c>
      <c r="D582" s="74" t="s">
        <v>152</v>
      </c>
      <c r="E582" s="74" t="s">
        <v>202</v>
      </c>
      <c r="F582" s="74">
        <v>580</v>
      </c>
      <c r="G582" s="76">
        <v>43291</v>
      </c>
      <c r="H582" s="74">
        <v>39.604391700000001</v>
      </c>
      <c r="I582" s="74">
        <v>-79.277266666666605</v>
      </c>
      <c r="S582" s="74">
        <v>0</v>
      </c>
    </row>
    <row r="583" spans="1:19" x14ac:dyDescent="0.25">
      <c r="A583" s="74" t="s">
        <v>252</v>
      </c>
      <c r="B583" s="74" t="s">
        <v>253</v>
      </c>
      <c r="C583" s="74" t="s">
        <v>232</v>
      </c>
      <c r="D583" s="74" t="s">
        <v>169</v>
      </c>
      <c r="E583" s="74" t="s">
        <v>202</v>
      </c>
      <c r="F583" s="74">
        <v>581</v>
      </c>
      <c r="G583" s="76">
        <v>43291</v>
      </c>
      <c r="H583" s="74">
        <v>39.604391700000001</v>
      </c>
      <c r="I583" s="74">
        <v>-79.277266666666605</v>
      </c>
      <c r="S583" s="74">
        <v>0</v>
      </c>
    </row>
    <row r="584" spans="1:19" x14ac:dyDescent="0.25">
      <c r="A584" s="74" t="s">
        <v>252</v>
      </c>
      <c r="B584" s="74" t="s">
        <v>253</v>
      </c>
      <c r="C584" s="74" t="s">
        <v>235</v>
      </c>
      <c r="D584" s="74" t="s">
        <v>158</v>
      </c>
      <c r="E584" s="74" t="s">
        <v>202</v>
      </c>
      <c r="F584" s="74">
        <v>582</v>
      </c>
      <c r="G584" s="76">
        <v>43291</v>
      </c>
      <c r="H584" s="74">
        <v>39.604391700000001</v>
      </c>
      <c r="I584" s="74">
        <v>-79.277266666666605</v>
      </c>
      <c r="S584" s="74">
        <v>0</v>
      </c>
    </row>
    <row r="585" spans="1:19" x14ac:dyDescent="0.25">
      <c r="A585" s="74" t="s">
        <v>252</v>
      </c>
      <c r="B585" s="74" t="s">
        <v>253</v>
      </c>
      <c r="C585" s="74" t="s">
        <v>235</v>
      </c>
      <c r="D585" s="74" t="s">
        <v>158</v>
      </c>
      <c r="E585" s="74" t="s">
        <v>202</v>
      </c>
      <c r="F585" s="74">
        <v>583</v>
      </c>
      <c r="G585" s="76">
        <v>43291</v>
      </c>
      <c r="H585" s="74">
        <v>39.604391700000001</v>
      </c>
      <c r="I585" s="74">
        <v>-79.277266666666605</v>
      </c>
      <c r="S585" s="74">
        <v>0</v>
      </c>
    </row>
    <row r="586" spans="1:19" x14ac:dyDescent="0.25">
      <c r="A586" s="74" t="s">
        <v>252</v>
      </c>
      <c r="B586" s="74" t="s">
        <v>253</v>
      </c>
      <c r="C586" s="74" t="s">
        <v>21</v>
      </c>
      <c r="D586" s="74" t="s">
        <v>152</v>
      </c>
      <c r="E586" s="74" t="s">
        <v>202</v>
      </c>
      <c r="F586" s="74">
        <v>584</v>
      </c>
      <c r="G586" s="76">
        <v>43291</v>
      </c>
      <c r="H586" s="74">
        <v>39.604391700000001</v>
      </c>
      <c r="I586" s="74">
        <v>-79.277266666666605</v>
      </c>
      <c r="S586" s="74">
        <v>0</v>
      </c>
    </row>
    <row r="587" spans="1:19" x14ac:dyDescent="0.25">
      <c r="A587" s="74" t="s">
        <v>209</v>
      </c>
      <c r="B587" s="74" t="s">
        <v>210</v>
      </c>
      <c r="C587" s="74" t="s">
        <v>205</v>
      </c>
      <c r="D587" s="74" t="s">
        <v>161</v>
      </c>
      <c r="E587" s="74" t="s">
        <v>202</v>
      </c>
      <c r="F587" s="74">
        <v>585</v>
      </c>
      <c r="G587" s="76">
        <v>43291</v>
      </c>
      <c r="H587" s="74">
        <v>39.621722200000001</v>
      </c>
      <c r="I587" s="74">
        <v>-79.263450000000006</v>
      </c>
      <c r="S587" s="74">
        <v>0</v>
      </c>
    </row>
    <row r="588" spans="1:19" x14ac:dyDescent="0.25">
      <c r="A588" s="74" t="s">
        <v>209</v>
      </c>
      <c r="B588" s="74" t="s">
        <v>210</v>
      </c>
      <c r="C588" s="74" t="s">
        <v>205</v>
      </c>
      <c r="D588" s="74" t="s">
        <v>161</v>
      </c>
      <c r="E588" s="74" t="s">
        <v>202</v>
      </c>
      <c r="F588" s="74">
        <v>586</v>
      </c>
      <c r="G588" s="76">
        <v>43291</v>
      </c>
      <c r="H588" s="74">
        <v>39.621722200000001</v>
      </c>
      <c r="I588" s="74">
        <v>-79.263450000000006</v>
      </c>
      <c r="S588" s="74">
        <v>0</v>
      </c>
    </row>
    <row r="589" spans="1:19" x14ac:dyDescent="0.25">
      <c r="A589" s="74" t="s">
        <v>209</v>
      </c>
      <c r="B589" s="74" t="s">
        <v>210</v>
      </c>
      <c r="C589" s="74" t="s">
        <v>44</v>
      </c>
      <c r="D589" s="74" t="s">
        <v>175</v>
      </c>
      <c r="E589" s="74" t="s">
        <v>202</v>
      </c>
      <c r="F589" s="74">
        <v>587</v>
      </c>
      <c r="G589" s="76">
        <v>43291</v>
      </c>
      <c r="H589" s="74">
        <v>39.621722200000001</v>
      </c>
      <c r="I589" s="74">
        <v>-79.263450000000006</v>
      </c>
      <c r="J589" s="76">
        <v>43293</v>
      </c>
      <c r="K589" s="74">
        <v>39.621451918908797</v>
      </c>
      <c r="L589" s="74">
        <v>-79.263224313738505</v>
      </c>
      <c r="S589" s="74">
        <v>1</v>
      </c>
    </row>
    <row r="590" spans="1:19" x14ac:dyDescent="0.25">
      <c r="A590" s="74" t="s">
        <v>209</v>
      </c>
      <c r="B590" s="74" t="s">
        <v>210</v>
      </c>
      <c r="C590" s="74" t="s">
        <v>36</v>
      </c>
      <c r="D590" s="74" t="s">
        <v>167</v>
      </c>
      <c r="E590" s="74" t="s">
        <v>202</v>
      </c>
      <c r="F590" s="74">
        <v>588</v>
      </c>
      <c r="G590" s="76">
        <v>43291</v>
      </c>
      <c r="H590" s="74">
        <v>39.621722200000001</v>
      </c>
      <c r="I590" s="74">
        <v>-79.263450000000006</v>
      </c>
      <c r="S590" s="74">
        <v>0</v>
      </c>
    </row>
    <row r="591" spans="1:19" x14ac:dyDescent="0.25">
      <c r="A591" s="74" t="s">
        <v>209</v>
      </c>
      <c r="B591" s="74" t="s">
        <v>210</v>
      </c>
      <c r="C591" s="74" t="s">
        <v>235</v>
      </c>
      <c r="D591" s="74" t="s">
        <v>158</v>
      </c>
      <c r="E591" s="74" t="s">
        <v>202</v>
      </c>
      <c r="F591" s="74">
        <v>589</v>
      </c>
      <c r="G591" s="76">
        <v>43291</v>
      </c>
      <c r="H591" s="74">
        <v>39.621722200000001</v>
      </c>
      <c r="I591" s="74">
        <v>-79.263450000000006</v>
      </c>
      <c r="S591" s="74">
        <v>0</v>
      </c>
    </row>
    <row r="592" spans="1:19" x14ac:dyDescent="0.25">
      <c r="A592" s="74" t="s">
        <v>209</v>
      </c>
      <c r="B592" s="74" t="s">
        <v>210</v>
      </c>
      <c r="C592" s="74" t="s">
        <v>205</v>
      </c>
      <c r="D592" s="74" t="s">
        <v>161</v>
      </c>
      <c r="E592" s="74" t="s">
        <v>202</v>
      </c>
      <c r="F592" s="74">
        <v>590</v>
      </c>
      <c r="G592" s="76">
        <v>43291</v>
      </c>
      <c r="H592" s="74">
        <v>39.622294400000001</v>
      </c>
      <c r="I592" s="74">
        <v>-79.2638166666666</v>
      </c>
      <c r="S592" s="74">
        <v>0</v>
      </c>
    </row>
    <row r="593" spans="1:19" x14ac:dyDescent="0.25">
      <c r="A593" s="74" t="s">
        <v>209</v>
      </c>
      <c r="B593" s="74" t="s">
        <v>210</v>
      </c>
      <c r="C593" s="74" t="s">
        <v>205</v>
      </c>
      <c r="D593" s="74" t="s">
        <v>161</v>
      </c>
      <c r="E593" s="74" t="s">
        <v>202</v>
      </c>
      <c r="F593" s="74">
        <v>591</v>
      </c>
      <c r="G593" s="76">
        <v>43291</v>
      </c>
      <c r="H593" s="74">
        <v>39.622294400000001</v>
      </c>
      <c r="I593" s="74">
        <v>-79.2638166666666</v>
      </c>
      <c r="S593" s="74">
        <v>0</v>
      </c>
    </row>
    <row r="594" spans="1:19" x14ac:dyDescent="0.25">
      <c r="A594" s="74" t="s">
        <v>209</v>
      </c>
      <c r="B594" s="74" t="s">
        <v>210</v>
      </c>
      <c r="C594" s="74" t="s">
        <v>21</v>
      </c>
      <c r="D594" s="74" t="s">
        <v>152</v>
      </c>
      <c r="E594" s="74" t="s">
        <v>202</v>
      </c>
      <c r="F594" s="74">
        <v>592</v>
      </c>
      <c r="G594" s="76">
        <v>43291</v>
      </c>
      <c r="H594" s="74">
        <v>39.622294400000001</v>
      </c>
      <c r="I594" s="74">
        <v>-79.2638166666666</v>
      </c>
      <c r="S594" s="74">
        <v>0</v>
      </c>
    </row>
    <row r="595" spans="1:19" x14ac:dyDescent="0.25">
      <c r="A595" s="74" t="s">
        <v>209</v>
      </c>
      <c r="B595" s="74" t="s">
        <v>210</v>
      </c>
      <c r="C595" s="74" t="s">
        <v>205</v>
      </c>
      <c r="D595" s="74" t="s">
        <v>161</v>
      </c>
      <c r="E595" s="74" t="s">
        <v>206</v>
      </c>
      <c r="F595" s="74">
        <v>593</v>
      </c>
      <c r="G595" s="76">
        <v>43291</v>
      </c>
      <c r="H595" s="74">
        <v>39.622294400000001</v>
      </c>
      <c r="I595" s="74">
        <v>-79.2638166666666</v>
      </c>
      <c r="S595" s="74">
        <v>0</v>
      </c>
    </row>
    <row r="596" spans="1:19" x14ac:dyDescent="0.25">
      <c r="A596" s="74" t="s">
        <v>209</v>
      </c>
      <c r="B596" s="74" t="s">
        <v>210</v>
      </c>
      <c r="C596" s="74" t="s">
        <v>205</v>
      </c>
      <c r="D596" s="74" t="s">
        <v>161</v>
      </c>
      <c r="E596" s="74" t="s">
        <v>202</v>
      </c>
      <c r="F596" s="74">
        <v>594</v>
      </c>
      <c r="G596" s="76">
        <v>43291</v>
      </c>
      <c r="H596" s="74">
        <v>39.622294400000001</v>
      </c>
      <c r="I596" s="74">
        <v>-79.2638166666666</v>
      </c>
      <c r="S596" s="74">
        <v>0</v>
      </c>
    </row>
    <row r="597" spans="1:19" x14ac:dyDescent="0.25">
      <c r="A597" s="74" t="s">
        <v>277</v>
      </c>
      <c r="B597" s="74" t="s">
        <v>278</v>
      </c>
      <c r="C597" s="74" t="s">
        <v>32</v>
      </c>
      <c r="D597" s="74" t="s">
        <v>163</v>
      </c>
      <c r="E597" s="74" t="s">
        <v>202</v>
      </c>
      <c r="F597" s="74">
        <v>595</v>
      </c>
      <c r="G597" s="76">
        <v>43293</v>
      </c>
      <c r="H597" s="74">
        <v>39.602252800000002</v>
      </c>
      <c r="I597" s="74">
        <v>-79.272666666666595</v>
      </c>
      <c r="S597" s="74">
        <v>0</v>
      </c>
    </row>
    <row r="598" spans="1:19" x14ac:dyDescent="0.25">
      <c r="A598" s="74" t="s">
        <v>277</v>
      </c>
      <c r="B598" s="74" t="s">
        <v>278</v>
      </c>
      <c r="C598" s="74" t="s">
        <v>32</v>
      </c>
      <c r="D598" s="74" t="s">
        <v>163</v>
      </c>
      <c r="E598" s="74" t="s">
        <v>202</v>
      </c>
      <c r="F598" s="74">
        <v>596</v>
      </c>
      <c r="G598" s="76">
        <v>43293</v>
      </c>
      <c r="H598" s="74">
        <v>39.602252800000002</v>
      </c>
      <c r="I598" s="74">
        <v>-79.272666666666595</v>
      </c>
      <c r="S598" s="74">
        <v>0</v>
      </c>
    </row>
    <row r="599" spans="1:19" x14ac:dyDescent="0.25">
      <c r="A599" s="74" t="s">
        <v>277</v>
      </c>
      <c r="B599" s="74" t="s">
        <v>278</v>
      </c>
      <c r="C599" s="74" t="s">
        <v>32</v>
      </c>
      <c r="D599" s="74" t="s">
        <v>163</v>
      </c>
      <c r="E599" s="74" t="s">
        <v>202</v>
      </c>
      <c r="F599" s="74">
        <v>597</v>
      </c>
      <c r="G599" s="76">
        <v>43293</v>
      </c>
      <c r="H599" s="74">
        <v>39.602252800000002</v>
      </c>
      <c r="I599" s="74">
        <v>-79.272666666666595</v>
      </c>
      <c r="S599" s="74">
        <v>0</v>
      </c>
    </row>
    <row r="600" spans="1:19" x14ac:dyDescent="0.25">
      <c r="A600" s="74" t="s">
        <v>277</v>
      </c>
      <c r="B600" s="74" t="s">
        <v>278</v>
      </c>
      <c r="C600" s="74" t="s">
        <v>32</v>
      </c>
      <c r="D600" s="74" t="s">
        <v>163</v>
      </c>
      <c r="E600" s="74" t="s">
        <v>202</v>
      </c>
      <c r="F600" s="74">
        <v>598</v>
      </c>
      <c r="G600" s="76">
        <v>43293</v>
      </c>
      <c r="H600" s="74">
        <v>39.602252800000002</v>
      </c>
      <c r="I600" s="74">
        <v>-79.272666666666595</v>
      </c>
      <c r="S600" s="74">
        <v>0</v>
      </c>
    </row>
    <row r="601" spans="1:19" x14ac:dyDescent="0.25">
      <c r="A601" s="74" t="s">
        <v>277</v>
      </c>
      <c r="B601" s="74" t="s">
        <v>278</v>
      </c>
      <c r="C601" s="74" t="s">
        <v>41</v>
      </c>
      <c r="D601" s="74" t="s">
        <v>172</v>
      </c>
      <c r="E601" s="74" t="s">
        <v>202</v>
      </c>
      <c r="F601" s="74">
        <v>599</v>
      </c>
      <c r="G601" s="76">
        <v>43293</v>
      </c>
      <c r="H601" s="74">
        <v>39.601658299999997</v>
      </c>
      <c r="I601" s="74">
        <v>-79.273588888888796</v>
      </c>
      <c r="S601" s="74">
        <v>0</v>
      </c>
    </row>
    <row r="602" spans="1:19" x14ac:dyDescent="0.25">
      <c r="A602" s="74" t="s">
        <v>277</v>
      </c>
      <c r="B602" s="74" t="s">
        <v>278</v>
      </c>
      <c r="C602" s="74" t="s">
        <v>41</v>
      </c>
      <c r="D602" s="74" t="s">
        <v>172</v>
      </c>
      <c r="E602" s="74" t="s">
        <v>202</v>
      </c>
      <c r="F602" s="74">
        <v>600</v>
      </c>
      <c r="G602" s="76">
        <v>43293</v>
      </c>
      <c r="H602" s="74">
        <v>39.601441700000002</v>
      </c>
      <c r="I602" s="74">
        <v>-79.273269444444395</v>
      </c>
      <c r="S602" s="74">
        <v>0</v>
      </c>
    </row>
    <row r="603" spans="1:19" x14ac:dyDescent="0.25">
      <c r="A603" s="74" t="s">
        <v>277</v>
      </c>
      <c r="B603" s="74" t="s">
        <v>278</v>
      </c>
      <c r="C603" s="74" t="s">
        <v>41</v>
      </c>
      <c r="D603" s="74" t="s">
        <v>172</v>
      </c>
      <c r="E603" s="74" t="s">
        <v>202</v>
      </c>
      <c r="F603" s="74">
        <v>601</v>
      </c>
      <c r="G603" s="76">
        <v>43293</v>
      </c>
      <c r="H603" s="74">
        <v>39.601441700000002</v>
      </c>
      <c r="I603" s="74">
        <v>-79.273269444444395</v>
      </c>
      <c r="S603" s="74">
        <v>0</v>
      </c>
    </row>
    <row r="604" spans="1:19" x14ac:dyDescent="0.25">
      <c r="A604" s="74" t="s">
        <v>252</v>
      </c>
      <c r="B604" s="74" t="s">
        <v>253</v>
      </c>
      <c r="C604" s="74" t="s">
        <v>44</v>
      </c>
      <c r="D604" s="74" t="s">
        <v>175</v>
      </c>
      <c r="E604" s="74" t="s">
        <v>202</v>
      </c>
      <c r="F604" s="74">
        <v>602</v>
      </c>
      <c r="G604" s="76">
        <v>43293</v>
      </c>
      <c r="H604" s="74">
        <v>39.604194399999997</v>
      </c>
      <c r="I604" s="74">
        <v>-79.2773055555555</v>
      </c>
      <c r="S604" s="74">
        <v>0</v>
      </c>
    </row>
    <row r="605" spans="1:19" x14ac:dyDescent="0.25">
      <c r="A605" s="74" t="s">
        <v>252</v>
      </c>
      <c r="B605" s="74" t="s">
        <v>253</v>
      </c>
      <c r="C605" s="74" t="s">
        <v>13</v>
      </c>
      <c r="D605" s="74" t="s">
        <v>144</v>
      </c>
      <c r="E605" s="74" t="s">
        <v>202</v>
      </c>
      <c r="F605" s="74">
        <v>603</v>
      </c>
      <c r="G605" s="76">
        <v>43293</v>
      </c>
      <c r="H605" s="74">
        <v>39.604313900000001</v>
      </c>
      <c r="I605" s="74">
        <v>-79.277205555555497</v>
      </c>
      <c r="S605" s="74">
        <v>0</v>
      </c>
    </row>
    <row r="606" spans="1:19" x14ac:dyDescent="0.25">
      <c r="A606" s="74" t="s">
        <v>252</v>
      </c>
      <c r="B606" s="74" t="s">
        <v>253</v>
      </c>
      <c r="C606" s="74" t="s">
        <v>21</v>
      </c>
      <c r="D606" s="74" t="s">
        <v>152</v>
      </c>
      <c r="E606" s="74" t="s">
        <v>202</v>
      </c>
      <c r="F606" s="74">
        <v>604</v>
      </c>
      <c r="G606" s="76">
        <v>43293</v>
      </c>
      <c r="H606" s="74">
        <v>39.604313900000001</v>
      </c>
      <c r="I606" s="74">
        <v>-79.277205555555497</v>
      </c>
      <c r="S606" s="74">
        <v>0</v>
      </c>
    </row>
    <row r="607" spans="1:19" x14ac:dyDescent="0.25">
      <c r="A607" s="74" t="s">
        <v>252</v>
      </c>
      <c r="B607" s="74" t="s">
        <v>253</v>
      </c>
      <c r="C607" s="74" t="s">
        <v>41</v>
      </c>
      <c r="D607" s="74" t="s">
        <v>172</v>
      </c>
      <c r="E607" s="74" t="s">
        <v>202</v>
      </c>
      <c r="F607" s="74">
        <v>605</v>
      </c>
      <c r="G607" s="76">
        <v>43293</v>
      </c>
      <c r="H607" s="74">
        <v>39.604313900000001</v>
      </c>
      <c r="I607" s="74">
        <v>-79.277205555555497</v>
      </c>
      <c r="S607" s="74">
        <v>0</v>
      </c>
    </row>
    <row r="608" spans="1:19" x14ac:dyDescent="0.25">
      <c r="A608" s="74" t="s">
        <v>252</v>
      </c>
      <c r="B608" s="74" t="s">
        <v>253</v>
      </c>
      <c r="C608" s="74" t="s">
        <v>12</v>
      </c>
      <c r="D608" s="74" t="s">
        <v>143</v>
      </c>
      <c r="E608" s="74" t="s">
        <v>202</v>
      </c>
      <c r="F608" s="74">
        <v>606</v>
      </c>
      <c r="G608" s="76">
        <v>43293</v>
      </c>
      <c r="H608" s="74">
        <v>39.605975000000001</v>
      </c>
      <c r="I608" s="74">
        <v>-79.2767027777777</v>
      </c>
      <c r="S608" s="74">
        <v>0</v>
      </c>
    </row>
    <row r="609" spans="1:19" x14ac:dyDescent="0.25">
      <c r="A609" s="74" t="s">
        <v>252</v>
      </c>
      <c r="B609" s="74" t="s">
        <v>253</v>
      </c>
      <c r="C609" s="74" t="s">
        <v>235</v>
      </c>
      <c r="D609" s="74" t="s">
        <v>158</v>
      </c>
      <c r="E609" s="74" t="s">
        <v>202</v>
      </c>
      <c r="F609" s="74">
        <v>607</v>
      </c>
      <c r="G609" s="76">
        <v>43293</v>
      </c>
      <c r="H609" s="74">
        <v>39.605975000000001</v>
      </c>
      <c r="I609" s="74">
        <v>-79.2767027777777</v>
      </c>
      <c r="S609" s="74">
        <v>0</v>
      </c>
    </row>
    <row r="610" spans="1:19" x14ac:dyDescent="0.25">
      <c r="A610" s="74" t="s">
        <v>252</v>
      </c>
      <c r="B610" s="74" t="s">
        <v>253</v>
      </c>
      <c r="C610" s="74" t="s">
        <v>235</v>
      </c>
      <c r="D610" s="74" t="s">
        <v>158</v>
      </c>
      <c r="E610" s="74" t="s">
        <v>206</v>
      </c>
      <c r="F610" s="74">
        <v>608</v>
      </c>
      <c r="G610" s="76">
        <v>43293</v>
      </c>
      <c r="H610" s="74">
        <v>39.605975000000001</v>
      </c>
      <c r="I610" s="74">
        <v>-79.2767027777777</v>
      </c>
      <c r="S610" s="74">
        <v>0</v>
      </c>
    </row>
    <row r="611" spans="1:19" x14ac:dyDescent="0.25">
      <c r="A611" s="74" t="s">
        <v>252</v>
      </c>
      <c r="B611" s="74" t="s">
        <v>253</v>
      </c>
      <c r="C611" s="74" t="s">
        <v>235</v>
      </c>
      <c r="D611" s="74" t="s">
        <v>158</v>
      </c>
      <c r="E611" s="74" t="s">
        <v>206</v>
      </c>
      <c r="F611" s="74">
        <v>609</v>
      </c>
      <c r="G611" s="76">
        <v>43293</v>
      </c>
      <c r="H611" s="74">
        <v>39.605975000000001</v>
      </c>
      <c r="I611" s="74">
        <v>-79.2767027777777</v>
      </c>
      <c r="S611" s="74">
        <v>0</v>
      </c>
    </row>
    <row r="612" spans="1:19" x14ac:dyDescent="0.25">
      <c r="A612" s="74" t="s">
        <v>252</v>
      </c>
      <c r="B612" s="74" t="s">
        <v>253</v>
      </c>
      <c r="C612" s="74" t="s">
        <v>21</v>
      </c>
      <c r="D612" s="74" t="s">
        <v>152</v>
      </c>
      <c r="E612" s="74" t="s">
        <v>206</v>
      </c>
      <c r="F612" s="74">
        <v>610</v>
      </c>
      <c r="G612" s="76">
        <v>43293</v>
      </c>
      <c r="H612" s="74">
        <v>39.605975000000001</v>
      </c>
      <c r="I612" s="74">
        <v>-79.2767027777777</v>
      </c>
      <c r="S612" s="74">
        <v>0</v>
      </c>
    </row>
    <row r="613" spans="1:19" x14ac:dyDescent="0.25">
      <c r="A613" s="74" t="s">
        <v>252</v>
      </c>
      <c r="B613" s="74" t="s">
        <v>253</v>
      </c>
      <c r="C613" s="74" t="s">
        <v>232</v>
      </c>
      <c r="D613" s="74" t="s">
        <v>169</v>
      </c>
      <c r="E613" s="74" t="s">
        <v>202</v>
      </c>
      <c r="F613" s="74">
        <v>611</v>
      </c>
      <c r="G613" s="76">
        <v>43293</v>
      </c>
      <c r="H613" s="74">
        <v>39.605975000000001</v>
      </c>
      <c r="I613" s="74">
        <v>-79.2767027777777</v>
      </c>
      <c r="S613" s="74">
        <v>0</v>
      </c>
    </row>
    <row r="614" spans="1:19" x14ac:dyDescent="0.25">
      <c r="A614" s="74" t="s">
        <v>209</v>
      </c>
      <c r="B614" s="74" t="s">
        <v>210</v>
      </c>
      <c r="C614" s="74" t="s">
        <v>44</v>
      </c>
      <c r="D614" s="74" t="s">
        <v>175</v>
      </c>
      <c r="E614" s="74" t="s">
        <v>202</v>
      </c>
      <c r="F614" s="74">
        <v>612</v>
      </c>
      <c r="G614" s="76">
        <v>43293</v>
      </c>
      <c r="H614" s="74">
        <v>39.620813900000002</v>
      </c>
      <c r="I614" s="74">
        <v>-79.263649999999998</v>
      </c>
      <c r="S614" s="74">
        <v>0</v>
      </c>
    </row>
    <row r="615" spans="1:19" x14ac:dyDescent="0.25">
      <c r="A615" s="74" t="s">
        <v>209</v>
      </c>
      <c r="B615" s="74" t="s">
        <v>210</v>
      </c>
      <c r="C615" s="74" t="s">
        <v>16</v>
      </c>
      <c r="D615" s="74" t="s">
        <v>147</v>
      </c>
      <c r="E615" s="74" t="s">
        <v>206</v>
      </c>
      <c r="F615" s="74">
        <v>613</v>
      </c>
      <c r="G615" s="76">
        <v>43293</v>
      </c>
      <c r="H615" s="74">
        <v>39.620813900000002</v>
      </c>
      <c r="I615" s="74">
        <v>-79.263649999999998</v>
      </c>
      <c r="S615" s="74">
        <v>0</v>
      </c>
    </row>
    <row r="616" spans="1:19" x14ac:dyDescent="0.25">
      <c r="A616" s="74" t="s">
        <v>209</v>
      </c>
      <c r="B616" s="74" t="s">
        <v>210</v>
      </c>
      <c r="C616" s="74" t="s">
        <v>205</v>
      </c>
      <c r="D616" s="74" t="s">
        <v>161</v>
      </c>
      <c r="E616" s="74" t="s">
        <v>202</v>
      </c>
      <c r="F616" s="74">
        <v>614</v>
      </c>
      <c r="G616" s="76">
        <v>43293</v>
      </c>
      <c r="H616" s="74">
        <v>39.621661099999997</v>
      </c>
      <c r="I616" s="74">
        <v>-79.263519444444398</v>
      </c>
      <c r="S616" s="74">
        <v>0</v>
      </c>
    </row>
    <row r="617" spans="1:19" x14ac:dyDescent="0.25">
      <c r="A617" s="74" t="s">
        <v>209</v>
      </c>
      <c r="B617" s="74" t="s">
        <v>210</v>
      </c>
      <c r="C617" s="74" t="s">
        <v>21</v>
      </c>
      <c r="D617" s="74" t="s">
        <v>152</v>
      </c>
      <c r="E617" s="74" t="s">
        <v>202</v>
      </c>
      <c r="F617" s="74">
        <v>615</v>
      </c>
      <c r="G617" s="76">
        <v>43293</v>
      </c>
      <c r="H617" s="74">
        <v>39.621661099999997</v>
      </c>
      <c r="I617" s="74">
        <v>-79.263519444444398</v>
      </c>
      <c r="S617" s="74">
        <v>0</v>
      </c>
    </row>
    <row r="618" spans="1:19" x14ac:dyDescent="0.25">
      <c r="A618" s="74" t="s">
        <v>209</v>
      </c>
      <c r="B618" s="74" t="s">
        <v>210</v>
      </c>
      <c r="C618" s="74" t="s">
        <v>205</v>
      </c>
      <c r="D618" s="74" t="s">
        <v>161</v>
      </c>
      <c r="E618" s="74" t="s">
        <v>202</v>
      </c>
      <c r="F618" s="74">
        <v>616</v>
      </c>
      <c r="G618" s="76">
        <v>43293</v>
      </c>
      <c r="H618" s="74">
        <v>39.621752800000003</v>
      </c>
      <c r="I618" s="74">
        <v>-79.263747222222193</v>
      </c>
      <c r="J618" s="76">
        <v>43300</v>
      </c>
      <c r="K618" s="74">
        <v>39.621353458439899</v>
      </c>
      <c r="L618" s="74">
        <v>-79.263317429645795</v>
      </c>
      <c r="S618" s="74">
        <v>1</v>
      </c>
    </row>
    <row r="619" spans="1:19" x14ac:dyDescent="0.25">
      <c r="A619" s="74" t="s">
        <v>209</v>
      </c>
      <c r="B619" s="74" t="s">
        <v>210</v>
      </c>
      <c r="C619" s="74" t="s">
        <v>38</v>
      </c>
      <c r="D619" s="74" t="s">
        <v>169</v>
      </c>
      <c r="E619" s="74" t="s">
        <v>202</v>
      </c>
      <c r="F619" s="74">
        <v>617</v>
      </c>
      <c r="G619" s="76">
        <v>43293</v>
      </c>
      <c r="H619" s="74">
        <v>39.622211100000001</v>
      </c>
      <c r="I619" s="74">
        <v>-79.263833333333295</v>
      </c>
      <c r="S619" s="74">
        <v>0</v>
      </c>
    </row>
    <row r="620" spans="1:19" x14ac:dyDescent="0.25">
      <c r="A620" s="74" t="s">
        <v>209</v>
      </c>
      <c r="B620" s="74" t="s">
        <v>210</v>
      </c>
      <c r="C620" s="74" t="s">
        <v>235</v>
      </c>
      <c r="D620" s="74" t="s">
        <v>158</v>
      </c>
      <c r="E620" s="74" t="s">
        <v>202</v>
      </c>
      <c r="F620" s="74">
        <v>618</v>
      </c>
      <c r="G620" s="76">
        <v>43293</v>
      </c>
      <c r="H620" s="74">
        <v>39.622211100000001</v>
      </c>
      <c r="I620" s="74">
        <v>-79.263833333333295</v>
      </c>
      <c r="S620" s="74">
        <v>0</v>
      </c>
    </row>
    <row r="621" spans="1:19" ht="15.75" customHeight="1" x14ac:dyDescent="0.25">
      <c r="A621" s="74" t="s">
        <v>209</v>
      </c>
      <c r="B621" s="74" t="s">
        <v>210</v>
      </c>
      <c r="C621" s="74" t="s">
        <v>39</v>
      </c>
      <c r="D621" s="74" t="s">
        <v>170</v>
      </c>
      <c r="E621" s="74" t="s">
        <v>202</v>
      </c>
      <c r="F621" s="74">
        <v>619</v>
      </c>
      <c r="G621" s="76">
        <v>43293</v>
      </c>
      <c r="H621" s="74">
        <v>39.622211100000001</v>
      </c>
      <c r="I621" s="74">
        <v>-79.263833333333295</v>
      </c>
      <c r="S621" s="74">
        <v>0</v>
      </c>
    </row>
    <row r="622" spans="1:19" x14ac:dyDescent="0.25">
      <c r="A622" s="74" t="s">
        <v>209</v>
      </c>
      <c r="B622" s="74" t="s">
        <v>210</v>
      </c>
      <c r="C622" s="74" t="s">
        <v>296</v>
      </c>
      <c r="D622" s="74" t="s">
        <v>141</v>
      </c>
      <c r="E622" s="74" t="s">
        <v>206</v>
      </c>
      <c r="F622" s="74">
        <v>620</v>
      </c>
      <c r="G622" s="76">
        <v>43293</v>
      </c>
      <c r="H622" s="74">
        <v>39.6221806</v>
      </c>
      <c r="I622" s="74">
        <v>-79.263763888888803</v>
      </c>
      <c r="S622" s="74">
        <v>0</v>
      </c>
    </row>
    <row r="623" spans="1:19" x14ac:dyDescent="0.25">
      <c r="A623" s="74" t="s">
        <v>209</v>
      </c>
      <c r="B623" s="74" t="s">
        <v>210</v>
      </c>
      <c r="C623" s="74" t="s">
        <v>205</v>
      </c>
      <c r="D623" s="74" t="s">
        <v>161</v>
      </c>
      <c r="E623" s="74" t="s">
        <v>202</v>
      </c>
      <c r="F623" s="74">
        <v>621</v>
      </c>
      <c r="G623" s="76">
        <v>43300</v>
      </c>
      <c r="H623" s="74">
        <v>39.620966699999997</v>
      </c>
      <c r="I623" s="74">
        <v>-79.263047222222198</v>
      </c>
      <c r="S623" s="74">
        <v>0</v>
      </c>
    </row>
    <row r="624" spans="1:19" x14ac:dyDescent="0.25">
      <c r="A624" s="74" t="s">
        <v>209</v>
      </c>
      <c r="B624" s="74" t="s">
        <v>210</v>
      </c>
      <c r="C624" s="74" t="s">
        <v>205</v>
      </c>
      <c r="D624" s="74" t="s">
        <v>161</v>
      </c>
      <c r="E624" s="74" t="s">
        <v>202</v>
      </c>
      <c r="F624" s="74">
        <v>622</v>
      </c>
      <c r="G624" s="76">
        <v>43300</v>
      </c>
      <c r="H624" s="74">
        <v>39.621299999999998</v>
      </c>
      <c r="I624" s="74">
        <v>-79.2633222222222</v>
      </c>
      <c r="S624" s="74">
        <v>0</v>
      </c>
    </row>
    <row r="625" spans="1:19" x14ac:dyDescent="0.25">
      <c r="A625" s="74" t="s">
        <v>209</v>
      </c>
      <c r="B625" s="74" t="s">
        <v>210</v>
      </c>
      <c r="C625" s="74" t="s">
        <v>205</v>
      </c>
      <c r="D625" s="74" t="s">
        <v>161</v>
      </c>
      <c r="E625" s="74" t="s">
        <v>202</v>
      </c>
      <c r="F625" s="74">
        <v>623</v>
      </c>
      <c r="G625" s="76">
        <v>43300</v>
      </c>
      <c r="H625" s="74">
        <v>39.621680599999998</v>
      </c>
      <c r="I625" s="74">
        <v>-79.263388888888798</v>
      </c>
      <c r="S625" s="74">
        <v>0</v>
      </c>
    </row>
    <row r="626" spans="1:19" x14ac:dyDescent="0.25">
      <c r="A626" s="75"/>
      <c r="B626" s="75"/>
      <c r="C626" s="75"/>
      <c r="D626" s="75"/>
      <c r="E626" s="75"/>
      <c r="F626" s="75"/>
      <c r="G626" s="78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>
        <f>SUM(S6:S625)</f>
        <v>42</v>
      </c>
    </row>
  </sheetData>
  <sortState ref="A6:S666">
    <sortCondition ref="F6:F666"/>
  </sortState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26"/>
  <sheetViews>
    <sheetView zoomScale="106" zoomScaleNormal="106" workbookViewId="0">
      <pane ySplit="5" topLeftCell="A418" activePane="bottomLeft" state="frozen"/>
      <selection pane="bottomLeft" activeCell="A409" sqref="A409:XFD409"/>
    </sheetView>
  </sheetViews>
  <sheetFormatPr defaultRowHeight="15" x14ac:dyDescent="0.25"/>
  <cols>
    <col min="1" max="1" width="10.85546875" style="74" customWidth="1"/>
    <col min="2" max="2" width="11" style="74" customWidth="1"/>
    <col min="3" max="3" width="19" style="74" bestFit="1" customWidth="1"/>
    <col min="4" max="4" width="19" style="74" customWidth="1"/>
    <col min="5" max="5" width="10.140625" style="74" bestFit="1" customWidth="1"/>
    <col min="6" max="6" width="10.5703125" style="74" customWidth="1"/>
    <col min="7" max="7" width="10.140625" style="74" bestFit="1" customWidth="1"/>
    <col min="8" max="8" width="9.140625" style="74"/>
    <col min="9" max="10" width="15" style="74" customWidth="1"/>
    <col min="11" max="11" width="13.42578125" style="74" customWidth="1"/>
    <col min="12" max="12" width="15.140625" style="74" customWidth="1"/>
    <col min="13" max="13" width="15" style="74" customWidth="1"/>
    <col min="14" max="14" width="13.42578125" style="74" customWidth="1"/>
    <col min="15" max="15" width="14.5703125" style="74" customWidth="1"/>
    <col min="16" max="16" width="15" style="74" customWidth="1"/>
    <col min="17" max="17" width="13.42578125" style="74" customWidth="1"/>
    <col min="18" max="18" width="15.140625" style="74" customWidth="1"/>
    <col min="19" max="16384" width="9.140625" style="74"/>
  </cols>
  <sheetData>
    <row r="1" spans="1:18" x14ac:dyDescent="0.25">
      <c r="A1" s="74" t="s">
        <v>670</v>
      </c>
      <c r="C1" s="58" t="s">
        <v>213</v>
      </c>
      <c r="D1" s="58"/>
    </row>
    <row r="2" spans="1:18" x14ac:dyDescent="0.25">
      <c r="C2" s="59"/>
      <c r="D2" s="59"/>
    </row>
    <row r="5" spans="1:18" x14ac:dyDescent="0.25">
      <c r="A5" s="75" t="s">
        <v>116</v>
      </c>
      <c r="B5" s="75" t="s">
        <v>346</v>
      </c>
      <c r="C5" s="75" t="s">
        <v>199</v>
      </c>
      <c r="D5" s="75" t="s">
        <v>666</v>
      </c>
      <c r="E5" s="75" t="s">
        <v>200</v>
      </c>
      <c r="F5" s="75" t="s">
        <v>201</v>
      </c>
      <c r="G5" s="75" t="s">
        <v>119</v>
      </c>
      <c r="H5" s="75" t="s">
        <v>129</v>
      </c>
      <c r="I5" s="75" t="s">
        <v>130</v>
      </c>
      <c r="J5" s="75" t="s">
        <v>349</v>
      </c>
      <c r="K5" s="75" t="s">
        <v>350</v>
      </c>
      <c r="L5" s="75" t="s">
        <v>351</v>
      </c>
      <c r="M5" s="75" t="s">
        <v>352</v>
      </c>
      <c r="N5" s="75" t="s">
        <v>353</v>
      </c>
      <c r="O5" s="75" t="s">
        <v>354</v>
      </c>
      <c r="P5" s="75" t="s">
        <v>355</v>
      </c>
      <c r="Q5" s="75" t="s">
        <v>347</v>
      </c>
      <c r="R5" s="75" t="s">
        <v>348</v>
      </c>
    </row>
    <row r="6" spans="1:18" hidden="1" x14ac:dyDescent="0.25">
      <c r="A6" s="74" t="s">
        <v>195</v>
      </c>
      <c r="B6" s="74" t="s">
        <v>230</v>
      </c>
      <c r="C6" s="74" t="s">
        <v>21</v>
      </c>
      <c r="D6" s="74" t="s">
        <v>152</v>
      </c>
      <c r="E6" s="74" t="s">
        <v>202</v>
      </c>
      <c r="F6" s="74">
        <v>112</v>
      </c>
      <c r="G6" s="76">
        <v>43248</v>
      </c>
      <c r="H6" s="74">
        <v>39.534641700000002</v>
      </c>
      <c r="I6" s="74">
        <v>-79.483230555555494</v>
      </c>
    </row>
    <row r="7" spans="1:18" hidden="1" x14ac:dyDescent="0.25">
      <c r="A7" s="74" t="s">
        <v>195</v>
      </c>
      <c r="B7" s="74" t="s">
        <v>230</v>
      </c>
      <c r="C7" s="74" t="s">
        <v>21</v>
      </c>
      <c r="D7" s="74" t="s">
        <v>152</v>
      </c>
      <c r="E7" s="74" t="s">
        <v>202</v>
      </c>
      <c r="F7" s="74">
        <v>429</v>
      </c>
      <c r="G7" s="76">
        <v>43269</v>
      </c>
      <c r="H7" s="74">
        <v>39.5347583</v>
      </c>
      <c r="I7" s="74">
        <v>-79.483247222222204</v>
      </c>
    </row>
    <row r="8" spans="1:18" hidden="1" x14ac:dyDescent="0.25">
      <c r="A8" s="74" t="s">
        <v>195</v>
      </c>
      <c r="B8" s="74" t="s">
        <v>230</v>
      </c>
      <c r="C8" s="74" t="s">
        <v>21</v>
      </c>
      <c r="D8" s="74" t="s">
        <v>152</v>
      </c>
      <c r="E8" s="74" t="s">
        <v>202</v>
      </c>
      <c r="F8" s="74">
        <v>441</v>
      </c>
      <c r="G8" s="76">
        <v>43280</v>
      </c>
      <c r="H8" s="74">
        <v>39.5349</v>
      </c>
      <c r="I8" s="74">
        <v>-79.483125000000001</v>
      </c>
    </row>
    <row r="9" spans="1:18" hidden="1" x14ac:dyDescent="0.25">
      <c r="A9" s="74" t="s">
        <v>197</v>
      </c>
      <c r="B9" s="74" t="s">
        <v>207</v>
      </c>
      <c r="C9" s="74" t="s">
        <v>21</v>
      </c>
      <c r="D9" s="74" t="s">
        <v>152</v>
      </c>
      <c r="E9" s="74" t="s">
        <v>202</v>
      </c>
      <c r="F9" s="74">
        <v>122</v>
      </c>
      <c r="G9" s="76">
        <v>43276</v>
      </c>
      <c r="H9" s="74">
        <v>39.545311099999999</v>
      </c>
      <c r="I9" s="74">
        <v>-79.252249972222202</v>
      </c>
    </row>
    <row r="10" spans="1:18" hidden="1" x14ac:dyDescent="0.25">
      <c r="A10" s="74" t="s">
        <v>197</v>
      </c>
      <c r="B10" s="74" t="s">
        <v>207</v>
      </c>
      <c r="C10" s="74" t="s">
        <v>21</v>
      </c>
      <c r="D10" s="74" t="s">
        <v>152</v>
      </c>
      <c r="E10" s="74" t="s">
        <v>202</v>
      </c>
      <c r="F10" s="74">
        <v>195</v>
      </c>
      <c r="G10" s="76">
        <v>43258</v>
      </c>
      <c r="H10" s="74">
        <v>39.547091700000003</v>
      </c>
      <c r="I10" s="74">
        <v>-79.249313888888807</v>
      </c>
    </row>
    <row r="11" spans="1:18" hidden="1" x14ac:dyDescent="0.25">
      <c r="A11" s="74" t="s">
        <v>197</v>
      </c>
      <c r="B11" s="74" t="s">
        <v>207</v>
      </c>
      <c r="C11" s="74" t="s">
        <v>21</v>
      </c>
      <c r="D11" s="74" t="s">
        <v>152</v>
      </c>
      <c r="E11" s="74" t="s">
        <v>202</v>
      </c>
      <c r="F11" s="74">
        <v>218</v>
      </c>
      <c r="G11" s="76">
        <v>43258</v>
      </c>
      <c r="H11" s="74">
        <v>39.5570722</v>
      </c>
      <c r="I11" s="74">
        <v>-79.244347222222203</v>
      </c>
    </row>
    <row r="12" spans="1:18" hidden="1" x14ac:dyDescent="0.25">
      <c r="A12" s="74" t="s">
        <v>197</v>
      </c>
      <c r="B12" s="74" t="s">
        <v>207</v>
      </c>
      <c r="C12" s="74" t="s">
        <v>21</v>
      </c>
      <c r="D12" s="74" t="s">
        <v>152</v>
      </c>
      <c r="E12" s="74" t="s">
        <v>202</v>
      </c>
      <c r="F12" s="74">
        <v>229</v>
      </c>
      <c r="G12" s="76">
        <v>43258</v>
      </c>
      <c r="H12" s="74">
        <v>39.545002799999999</v>
      </c>
      <c r="I12" s="74">
        <v>-79.2527555527777</v>
      </c>
    </row>
    <row r="13" spans="1:18" hidden="1" x14ac:dyDescent="0.25">
      <c r="A13" s="74" t="s">
        <v>197</v>
      </c>
      <c r="B13" s="74" t="s">
        <v>207</v>
      </c>
      <c r="C13" s="74" t="s">
        <v>21</v>
      </c>
      <c r="D13" s="74" t="s">
        <v>152</v>
      </c>
      <c r="E13" s="74" t="s">
        <v>202</v>
      </c>
      <c r="F13" s="74">
        <v>245</v>
      </c>
      <c r="G13" s="76">
        <v>43258</v>
      </c>
      <c r="H13" s="74">
        <v>39.545002799999999</v>
      </c>
      <c r="I13" s="74">
        <v>-79.2527555527777</v>
      </c>
    </row>
    <row r="14" spans="1:18" hidden="1" x14ac:dyDescent="0.25">
      <c r="A14" s="74" t="s">
        <v>197</v>
      </c>
      <c r="B14" s="74" t="s">
        <v>207</v>
      </c>
      <c r="C14" s="74" t="s">
        <v>21</v>
      </c>
      <c r="D14" s="74" t="s">
        <v>152</v>
      </c>
      <c r="E14" s="74" t="s">
        <v>202</v>
      </c>
      <c r="F14" s="74">
        <v>421</v>
      </c>
      <c r="G14" s="76">
        <v>43267</v>
      </c>
      <c r="H14" s="74">
        <v>39.545197199999997</v>
      </c>
      <c r="I14" s="74">
        <v>-79.2525166663888</v>
      </c>
    </row>
    <row r="15" spans="1:18" hidden="1" x14ac:dyDescent="0.25">
      <c r="A15" s="74" t="s">
        <v>252</v>
      </c>
      <c r="B15" s="74" t="s">
        <v>253</v>
      </c>
      <c r="C15" s="74" t="s">
        <v>21</v>
      </c>
      <c r="D15" s="74" t="s">
        <v>152</v>
      </c>
      <c r="E15" s="74" t="s">
        <v>202</v>
      </c>
      <c r="F15" s="74">
        <v>316</v>
      </c>
      <c r="G15" s="76">
        <v>43265</v>
      </c>
      <c r="H15" s="74">
        <v>39.606236099999997</v>
      </c>
      <c r="I15" s="74">
        <v>-79.277000000000001</v>
      </c>
    </row>
    <row r="16" spans="1:18" hidden="1" x14ac:dyDescent="0.25">
      <c r="A16" s="74" t="s">
        <v>252</v>
      </c>
      <c r="B16" s="74" t="s">
        <v>253</v>
      </c>
      <c r="C16" s="74" t="s">
        <v>21</v>
      </c>
      <c r="D16" s="74" t="s">
        <v>152</v>
      </c>
      <c r="E16" s="74" t="s">
        <v>202</v>
      </c>
      <c r="F16" s="74">
        <v>319</v>
      </c>
      <c r="G16" s="76">
        <v>43265</v>
      </c>
      <c r="H16" s="74">
        <v>39.606236099999997</v>
      </c>
      <c r="I16" s="74">
        <v>-79.277000000000001</v>
      </c>
    </row>
    <row r="17" spans="1:9" hidden="1" x14ac:dyDescent="0.25">
      <c r="A17" s="74" t="s">
        <v>252</v>
      </c>
      <c r="B17" s="74" t="s">
        <v>253</v>
      </c>
      <c r="C17" s="74" t="s">
        <v>21</v>
      </c>
      <c r="D17" s="74" t="s">
        <v>152</v>
      </c>
      <c r="E17" s="74" t="s">
        <v>202</v>
      </c>
      <c r="F17" s="74">
        <v>320</v>
      </c>
      <c r="G17" s="76">
        <v>43265</v>
      </c>
      <c r="H17" s="74">
        <v>39.606236099999997</v>
      </c>
      <c r="I17" s="74">
        <v>-79.277000000000001</v>
      </c>
    </row>
    <row r="18" spans="1:9" hidden="1" x14ac:dyDescent="0.25">
      <c r="A18" s="74" t="s">
        <v>252</v>
      </c>
      <c r="B18" s="74" t="s">
        <v>253</v>
      </c>
      <c r="C18" s="74" t="s">
        <v>21</v>
      </c>
      <c r="D18" s="74" t="s">
        <v>152</v>
      </c>
      <c r="E18" s="74" t="s">
        <v>202</v>
      </c>
      <c r="F18" s="74">
        <v>323</v>
      </c>
      <c r="G18" s="76">
        <v>43265</v>
      </c>
      <c r="H18" s="74">
        <v>39.605958299999998</v>
      </c>
      <c r="I18" s="74">
        <v>-79.276763888888794</v>
      </c>
    </row>
    <row r="19" spans="1:9" hidden="1" x14ac:dyDescent="0.25">
      <c r="A19" s="74" t="s">
        <v>252</v>
      </c>
      <c r="B19" s="74" t="s">
        <v>253</v>
      </c>
      <c r="C19" s="74" t="s">
        <v>21</v>
      </c>
      <c r="D19" s="74" t="s">
        <v>152</v>
      </c>
      <c r="E19" s="74" t="s">
        <v>202</v>
      </c>
      <c r="F19" s="74">
        <v>324</v>
      </c>
      <c r="G19" s="76">
        <v>43265</v>
      </c>
      <c r="H19" s="74">
        <v>39.605958299999998</v>
      </c>
      <c r="I19" s="74">
        <v>-79.276763888888794</v>
      </c>
    </row>
    <row r="20" spans="1:9" hidden="1" x14ac:dyDescent="0.25">
      <c r="A20" s="74" t="s">
        <v>252</v>
      </c>
      <c r="B20" s="74" t="s">
        <v>253</v>
      </c>
      <c r="C20" s="74" t="s">
        <v>21</v>
      </c>
      <c r="D20" s="74" t="s">
        <v>152</v>
      </c>
      <c r="E20" s="74" t="s">
        <v>202</v>
      </c>
      <c r="F20" s="74">
        <v>325</v>
      </c>
      <c r="G20" s="76">
        <v>43265</v>
      </c>
      <c r="H20" s="74">
        <v>39.605958299999998</v>
      </c>
      <c r="I20" s="74">
        <v>-79.276763888888794</v>
      </c>
    </row>
    <row r="21" spans="1:9" hidden="1" x14ac:dyDescent="0.25">
      <c r="A21" s="74" t="s">
        <v>252</v>
      </c>
      <c r="B21" s="74" t="s">
        <v>253</v>
      </c>
      <c r="C21" s="74" t="s">
        <v>21</v>
      </c>
      <c r="D21" s="74" t="s">
        <v>152</v>
      </c>
      <c r="E21" s="74" t="s">
        <v>202</v>
      </c>
      <c r="F21" s="74">
        <v>326</v>
      </c>
      <c r="G21" s="76">
        <v>43265</v>
      </c>
      <c r="H21" s="74">
        <v>39.605958299999998</v>
      </c>
      <c r="I21" s="74">
        <v>-79.276763888888794</v>
      </c>
    </row>
    <row r="22" spans="1:9" hidden="1" x14ac:dyDescent="0.25">
      <c r="A22" s="74" t="s">
        <v>252</v>
      </c>
      <c r="B22" s="74" t="s">
        <v>253</v>
      </c>
      <c r="C22" s="74" t="s">
        <v>21</v>
      </c>
      <c r="D22" s="74" t="s">
        <v>152</v>
      </c>
      <c r="E22" s="74" t="s">
        <v>202</v>
      </c>
      <c r="F22" s="74">
        <v>328</v>
      </c>
      <c r="G22" s="76">
        <v>43265</v>
      </c>
      <c r="H22" s="74">
        <v>39.605958299999998</v>
      </c>
      <c r="I22" s="74">
        <v>-79.276763888888794</v>
      </c>
    </row>
    <row r="23" spans="1:9" hidden="1" x14ac:dyDescent="0.25">
      <c r="A23" s="74" t="s">
        <v>252</v>
      </c>
      <c r="B23" s="74" t="s">
        <v>253</v>
      </c>
      <c r="C23" s="74" t="s">
        <v>21</v>
      </c>
      <c r="D23" s="74" t="s">
        <v>152</v>
      </c>
      <c r="E23" s="74" t="s">
        <v>202</v>
      </c>
      <c r="F23" s="74">
        <v>331</v>
      </c>
      <c r="G23" s="76">
        <v>43265</v>
      </c>
      <c r="H23" s="74">
        <v>39.604408300000003</v>
      </c>
      <c r="I23" s="74">
        <v>-79.277405555555504</v>
      </c>
    </row>
    <row r="24" spans="1:9" hidden="1" x14ac:dyDescent="0.25">
      <c r="A24" s="74" t="s">
        <v>252</v>
      </c>
      <c r="B24" s="74" t="s">
        <v>253</v>
      </c>
      <c r="C24" s="74" t="s">
        <v>21</v>
      </c>
      <c r="D24" s="74" t="s">
        <v>152</v>
      </c>
      <c r="E24" s="74" t="s">
        <v>202</v>
      </c>
      <c r="F24" s="74">
        <v>333</v>
      </c>
      <c r="G24" s="76">
        <v>43265</v>
      </c>
      <c r="H24" s="74">
        <v>39.604408300000003</v>
      </c>
      <c r="I24" s="74">
        <v>-79.277405555555504</v>
      </c>
    </row>
    <row r="25" spans="1:9" hidden="1" x14ac:dyDescent="0.25">
      <c r="A25" s="74" t="s">
        <v>252</v>
      </c>
      <c r="B25" s="74" t="s">
        <v>253</v>
      </c>
      <c r="C25" s="74" t="s">
        <v>21</v>
      </c>
      <c r="D25" s="74" t="s">
        <v>152</v>
      </c>
      <c r="E25" s="74" t="s">
        <v>202</v>
      </c>
      <c r="F25" s="74">
        <v>334</v>
      </c>
      <c r="G25" s="76">
        <v>43265</v>
      </c>
      <c r="H25" s="74">
        <v>39.604408300000003</v>
      </c>
      <c r="I25" s="74">
        <v>-79.277405555555504</v>
      </c>
    </row>
    <row r="26" spans="1:9" hidden="1" x14ac:dyDescent="0.25">
      <c r="A26" s="74" t="s">
        <v>252</v>
      </c>
      <c r="B26" s="74" t="s">
        <v>253</v>
      </c>
      <c r="C26" s="74" t="s">
        <v>21</v>
      </c>
      <c r="D26" s="74" t="s">
        <v>152</v>
      </c>
      <c r="E26" s="74" t="s">
        <v>202</v>
      </c>
      <c r="F26" s="74">
        <v>335</v>
      </c>
      <c r="G26" s="76">
        <v>43265</v>
      </c>
      <c r="H26" s="74">
        <v>39.604408300000003</v>
      </c>
      <c r="I26" s="74">
        <v>-79.277405555555504</v>
      </c>
    </row>
    <row r="27" spans="1:9" hidden="1" x14ac:dyDescent="0.25">
      <c r="A27" s="74" t="s">
        <v>252</v>
      </c>
      <c r="B27" s="74" t="s">
        <v>253</v>
      </c>
      <c r="C27" s="74" t="s">
        <v>21</v>
      </c>
      <c r="D27" s="74" t="s">
        <v>152</v>
      </c>
      <c r="E27" s="74" t="s">
        <v>202</v>
      </c>
      <c r="F27" s="74">
        <v>336</v>
      </c>
      <c r="G27" s="76">
        <v>43265</v>
      </c>
      <c r="H27" s="74">
        <v>39.604408300000003</v>
      </c>
      <c r="I27" s="74">
        <v>-79.277405555555504</v>
      </c>
    </row>
    <row r="28" spans="1:9" hidden="1" x14ac:dyDescent="0.25">
      <c r="A28" s="74" t="s">
        <v>252</v>
      </c>
      <c r="B28" s="74" t="s">
        <v>253</v>
      </c>
      <c r="C28" s="74" t="s">
        <v>21</v>
      </c>
      <c r="D28" s="74" t="s">
        <v>152</v>
      </c>
      <c r="E28" s="74" t="s">
        <v>202</v>
      </c>
      <c r="F28" s="74">
        <v>337</v>
      </c>
      <c r="G28" s="76">
        <v>43265</v>
      </c>
      <c r="H28" s="74">
        <v>39.604408300000003</v>
      </c>
      <c r="I28" s="74">
        <v>-79.277405555555504</v>
      </c>
    </row>
    <row r="29" spans="1:9" hidden="1" x14ac:dyDescent="0.25">
      <c r="A29" s="74" t="s">
        <v>252</v>
      </c>
      <c r="B29" s="74" t="s">
        <v>253</v>
      </c>
      <c r="C29" s="74" t="s">
        <v>21</v>
      </c>
      <c r="D29" s="74" t="s">
        <v>152</v>
      </c>
      <c r="E29" s="74" t="s">
        <v>202</v>
      </c>
      <c r="F29" s="74">
        <v>342</v>
      </c>
      <c r="G29" s="76">
        <v>43265</v>
      </c>
      <c r="H29" s="74">
        <v>39.604408300000003</v>
      </c>
      <c r="I29" s="74">
        <v>-79.277405555555504</v>
      </c>
    </row>
    <row r="30" spans="1:9" hidden="1" x14ac:dyDescent="0.25">
      <c r="A30" s="74" t="s">
        <v>252</v>
      </c>
      <c r="B30" s="74" t="s">
        <v>253</v>
      </c>
      <c r="C30" s="74" t="s">
        <v>21</v>
      </c>
      <c r="D30" s="74" t="s">
        <v>152</v>
      </c>
      <c r="E30" s="74" t="s">
        <v>202</v>
      </c>
      <c r="F30" s="74">
        <v>475</v>
      </c>
      <c r="G30" s="76">
        <v>43284</v>
      </c>
      <c r="H30" s="74">
        <v>39.606138899999998</v>
      </c>
      <c r="I30" s="74">
        <v>-79.276955555555205</v>
      </c>
    </row>
    <row r="31" spans="1:9" hidden="1" x14ac:dyDescent="0.25">
      <c r="A31" s="74" t="s">
        <v>252</v>
      </c>
      <c r="B31" s="74" t="s">
        <v>253</v>
      </c>
      <c r="C31" s="74" t="s">
        <v>21</v>
      </c>
      <c r="D31" s="74" t="s">
        <v>152</v>
      </c>
      <c r="E31" s="74" t="s">
        <v>202</v>
      </c>
      <c r="F31" s="74">
        <v>481</v>
      </c>
      <c r="G31" s="76">
        <v>43284</v>
      </c>
      <c r="H31" s="74">
        <v>39.606124999999999</v>
      </c>
      <c r="I31" s="74">
        <v>-79.276894444444395</v>
      </c>
    </row>
    <row r="32" spans="1:9" hidden="1" x14ac:dyDescent="0.25">
      <c r="A32" s="74" t="s">
        <v>252</v>
      </c>
      <c r="B32" s="74" t="s">
        <v>253</v>
      </c>
      <c r="C32" s="74" t="s">
        <v>21</v>
      </c>
      <c r="D32" s="74" t="s">
        <v>152</v>
      </c>
      <c r="E32" s="74" t="s">
        <v>202</v>
      </c>
      <c r="F32" s="74">
        <v>484</v>
      </c>
      <c r="G32" s="76">
        <v>43284</v>
      </c>
      <c r="H32" s="74">
        <v>39.604419399999998</v>
      </c>
      <c r="I32" s="74">
        <v>-79.277405555555504</v>
      </c>
    </row>
    <row r="33" spans="1:9" hidden="1" x14ac:dyDescent="0.25">
      <c r="A33" s="74" t="s">
        <v>252</v>
      </c>
      <c r="B33" s="74" t="s">
        <v>253</v>
      </c>
      <c r="C33" s="74" t="s">
        <v>21</v>
      </c>
      <c r="D33" s="74" t="s">
        <v>152</v>
      </c>
      <c r="E33" s="74" t="s">
        <v>202</v>
      </c>
      <c r="F33" s="74">
        <v>485</v>
      </c>
      <c r="G33" s="76">
        <v>43284</v>
      </c>
      <c r="H33" s="74">
        <v>39.604419399999998</v>
      </c>
      <c r="I33" s="74">
        <v>-79.277405555555504</v>
      </c>
    </row>
    <row r="34" spans="1:9" hidden="1" x14ac:dyDescent="0.25">
      <c r="A34" s="74" t="s">
        <v>252</v>
      </c>
      <c r="B34" s="74" t="s">
        <v>253</v>
      </c>
      <c r="C34" s="74" t="s">
        <v>21</v>
      </c>
      <c r="D34" s="74" t="s">
        <v>152</v>
      </c>
      <c r="E34" s="74" t="s">
        <v>202</v>
      </c>
      <c r="F34" s="74">
        <v>486</v>
      </c>
      <c r="G34" s="76">
        <v>43284</v>
      </c>
      <c r="H34" s="74">
        <v>39.604419399999998</v>
      </c>
      <c r="I34" s="74">
        <v>-79.277405555555504</v>
      </c>
    </row>
    <row r="35" spans="1:9" hidden="1" x14ac:dyDescent="0.25">
      <c r="A35" s="74" t="s">
        <v>252</v>
      </c>
      <c r="B35" s="74" t="s">
        <v>253</v>
      </c>
      <c r="C35" s="74" t="s">
        <v>21</v>
      </c>
      <c r="D35" s="74" t="s">
        <v>152</v>
      </c>
      <c r="E35" s="74" t="s">
        <v>202</v>
      </c>
      <c r="F35" s="74">
        <v>487</v>
      </c>
      <c r="G35" s="76">
        <v>43284</v>
      </c>
      <c r="H35" s="74">
        <v>39.604419399999998</v>
      </c>
      <c r="I35" s="74">
        <v>-79.277405555555504</v>
      </c>
    </row>
    <row r="36" spans="1:9" hidden="1" x14ac:dyDescent="0.25">
      <c r="A36" s="74" t="s">
        <v>252</v>
      </c>
      <c r="B36" s="74" t="s">
        <v>253</v>
      </c>
      <c r="C36" s="74" t="s">
        <v>21</v>
      </c>
      <c r="D36" s="74" t="s">
        <v>152</v>
      </c>
      <c r="E36" s="74" t="s">
        <v>202</v>
      </c>
      <c r="F36" s="74">
        <v>564</v>
      </c>
      <c r="G36" s="76">
        <v>43291</v>
      </c>
      <c r="H36" s="74">
        <v>39.606105599999999</v>
      </c>
      <c r="I36" s="74">
        <v>-79.276886111111097</v>
      </c>
    </row>
    <row r="37" spans="1:9" hidden="1" x14ac:dyDescent="0.25">
      <c r="A37" s="74" t="s">
        <v>252</v>
      </c>
      <c r="B37" s="74" t="s">
        <v>253</v>
      </c>
      <c r="C37" s="74" t="s">
        <v>21</v>
      </c>
      <c r="D37" s="74" t="s">
        <v>152</v>
      </c>
      <c r="E37" s="74" t="s">
        <v>202</v>
      </c>
      <c r="F37" s="74">
        <v>571</v>
      </c>
      <c r="G37" s="76">
        <v>43291</v>
      </c>
      <c r="H37" s="74">
        <v>39.606105599999999</v>
      </c>
      <c r="I37" s="74">
        <v>-79.276886111111097</v>
      </c>
    </row>
    <row r="38" spans="1:9" hidden="1" x14ac:dyDescent="0.25">
      <c r="A38" s="74" t="s">
        <v>252</v>
      </c>
      <c r="B38" s="74" t="s">
        <v>253</v>
      </c>
      <c r="C38" s="74" t="s">
        <v>21</v>
      </c>
      <c r="D38" s="74" t="s">
        <v>152</v>
      </c>
      <c r="E38" s="74" t="s">
        <v>202</v>
      </c>
      <c r="F38" s="74">
        <v>576</v>
      </c>
      <c r="G38" s="76">
        <v>43291</v>
      </c>
      <c r="H38" s="74">
        <v>39.604391700000001</v>
      </c>
      <c r="I38" s="74">
        <v>-79.277266666666605</v>
      </c>
    </row>
    <row r="39" spans="1:9" hidden="1" x14ac:dyDescent="0.25">
      <c r="A39" s="74" t="s">
        <v>252</v>
      </c>
      <c r="B39" s="74" t="s">
        <v>253</v>
      </c>
      <c r="C39" s="74" t="s">
        <v>21</v>
      </c>
      <c r="D39" s="74" t="s">
        <v>152</v>
      </c>
      <c r="E39" s="74" t="s">
        <v>202</v>
      </c>
      <c r="F39" s="74">
        <v>577</v>
      </c>
      <c r="G39" s="76">
        <v>43291</v>
      </c>
      <c r="H39" s="74">
        <v>39.604391700000001</v>
      </c>
      <c r="I39" s="74">
        <v>-79.277266666666605</v>
      </c>
    </row>
    <row r="40" spans="1:9" hidden="1" x14ac:dyDescent="0.25">
      <c r="A40" s="74" t="s">
        <v>252</v>
      </c>
      <c r="B40" s="74" t="s">
        <v>253</v>
      </c>
      <c r="C40" s="74" t="s">
        <v>21</v>
      </c>
      <c r="D40" s="74" t="s">
        <v>152</v>
      </c>
      <c r="E40" s="74" t="s">
        <v>202</v>
      </c>
      <c r="F40" s="74">
        <v>578</v>
      </c>
      <c r="G40" s="76">
        <v>43291</v>
      </c>
      <c r="H40" s="74">
        <v>39.604391700000001</v>
      </c>
      <c r="I40" s="74">
        <v>-79.277266666666605</v>
      </c>
    </row>
    <row r="41" spans="1:9" hidden="1" x14ac:dyDescent="0.25">
      <c r="A41" s="74" t="s">
        <v>252</v>
      </c>
      <c r="B41" s="74" t="s">
        <v>253</v>
      </c>
      <c r="C41" s="74" t="s">
        <v>21</v>
      </c>
      <c r="D41" s="74" t="s">
        <v>152</v>
      </c>
      <c r="E41" s="74" t="s">
        <v>202</v>
      </c>
      <c r="F41" s="74">
        <v>579</v>
      </c>
      <c r="G41" s="76">
        <v>43291</v>
      </c>
      <c r="H41" s="74">
        <v>39.604391700000001</v>
      </c>
      <c r="I41" s="74">
        <v>-79.277266666666605</v>
      </c>
    </row>
    <row r="42" spans="1:9" hidden="1" x14ac:dyDescent="0.25">
      <c r="A42" s="74" t="s">
        <v>252</v>
      </c>
      <c r="B42" s="74" t="s">
        <v>253</v>
      </c>
      <c r="C42" s="74" t="s">
        <v>21</v>
      </c>
      <c r="D42" s="74" t="s">
        <v>152</v>
      </c>
      <c r="E42" s="74" t="s">
        <v>202</v>
      </c>
      <c r="F42" s="74">
        <v>580</v>
      </c>
      <c r="G42" s="76">
        <v>43291</v>
      </c>
      <c r="H42" s="74">
        <v>39.604391700000001</v>
      </c>
      <c r="I42" s="74">
        <v>-79.277266666666605</v>
      </c>
    </row>
    <row r="43" spans="1:9" hidden="1" x14ac:dyDescent="0.25">
      <c r="A43" s="74" t="s">
        <v>252</v>
      </c>
      <c r="B43" s="74" t="s">
        <v>253</v>
      </c>
      <c r="C43" s="74" t="s">
        <v>21</v>
      </c>
      <c r="D43" s="74" t="s">
        <v>152</v>
      </c>
      <c r="E43" s="74" t="s">
        <v>202</v>
      </c>
      <c r="F43" s="74">
        <v>584</v>
      </c>
      <c r="G43" s="76">
        <v>43291</v>
      </c>
      <c r="H43" s="74">
        <v>39.604391700000001</v>
      </c>
      <c r="I43" s="74">
        <v>-79.277266666666605</v>
      </c>
    </row>
    <row r="44" spans="1:9" hidden="1" x14ac:dyDescent="0.25">
      <c r="A44" s="74" t="s">
        <v>252</v>
      </c>
      <c r="B44" s="74" t="s">
        <v>253</v>
      </c>
      <c r="C44" s="74" t="s">
        <v>21</v>
      </c>
      <c r="D44" s="74" t="s">
        <v>152</v>
      </c>
      <c r="E44" s="74" t="s">
        <v>202</v>
      </c>
      <c r="F44" s="74">
        <v>604</v>
      </c>
      <c r="G44" s="76">
        <v>43293</v>
      </c>
      <c r="H44" s="74">
        <v>39.604313900000001</v>
      </c>
      <c r="I44" s="74">
        <v>-79.277205555555497</v>
      </c>
    </row>
    <row r="45" spans="1:9" hidden="1" x14ac:dyDescent="0.25">
      <c r="A45" s="74" t="s">
        <v>252</v>
      </c>
      <c r="B45" s="74" t="s">
        <v>253</v>
      </c>
      <c r="C45" s="74" t="s">
        <v>21</v>
      </c>
      <c r="D45" s="74" t="s">
        <v>152</v>
      </c>
      <c r="E45" s="74" t="s">
        <v>206</v>
      </c>
      <c r="F45" s="74">
        <v>610</v>
      </c>
      <c r="G45" s="76">
        <v>43293</v>
      </c>
      <c r="H45" s="74">
        <v>39.605975000000001</v>
      </c>
      <c r="I45" s="74">
        <v>-79.2767027777777</v>
      </c>
    </row>
    <row r="46" spans="1:9" hidden="1" x14ac:dyDescent="0.25">
      <c r="A46" s="74" t="s">
        <v>238</v>
      </c>
      <c r="B46" s="74" t="s">
        <v>237</v>
      </c>
      <c r="C46" s="74" t="s">
        <v>21</v>
      </c>
      <c r="D46" s="74" t="s">
        <v>152</v>
      </c>
      <c r="E46" s="74" t="s">
        <v>202</v>
      </c>
      <c r="F46" s="74">
        <v>354</v>
      </c>
      <c r="G46" s="76">
        <v>43265</v>
      </c>
      <c r="H46" s="74">
        <v>39.626727799999998</v>
      </c>
      <c r="I46" s="74">
        <v>-79.257752777777497</v>
      </c>
    </row>
    <row r="47" spans="1:9" hidden="1" x14ac:dyDescent="0.25">
      <c r="A47" s="74" t="s">
        <v>209</v>
      </c>
      <c r="B47" s="74" t="s">
        <v>210</v>
      </c>
      <c r="C47" s="74" t="s">
        <v>21</v>
      </c>
      <c r="D47" s="74" t="s">
        <v>152</v>
      </c>
      <c r="E47" s="74" t="s">
        <v>202</v>
      </c>
      <c r="F47" s="74">
        <v>160</v>
      </c>
      <c r="G47" s="76">
        <v>43249</v>
      </c>
      <c r="H47" s="74">
        <v>39.6210667</v>
      </c>
      <c r="I47" s="74">
        <v>-79.263138886111093</v>
      </c>
    </row>
    <row r="48" spans="1:9" hidden="1" x14ac:dyDescent="0.25">
      <c r="A48" s="74" t="s">
        <v>209</v>
      </c>
      <c r="B48" s="74" t="s">
        <v>210</v>
      </c>
      <c r="C48" s="74" t="s">
        <v>21</v>
      </c>
      <c r="D48" s="74" t="s">
        <v>152</v>
      </c>
      <c r="E48" s="74" t="s">
        <v>202</v>
      </c>
      <c r="F48" s="74">
        <v>253</v>
      </c>
      <c r="G48" s="76">
        <v>43258</v>
      </c>
      <c r="H48" s="74">
        <v>39.620638900000003</v>
      </c>
      <c r="I48" s="74">
        <v>-79.262947219444399</v>
      </c>
    </row>
    <row r="49" spans="1:9" hidden="1" x14ac:dyDescent="0.25">
      <c r="A49" s="74" t="s">
        <v>209</v>
      </c>
      <c r="B49" s="74" t="s">
        <v>210</v>
      </c>
      <c r="C49" s="74" t="s">
        <v>21</v>
      </c>
      <c r="D49" s="74" t="s">
        <v>152</v>
      </c>
      <c r="E49" s="74" t="s">
        <v>202</v>
      </c>
      <c r="F49" s="74">
        <v>256</v>
      </c>
      <c r="G49" s="76">
        <v>43258</v>
      </c>
      <c r="H49" s="74">
        <v>39.622108300000001</v>
      </c>
      <c r="I49" s="74">
        <v>-79.263952775000007</v>
      </c>
    </row>
    <row r="50" spans="1:9" hidden="1" x14ac:dyDescent="0.25">
      <c r="A50" s="74" t="s">
        <v>209</v>
      </c>
      <c r="B50" s="74" t="s">
        <v>210</v>
      </c>
      <c r="C50" s="74" t="s">
        <v>21</v>
      </c>
      <c r="D50" s="74" t="s">
        <v>152</v>
      </c>
      <c r="E50" s="74" t="s">
        <v>202</v>
      </c>
      <c r="F50" s="74">
        <v>267</v>
      </c>
      <c r="G50" s="76">
        <v>43260</v>
      </c>
      <c r="H50" s="74">
        <v>39.620586099999997</v>
      </c>
      <c r="I50" s="74">
        <v>-79.263502777750006</v>
      </c>
    </row>
    <row r="51" spans="1:9" hidden="1" x14ac:dyDescent="0.25">
      <c r="A51" s="74" t="s">
        <v>209</v>
      </c>
      <c r="B51" s="74" t="s">
        <v>210</v>
      </c>
      <c r="C51" s="74" t="s">
        <v>21</v>
      </c>
      <c r="D51" s="74" t="s">
        <v>152</v>
      </c>
      <c r="E51" s="74" t="s">
        <v>202</v>
      </c>
      <c r="F51" s="74">
        <v>269</v>
      </c>
      <c r="G51" s="76">
        <v>43260</v>
      </c>
      <c r="H51" s="74">
        <v>39.620586099999997</v>
      </c>
      <c r="I51" s="74">
        <v>-79.263502777750006</v>
      </c>
    </row>
    <row r="52" spans="1:9" hidden="1" x14ac:dyDescent="0.25">
      <c r="A52" s="74" t="s">
        <v>209</v>
      </c>
      <c r="B52" s="74" t="s">
        <v>210</v>
      </c>
      <c r="C52" s="74" t="s">
        <v>21</v>
      </c>
      <c r="D52" s="74" t="s">
        <v>152</v>
      </c>
      <c r="E52" s="74" t="s">
        <v>202</v>
      </c>
      <c r="F52" s="74">
        <v>272</v>
      </c>
      <c r="G52" s="76">
        <v>43260</v>
      </c>
      <c r="H52" s="74">
        <v>39.621441699999998</v>
      </c>
      <c r="I52" s="74">
        <v>-79.263236111111098</v>
      </c>
    </row>
    <row r="53" spans="1:9" hidden="1" x14ac:dyDescent="0.25">
      <c r="A53" s="74" t="s">
        <v>209</v>
      </c>
      <c r="B53" s="74" t="s">
        <v>210</v>
      </c>
      <c r="C53" s="74" t="s">
        <v>21</v>
      </c>
      <c r="D53" s="74" t="s">
        <v>152</v>
      </c>
      <c r="E53" s="74" t="s">
        <v>202</v>
      </c>
      <c r="F53" s="74">
        <v>273</v>
      </c>
      <c r="G53" s="76">
        <v>43260</v>
      </c>
      <c r="H53" s="74">
        <v>39.621441699999998</v>
      </c>
      <c r="I53" s="74">
        <v>-79.263236111111098</v>
      </c>
    </row>
    <row r="54" spans="1:9" hidden="1" x14ac:dyDescent="0.25">
      <c r="A54" s="74" t="s">
        <v>209</v>
      </c>
      <c r="B54" s="74" t="s">
        <v>210</v>
      </c>
      <c r="C54" s="74" t="s">
        <v>21</v>
      </c>
      <c r="D54" s="74" t="s">
        <v>152</v>
      </c>
      <c r="E54" s="74" t="s">
        <v>202</v>
      </c>
      <c r="F54" s="74">
        <v>276</v>
      </c>
      <c r="G54" s="76">
        <v>43260</v>
      </c>
      <c r="H54" s="74">
        <v>39.621441699999998</v>
      </c>
      <c r="I54" s="74">
        <v>-79.263236111111098</v>
      </c>
    </row>
    <row r="55" spans="1:9" hidden="1" x14ac:dyDescent="0.25">
      <c r="A55" s="74" t="s">
        <v>209</v>
      </c>
      <c r="B55" s="74" t="s">
        <v>210</v>
      </c>
      <c r="C55" s="74" t="s">
        <v>21</v>
      </c>
      <c r="D55" s="74" t="s">
        <v>152</v>
      </c>
      <c r="E55" s="74" t="s">
        <v>202</v>
      </c>
      <c r="F55" s="74">
        <v>280</v>
      </c>
      <c r="G55" s="76">
        <v>43260</v>
      </c>
      <c r="H55" s="74">
        <v>39.622202799999997</v>
      </c>
      <c r="I55" s="74">
        <v>-79.263763888861106</v>
      </c>
    </row>
    <row r="56" spans="1:9" hidden="1" x14ac:dyDescent="0.25">
      <c r="A56" s="74" t="s">
        <v>209</v>
      </c>
      <c r="B56" s="74" t="s">
        <v>210</v>
      </c>
      <c r="C56" s="74" t="s">
        <v>21</v>
      </c>
      <c r="D56" s="74" t="s">
        <v>152</v>
      </c>
      <c r="E56" s="74" t="s">
        <v>202</v>
      </c>
      <c r="F56" s="74">
        <v>295</v>
      </c>
      <c r="G56" s="76">
        <v>43260</v>
      </c>
      <c r="H56" s="74">
        <v>39.622202799999997</v>
      </c>
      <c r="I56" s="74">
        <v>-79.263763888861106</v>
      </c>
    </row>
    <row r="57" spans="1:9" hidden="1" x14ac:dyDescent="0.25">
      <c r="A57" s="74" t="s">
        <v>209</v>
      </c>
      <c r="B57" s="74" t="s">
        <v>210</v>
      </c>
      <c r="C57" s="74" t="s">
        <v>21</v>
      </c>
      <c r="D57" s="74" t="s">
        <v>152</v>
      </c>
      <c r="E57" s="74" t="s">
        <v>202</v>
      </c>
      <c r="F57" s="74">
        <v>296</v>
      </c>
      <c r="G57" s="76">
        <v>43260</v>
      </c>
      <c r="H57" s="74">
        <v>39.622202799999997</v>
      </c>
      <c r="I57" s="74">
        <v>-79.263763888861106</v>
      </c>
    </row>
    <row r="58" spans="1:9" hidden="1" x14ac:dyDescent="0.25">
      <c r="A58" s="74" t="s">
        <v>209</v>
      </c>
      <c r="B58" s="74" t="s">
        <v>210</v>
      </c>
      <c r="C58" s="74" t="s">
        <v>21</v>
      </c>
      <c r="D58" s="74" t="s">
        <v>152</v>
      </c>
      <c r="E58" s="74" t="s">
        <v>202</v>
      </c>
      <c r="F58" s="74">
        <v>297</v>
      </c>
      <c r="G58" s="76">
        <v>43260</v>
      </c>
      <c r="H58" s="74">
        <v>39.622202799999997</v>
      </c>
      <c r="I58" s="74">
        <v>-79.263763888861106</v>
      </c>
    </row>
    <row r="59" spans="1:9" hidden="1" x14ac:dyDescent="0.25">
      <c r="A59" s="74" t="s">
        <v>209</v>
      </c>
      <c r="B59" s="74" t="s">
        <v>210</v>
      </c>
      <c r="C59" s="74" t="s">
        <v>21</v>
      </c>
      <c r="D59" s="74" t="s">
        <v>152</v>
      </c>
      <c r="E59" s="74" t="s">
        <v>202</v>
      </c>
      <c r="F59" s="74">
        <v>299</v>
      </c>
      <c r="G59" s="76">
        <v>43260</v>
      </c>
      <c r="H59" s="74">
        <v>39.621099999999998</v>
      </c>
      <c r="I59" s="74">
        <v>-79.263283333333305</v>
      </c>
    </row>
    <row r="60" spans="1:9" hidden="1" x14ac:dyDescent="0.25">
      <c r="A60" s="74" t="s">
        <v>209</v>
      </c>
      <c r="B60" s="74" t="s">
        <v>210</v>
      </c>
      <c r="C60" s="74" t="s">
        <v>21</v>
      </c>
      <c r="D60" s="74" t="s">
        <v>152</v>
      </c>
      <c r="E60" s="74" t="s">
        <v>206</v>
      </c>
      <c r="F60" s="74">
        <v>300</v>
      </c>
      <c r="G60" s="76">
        <v>43260</v>
      </c>
      <c r="H60" s="74">
        <v>39.621099999999998</v>
      </c>
      <c r="I60" s="74">
        <v>-79.263283333333305</v>
      </c>
    </row>
    <row r="61" spans="1:9" hidden="1" x14ac:dyDescent="0.25">
      <c r="A61" s="74" t="s">
        <v>209</v>
      </c>
      <c r="B61" s="74" t="s">
        <v>210</v>
      </c>
      <c r="C61" s="74" t="s">
        <v>21</v>
      </c>
      <c r="D61" s="74" t="s">
        <v>152</v>
      </c>
      <c r="E61" s="74" t="s">
        <v>202</v>
      </c>
      <c r="F61" s="74">
        <v>302</v>
      </c>
      <c r="G61" s="76">
        <v>43260</v>
      </c>
      <c r="H61" s="74">
        <v>39.621099999999998</v>
      </c>
      <c r="I61" s="74">
        <v>-79.263283333333305</v>
      </c>
    </row>
    <row r="62" spans="1:9" hidden="1" x14ac:dyDescent="0.25">
      <c r="A62" s="74" t="s">
        <v>209</v>
      </c>
      <c r="B62" s="74" t="s">
        <v>210</v>
      </c>
      <c r="C62" s="74" t="s">
        <v>21</v>
      </c>
      <c r="D62" s="74" t="s">
        <v>152</v>
      </c>
      <c r="E62" s="74" t="s">
        <v>202</v>
      </c>
      <c r="F62" s="74">
        <v>356</v>
      </c>
      <c r="G62" s="76">
        <v>43266</v>
      </c>
      <c r="H62" s="74">
        <v>39.620899999999999</v>
      </c>
      <c r="I62" s="74">
        <v>-79.263122222221895</v>
      </c>
    </row>
    <row r="63" spans="1:9" hidden="1" x14ac:dyDescent="0.25">
      <c r="A63" s="74" t="s">
        <v>209</v>
      </c>
      <c r="B63" s="74" t="s">
        <v>210</v>
      </c>
      <c r="C63" s="74" t="s">
        <v>21</v>
      </c>
      <c r="D63" s="74" t="s">
        <v>152</v>
      </c>
      <c r="E63" s="74" t="s">
        <v>202</v>
      </c>
      <c r="F63" s="74">
        <v>370</v>
      </c>
      <c r="G63" s="76">
        <v>43266</v>
      </c>
      <c r="H63" s="74">
        <v>39.621333300000003</v>
      </c>
      <c r="I63" s="74">
        <v>-79.2633666666663</v>
      </c>
    </row>
    <row r="64" spans="1:9" hidden="1" x14ac:dyDescent="0.25">
      <c r="A64" s="74" t="s">
        <v>209</v>
      </c>
      <c r="B64" s="74" t="s">
        <v>210</v>
      </c>
      <c r="C64" s="74" t="s">
        <v>21</v>
      </c>
      <c r="D64" s="74" t="s">
        <v>152</v>
      </c>
      <c r="E64" s="74" t="s">
        <v>202</v>
      </c>
      <c r="F64" s="74">
        <v>372</v>
      </c>
      <c r="G64" s="76">
        <v>43266</v>
      </c>
      <c r="H64" s="74">
        <v>39.621333300000003</v>
      </c>
      <c r="I64" s="74">
        <v>-79.2633666666663</v>
      </c>
    </row>
    <row r="65" spans="1:9" hidden="1" x14ac:dyDescent="0.25">
      <c r="A65" s="74" t="s">
        <v>209</v>
      </c>
      <c r="B65" s="74" t="s">
        <v>210</v>
      </c>
      <c r="C65" s="74" t="s">
        <v>21</v>
      </c>
      <c r="D65" s="74" t="s">
        <v>152</v>
      </c>
      <c r="E65" s="74" t="s">
        <v>202</v>
      </c>
      <c r="F65" s="74">
        <v>373</v>
      </c>
      <c r="G65" s="76">
        <v>43266</v>
      </c>
      <c r="H65" s="74">
        <v>39.621333300000003</v>
      </c>
      <c r="I65" s="74">
        <v>-79.2633666666663</v>
      </c>
    </row>
    <row r="66" spans="1:9" hidden="1" x14ac:dyDescent="0.25">
      <c r="A66" s="74" t="s">
        <v>209</v>
      </c>
      <c r="B66" s="74" t="s">
        <v>210</v>
      </c>
      <c r="C66" s="74" t="s">
        <v>21</v>
      </c>
      <c r="D66" s="74" t="s">
        <v>152</v>
      </c>
      <c r="E66" s="74" t="s">
        <v>202</v>
      </c>
      <c r="F66" s="74">
        <v>375</v>
      </c>
      <c r="G66" s="76">
        <v>43266</v>
      </c>
      <c r="H66" s="74">
        <v>39.621333300000003</v>
      </c>
      <c r="I66" s="74">
        <v>-79.2633666666663</v>
      </c>
    </row>
    <row r="67" spans="1:9" hidden="1" x14ac:dyDescent="0.25">
      <c r="A67" s="74" t="s">
        <v>209</v>
      </c>
      <c r="B67" s="74" t="s">
        <v>210</v>
      </c>
      <c r="C67" s="74" t="s">
        <v>21</v>
      </c>
      <c r="D67" s="74" t="s">
        <v>152</v>
      </c>
      <c r="E67" s="74" t="s">
        <v>202</v>
      </c>
      <c r="F67" s="74">
        <v>376</v>
      </c>
      <c r="G67" s="76">
        <v>43266</v>
      </c>
      <c r="H67" s="74">
        <v>39.621333300000003</v>
      </c>
      <c r="I67" s="74">
        <v>-79.2633666666663</v>
      </c>
    </row>
    <row r="68" spans="1:9" hidden="1" x14ac:dyDescent="0.25">
      <c r="A68" s="74" t="s">
        <v>209</v>
      </c>
      <c r="B68" s="74" t="s">
        <v>210</v>
      </c>
      <c r="C68" s="74" t="s">
        <v>21</v>
      </c>
      <c r="D68" s="74" t="s">
        <v>152</v>
      </c>
      <c r="E68" s="74" t="s">
        <v>202</v>
      </c>
      <c r="F68" s="74">
        <v>378</v>
      </c>
      <c r="G68" s="76">
        <v>43266</v>
      </c>
      <c r="H68" s="74">
        <v>39.621711099999999</v>
      </c>
      <c r="I68" s="74">
        <v>-79.263580555555507</v>
      </c>
    </row>
    <row r="69" spans="1:9" hidden="1" x14ac:dyDescent="0.25">
      <c r="A69" s="74" t="s">
        <v>209</v>
      </c>
      <c r="B69" s="74" t="s">
        <v>210</v>
      </c>
      <c r="C69" s="74" t="s">
        <v>21</v>
      </c>
      <c r="D69" s="74" t="s">
        <v>152</v>
      </c>
      <c r="E69" s="74" t="s">
        <v>202</v>
      </c>
      <c r="F69" s="74">
        <v>379</v>
      </c>
      <c r="G69" s="76">
        <v>43266</v>
      </c>
      <c r="H69" s="74">
        <v>39.621711099999999</v>
      </c>
      <c r="I69" s="74">
        <v>-79.263580555555507</v>
      </c>
    </row>
    <row r="70" spans="1:9" hidden="1" x14ac:dyDescent="0.25">
      <c r="A70" s="74" t="s">
        <v>209</v>
      </c>
      <c r="B70" s="74" t="s">
        <v>210</v>
      </c>
      <c r="C70" s="74" t="s">
        <v>21</v>
      </c>
      <c r="D70" s="74" t="s">
        <v>152</v>
      </c>
      <c r="E70" s="74" t="s">
        <v>202</v>
      </c>
      <c r="F70" s="74">
        <v>380</v>
      </c>
      <c r="G70" s="76">
        <v>43266</v>
      </c>
      <c r="H70" s="74">
        <v>39.621711099999999</v>
      </c>
      <c r="I70" s="74">
        <v>-79.263580555555507</v>
      </c>
    </row>
    <row r="71" spans="1:9" hidden="1" x14ac:dyDescent="0.25">
      <c r="A71" s="74" t="s">
        <v>209</v>
      </c>
      <c r="B71" s="74" t="s">
        <v>210</v>
      </c>
      <c r="C71" s="74" t="s">
        <v>21</v>
      </c>
      <c r="D71" s="74" t="s">
        <v>152</v>
      </c>
      <c r="E71" s="74" t="s">
        <v>202</v>
      </c>
      <c r="F71" s="74">
        <v>389</v>
      </c>
      <c r="G71" s="76">
        <v>43266</v>
      </c>
      <c r="H71" s="74">
        <v>39.622094400000002</v>
      </c>
      <c r="I71" s="74">
        <v>-79.263755555555505</v>
      </c>
    </row>
    <row r="72" spans="1:9" hidden="1" x14ac:dyDescent="0.25">
      <c r="A72" s="74" t="s">
        <v>209</v>
      </c>
      <c r="B72" s="74" t="s">
        <v>210</v>
      </c>
      <c r="C72" s="74" t="s">
        <v>21</v>
      </c>
      <c r="D72" s="74" t="s">
        <v>152</v>
      </c>
      <c r="E72" s="74" t="s">
        <v>202</v>
      </c>
      <c r="F72" s="74">
        <v>396</v>
      </c>
      <c r="G72" s="76">
        <v>43266</v>
      </c>
      <c r="H72" s="74">
        <v>39.622094400000002</v>
      </c>
      <c r="I72" s="74">
        <v>-79.263755555555505</v>
      </c>
    </row>
    <row r="73" spans="1:9" hidden="1" x14ac:dyDescent="0.25">
      <c r="A73" s="74" t="s">
        <v>209</v>
      </c>
      <c r="B73" s="74" t="s">
        <v>210</v>
      </c>
      <c r="C73" s="74" t="s">
        <v>21</v>
      </c>
      <c r="D73" s="74" t="s">
        <v>152</v>
      </c>
      <c r="E73" s="74" t="s">
        <v>202</v>
      </c>
      <c r="F73" s="74">
        <v>463</v>
      </c>
      <c r="G73" s="76">
        <v>43281</v>
      </c>
      <c r="H73" s="74">
        <v>39.621486099999998</v>
      </c>
      <c r="I73" s="74">
        <v>-79.263502777777703</v>
      </c>
    </row>
    <row r="74" spans="1:9" hidden="1" x14ac:dyDescent="0.25">
      <c r="A74" s="74" t="s">
        <v>209</v>
      </c>
      <c r="B74" s="74" t="s">
        <v>210</v>
      </c>
      <c r="C74" s="74" t="s">
        <v>21</v>
      </c>
      <c r="D74" s="74" t="s">
        <v>152</v>
      </c>
      <c r="E74" s="74" t="s">
        <v>202</v>
      </c>
      <c r="F74" s="74">
        <v>464</v>
      </c>
      <c r="G74" s="76">
        <v>43281</v>
      </c>
      <c r="H74" s="74">
        <v>39.621486099999998</v>
      </c>
      <c r="I74" s="74">
        <v>-79.263502777777703</v>
      </c>
    </row>
    <row r="75" spans="1:9" hidden="1" x14ac:dyDescent="0.25">
      <c r="A75" s="74" t="s">
        <v>209</v>
      </c>
      <c r="B75" s="74" t="s">
        <v>210</v>
      </c>
      <c r="C75" s="74" t="s">
        <v>21</v>
      </c>
      <c r="D75" s="74" t="s">
        <v>152</v>
      </c>
      <c r="E75" s="74" t="s">
        <v>202</v>
      </c>
      <c r="F75" s="74">
        <v>466</v>
      </c>
      <c r="G75" s="76">
        <v>43281</v>
      </c>
      <c r="H75" s="74">
        <v>39.621686099999998</v>
      </c>
      <c r="I75" s="74">
        <v>-79.263458333333304</v>
      </c>
    </row>
    <row r="76" spans="1:9" hidden="1" x14ac:dyDescent="0.25">
      <c r="A76" s="74" t="s">
        <v>209</v>
      </c>
      <c r="B76" s="74" t="s">
        <v>210</v>
      </c>
      <c r="C76" s="74" t="s">
        <v>21</v>
      </c>
      <c r="D76" s="74" t="s">
        <v>152</v>
      </c>
      <c r="E76" s="74" t="s">
        <v>202</v>
      </c>
      <c r="F76" s="74">
        <v>518</v>
      </c>
      <c r="G76" s="76">
        <v>43290</v>
      </c>
      <c r="H76" s="74">
        <v>39.620663899999997</v>
      </c>
      <c r="I76" s="74">
        <v>-79.263358333333301</v>
      </c>
    </row>
    <row r="77" spans="1:9" hidden="1" x14ac:dyDescent="0.25">
      <c r="A77" s="74" t="s">
        <v>209</v>
      </c>
      <c r="B77" s="74" t="s">
        <v>210</v>
      </c>
      <c r="C77" s="74" t="s">
        <v>21</v>
      </c>
      <c r="D77" s="74" t="s">
        <v>152</v>
      </c>
      <c r="E77" s="74" t="s">
        <v>202</v>
      </c>
      <c r="F77" s="74">
        <v>556</v>
      </c>
      <c r="G77" s="76">
        <v>43290</v>
      </c>
      <c r="H77" s="74">
        <v>39.621670701414899</v>
      </c>
      <c r="I77" s="74">
        <v>-79.263432949487296</v>
      </c>
    </row>
    <row r="78" spans="1:9" hidden="1" x14ac:dyDescent="0.25">
      <c r="A78" s="74" t="s">
        <v>209</v>
      </c>
      <c r="B78" s="74" t="s">
        <v>210</v>
      </c>
      <c r="C78" s="74" t="s">
        <v>21</v>
      </c>
      <c r="D78" s="74" t="s">
        <v>152</v>
      </c>
      <c r="E78" s="74" t="s">
        <v>202</v>
      </c>
      <c r="F78" s="74">
        <v>592</v>
      </c>
      <c r="G78" s="76">
        <v>43291</v>
      </c>
      <c r="H78" s="74">
        <v>39.622294400000001</v>
      </c>
      <c r="I78" s="74">
        <v>-79.2638166666666</v>
      </c>
    </row>
    <row r="79" spans="1:9" hidden="1" x14ac:dyDescent="0.25">
      <c r="A79" s="74" t="s">
        <v>209</v>
      </c>
      <c r="B79" s="74" t="s">
        <v>210</v>
      </c>
      <c r="C79" s="74" t="s">
        <v>21</v>
      </c>
      <c r="D79" s="74" t="s">
        <v>152</v>
      </c>
      <c r="E79" s="74" t="s">
        <v>202</v>
      </c>
      <c r="F79" s="74">
        <v>615</v>
      </c>
      <c r="G79" s="76">
        <v>43293</v>
      </c>
      <c r="H79" s="74">
        <v>39.621661099999997</v>
      </c>
      <c r="I79" s="74">
        <v>-79.263519444444398</v>
      </c>
    </row>
    <row r="80" spans="1:9" hidden="1" x14ac:dyDescent="0.25">
      <c r="A80" s="74" t="s">
        <v>250</v>
      </c>
      <c r="B80" s="74" t="s">
        <v>244</v>
      </c>
      <c r="C80" s="74" t="s">
        <v>21</v>
      </c>
      <c r="D80" s="74" t="s">
        <v>152</v>
      </c>
      <c r="E80" s="74" t="s">
        <v>202</v>
      </c>
      <c r="F80" s="74">
        <v>450</v>
      </c>
      <c r="G80" s="76">
        <v>43280</v>
      </c>
      <c r="H80" s="74">
        <v>39.630255599999998</v>
      </c>
      <c r="I80" s="74">
        <v>-79.257324999999994</v>
      </c>
    </row>
    <row r="81" spans="1:9" hidden="1" x14ac:dyDescent="0.25">
      <c r="A81" s="74" t="s">
        <v>195</v>
      </c>
      <c r="B81" s="74" t="s">
        <v>230</v>
      </c>
      <c r="C81" s="74" t="s">
        <v>23</v>
      </c>
      <c r="D81" s="74" t="s">
        <v>154</v>
      </c>
      <c r="E81" s="74" t="s">
        <v>202</v>
      </c>
      <c r="F81" s="74">
        <v>113</v>
      </c>
      <c r="G81" s="76">
        <v>43248</v>
      </c>
      <c r="H81" s="74">
        <v>39.534641700000002</v>
      </c>
      <c r="I81" s="74">
        <v>-79.483230555555494</v>
      </c>
    </row>
    <row r="82" spans="1:9" hidden="1" x14ac:dyDescent="0.25">
      <c r="A82" s="74" t="s">
        <v>277</v>
      </c>
      <c r="B82" s="74" t="s">
        <v>278</v>
      </c>
      <c r="C82" s="74" t="s">
        <v>23</v>
      </c>
      <c r="D82" s="74" t="s">
        <v>154</v>
      </c>
      <c r="E82" s="74" t="s">
        <v>202</v>
      </c>
      <c r="F82" s="74">
        <v>75</v>
      </c>
      <c r="G82" s="76">
        <v>43245</v>
      </c>
      <c r="H82" s="74">
        <v>39.602008300000001</v>
      </c>
      <c r="I82" s="74">
        <v>-79.272513888888795</v>
      </c>
    </row>
    <row r="83" spans="1:9" hidden="1" x14ac:dyDescent="0.25">
      <c r="A83" s="74" t="s">
        <v>277</v>
      </c>
      <c r="B83" s="74" t="s">
        <v>278</v>
      </c>
      <c r="C83" s="74" t="s">
        <v>23</v>
      </c>
      <c r="D83" s="74" t="s">
        <v>154</v>
      </c>
      <c r="E83" s="74" t="s">
        <v>202</v>
      </c>
      <c r="F83" s="74">
        <v>76</v>
      </c>
      <c r="G83" s="76">
        <v>43245</v>
      </c>
      <c r="H83" s="74">
        <v>39.602008300000001</v>
      </c>
      <c r="I83" s="74">
        <v>-79.272513888888795</v>
      </c>
    </row>
    <row r="84" spans="1:9" hidden="1" x14ac:dyDescent="0.25">
      <c r="A84" s="74" t="s">
        <v>277</v>
      </c>
      <c r="B84" s="74" t="s">
        <v>278</v>
      </c>
      <c r="C84" s="74" t="s">
        <v>23</v>
      </c>
      <c r="D84" s="74" t="s">
        <v>154</v>
      </c>
      <c r="E84" s="74" t="s">
        <v>202</v>
      </c>
      <c r="F84" s="74">
        <v>78</v>
      </c>
      <c r="G84" s="76">
        <v>43245</v>
      </c>
      <c r="H84" s="74">
        <v>39.602291700000002</v>
      </c>
      <c r="I84" s="74">
        <v>-79.273094444444396</v>
      </c>
    </row>
    <row r="85" spans="1:9" hidden="1" x14ac:dyDescent="0.25">
      <c r="A85" s="74" t="s">
        <v>277</v>
      </c>
      <c r="B85" s="74" t="s">
        <v>278</v>
      </c>
      <c r="C85" s="74" t="s">
        <v>23</v>
      </c>
      <c r="D85" s="74" t="s">
        <v>154</v>
      </c>
      <c r="E85" s="74" t="s">
        <v>202</v>
      </c>
      <c r="F85" s="74">
        <v>81</v>
      </c>
      <c r="G85" s="76">
        <v>43245</v>
      </c>
      <c r="H85" s="74">
        <v>39.601999999999997</v>
      </c>
      <c r="I85" s="74">
        <v>-79.273025000000004</v>
      </c>
    </row>
    <row r="86" spans="1:9" hidden="1" x14ac:dyDescent="0.25">
      <c r="A86" s="74" t="s">
        <v>252</v>
      </c>
      <c r="B86" s="74" t="s">
        <v>253</v>
      </c>
      <c r="C86" s="74" t="s">
        <v>23</v>
      </c>
      <c r="D86" s="74" t="s">
        <v>154</v>
      </c>
      <c r="E86" s="74" t="s">
        <v>202</v>
      </c>
      <c r="F86" s="74">
        <v>68</v>
      </c>
      <c r="G86" s="76">
        <v>43245</v>
      </c>
      <c r="H86" s="74">
        <v>39.604766699999999</v>
      </c>
      <c r="I86" s="74">
        <v>-79.277511111111096</v>
      </c>
    </row>
    <row r="87" spans="1:9" hidden="1" x14ac:dyDescent="0.25">
      <c r="A87" s="74" t="s">
        <v>252</v>
      </c>
      <c r="B87" s="74" t="s">
        <v>253</v>
      </c>
      <c r="C87" s="74" t="s">
        <v>23</v>
      </c>
      <c r="D87" s="74" t="s">
        <v>154</v>
      </c>
      <c r="E87" s="74" t="s">
        <v>202</v>
      </c>
      <c r="F87" s="74">
        <v>70</v>
      </c>
      <c r="G87" s="76">
        <v>43245</v>
      </c>
      <c r="H87" s="74">
        <v>39.604180599999999</v>
      </c>
      <c r="I87" s="74">
        <v>-79.277733333333302</v>
      </c>
    </row>
    <row r="88" spans="1:9" hidden="1" x14ac:dyDescent="0.25">
      <c r="A88" s="74" t="s">
        <v>252</v>
      </c>
      <c r="B88" s="74" t="s">
        <v>253</v>
      </c>
      <c r="C88" s="74" t="s">
        <v>23</v>
      </c>
      <c r="D88" s="74" t="s">
        <v>154</v>
      </c>
      <c r="E88" s="74" t="s">
        <v>202</v>
      </c>
      <c r="F88" s="74">
        <v>83</v>
      </c>
      <c r="G88" s="76">
        <v>43245</v>
      </c>
      <c r="H88" s="74">
        <v>39.604050000000001</v>
      </c>
      <c r="I88" s="74">
        <v>-79.277497222222195</v>
      </c>
    </row>
    <row r="89" spans="1:9" hidden="1" x14ac:dyDescent="0.25">
      <c r="A89" s="74" t="s">
        <v>252</v>
      </c>
      <c r="B89" s="74" t="s">
        <v>253</v>
      </c>
      <c r="C89" s="74" t="s">
        <v>23</v>
      </c>
      <c r="D89" s="74" t="s">
        <v>154</v>
      </c>
      <c r="E89" s="74" t="s">
        <v>202</v>
      </c>
      <c r="F89" s="74">
        <v>84</v>
      </c>
      <c r="G89" s="76">
        <v>43245</v>
      </c>
      <c r="H89" s="74">
        <v>39.604430600000001</v>
      </c>
      <c r="I89" s="74">
        <v>-79.277611111111099</v>
      </c>
    </row>
    <row r="90" spans="1:9" hidden="1" x14ac:dyDescent="0.25">
      <c r="A90" s="74" t="s">
        <v>252</v>
      </c>
      <c r="B90" s="74" t="s">
        <v>253</v>
      </c>
      <c r="C90" s="74" t="s">
        <v>23</v>
      </c>
      <c r="D90" s="74" t="s">
        <v>154</v>
      </c>
      <c r="E90" s="74" t="s">
        <v>202</v>
      </c>
      <c r="F90" s="74">
        <v>85</v>
      </c>
      <c r="G90" s="76">
        <v>43245</v>
      </c>
      <c r="H90" s="74">
        <v>39.604430600000001</v>
      </c>
      <c r="I90" s="74">
        <v>-79.277611111111099</v>
      </c>
    </row>
    <row r="91" spans="1:9" hidden="1" x14ac:dyDescent="0.25">
      <c r="A91" s="74" t="s">
        <v>252</v>
      </c>
      <c r="B91" s="74" t="s">
        <v>253</v>
      </c>
      <c r="C91" s="74" t="s">
        <v>23</v>
      </c>
      <c r="D91" s="74" t="s">
        <v>154</v>
      </c>
      <c r="E91" s="74" t="s">
        <v>202</v>
      </c>
      <c r="F91" s="74">
        <v>86</v>
      </c>
      <c r="G91" s="76">
        <v>43245</v>
      </c>
      <c r="H91" s="74">
        <v>39.604458299999997</v>
      </c>
      <c r="I91" s="74">
        <v>-79.277397222222206</v>
      </c>
    </row>
    <row r="92" spans="1:9" hidden="1" x14ac:dyDescent="0.25">
      <c r="A92" s="74" t="s">
        <v>252</v>
      </c>
      <c r="B92" s="74" t="s">
        <v>253</v>
      </c>
      <c r="C92" s="74" t="s">
        <v>23</v>
      </c>
      <c r="D92" s="74" t="s">
        <v>154</v>
      </c>
      <c r="E92" s="74" t="s">
        <v>202</v>
      </c>
      <c r="F92" s="74">
        <v>87</v>
      </c>
      <c r="G92" s="76">
        <v>43245</v>
      </c>
      <c r="H92" s="74">
        <v>39.606244400000001</v>
      </c>
      <c r="I92" s="74">
        <v>-79.276908333333296</v>
      </c>
    </row>
    <row r="93" spans="1:9" hidden="1" x14ac:dyDescent="0.25">
      <c r="A93" s="74" t="s">
        <v>209</v>
      </c>
      <c r="B93" s="74" t="s">
        <v>210</v>
      </c>
      <c r="C93" s="74" t="s">
        <v>211</v>
      </c>
      <c r="D93" s="74" t="s">
        <v>154</v>
      </c>
      <c r="E93" s="74" t="s">
        <v>202</v>
      </c>
      <c r="F93" s="74">
        <v>42</v>
      </c>
      <c r="G93" s="76">
        <v>43245</v>
      </c>
      <c r="H93" s="74">
        <v>39.620741700000004</v>
      </c>
      <c r="I93" s="74">
        <v>-79.263405555555494</v>
      </c>
    </row>
    <row r="94" spans="1:9" hidden="1" x14ac:dyDescent="0.25">
      <c r="A94" s="74" t="s">
        <v>209</v>
      </c>
      <c r="B94" s="74" t="s">
        <v>210</v>
      </c>
      <c r="C94" s="74" t="s">
        <v>211</v>
      </c>
      <c r="D94" s="74" t="s">
        <v>154</v>
      </c>
      <c r="E94" s="74" t="s">
        <v>202</v>
      </c>
      <c r="F94" s="74">
        <v>44</v>
      </c>
      <c r="G94" s="76">
        <v>43245</v>
      </c>
      <c r="H94" s="74">
        <v>39.620741700000004</v>
      </c>
      <c r="I94" s="74">
        <v>-79.263405555555494</v>
      </c>
    </row>
    <row r="95" spans="1:9" hidden="1" x14ac:dyDescent="0.25">
      <c r="A95" s="74" t="s">
        <v>209</v>
      </c>
      <c r="B95" s="74" t="s">
        <v>210</v>
      </c>
      <c r="C95" s="74" t="s">
        <v>211</v>
      </c>
      <c r="D95" s="74" t="s">
        <v>154</v>
      </c>
      <c r="E95" s="74" t="s">
        <v>202</v>
      </c>
      <c r="F95" s="74">
        <v>61</v>
      </c>
      <c r="G95" s="76">
        <v>43245</v>
      </c>
      <c r="H95" s="74">
        <v>39.621108300000003</v>
      </c>
      <c r="I95" s="74">
        <v>-79.263174999722196</v>
      </c>
    </row>
    <row r="96" spans="1:9" hidden="1" x14ac:dyDescent="0.25">
      <c r="A96" s="74" t="s">
        <v>209</v>
      </c>
      <c r="B96" s="74" t="s">
        <v>210</v>
      </c>
      <c r="C96" s="74" t="s">
        <v>211</v>
      </c>
      <c r="D96" s="74" t="s">
        <v>154</v>
      </c>
      <c r="E96" s="74" t="s">
        <v>202</v>
      </c>
      <c r="F96" s="74">
        <v>62</v>
      </c>
      <c r="G96" s="76">
        <v>43245</v>
      </c>
      <c r="H96" s="74">
        <v>39.620697200000002</v>
      </c>
      <c r="I96" s="74">
        <v>-79.263047219444402</v>
      </c>
    </row>
    <row r="97" spans="1:9" hidden="1" x14ac:dyDescent="0.25">
      <c r="A97" s="74" t="s">
        <v>209</v>
      </c>
      <c r="B97" s="74" t="s">
        <v>210</v>
      </c>
      <c r="C97" s="74" t="s">
        <v>211</v>
      </c>
      <c r="D97" s="74" t="s">
        <v>154</v>
      </c>
      <c r="E97" s="74" t="s">
        <v>202</v>
      </c>
      <c r="F97" s="74">
        <v>161</v>
      </c>
      <c r="G97" s="76">
        <v>43249</v>
      </c>
      <c r="H97" s="74">
        <v>39.6210667</v>
      </c>
      <c r="I97" s="74">
        <v>-79.263138886111093</v>
      </c>
    </row>
    <row r="98" spans="1:9" hidden="1" x14ac:dyDescent="0.25">
      <c r="A98" s="74" t="s">
        <v>209</v>
      </c>
      <c r="B98" s="74" t="s">
        <v>210</v>
      </c>
      <c r="C98" s="74" t="s">
        <v>23</v>
      </c>
      <c r="D98" s="74" t="s">
        <v>154</v>
      </c>
      <c r="E98" s="74" t="s">
        <v>202</v>
      </c>
      <c r="F98" s="74">
        <v>254</v>
      </c>
      <c r="G98" s="76">
        <v>43258</v>
      </c>
      <c r="H98" s="74">
        <v>39.620638900000003</v>
      </c>
      <c r="I98" s="74">
        <v>-79.262947219444399</v>
      </c>
    </row>
    <row r="99" spans="1:9" hidden="1" x14ac:dyDescent="0.25">
      <c r="A99" s="74" t="s">
        <v>195</v>
      </c>
      <c r="B99" s="74" t="s">
        <v>230</v>
      </c>
      <c r="C99" s="74" t="s">
        <v>41</v>
      </c>
      <c r="D99" s="74" t="s">
        <v>172</v>
      </c>
      <c r="E99" s="74" t="s">
        <v>202</v>
      </c>
      <c r="F99" s="74">
        <v>443</v>
      </c>
      <c r="G99" s="76">
        <v>43280</v>
      </c>
      <c r="H99" s="74">
        <v>39.535155600000003</v>
      </c>
      <c r="I99" s="74">
        <v>-79.482977777777506</v>
      </c>
    </row>
    <row r="100" spans="1:9" hidden="1" x14ac:dyDescent="0.25">
      <c r="A100" s="74" t="s">
        <v>277</v>
      </c>
      <c r="B100" s="74" t="s">
        <v>278</v>
      </c>
      <c r="C100" s="74" t="s">
        <v>41</v>
      </c>
      <c r="D100" s="74" t="s">
        <v>172</v>
      </c>
      <c r="E100" s="74" t="s">
        <v>202</v>
      </c>
      <c r="F100" s="74">
        <v>493</v>
      </c>
      <c r="G100" s="76">
        <v>43284</v>
      </c>
      <c r="H100" s="74">
        <v>39.601261100000002</v>
      </c>
      <c r="I100" s="74">
        <v>-79.273536111111099</v>
      </c>
    </row>
    <row r="101" spans="1:9" hidden="1" x14ac:dyDescent="0.25">
      <c r="A101" s="74" t="s">
        <v>277</v>
      </c>
      <c r="B101" s="74" t="s">
        <v>278</v>
      </c>
      <c r="C101" s="74" t="s">
        <v>41</v>
      </c>
      <c r="D101" s="74" t="s">
        <v>172</v>
      </c>
      <c r="E101" s="74" t="s">
        <v>202</v>
      </c>
      <c r="F101" s="74">
        <v>496</v>
      </c>
      <c r="G101" s="76">
        <v>43284</v>
      </c>
      <c r="H101" s="74">
        <v>39.601261100000002</v>
      </c>
      <c r="I101" s="74">
        <v>-79.273536111111099</v>
      </c>
    </row>
    <row r="102" spans="1:9" hidden="1" x14ac:dyDescent="0.25">
      <c r="A102" s="74" t="s">
        <v>277</v>
      </c>
      <c r="B102" s="74" t="s">
        <v>278</v>
      </c>
      <c r="C102" s="74" t="s">
        <v>41</v>
      </c>
      <c r="D102" s="74" t="s">
        <v>172</v>
      </c>
      <c r="E102" s="74" t="s">
        <v>202</v>
      </c>
      <c r="F102" s="74">
        <v>497</v>
      </c>
      <c r="G102" s="76">
        <v>43284</v>
      </c>
      <c r="H102" s="74">
        <v>39.601261100000002</v>
      </c>
      <c r="I102" s="74">
        <v>-79.273536111111099</v>
      </c>
    </row>
    <row r="103" spans="1:9" hidden="1" x14ac:dyDescent="0.25">
      <c r="A103" s="74" t="s">
        <v>277</v>
      </c>
      <c r="B103" s="74" t="s">
        <v>278</v>
      </c>
      <c r="C103" s="74" t="s">
        <v>41</v>
      </c>
      <c r="D103" s="74" t="s">
        <v>172</v>
      </c>
      <c r="E103" s="74" t="s">
        <v>202</v>
      </c>
      <c r="F103" s="74">
        <v>498</v>
      </c>
      <c r="G103" s="76">
        <v>43284</v>
      </c>
      <c r="H103" s="74">
        <v>39.601261100000002</v>
      </c>
      <c r="I103" s="74">
        <v>-79.273536111111099</v>
      </c>
    </row>
    <row r="104" spans="1:9" hidden="1" x14ac:dyDescent="0.25">
      <c r="A104" s="74" t="s">
        <v>277</v>
      </c>
      <c r="B104" s="74" t="s">
        <v>278</v>
      </c>
      <c r="C104" s="74" t="s">
        <v>41</v>
      </c>
      <c r="D104" s="74" t="s">
        <v>172</v>
      </c>
      <c r="E104" s="74" t="s">
        <v>202</v>
      </c>
      <c r="F104" s="74">
        <v>499</v>
      </c>
      <c r="G104" s="76">
        <v>43284</v>
      </c>
      <c r="H104" s="74">
        <v>39.6012111</v>
      </c>
      <c r="I104" s="74">
        <v>-79.273277777777693</v>
      </c>
    </row>
    <row r="105" spans="1:9" hidden="1" x14ac:dyDescent="0.25">
      <c r="A105" s="74" t="s">
        <v>277</v>
      </c>
      <c r="B105" s="74" t="s">
        <v>278</v>
      </c>
      <c r="C105" s="74" t="s">
        <v>41</v>
      </c>
      <c r="D105" s="74" t="s">
        <v>172</v>
      </c>
      <c r="E105" s="74" t="s">
        <v>202</v>
      </c>
      <c r="F105" s="74">
        <v>501</v>
      </c>
      <c r="G105" s="76">
        <v>43284</v>
      </c>
      <c r="H105" s="74">
        <v>39.6012111</v>
      </c>
      <c r="I105" s="74">
        <v>-79.273277777777693</v>
      </c>
    </row>
    <row r="106" spans="1:9" hidden="1" x14ac:dyDescent="0.25">
      <c r="A106" s="74" t="s">
        <v>277</v>
      </c>
      <c r="B106" s="74" t="s">
        <v>278</v>
      </c>
      <c r="C106" s="74" t="s">
        <v>41</v>
      </c>
      <c r="D106" s="74" t="s">
        <v>172</v>
      </c>
      <c r="E106" s="74" t="s">
        <v>202</v>
      </c>
      <c r="F106" s="74">
        <v>504</v>
      </c>
      <c r="G106" s="76">
        <v>43284</v>
      </c>
      <c r="H106" s="74">
        <v>39.601908299999998</v>
      </c>
      <c r="I106" s="74">
        <v>-79.273216666666599</v>
      </c>
    </row>
    <row r="107" spans="1:9" hidden="1" x14ac:dyDescent="0.25">
      <c r="A107" s="74" t="s">
        <v>277</v>
      </c>
      <c r="B107" s="74" t="s">
        <v>278</v>
      </c>
      <c r="C107" s="74" t="s">
        <v>41</v>
      </c>
      <c r="D107" s="74" t="s">
        <v>172</v>
      </c>
      <c r="E107" s="74" t="s">
        <v>202</v>
      </c>
      <c r="F107" s="74">
        <v>506</v>
      </c>
      <c r="G107" s="76">
        <v>43284</v>
      </c>
      <c r="H107" s="74">
        <v>39.601908299999998</v>
      </c>
      <c r="I107" s="74">
        <v>-79.273216666666599</v>
      </c>
    </row>
    <row r="108" spans="1:9" hidden="1" x14ac:dyDescent="0.25">
      <c r="A108" s="74" t="s">
        <v>277</v>
      </c>
      <c r="B108" s="74" t="s">
        <v>278</v>
      </c>
      <c r="C108" s="74" t="s">
        <v>41</v>
      </c>
      <c r="D108" s="74" t="s">
        <v>172</v>
      </c>
      <c r="E108" s="74" t="s">
        <v>202</v>
      </c>
      <c r="F108" s="74">
        <v>512</v>
      </c>
      <c r="G108" s="76">
        <v>43284</v>
      </c>
      <c r="H108" s="74">
        <v>39.602088899999998</v>
      </c>
      <c r="I108" s="74">
        <v>-79.272994444444393</v>
      </c>
    </row>
    <row r="109" spans="1:9" hidden="1" x14ac:dyDescent="0.25">
      <c r="A109" s="74" t="s">
        <v>277</v>
      </c>
      <c r="B109" s="74" t="s">
        <v>278</v>
      </c>
      <c r="C109" s="74" t="s">
        <v>41</v>
      </c>
      <c r="D109" s="74" t="s">
        <v>172</v>
      </c>
      <c r="E109" s="74" t="s">
        <v>202</v>
      </c>
      <c r="F109" s="74">
        <v>599</v>
      </c>
      <c r="G109" s="76">
        <v>43293</v>
      </c>
      <c r="H109" s="74">
        <v>39.601658299999997</v>
      </c>
      <c r="I109" s="74">
        <v>-79.273588888888796</v>
      </c>
    </row>
    <row r="110" spans="1:9" hidden="1" x14ac:dyDescent="0.25">
      <c r="A110" s="74" t="s">
        <v>277</v>
      </c>
      <c r="B110" s="74" t="s">
        <v>278</v>
      </c>
      <c r="C110" s="74" t="s">
        <v>41</v>
      </c>
      <c r="D110" s="74" t="s">
        <v>172</v>
      </c>
      <c r="E110" s="74" t="s">
        <v>202</v>
      </c>
      <c r="F110" s="74">
        <v>600</v>
      </c>
      <c r="G110" s="76">
        <v>43293</v>
      </c>
      <c r="H110" s="74">
        <v>39.601441700000002</v>
      </c>
      <c r="I110" s="74">
        <v>-79.273269444444395</v>
      </c>
    </row>
    <row r="111" spans="1:9" hidden="1" x14ac:dyDescent="0.25">
      <c r="A111" s="74" t="s">
        <v>277</v>
      </c>
      <c r="B111" s="74" t="s">
        <v>278</v>
      </c>
      <c r="C111" s="74" t="s">
        <v>41</v>
      </c>
      <c r="D111" s="74" t="s">
        <v>172</v>
      </c>
      <c r="E111" s="74" t="s">
        <v>202</v>
      </c>
      <c r="F111" s="74">
        <v>601</v>
      </c>
      <c r="G111" s="76">
        <v>43293</v>
      </c>
      <c r="H111" s="74">
        <v>39.601441700000002</v>
      </c>
      <c r="I111" s="74">
        <v>-79.273269444444395</v>
      </c>
    </row>
    <row r="112" spans="1:9" hidden="1" x14ac:dyDescent="0.25">
      <c r="A112" s="74" t="s">
        <v>252</v>
      </c>
      <c r="B112" s="74" t="s">
        <v>253</v>
      </c>
      <c r="C112" s="74" t="s">
        <v>41</v>
      </c>
      <c r="D112" s="74" t="s">
        <v>172</v>
      </c>
      <c r="E112" s="74" t="s">
        <v>202</v>
      </c>
      <c r="F112" s="74">
        <v>483</v>
      </c>
      <c r="G112" s="76">
        <v>43284</v>
      </c>
      <c r="H112" s="74">
        <v>39.604419399999998</v>
      </c>
      <c r="I112" s="74">
        <v>-79.277405555555504</v>
      </c>
    </row>
    <row r="113" spans="1:9" hidden="1" x14ac:dyDescent="0.25">
      <c r="A113" s="74" t="s">
        <v>252</v>
      </c>
      <c r="B113" s="74" t="s">
        <v>253</v>
      </c>
      <c r="C113" s="74" t="s">
        <v>41</v>
      </c>
      <c r="D113" s="74" t="s">
        <v>172</v>
      </c>
      <c r="E113" s="74" t="s">
        <v>202</v>
      </c>
      <c r="F113" s="74">
        <v>605</v>
      </c>
      <c r="G113" s="76">
        <v>43293</v>
      </c>
      <c r="H113" s="74">
        <v>39.604313900000001</v>
      </c>
      <c r="I113" s="74">
        <v>-79.277205555555497</v>
      </c>
    </row>
    <row r="114" spans="1:9" hidden="1" x14ac:dyDescent="0.25">
      <c r="A114" s="74" t="s">
        <v>209</v>
      </c>
      <c r="B114" s="74" t="s">
        <v>210</v>
      </c>
      <c r="C114" s="74" t="s">
        <v>41</v>
      </c>
      <c r="D114" s="74" t="s">
        <v>172</v>
      </c>
      <c r="E114" s="74" t="s">
        <v>202</v>
      </c>
      <c r="F114" s="74">
        <v>301</v>
      </c>
      <c r="G114" s="76">
        <v>43260</v>
      </c>
      <c r="H114" s="74">
        <v>39.621099999999998</v>
      </c>
      <c r="I114" s="74">
        <v>-79.263283333333305</v>
      </c>
    </row>
    <row r="115" spans="1:9" hidden="1" x14ac:dyDescent="0.25">
      <c r="A115" s="74" t="s">
        <v>209</v>
      </c>
      <c r="B115" s="74" t="s">
        <v>210</v>
      </c>
      <c r="C115" s="74" t="s">
        <v>41</v>
      </c>
      <c r="D115" s="74" t="s">
        <v>172</v>
      </c>
      <c r="E115" s="74" t="s">
        <v>206</v>
      </c>
      <c r="F115" s="74">
        <v>525</v>
      </c>
      <c r="G115" s="76">
        <v>43290</v>
      </c>
      <c r="H115" s="74">
        <v>39.6216972</v>
      </c>
      <c r="I115" s="74">
        <v>-79.263397222222196</v>
      </c>
    </row>
    <row r="116" spans="1:9" hidden="1" x14ac:dyDescent="0.25">
      <c r="A116" s="74" t="s">
        <v>209</v>
      </c>
      <c r="B116" s="74" t="s">
        <v>210</v>
      </c>
      <c r="C116" s="74" t="s">
        <v>41</v>
      </c>
      <c r="D116" s="74" t="s">
        <v>172</v>
      </c>
      <c r="E116" s="74" t="s">
        <v>202</v>
      </c>
      <c r="F116" s="74">
        <v>527</v>
      </c>
      <c r="G116" s="76">
        <v>43290</v>
      </c>
      <c r="H116" s="74">
        <v>39.6216972</v>
      </c>
      <c r="I116" s="74">
        <v>-79.263397222222196</v>
      </c>
    </row>
    <row r="117" spans="1:9" hidden="1" x14ac:dyDescent="0.25">
      <c r="A117" s="74" t="s">
        <v>250</v>
      </c>
      <c r="B117" s="74" t="s">
        <v>244</v>
      </c>
      <c r="C117" s="74" t="s">
        <v>339</v>
      </c>
      <c r="D117" s="74" t="s">
        <v>165</v>
      </c>
      <c r="E117" s="74" t="s">
        <v>202</v>
      </c>
      <c r="F117" s="74">
        <v>564</v>
      </c>
      <c r="G117" s="76">
        <v>43290</v>
      </c>
      <c r="H117" s="74">
        <v>39.630291700000001</v>
      </c>
      <c r="I117" s="74">
        <v>-79.257316666666597</v>
      </c>
    </row>
    <row r="118" spans="1:9" hidden="1" x14ac:dyDescent="0.25">
      <c r="A118" s="74" t="s">
        <v>209</v>
      </c>
      <c r="B118" s="74" t="s">
        <v>210</v>
      </c>
      <c r="C118" s="74" t="s">
        <v>16</v>
      </c>
      <c r="D118" s="74" t="s">
        <v>147</v>
      </c>
      <c r="E118" s="74" t="s">
        <v>202</v>
      </c>
      <c r="F118" s="74">
        <v>458</v>
      </c>
      <c r="G118" s="76">
        <v>43281</v>
      </c>
      <c r="H118" s="74">
        <v>39.621063900000003</v>
      </c>
      <c r="I118" s="74">
        <v>-79.263016666638805</v>
      </c>
    </row>
    <row r="119" spans="1:9" hidden="1" x14ac:dyDescent="0.25">
      <c r="A119" s="74" t="s">
        <v>209</v>
      </c>
      <c r="B119" s="74" t="s">
        <v>210</v>
      </c>
      <c r="C119" s="74" t="s">
        <v>16</v>
      </c>
      <c r="D119" s="74" t="s">
        <v>147</v>
      </c>
      <c r="E119" s="74" t="s">
        <v>202</v>
      </c>
      <c r="F119" s="74">
        <v>470</v>
      </c>
      <c r="G119" s="76">
        <v>43281</v>
      </c>
      <c r="H119" s="74">
        <v>39.621686099999998</v>
      </c>
      <c r="I119" s="74">
        <v>-79.263458333333304</v>
      </c>
    </row>
    <row r="120" spans="1:9" hidden="1" x14ac:dyDescent="0.25">
      <c r="A120" s="74" t="s">
        <v>209</v>
      </c>
      <c r="B120" s="74" t="s">
        <v>210</v>
      </c>
      <c r="C120" s="74" t="s">
        <v>16</v>
      </c>
      <c r="D120" s="74" t="s">
        <v>147</v>
      </c>
      <c r="E120" s="74" t="s">
        <v>202</v>
      </c>
      <c r="F120" s="74">
        <v>560</v>
      </c>
      <c r="G120" s="76">
        <v>43290</v>
      </c>
      <c r="H120" s="74">
        <v>39.621108300000003</v>
      </c>
      <c r="I120" s="74">
        <v>-79.263122222222194</v>
      </c>
    </row>
    <row r="121" spans="1:9" hidden="1" x14ac:dyDescent="0.25">
      <c r="A121" s="74" t="s">
        <v>209</v>
      </c>
      <c r="B121" s="74" t="s">
        <v>210</v>
      </c>
      <c r="C121" s="74" t="s">
        <v>16</v>
      </c>
      <c r="D121" s="74" t="s">
        <v>147</v>
      </c>
      <c r="E121" s="74" t="s">
        <v>206</v>
      </c>
      <c r="F121" s="74">
        <v>613</v>
      </c>
      <c r="G121" s="76">
        <v>43293</v>
      </c>
      <c r="H121" s="74">
        <v>39.620813900000002</v>
      </c>
      <c r="I121" s="74">
        <v>-79.263649999999998</v>
      </c>
    </row>
    <row r="122" spans="1:9" hidden="1" x14ac:dyDescent="0.25">
      <c r="A122" s="74" t="s">
        <v>197</v>
      </c>
      <c r="B122" s="74" t="s">
        <v>207</v>
      </c>
      <c r="C122" s="74" t="s">
        <v>56</v>
      </c>
      <c r="D122" s="74" t="s">
        <v>187</v>
      </c>
      <c r="E122" s="74" t="s">
        <v>202</v>
      </c>
      <c r="F122" s="74">
        <v>5</v>
      </c>
      <c r="G122" s="76">
        <v>43232</v>
      </c>
      <c r="H122" s="74">
        <v>39.545099999999998</v>
      </c>
      <c r="I122" s="74">
        <v>-79.252511111083294</v>
      </c>
    </row>
    <row r="123" spans="1:9" hidden="1" x14ac:dyDescent="0.25">
      <c r="A123" s="74" t="s">
        <v>197</v>
      </c>
      <c r="B123" s="74" t="s">
        <v>207</v>
      </c>
      <c r="C123" s="74" t="s">
        <v>56</v>
      </c>
      <c r="D123" s="74" t="s">
        <v>187</v>
      </c>
      <c r="E123" s="74" t="s">
        <v>202</v>
      </c>
      <c r="F123" s="74">
        <v>12</v>
      </c>
      <c r="G123" s="76">
        <v>43232</v>
      </c>
      <c r="H123" s="74">
        <v>39.545099999999998</v>
      </c>
      <c r="I123" s="74">
        <v>-79.252511111083294</v>
      </c>
    </row>
    <row r="124" spans="1:9" hidden="1" x14ac:dyDescent="0.25">
      <c r="A124" s="74" t="s">
        <v>197</v>
      </c>
      <c r="B124" s="74" t="s">
        <v>207</v>
      </c>
      <c r="C124" s="74" t="s">
        <v>56</v>
      </c>
      <c r="D124" s="74" t="s">
        <v>187</v>
      </c>
      <c r="E124" s="74" t="s">
        <v>202</v>
      </c>
      <c r="F124" s="74">
        <v>15</v>
      </c>
      <c r="G124" s="76">
        <v>43232</v>
      </c>
      <c r="H124" s="74">
        <v>39.545099999999998</v>
      </c>
      <c r="I124" s="74">
        <v>-79.252511111083294</v>
      </c>
    </row>
    <row r="125" spans="1:9" hidden="1" x14ac:dyDescent="0.25">
      <c r="A125" s="74" t="s">
        <v>197</v>
      </c>
      <c r="B125" s="74" t="s">
        <v>207</v>
      </c>
      <c r="C125" s="74" t="s">
        <v>56</v>
      </c>
      <c r="D125" s="74" t="s">
        <v>187</v>
      </c>
      <c r="E125" s="74" t="s">
        <v>202</v>
      </c>
      <c r="F125" s="74">
        <v>16</v>
      </c>
      <c r="G125" s="76">
        <v>43232</v>
      </c>
      <c r="H125" s="74">
        <v>39.545099999999998</v>
      </c>
      <c r="I125" s="74">
        <v>-79.252511111083294</v>
      </c>
    </row>
    <row r="126" spans="1:9" hidden="1" x14ac:dyDescent="0.25">
      <c r="A126" s="74" t="s">
        <v>197</v>
      </c>
      <c r="B126" s="74" t="s">
        <v>207</v>
      </c>
      <c r="C126" s="74" t="s">
        <v>56</v>
      </c>
      <c r="D126" s="74" t="s">
        <v>187</v>
      </c>
      <c r="E126" s="74" t="s">
        <v>202</v>
      </c>
      <c r="F126" s="74">
        <v>17</v>
      </c>
      <c r="G126" s="76">
        <v>43232</v>
      </c>
      <c r="H126" s="74">
        <v>39.545099999999998</v>
      </c>
      <c r="I126" s="74">
        <v>-79.252511111083294</v>
      </c>
    </row>
    <row r="127" spans="1:9" hidden="1" x14ac:dyDescent="0.25">
      <c r="A127" s="74" t="s">
        <v>197</v>
      </c>
      <c r="B127" s="74" t="s">
        <v>207</v>
      </c>
      <c r="C127" s="74" t="s">
        <v>56</v>
      </c>
      <c r="D127" s="74" t="s">
        <v>187</v>
      </c>
      <c r="E127" s="74" t="s">
        <v>202</v>
      </c>
      <c r="F127" s="74">
        <v>18</v>
      </c>
      <c r="G127" s="76">
        <v>43232</v>
      </c>
      <c r="H127" s="74">
        <v>39.545099999999998</v>
      </c>
      <c r="I127" s="74">
        <v>-79.252511111083294</v>
      </c>
    </row>
    <row r="128" spans="1:9" hidden="1" x14ac:dyDescent="0.25">
      <c r="A128" s="74" t="s">
        <v>197</v>
      </c>
      <c r="B128" s="74" t="s">
        <v>207</v>
      </c>
      <c r="C128" s="74" t="s">
        <v>56</v>
      </c>
      <c r="D128" s="74" t="s">
        <v>187</v>
      </c>
      <c r="E128" s="74" t="s">
        <v>202</v>
      </c>
      <c r="F128" s="74">
        <v>23</v>
      </c>
      <c r="G128" s="76">
        <v>43244</v>
      </c>
      <c r="H128" s="74">
        <v>39.544963899999999</v>
      </c>
      <c r="I128" s="74">
        <v>-79.252822222222207</v>
      </c>
    </row>
    <row r="129" spans="1:9" hidden="1" x14ac:dyDescent="0.25">
      <c r="A129" s="74" t="s">
        <v>197</v>
      </c>
      <c r="B129" s="74" t="s">
        <v>207</v>
      </c>
      <c r="C129" s="74" t="s">
        <v>56</v>
      </c>
      <c r="D129" s="74" t="s">
        <v>187</v>
      </c>
      <c r="E129" s="74" t="s">
        <v>202</v>
      </c>
      <c r="F129" s="74">
        <v>28</v>
      </c>
      <c r="G129" s="76">
        <v>43244</v>
      </c>
      <c r="H129" s="74">
        <v>39.544797199999998</v>
      </c>
      <c r="I129" s="74">
        <v>-79.251127777500002</v>
      </c>
    </row>
    <row r="130" spans="1:9" hidden="1" x14ac:dyDescent="0.25">
      <c r="A130" s="74" t="s">
        <v>197</v>
      </c>
      <c r="B130" s="74" t="s">
        <v>207</v>
      </c>
      <c r="C130" s="74" t="s">
        <v>56</v>
      </c>
      <c r="D130" s="74" t="s">
        <v>187</v>
      </c>
      <c r="E130" s="74" t="s">
        <v>202</v>
      </c>
      <c r="F130" s="74">
        <v>29</v>
      </c>
      <c r="G130" s="76">
        <v>43244</v>
      </c>
      <c r="H130" s="74">
        <v>39.544833300000001</v>
      </c>
      <c r="I130" s="74">
        <v>-79.251044444444403</v>
      </c>
    </row>
    <row r="131" spans="1:9" hidden="1" x14ac:dyDescent="0.25">
      <c r="A131" s="74" t="s">
        <v>197</v>
      </c>
      <c r="B131" s="74" t="s">
        <v>207</v>
      </c>
      <c r="C131" s="74" t="s">
        <v>56</v>
      </c>
      <c r="D131" s="74" t="s">
        <v>187</v>
      </c>
      <c r="E131" s="74" t="s">
        <v>202</v>
      </c>
      <c r="F131" s="74">
        <v>33</v>
      </c>
      <c r="G131" s="76">
        <v>43244</v>
      </c>
      <c r="H131" s="74">
        <v>39.545166700000003</v>
      </c>
      <c r="I131" s="74">
        <v>-79.252786111111106</v>
      </c>
    </row>
    <row r="132" spans="1:9" hidden="1" x14ac:dyDescent="0.25">
      <c r="A132" s="74" t="s">
        <v>197</v>
      </c>
      <c r="B132" s="74" t="s">
        <v>207</v>
      </c>
      <c r="C132" s="74" t="s">
        <v>56</v>
      </c>
      <c r="D132" s="74" t="s">
        <v>187</v>
      </c>
      <c r="E132" s="74" t="s">
        <v>202</v>
      </c>
      <c r="F132" s="74">
        <v>34</v>
      </c>
      <c r="G132" s="76">
        <v>43244</v>
      </c>
      <c r="H132" s="74">
        <v>39.545002799999999</v>
      </c>
      <c r="I132" s="74">
        <v>-79.252808333055498</v>
      </c>
    </row>
    <row r="133" spans="1:9" hidden="1" x14ac:dyDescent="0.25">
      <c r="A133" s="74" t="s">
        <v>209</v>
      </c>
      <c r="B133" s="74" t="s">
        <v>210</v>
      </c>
      <c r="C133" s="74" t="s">
        <v>56</v>
      </c>
      <c r="D133" s="74" t="s">
        <v>187</v>
      </c>
      <c r="E133" s="74" t="s">
        <v>202</v>
      </c>
      <c r="F133" s="74">
        <v>48</v>
      </c>
      <c r="G133" s="76">
        <v>43245</v>
      </c>
      <c r="H133" s="74">
        <v>39.621124999999999</v>
      </c>
      <c r="I133" s="74">
        <v>-79.263199999999998</v>
      </c>
    </row>
    <row r="134" spans="1:9" hidden="1" x14ac:dyDescent="0.25">
      <c r="A134" s="74" t="s">
        <v>209</v>
      </c>
      <c r="B134" s="74" t="s">
        <v>210</v>
      </c>
      <c r="C134" s="74" t="s">
        <v>56</v>
      </c>
      <c r="D134" s="74" t="s">
        <v>187</v>
      </c>
      <c r="E134" s="74" t="s">
        <v>202</v>
      </c>
      <c r="F134" s="74">
        <v>58</v>
      </c>
      <c r="G134" s="76">
        <v>43245</v>
      </c>
      <c r="H134" s="74">
        <v>39.621741700000001</v>
      </c>
      <c r="I134" s="74">
        <v>-79.263269444444404</v>
      </c>
    </row>
    <row r="135" spans="1:9" hidden="1" x14ac:dyDescent="0.25">
      <c r="A135" s="74" t="s">
        <v>209</v>
      </c>
      <c r="B135" s="74" t="s">
        <v>210</v>
      </c>
      <c r="C135" s="74" t="s">
        <v>56</v>
      </c>
      <c r="D135" s="74" t="s">
        <v>187</v>
      </c>
      <c r="E135" s="74" t="s">
        <v>202</v>
      </c>
      <c r="F135" s="74">
        <v>153</v>
      </c>
      <c r="G135" s="76">
        <v>43249</v>
      </c>
      <c r="H135" s="74">
        <v>39.620644400000003</v>
      </c>
      <c r="I135" s="74">
        <v>-79.263383330555499</v>
      </c>
    </row>
    <row r="136" spans="1:9" hidden="1" x14ac:dyDescent="0.25">
      <c r="A136" s="74" t="s">
        <v>209</v>
      </c>
      <c r="B136" s="74" t="s">
        <v>210</v>
      </c>
      <c r="C136" s="74" t="s">
        <v>56</v>
      </c>
      <c r="D136" s="74" t="s">
        <v>187</v>
      </c>
      <c r="E136" s="74" t="s">
        <v>206</v>
      </c>
      <c r="F136" s="74">
        <v>284</v>
      </c>
      <c r="G136" s="76">
        <v>43260</v>
      </c>
      <c r="H136" s="74">
        <v>39.622202799999997</v>
      </c>
      <c r="I136" s="74">
        <v>-79.263763888861106</v>
      </c>
    </row>
    <row r="137" spans="1:9" hidden="1" x14ac:dyDescent="0.25">
      <c r="A137" s="74" t="s">
        <v>209</v>
      </c>
      <c r="B137" s="74" t="s">
        <v>210</v>
      </c>
      <c r="C137" s="74" t="s">
        <v>56</v>
      </c>
      <c r="D137" s="74" t="s">
        <v>187</v>
      </c>
      <c r="E137" s="74" t="s">
        <v>202</v>
      </c>
      <c r="F137" s="74">
        <v>285</v>
      </c>
      <c r="G137" s="76">
        <v>43260</v>
      </c>
      <c r="H137" s="74">
        <v>39.622202799999997</v>
      </c>
      <c r="I137" s="74">
        <v>-79.263763888861106</v>
      </c>
    </row>
    <row r="138" spans="1:9" hidden="1" x14ac:dyDescent="0.25">
      <c r="A138" s="74" t="s">
        <v>252</v>
      </c>
      <c r="B138" s="74" t="s">
        <v>253</v>
      </c>
      <c r="C138" s="74" t="s">
        <v>12</v>
      </c>
      <c r="D138" s="74" t="s">
        <v>143</v>
      </c>
      <c r="E138" s="74" t="s">
        <v>202</v>
      </c>
      <c r="F138" s="74">
        <v>69</v>
      </c>
      <c r="G138" s="76">
        <v>43245</v>
      </c>
      <c r="H138" s="74">
        <v>39.604766699999999</v>
      </c>
      <c r="I138" s="74">
        <v>-79.277511111111096</v>
      </c>
    </row>
    <row r="139" spans="1:9" hidden="1" x14ac:dyDescent="0.25">
      <c r="A139" s="74" t="s">
        <v>252</v>
      </c>
      <c r="B139" s="74" t="s">
        <v>253</v>
      </c>
      <c r="C139" s="74" t="s">
        <v>12</v>
      </c>
      <c r="D139" s="74" t="s">
        <v>143</v>
      </c>
      <c r="E139" s="74" t="s">
        <v>202</v>
      </c>
      <c r="F139" s="74">
        <v>478</v>
      </c>
      <c r="G139" s="76">
        <v>43284</v>
      </c>
      <c r="H139" s="74">
        <v>39.606124999999999</v>
      </c>
      <c r="I139" s="74">
        <v>-79.276894444444395</v>
      </c>
    </row>
    <row r="140" spans="1:9" hidden="1" x14ac:dyDescent="0.25">
      <c r="A140" s="74" t="s">
        <v>252</v>
      </c>
      <c r="B140" s="74" t="s">
        <v>253</v>
      </c>
      <c r="C140" s="74" t="s">
        <v>12</v>
      </c>
      <c r="D140" s="74" t="s">
        <v>143</v>
      </c>
      <c r="E140" s="74" t="s">
        <v>202</v>
      </c>
      <c r="F140" s="74">
        <v>489</v>
      </c>
      <c r="G140" s="76">
        <v>43284</v>
      </c>
      <c r="H140" s="74">
        <v>39.604197200000002</v>
      </c>
      <c r="I140" s="74">
        <v>-79.277349999999998</v>
      </c>
    </row>
    <row r="141" spans="1:9" hidden="1" x14ac:dyDescent="0.25">
      <c r="A141" s="74" t="s">
        <v>252</v>
      </c>
      <c r="B141" s="74" t="s">
        <v>253</v>
      </c>
      <c r="C141" s="74" t="s">
        <v>12</v>
      </c>
      <c r="D141" s="74" t="s">
        <v>143</v>
      </c>
      <c r="E141" s="74" t="s">
        <v>202</v>
      </c>
      <c r="F141" s="74">
        <v>606</v>
      </c>
      <c r="G141" s="76">
        <v>43293</v>
      </c>
      <c r="H141" s="74">
        <v>39.605975000000001</v>
      </c>
      <c r="I141" s="74">
        <v>-79.2767027777777</v>
      </c>
    </row>
    <row r="142" spans="1:9" hidden="1" x14ac:dyDescent="0.25">
      <c r="A142" s="74" t="s">
        <v>209</v>
      </c>
      <c r="B142" s="74" t="s">
        <v>210</v>
      </c>
      <c r="C142" s="74" t="s">
        <v>12</v>
      </c>
      <c r="D142" s="74" t="s">
        <v>143</v>
      </c>
      <c r="E142" s="74" t="s">
        <v>202</v>
      </c>
      <c r="F142" s="74">
        <v>1</v>
      </c>
      <c r="G142" s="76">
        <v>43222</v>
      </c>
      <c r="H142" s="74">
        <v>39.621466699999999</v>
      </c>
      <c r="I142" s="74">
        <v>-79.263230555555495</v>
      </c>
    </row>
    <row r="143" spans="1:9" hidden="1" x14ac:dyDescent="0.25">
      <c r="A143" s="74" t="s">
        <v>209</v>
      </c>
      <c r="B143" s="74" t="s">
        <v>210</v>
      </c>
      <c r="C143" s="74" t="s">
        <v>12</v>
      </c>
      <c r="D143" s="74" t="s">
        <v>143</v>
      </c>
      <c r="E143" s="74" t="s">
        <v>202</v>
      </c>
      <c r="F143" s="74">
        <v>270</v>
      </c>
      <c r="G143" s="76">
        <v>43260</v>
      </c>
      <c r="H143" s="74">
        <v>39.621441699999998</v>
      </c>
      <c r="I143" s="74">
        <v>-79.263236111111098</v>
      </c>
    </row>
    <row r="144" spans="1:9" hidden="1" x14ac:dyDescent="0.25">
      <c r="A144" s="74" t="s">
        <v>340</v>
      </c>
      <c r="B144" s="74" t="s">
        <v>343</v>
      </c>
      <c r="C144" s="74" t="s">
        <v>235</v>
      </c>
      <c r="D144" s="74" t="s">
        <v>158</v>
      </c>
      <c r="E144" s="74" t="s">
        <v>202</v>
      </c>
      <c r="F144" s="74">
        <v>194</v>
      </c>
      <c r="G144" s="76">
        <v>43258</v>
      </c>
      <c r="H144" s="74">
        <v>39.5570722</v>
      </c>
      <c r="I144" s="74">
        <v>-79.244347222222203</v>
      </c>
    </row>
    <row r="145" spans="1:12" hidden="1" x14ac:dyDescent="0.25">
      <c r="A145" s="74" t="s">
        <v>340</v>
      </c>
      <c r="B145" s="74" t="s">
        <v>343</v>
      </c>
      <c r="C145" s="74" t="s">
        <v>235</v>
      </c>
      <c r="D145" s="74" t="s">
        <v>158</v>
      </c>
      <c r="E145" s="74" t="s">
        <v>202</v>
      </c>
      <c r="F145" s="74">
        <v>246</v>
      </c>
      <c r="G145" s="76">
        <v>43258</v>
      </c>
      <c r="H145" s="74">
        <v>39.557247199999999</v>
      </c>
      <c r="I145" s="74">
        <v>-79.244438888888794</v>
      </c>
    </row>
    <row r="146" spans="1:12" hidden="1" x14ac:dyDescent="0.25">
      <c r="A146" s="74" t="s">
        <v>340</v>
      </c>
      <c r="B146" s="74" t="s">
        <v>343</v>
      </c>
      <c r="C146" s="74" t="s">
        <v>235</v>
      </c>
      <c r="D146" s="74" t="s">
        <v>158</v>
      </c>
      <c r="E146" s="74" t="s">
        <v>202</v>
      </c>
      <c r="F146" s="74">
        <v>247</v>
      </c>
      <c r="G146" s="76">
        <v>43258</v>
      </c>
      <c r="H146" s="74">
        <v>39.557247199999999</v>
      </c>
      <c r="I146" s="74">
        <v>-79.244438888888794</v>
      </c>
    </row>
    <row r="147" spans="1:12" hidden="1" x14ac:dyDescent="0.25">
      <c r="A147" s="74" t="s">
        <v>340</v>
      </c>
      <c r="B147" s="74" t="s">
        <v>343</v>
      </c>
      <c r="C147" s="74" t="s">
        <v>235</v>
      </c>
      <c r="D147" s="74" t="s">
        <v>158</v>
      </c>
      <c r="E147" s="74" t="s">
        <v>202</v>
      </c>
      <c r="F147" s="74">
        <v>248</v>
      </c>
      <c r="G147" s="76">
        <v>43258</v>
      </c>
      <c r="H147" s="74">
        <v>39.557247199999999</v>
      </c>
      <c r="I147" s="74">
        <v>-79.244438888888794</v>
      </c>
    </row>
    <row r="148" spans="1:12" hidden="1" x14ac:dyDescent="0.25">
      <c r="A148" s="74" t="s">
        <v>340</v>
      </c>
      <c r="B148" s="74" t="s">
        <v>343</v>
      </c>
      <c r="C148" s="74" t="s">
        <v>235</v>
      </c>
      <c r="D148" s="74" t="s">
        <v>158</v>
      </c>
      <c r="E148" s="74" t="s">
        <v>202</v>
      </c>
      <c r="F148" s="74">
        <v>249</v>
      </c>
      <c r="G148" s="76">
        <v>43258</v>
      </c>
      <c r="H148" s="74">
        <v>39.557247199999999</v>
      </c>
      <c r="I148" s="74">
        <v>-79.244438888888794</v>
      </c>
    </row>
    <row r="149" spans="1:12" hidden="1" x14ac:dyDescent="0.25">
      <c r="A149" s="74" t="s">
        <v>340</v>
      </c>
      <c r="B149" s="74" t="s">
        <v>343</v>
      </c>
      <c r="C149" s="74" t="s">
        <v>235</v>
      </c>
      <c r="D149" s="74" t="s">
        <v>158</v>
      </c>
      <c r="E149" s="74" t="s">
        <v>206</v>
      </c>
      <c r="F149" s="74">
        <v>250</v>
      </c>
      <c r="G149" s="76">
        <v>43258</v>
      </c>
      <c r="H149" s="74">
        <v>39.557247199999999</v>
      </c>
      <c r="I149" s="74">
        <v>-79.244438888888794</v>
      </c>
    </row>
    <row r="150" spans="1:12" hidden="1" x14ac:dyDescent="0.25">
      <c r="A150" s="74" t="s">
        <v>340</v>
      </c>
      <c r="B150" s="74" t="s">
        <v>343</v>
      </c>
      <c r="C150" s="74" t="s">
        <v>235</v>
      </c>
      <c r="D150" s="74" t="s">
        <v>158</v>
      </c>
      <c r="E150" s="74" t="s">
        <v>202</v>
      </c>
      <c r="F150" s="74">
        <v>251</v>
      </c>
      <c r="G150" s="76">
        <v>43258</v>
      </c>
      <c r="H150" s="74">
        <v>39.557247199999999</v>
      </c>
      <c r="I150" s="74">
        <v>-79.244438888888794</v>
      </c>
      <c r="J150" s="76">
        <v>43266</v>
      </c>
      <c r="K150" s="74">
        <v>39.5569639</v>
      </c>
      <c r="L150" s="74">
        <v>-79.244500000000002</v>
      </c>
    </row>
    <row r="151" spans="1:12" hidden="1" x14ac:dyDescent="0.25">
      <c r="A151" s="74" t="s">
        <v>340</v>
      </c>
      <c r="B151" s="74" t="s">
        <v>343</v>
      </c>
      <c r="C151" s="74" t="s">
        <v>235</v>
      </c>
      <c r="D151" s="74" t="s">
        <v>158</v>
      </c>
      <c r="E151" s="74" t="s">
        <v>202</v>
      </c>
      <c r="F151" s="74">
        <v>252</v>
      </c>
      <c r="G151" s="76">
        <v>43258</v>
      </c>
      <c r="H151" s="74">
        <v>39.557247199999999</v>
      </c>
      <c r="I151" s="74">
        <v>-79.244438888888794</v>
      </c>
    </row>
    <row r="152" spans="1:12" hidden="1" x14ac:dyDescent="0.25">
      <c r="A152" s="74" t="s">
        <v>340</v>
      </c>
      <c r="B152" s="74" t="s">
        <v>343</v>
      </c>
      <c r="C152" s="74" t="s">
        <v>235</v>
      </c>
      <c r="D152" s="74" t="s">
        <v>158</v>
      </c>
      <c r="E152" s="74" t="s">
        <v>202</v>
      </c>
      <c r="F152" s="74">
        <v>404</v>
      </c>
      <c r="G152" s="76">
        <v>43266</v>
      </c>
      <c r="H152" s="74">
        <v>39.5569639</v>
      </c>
      <c r="I152" s="74">
        <v>-79.244500000000002</v>
      </c>
    </row>
    <row r="153" spans="1:12" hidden="1" x14ac:dyDescent="0.25">
      <c r="A153" s="74" t="s">
        <v>340</v>
      </c>
      <c r="B153" s="74" t="s">
        <v>343</v>
      </c>
      <c r="C153" s="74" t="s">
        <v>235</v>
      </c>
      <c r="D153" s="74" t="s">
        <v>158</v>
      </c>
      <c r="E153" s="74" t="s">
        <v>202</v>
      </c>
      <c r="F153" s="74">
        <v>405</v>
      </c>
      <c r="G153" s="76">
        <v>43266</v>
      </c>
      <c r="H153" s="74">
        <v>39.5569639</v>
      </c>
      <c r="I153" s="74">
        <v>-79.244500000000002</v>
      </c>
    </row>
    <row r="154" spans="1:12" hidden="1" x14ac:dyDescent="0.25">
      <c r="A154" s="74" t="s">
        <v>340</v>
      </c>
      <c r="B154" s="74" t="s">
        <v>343</v>
      </c>
      <c r="C154" s="74" t="s">
        <v>235</v>
      </c>
      <c r="D154" s="74" t="s">
        <v>158</v>
      </c>
      <c r="E154" s="74" t="s">
        <v>202</v>
      </c>
      <c r="F154" s="74">
        <v>406</v>
      </c>
      <c r="G154" s="76">
        <v>43266</v>
      </c>
      <c r="H154" s="74">
        <v>39.5569639</v>
      </c>
      <c r="I154" s="74">
        <v>-79.244500000000002</v>
      </c>
    </row>
    <row r="155" spans="1:12" hidden="1" x14ac:dyDescent="0.25">
      <c r="A155" s="74" t="s">
        <v>340</v>
      </c>
      <c r="B155" s="74" t="s">
        <v>343</v>
      </c>
      <c r="C155" s="74" t="s">
        <v>235</v>
      </c>
      <c r="D155" s="74" t="s">
        <v>158</v>
      </c>
      <c r="E155" s="74" t="s">
        <v>202</v>
      </c>
      <c r="F155" s="74">
        <v>407</v>
      </c>
      <c r="G155" s="76">
        <v>43266</v>
      </c>
      <c r="H155" s="74">
        <v>39.5569639</v>
      </c>
      <c r="I155" s="74">
        <v>-79.244500000000002</v>
      </c>
    </row>
    <row r="156" spans="1:12" hidden="1" x14ac:dyDescent="0.25">
      <c r="A156" s="74" t="s">
        <v>195</v>
      </c>
      <c r="B156" s="74" t="s">
        <v>230</v>
      </c>
      <c r="C156" s="74" t="s">
        <v>203</v>
      </c>
      <c r="D156" s="74" t="s">
        <v>158</v>
      </c>
      <c r="E156" s="74" t="s">
        <v>202</v>
      </c>
      <c r="F156" s="74">
        <v>191</v>
      </c>
      <c r="G156" s="76">
        <v>43255</v>
      </c>
      <c r="H156" s="74">
        <v>39.534966699999998</v>
      </c>
      <c r="I156" s="74">
        <v>-79.483099999722199</v>
      </c>
      <c r="J156" s="76">
        <v>43263</v>
      </c>
      <c r="K156" s="74">
        <v>39.534972199999999</v>
      </c>
      <c r="L156" s="74">
        <v>-79.433016666666603</v>
      </c>
    </row>
    <row r="157" spans="1:12" hidden="1" x14ac:dyDescent="0.25">
      <c r="A157" s="74" t="s">
        <v>195</v>
      </c>
      <c r="B157" s="74" t="s">
        <v>230</v>
      </c>
      <c r="C157" s="74" t="s">
        <v>203</v>
      </c>
      <c r="D157" s="74" t="s">
        <v>158</v>
      </c>
      <c r="E157" s="74" t="s">
        <v>202</v>
      </c>
      <c r="F157" s="74">
        <v>304</v>
      </c>
      <c r="G157" s="76">
        <v>43263</v>
      </c>
      <c r="H157" s="74">
        <v>39.534747199999998</v>
      </c>
      <c r="I157" s="74">
        <v>-79.483130555555505</v>
      </c>
      <c r="J157" s="76">
        <v>43269</v>
      </c>
      <c r="K157" s="74">
        <v>39.5347583</v>
      </c>
      <c r="L157" s="74">
        <v>-79.483322222222199</v>
      </c>
    </row>
    <row r="158" spans="1:12" hidden="1" x14ac:dyDescent="0.25">
      <c r="A158" s="74" t="s">
        <v>197</v>
      </c>
      <c r="B158" s="74" t="s">
        <v>207</v>
      </c>
      <c r="C158" s="74" t="s">
        <v>203</v>
      </c>
      <c r="D158" s="74" t="s">
        <v>158</v>
      </c>
      <c r="E158" s="74" t="s">
        <v>202</v>
      </c>
      <c r="F158" s="74">
        <v>31</v>
      </c>
      <c r="G158" s="76">
        <v>43244</v>
      </c>
      <c r="H158" s="74">
        <v>39.545486099999998</v>
      </c>
      <c r="I158" s="74">
        <v>-79.252005555527703</v>
      </c>
    </row>
    <row r="159" spans="1:12" hidden="1" x14ac:dyDescent="0.25">
      <c r="A159" s="74" t="s">
        <v>197</v>
      </c>
      <c r="B159" s="74" t="s">
        <v>207</v>
      </c>
      <c r="C159" s="74" t="s">
        <v>203</v>
      </c>
      <c r="D159" s="74" t="s">
        <v>158</v>
      </c>
      <c r="E159" s="74" t="s">
        <v>206</v>
      </c>
      <c r="F159" s="74">
        <v>210</v>
      </c>
      <c r="G159" s="76">
        <v>43258</v>
      </c>
      <c r="H159" s="74">
        <v>39.5570722</v>
      </c>
      <c r="I159" s="74">
        <v>-79.244347222222203</v>
      </c>
    </row>
    <row r="160" spans="1:12" hidden="1" x14ac:dyDescent="0.25">
      <c r="A160" s="74" t="s">
        <v>197</v>
      </c>
      <c r="B160" s="74" t="s">
        <v>207</v>
      </c>
      <c r="C160" s="74" t="s">
        <v>203</v>
      </c>
      <c r="D160" s="74" t="s">
        <v>158</v>
      </c>
      <c r="E160" s="74" t="s">
        <v>202</v>
      </c>
      <c r="F160" s="74">
        <v>219</v>
      </c>
      <c r="G160" s="76">
        <v>43258</v>
      </c>
      <c r="H160" s="74">
        <v>39.5570722</v>
      </c>
      <c r="I160" s="74">
        <v>-79.244347222222203</v>
      </c>
    </row>
    <row r="161" spans="1:12" hidden="1" x14ac:dyDescent="0.25">
      <c r="A161" s="74" t="s">
        <v>197</v>
      </c>
      <c r="B161" s="74" t="s">
        <v>207</v>
      </c>
      <c r="C161" s="74" t="s">
        <v>203</v>
      </c>
      <c r="D161" s="74" t="s">
        <v>158</v>
      </c>
      <c r="E161" s="74" t="s">
        <v>202</v>
      </c>
      <c r="F161" s="74">
        <v>224</v>
      </c>
      <c r="G161" s="76">
        <v>43258</v>
      </c>
      <c r="H161" s="74">
        <v>39.5570722</v>
      </c>
      <c r="I161" s="74">
        <v>-79.244347222222203</v>
      </c>
    </row>
    <row r="162" spans="1:12" hidden="1" x14ac:dyDescent="0.25">
      <c r="A162" s="74" t="s">
        <v>197</v>
      </c>
      <c r="B162" s="74" t="s">
        <v>207</v>
      </c>
      <c r="C162" s="74" t="s">
        <v>203</v>
      </c>
      <c r="D162" s="74" t="s">
        <v>158</v>
      </c>
      <c r="E162" s="74" t="s">
        <v>202</v>
      </c>
      <c r="F162" s="74">
        <v>411</v>
      </c>
      <c r="G162" s="76">
        <v>43267</v>
      </c>
      <c r="H162" s="74">
        <v>39.545197199999997</v>
      </c>
      <c r="I162" s="74">
        <v>-79.2525166663888</v>
      </c>
    </row>
    <row r="163" spans="1:12" hidden="1" x14ac:dyDescent="0.25">
      <c r="A163" s="74" t="s">
        <v>277</v>
      </c>
      <c r="B163" s="74" t="s">
        <v>278</v>
      </c>
      <c r="C163" s="74" t="s">
        <v>235</v>
      </c>
      <c r="D163" s="74" t="s">
        <v>158</v>
      </c>
      <c r="E163" s="74" t="s">
        <v>202</v>
      </c>
      <c r="F163" s="74">
        <v>80</v>
      </c>
      <c r="G163" s="76">
        <v>43245</v>
      </c>
      <c r="H163" s="74">
        <v>39.602291700000002</v>
      </c>
      <c r="I163" s="74">
        <v>-79.273094444444396</v>
      </c>
    </row>
    <row r="164" spans="1:12" hidden="1" x14ac:dyDescent="0.25">
      <c r="A164" s="74" t="s">
        <v>277</v>
      </c>
      <c r="B164" s="74" t="s">
        <v>278</v>
      </c>
      <c r="C164" s="74" t="s">
        <v>235</v>
      </c>
      <c r="D164" s="74" t="s">
        <v>158</v>
      </c>
      <c r="E164" s="74" t="s">
        <v>202</v>
      </c>
      <c r="F164" s="74">
        <v>346</v>
      </c>
      <c r="G164" s="76">
        <v>43265</v>
      </c>
      <c r="H164" s="74">
        <v>39.602347199999997</v>
      </c>
      <c r="I164" s="74">
        <v>-79.272727777777703</v>
      </c>
    </row>
    <row r="165" spans="1:12" hidden="1" x14ac:dyDescent="0.25">
      <c r="A165" s="74" t="s">
        <v>277</v>
      </c>
      <c r="B165" s="74" t="s">
        <v>278</v>
      </c>
      <c r="C165" s="74" t="s">
        <v>235</v>
      </c>
      <c r="D165" s="74" t="s">
        <v>158</v>
      </c>
      <c r="E165" s="74" t="s">
        <v>202</v>
      </c>
      <c r="F165" s="74">
        <v>348</v>
      </c>
      <c r="G165" s="76">
        <v>43265</v>
      </c>
      <c r="H165" s="74">
        <v>39.602347199999997</v>
      </c>
      <c r="I165" s="74">
        <v>-79.272727777777703</v>
      </c>
    </row>
    <row r="166" spans="1:12" hidden="1" x14ac:dyDescent="0.25">
      <c r="A166" s="74" t="s">
        <v>277</v>
      </c>
      <c r="B166" s="74" t="s">
        <v>278</v>
      </c>
      <c r="C166" s="74" t="s">
        <v>235</v>
      </c>
      <c r="D166" s="74" t="s">
        <v>158</v>
      </c>
      <c r="E166" s="74" t="s">
        <v>202</v>
      </c>
      <c r="F166" s="74">
        <v>500</v>
      </c>
      <c r="G166" s="76">
        <v>43284</v>
      </c>
      <c r="H166" s="74">
        <v>39.6012111</v>
      </c>
      <c r="I166" s="74">
        <v>-79.273277777777693</v>
      </c>
    </row>
    <row r="167" spans="1:12" hidden="1" x14ac:dyDescent="0.25">
      <c r="A167" s="74" t="s">
        <v>252</v>
      </c>
      <c r="B167" s="74" t="s">
        <v>253</v>
      </c>
      <c r="C167" s="74" t="s">
        <v>235</v>
      </c>
      <c r="D167" s="74" t="s">
        <v>158</v>
      </c>
      <c r="E167" s="74" t="s">
        <v>202</v>
      </c>
      <c r="F167" s="74">
        <v>173</v>
      </c>
      <c r="G167" s="76">
        <v>43255</v>
      </c>
      <c r="H167" s="74">
        <v>39.606002799999999</v>
      </c>
      <c r="I167" s="74">
        <v>-79.276733333333297</v>
      </c>
    </row>
    <row r="168" spans="1:12" hidden="1" x14ac:dyDescent="0.25">
      <c r="A168" s="74" t="s">
        <v>252</v>
      </c>
      <c r="B168" s="74" t="s">
        <v>253</v>
      </c>
      <c r="C168" s="74" t="s">
        <v>235</v>
      </c>
      <c r="D168" s="74" t="s">
        <v>158</v>
      </c>
      <c r="E168" s="74" t="s">
        <v>202</v>
      </c>
      <c r="F168" s="74">
        <v>174</v>
      </c>
      <c r="G168" s="76">
        <v>43255</v>
      </c>
      <c r="H168" s="74">
        <v>39.606002799999999</v>
      </c>
      <c r="I168" s="74">
        <v>-79.276733333333297</v>
      </c>
      <c r="J168" s="76">
        <v>43265</v>
      </c>
      <c r="K168" s="74">
        <v>39.604133300000001</v>
      </c>
      <c r="L168" s="74">
        <v>-79.277472222222201</v>
      </c>
    </row>
    <row r="169" spans="1:12" hidden="1" x14ac:dyDescent="0.25">
      <c r="A169" s="74" t="s">
        <v>252</v>
      </c>
      <c r="B169" s="74" t="s">
        <v>253</v>
      </c>
      <c r="C169" s="74" t="s">
        <v>235</v>
      </c>
      <c r="D169" s="74" t="s">
        <v>158</v>
      </c>
      <c r="E169" s="74" t="s">
        <v>202</v>
      </c>
      <c r="F169" s="74">
        <v>175</v>
      </c>
      <c r="G169" s="76">
        <v>43255</v>
      </c>
      <c r="H169" s="74">
        <v>39.606002799999999</v>
      </c>
      <c r="I169" s="74">
        <v>-79.276733333333297</v>
      </c>
    </row>
    <row r="170" spans="1:12" hidden="1" x14ac:dyDescent="0.25">
      <c r="A170" s="74" t="s">
        <v>252</v>
      </c>
      <c r="B170" s="74" t="s">
        <v>253</v>
      </c>
      <c r="C170" s="74" t="s">
        <v>235</v>
      </c>
      <c r="D170" s="74" t="s">
        <v>158</v>
      </c>
      <c r="E170" s="74" t="s">
        <v>202</v>
      </c>
      <c r="F170" s="74">
        <v>176</v>
      </c>
      <c r="G170" s="76">
        <v>43255</v>
      </c>
      <c r="H170" s="74">
        <v>39.606002799999999</v>
      </c>
      <c r="I170" s="74">
        <v>-79.276733333333297</v>
      </c>
    </row>
    <row r="171" spans="1:12" hidden="1" x14ac:dyDescent="0.25">
      <c r="A171" s="74" t="s">
        <v>252</v>
      </c>
      <c r="B171" s="74" t="s">
        <v>253</v>
      </c>
      <c r="C171" s="74" t="s">
        <v>235</v>
      </c>
      <c r="D171" s="74" t="s">
        <v>158</v>
      </c>
      <c r="E171" s="74" t="s">
        <v>202</v>
      </c>
      <c r="F171" s="74">
        <v>177</v>
      </c>
      <c r="G171" s="76">
        <v>43255</v>
      </c>
      <c r="H171" s="74">
        <v>39.606002799999999</v>
      </c>
      <c r="I171" s="74">
        <v>-79.276733333333297</v>
      </c>
    </row>
    <row r="172" spans="1:12" hidden="1" x14ac:dyDescent="0.25">
      <c r="A172" s="74" t="s">
        <v>252</v>
      </c>
      <c r="B172" s="74" t="s">
        <v>253</v>
      </c>
      <c r="C172" s="74" t="s">
        <v>235</v>
      </c>
      <c r="D172" s="74" t="s">
        <v>158</v>
      </c>
      <c r="E172" s="74" t="s">
        <v>202</v>
      </c>
      <c r="F172" s="74">
        <v>178</v>
      </c>
      <c r="G172" s="76">
        <v>43255</v>
      </c>
      <c r="H172" s="74">
        <v>39.606002799999999</v>
      </c>
      <c r="I172" s="74">
        <v>-79.276733333333297</v>
      </c>
    </row>
    <row r="173" spans="1:12" hidden="1" x14ac:dyDescent="0.25">
      <c r="A173" s="74" t="s">
        <v>252</v>
      </c>
      <c r="B173" s="74" t="s">
        <v>253</v>
      </c>
      <c r="C173" s="74" t="s">
        <v>235</v>
      </c>
      <c r="D173" s="74" t="s">
        <v>158</v>
      </c>
      <c r="E173" s="74" t="s">
        <v>202</v>
      </c>
      <c r="F173" s="74">
        <v>180</v>
      </c>
      <c r="G173" s="76">
        <v>43255</v>
      </c>
      <c r="H173" s="74">
        <v>39.606002799999999</v>
      </c>
      <c r="I173" s="74">
        <v>-79.276733333333297</v>
      </c>
    </row>
    <row r="174" spans="1:12" hidden="1" x14ac:dyDescent="0.25">
      <c r="A174" s="74" t="s">
        <v>252</v>
      </c>
      <c r="B174" s="74" t="s">
        <v>253</v>
      </c>
      <c r="C174" s="74" t="s">
        <v>235</v>
      </c>
      <c r="D174" s="74" t="s">
        <v>158</v>
      </c>
      <c r="E174" s="74" t="s">
        <v>202</v>
      </c>
      <c r="F174" s="74">
        <v>181</v>
      </c>
      <c r="G174" s="76">
        <v>43255</v>
      </c>
      <c r="H174" s="74">
        <v>39.606002799999999</v>
      </c>
      <c r="I174" s="74">
        <v>-79.276733333333297</v>
      </c>
    </row>
    <row r="175" spans="1:12" hidden="1" x14ac:dyDescent="0.25">
      <c r="A175" s="74" t="s">
        <v>252</v>
      </c>
      <c r="B175" s="74" t="s">
        <v>253</v>
      </c>
      <c r="C175" s="74" t="s">
        <v>235</v>
      </c>
      <c r="D175" s="74" t="s">
        <v>158</v>
      </c>
      <c r="E175" s="74" t="s">
        <v>202</v>
      </c>
      <c r="F175" s="74">
        <v>182</v>
      </c>
      <c r="G175" s="76">
        <v>43255</v>
      </c>
      <c r="H175" s="74">
        <v>39.606002799999999</v>
      </c>
      <c r="I175" s="74">
        <v>-79.276733333333297</v>
      </c>
    </row>
    <row r="176" spans="1:12" hidden="1" x14ac:dyDescent="0.25">
      <c r="A176" s="74" t="s">
        <v>252</v>
      </c>
      <c r="B176" s="74" t="s">
        <v>253</v>
      </c>
      <c r="C176" s="74" t="s">
        <v>235</v>
      </c>
      <c r="D176" s="74" t="s">
        <v>158</v>
      </c>
      <c r="E176" s="74" t="s">
        <v>206</v>
      </c>
      <c r="F176" s="74">
        <v>183</v>
      </c>
      <c r="G176" s="76">
        <v>43255</v>
      </c>
      <c r="H176" s="74">
        <v>39.606002799999999</v>
      </c>
      <c r="I176" s="74">
        <v>-79.276733333333297</v>
      </c>
    </row>
    <row r="177" spans="1:15" hidden="1" x14ac:dyDescent="0.25">
      <c r="A177" s="74" t="s">
        <v>252</v>
      </c>
      <c r="B177" s="74" t="s">
        <v>253</v>
      </c>
      <c r="C177" s="74" t="s">
        <v>235</v>
      </c>
      <c r="D177" s="74" t="s">
        <v>158</v>
      </c>
      <c r="E177" s="74" t="s">
        <v>202</v>
      </c>
      <c r="F177" s="74">
        <v>184</v>
      </c>
      <c r="G177" s="76">
        <v>43255</v>
      </c>
      <c r="H177" s="74">
        <v>39.606002799999999</v>
      </c>
      <c r="I177" s="74">
        <v>-79.276733333333297</v>
      </c>
    </row>
    <row r="178" spans="1:15" hidden="1" x14ac:dyDescent="0.25">
      <c r="A178" s="74" t="s">
        <v>252</v>
      </c>
      <c r="B178" s="74" t="s">
        <v>253</v>
      </c>
      <c r="C178" s="74" t="s">
        <v>235</v>
      </c>
      <c r="D178" s="74" t="s">
        <v>158</v>
      </c>
      <c r="E178" s="74" t="s">
        <v>202</v>
      </c>
      <c r="F178" s="74">
        <v>185</v>
      </c>
      <c r="G178" s="76">
        <v>43255</v>
      </c>
      <c r="H178" s="74">
        <v>39.604661100000001</v>
      </c>
      <c r="I178" s="74">
        <v>-79.277366666666595</v>
      </c>
    </row>
    <row r="179" spans="1:15" hidden="1" x14ac:dyDescent="0.25">
      <c r="A179" s="74" t="s">
        <v>252</v>
      </c>
      <c r="B179" s="74" t="s">
        <v>253</v>
      </c>
      <c r="C179" s="74" t="s">
        <v>235</v>
      </c>
      <c r="D179" s="74" t="s">
        <v>158</v>
      </c>
      <c r="E179" s="74" t="s">
        <v>202</v>
      </c>
      <c r="F179" s="74">
        <v>186</v>
      </c>
      <c r="G179" s="76">
        <v>43255</v>
      </c>
      <c r="H179" s="74">
        <v>39.604661100000001</v>
      </c>
      <c r="I179" s="74">
        <v>-79.277366666666595</v>
      </c>
    </row>
    <row r="180" spans="1:15" hidden="1" x14ac:dyDescent="0.25">
      <c r="A180" s="74" t="s">
        <v>252</v>
      </c>
      <c r="B180" s="74" t="s">
        <v>253</v>
      </c>
      <c r="C180" s="74" t="s">
        <v>235</v>
      </c>
      <c r="D180" s="74" t="s">
        <v>158</v>
      </c>
      <c r="E180" s="74" t="s">
        <v>202</v>
      </c>
      <c r="F180" s="74">
        <v>314</v>
      </c>
      <c r="G180" s="76">
        <v>43265</v>
      </c>
      <c r="H180" s="74">
        <v>39.606236099999997</v>
      </c>
      <c r="I180" s="74">
        <v>-79.277000000000001</v>
      </c>
    </row>
    <row r="181" spans="1:15" hidden="1" x14ac:dyDescent="0.25">
      <c r="A181" s="74" t="s">
        <v>252</v>
      </c>
      <c r="B181" s="74" t="s">
        <v>253</v>
      </c>
      <c r="C181" s="74" t="s">
        <v>235</v>
      </c>
      <c r="D181" s="74" t="s">
        <v>158</v>
      </c>
      <c r="E181" s="74" t="s">
        <v>206</v>
      </c>
      <c r="F181" s="74">
        <v>315</v>
      </c>
      <c r="G181" s="76">
        <v>43265</v>
      </c>
      <c r="H181" s="74">
        <v>39.606236099999997</v>
      </c>
      <c r="I181" s="74">
        <v>-79.277000000000001</v>
      </c>
    </row>
    <row r="182" spans="1:15" hidden="1" x14ac:dyDescent="0.25">
      <c r="A182" s="74" t="s">
        <v>252</v>
      </c>
      <c r="B182" s="74" t="s">
        <v>253</v>
      </c>
      <c r="C182" s="74" t="s">
        <v>235</v>
      </c>
      <c r="D182" s="74" t="s">
        <v>158</v>
      </c>
      <c r="E182" s="74" t="s">
        <v>202</v>
      </c>
      <c r="F182" s="74">
        <v>318</v>
      </c>
      <c r="G182" s="76">
        <v>43265</v>
      </c>
      <c r="H182" s="74">
        <v>39.606236099999997</v>
      </c>
      <c r="I182" s="74">
        <v>-79.277000000000001</v>
      </c>
    </row>
    <row r="183" spans="1:15" hidden="1" x14ac:dyDescent="0.25">
      <c r="A183" s="74" t="s">
        <v>252</v>
      </c>
      <c r="B183" s="74" t="s">
        <v>253</v>
      </c>
      <c r="C183" s="74" t="s">
        <v>235</v>
      </c>
      <c r="D183" s="74" t="s">
        <v>158</v>
      </c>
      <c r="E183" s="74" t="s">
        <v>202</v>
      </c>
      <c r="F183" s="74">
        <v>322</v>
      </c>
      <c r="G183" s="76">
        <v>43265</v>
      </c>
      <c r="H183" s="74">
        <v>39.605958299999998</v>
      </c>
      <c r="I183" s="74">
        <v>-79.276763888888794</v>
      </c>
    </row>
    <row r="184" spans="1:15" hidden="1" x14ac:dyDescent="0.25">
      <c r="A184" s="74" t="s">
        <v>252</v>
      </c>
      <c r="B184" s="74" t="s">
        <v>253</v>
      </c>
      <c r="C184" s="74" t="s">
        <v>235</v>
      </c>
      <c r="D184" s="74" t="s">
        <v>158</v>
      </c>
      <c r="E184" s="74" t="s">
        <v>202</v>
      </c>
      <c r="F184" s="74">
        <v>327</v>
      </c>
      <c r="G184" s="76">
        <v>43265</v>
      </c>
      <c r="H184" s="74">
        <v>39.605958299999998</v>
      </c>
      <c r="I184" s="74">
        <v>-79.276763888888794</v>
      </c>
    </row>
    <row r="185" spans="1:15" hidden="1" x14ac:dyDescent="0.25">
      <c r="A185" s="74" t="s">
        <v>252</v>
      </c>
      <c r="B185" s="74" t="s">
        <v>253</v>
      </c>
      <c r="C185" s="74" t="s">
        <v>235</v>
      </c>
      <c r="D185" s="74" t="s">
        <v>158</v>
      </c>
      <c r="E185" s="74" t="s">
        <v>202</v>
      </c>
      <c r="F185" s="74">
        <v>329</v>
      </c>
      <c r="G185" s="76">
        <v>43265</v>
      </c>
      <c r="H185" s="74">
        <v>39.604408300000003</v>
      </c>
      <c r="I185" s="74">
        <v>-79.277405555555504</v>
      </c>
    </row>
    <row r="186" spans="1:15" hidden="1" x14ac:dyDescent="0.25">
      <c r="A186" s="74" t="s">
        <v>252</v>
      </c>
      <c r="B186" s="74" t="s">
        <v>253</v>
      </c>
      <c r="C186" s="74" t="s">
        <v>235</v>
      </c>
      <c r="D186" s="74" t="s">
        <v>158</v>
      </c>
      <c r="E186" s="74" t="s">
        <v>202</v>
      </c>
      <c r="F186" s="74">
        <v>330</v>
      </c>
      <c r="G186" s="76">
        <v>43265</v>
      </c>
      <c r="H186" s="74">
        <v>39.604408300000003</v>
      </c>
      <c r="I186" s="74">
        <v>-79.277405555555504</v>
      </c>
    </row>
    <row r="187" spans="1:15" hidden="1" x14ac:dyDescent="0.25">
      <c r="A187" s="74" t="s">
        <v>252</v>
      </c>
      <c r="B187" s="74" t="s">
        <v>253</v>
      </c>
      <c r="C187" s="74" t="s">
        <v>235</v>
      </c>
      <c r="D187" s="74" t="s">
        <v>158</v>
      </c>
      <c r="E187" s="74" t="s">
        <v>202</v>
      </c>
      <c r="F187" s="74">
        <v>332</v>
      </c>
      <c r="G187" s="76">
        <v>43265</v>
      </c>
      <c r="H187" s="74">
        <v>39.604408300000003</v>
      </c>
      <c r="I187" s="74">
        <v>-79.277405555555504</v>
      </c>
    </row>
    <row r="188" spans="1:15" hidden="1" x14ac:dyDescent="0.25">
      <c r="A188" s="74" t="s">
        <v>252</v>
      </c>
      <c r="B188" s="74" t="s">
        <v>253</v>
      </c>
      <c r="C188" s="74" t="s">
        <v>235</v>
      </c>
      <c r="D188" s="74" t="s">
        <v>158</v>
      </c>
      <c r="E188" s="74" t="s">
        <v>202</v>
      </c>
      <c r="F188" s="74">
        <v>338</v>
      </c>
      <c r="G188" s="76">
        <v>43265</v>
      </c>
      <c r="H188" s="74">
        <v>39.604408300000003</v>
      </c>
      <c r="I188" s="74">
        <v>-79.277405555555504</v>
      </c>
    </row>
    <row r="189" spans="1:15" hidden="1" x14ac:dyDescent="0.25">
      <c r="A189" s="74" t="s">
        <v>252</v>
      </c>
      <c r="B189" s="74" t="s">
        <v>253</v>
      </c>
      <c r="C189" s="74" t="s">
        <v>235</v>
      </c>
      <c r="D189" s="74" t="s">
        <v>158</v>
      </c>
      <c r="E189" s="74" t="s">
        <v>202</v>
      </c>
      <c r="F189" s="74">
        <v>340</v>
      </c>
      <c r="G189" s="76">
        <v>43265</v>
      </c>
      <c r="H189" s="74">
        <v>39.604408300000003</v>
      </c>
      <c r="I189" s="74">
        <v>-79.277405555555504</v>
      </c>
    </row>
    <row r="190" spans="1:15" hidden="1" x14ac:dyDescent="0.25">
      <c r="A190" s="74" t="s">
        <v>252</v>
      </c>
      <c r="B190" s="74" t="s">
        <v>253</v>
      </c>
      <c r="C190" s="74" t="s">
        <v>235</v>
      </c>
      <c r="D190" s="74" t="s">
        <v>158</v>
      </c>
      <c r="E190" s="74" t="s">
        <v>202</v>
      </c>
      <c r="F190" s="74">
        <v>341</v>
      </c>
      <c r="G190" s="76">
        <v>43265</v>
      </c>
      <c r="H190" s="74">
        <v>39.604408300000003</v>
      </c>
      <c r="I190" s="74">
        <v>-79.277405555555504</v>
      </c>
    </row>
    <row r="191" spans="1:15" hidden="1" x14ac:dyDescent="0.25">
      <c r="A191" s="74" t="s">
        <v>252</v>
      </c>
      <c r="B191" s="74" t="s">
        <v>253</v>
      </c>
      <c r="C191" s="74" t="s">
        <v>235</v>
      </c>
      <c r="D191" s="74" t="s">
        <v>158</v>
      </c>
      <c r="E191" s="74" t="s">
        <v>202</v>
      </c>
      <c r="F191" s="74">
        <v>476</v>
      </c>
      <c r="G191" s="76">
        <v>43284</v>
      </c>
      <c r="H191" s="74">
        <v>39.606138899999998</v>
      </c>
      <c r="I191" s="74">
        <v>-79.276955555555205</v>
      </c>
      <c r="J191" s="76">
        <v>43291</v>
      </c>
      <c r="K191" s="74">
        <v>39.606105599999999</v>
      </c>
      <c r="L191" s="74">
        <v>-79.276916666666594</v>
      </c>
      <c r="M191" s="76">
        <v>43293</v>
      </c>
      <c r="N191" s="74">
        <v>39.606063900000002</v>
      </c>
      <c r="O191" s="74">
        <v>-79.276938888888793</v>
      </c>
    </row>
    <row r="192" spans="1:15" hidden="1" x14ac:dyDescent="0.25">
      <c r="A192" s="74" t="s">
        <v>252</v>
      </c>
      <c r="B192" s="74" t="s">
        <v>253</v>
      </c>
      <c r="C192" s="74" t="s">
        <v>235</v>
      </c>
      <c r="D192" s="74" t="s">
        <v>158</v>
      </c>
      <c r="E192" s="74" t="s">
        <v>202</v>
      </c>
      <c r="F192" s="74">
        <v>477</v>
      </c>
      <c r="G192" s="76">
        <v>43284</v>
      </c>
      <c r="H192" s="74">
        <v>39.606138899999998</v>
      </c>
      <c r="I192" s="74">
        <v>-79.276955555555205</v>
      </c>
    </row>
    <row r="193" spans="1:12" hidden="1" x14ac:dyDescent="0.25">
      <c r="A193" s="74" t="s">
        <v>252</v>
      </c>
      <c r="B193" s="74" t="s">
        <v>253</v>
      </c>
      <c r="C193" s="74" t="s">
        <v>235</v>
      </c>
      <c r="D193" s="74" t="s">
        <v>158</v>
      </c>
      <c r="E193" s="74" t="s">
        <v>202</v>
      </c>
      <c r="F193" s="74">
        <v>479</v>
      </c>
      <c r="G193" s="76">
        <v>43284</v>
      </c>
      <c r="H193" s="74">
        <v>39.606124999999999</v>
      </c>
      <c r="I193" s="74">
        <v>-79.276894444444395</v>
      </c>
    </row>
    <row r="194" spans="1:12" hidden="1" x14ac:dyDescent="0.25">
      <c r="A194" s="74" t="s">
        <v>252</v>
      </c>
      <c r="B194" s="74" t="s">
        <v>253</v>
      </c>
      <c r="C194" s="74" t="s">
        <v>235</v>
      </c>
      <c r="D194" s="74" t="s">
        <v>158</v>
      </c>
      <c r="E194" s="74" t="s">
        <v>202</v>
      </c>
      <c r="F194" s="74">
        <v>480</v>
      </c>
      <c r="G194" s="76">
        <v>43284</v>
      </c>
      <c r="H194" s="74">
        <v>39.606124999999999</v>
      </c>
      <c r="I194" s="74">
        <v>-79.276894444444395</v>
      </c>
    </row>
    <row r="195" spans="1:12" hidden="1" x14ac:dyDescent="0.25">
      <c r="A195" s="74" t="s">
        <v>252</v>
      </c>
      <c r="B195" s="74" t="s">
        <v>253</v>
      </c>
      <c r="C195" s="74" t="s">
        <v>235</v>
      </c>
      <c r="D195" s="74" t="s">
        <v>158</v>
      </c>
      <c r="E195" s="74" t="s">
        <v>202</v>
      </c>
      <c r="F195" s="74">
        <v>565</v>
      </c>
      <c r="G195" s="76">
        <v>43291</v>
      </c>
      <c r="H195" s="74">
        <v>39.606105599999999</v>
      </c>
      <c r="I195" s="74">
        <v>-79.276886111111097</v>
      </c>
      <c r="J195" s="76">
        <v>43293</v>
      </c>
      <c r="K195" s="74">
        <v>39.606063900000002</v>
      </c>
      <c r="L195" s="74">
        <v>-79.276938888888793</v>
      </c>
    </row>
    <row r="196" spans="1:12" hidden="1" x14ac:dyDescent="0.25">
      <c r="A196" s="74" t="s">
        <v>252</v>
      </c>
      <c r="B196" s="74" t="s">
        <v>253</v>
      </c>
      <c r="C196" s="74" t="s">
        <v>235</v>
      </c>
      <c r="D196" s="74" t="s">
        <v>158</v>
      </c>
      <c r="E196" s="74" t="s">
        <v>202</v>
      </c>
      <c r="F196" s="74">
        <v>568</v>
      </c>
      <c r="G196" s="76">
        <v>43291</v>
      </c>
      <c r="H196" s="74">
        <v>39.606105599999999</v>
      </c>
      <c r="I196" s="74">
        <v>-79.276886111111097</v>
      </c>
    </row>
    <row r="197" spans="1:12" hidden="1" x14ac:dyDescent="0.25">
      <c r="A197" s="74" t="s">
        <v>252</v>
      </c>
      <c r="B197" s="74" t="s">
        <v>253</v>
      </c>
      <c r="C197" s="74" t="s">
        <v>235</v>
      </c>
      <c r="D197" s="74" t="s">
        <v>158</v>
      </c>
      <c r="E197" s="74" t="s">
        <v>202</v>
      </c>
      <c r="F197" s="74">
        <v>570</v>
      </c>
      <c r="G197" s="76">
        <v>43291</v>
      </c>
      <c r="H197" s="74">
        <v>39.606105599999999</v>
      </c>
      <c r="I197" s="74">
        <v>-79.276886111111097</v>
      </c>
    </row>
    <row r="198" spans="1:12" hidden="1" x14ac:dyDescent="0.25">
      <c r="A198" s="74" t="s">
        <v>252</v>
      </c>
      <c r="B198" s="74" t="s">
        <v>253</v>
      </c>
      <c r="C198" s="74" t="s">
        <v>235</v>
      </c>
      <c r="D198" s="74" t="s">
        <v>158</v>
      </c>
      <c r="E198" s="74" t="s">
        <v>202</v>
      </c>
      <c r="F198" s="74">
        <v>572</v>
      </c>
      <c r="G198" s="76">
        <v>43291</v>
      </c>
      <c r="H198" s="74">
        <v>39.606105599999999</v>
      </c>
      <c r="I198" s="74">
        <v>-79.276886111111097</v>
      </c>
    </row>
    <row r="199" spans="1:12" hidden="1" x14ac:dyDescent="0.25">
      <c r="A199" s="74" t="s">
        <v>252</v>
      </c>
      <c r="B199" s="74" t="s">
        <v>253</v>
      </c>
      <c r="C199" s="74" t="s">
        <v>235</v>
      </c>
      <c r="D199" s="74" t="s">
        <v>158</v>
      </c>
      <c r="E199" s="74" t="s">
        <v>202</v>
      </c>
      <c r="F199" s="74">
        <v>582</v>
      </c>
      <c r="G199" s="76">
        <v>43291</v>
      </c>
      <c r="H199" s="74">
        <v>39.604391700000001</v>
      </c>
      <c r="I199" s="74">
        <v>-79.277266666666605</v>
      </c>
    </row>
    <row r="200" spans="1:12" hidden="1" x14ac:dyDescent="0.25">
      <c r="A200" s="74" t="s">
        <v>252</v>
      </c>
      <c r="B200" s="74" t="s">
        <v>253</v>
      </c>
      <c r="C200" s="74" t="s">
        <v>235</v>
      </c>
      <c r="D200" s="74" t="s">
        <v>158</v>
      </c>
      <c r="E200" s="74" t="s">
        <v>202</v>
      </c>
      <c r="F200" s="74">
        <v>583</v>
      </c>
      <c r="G200" s="76">
        <v>43291</v>
      </c>
      <c r="H200" s="74">
        <v>39.604391700000001</v>
      </c>
      <c r="I200" s="74">
        <v>-79.277266666666605</v>
      </c>
    </row>
    <row r="201" spans="1:12" hidden="1" x14ac:dyDescent="0.25">
      <c r="A201" s="74" t="s">
        <v>252</v>
      </c>
      <c r="B201" s="74" t="s">
        <v>253</v>
      </c>
      <c r="C201" s="74" t="s">
        <v>235</v>
      </c>
      <c r="D201" s="74" t="s">
        <v>158</v>
      </c>
      <c r="E201" s="74" t="s">
        <v>202</v>
      </c>
      <c r="F201" s="74">
        <v>607</v>
      </c>
      <c r="G201" s="76">
        <v>43293</v>
      </c>
      <c r="H201" s="74">
        <v>39.605975000000001</v>
      </c>
      <c r="I201" s="74">
        <v>-79.2767027777777</v>
      </c>
    </row>
    <row r="202" spans="1:12" hidden="1" x14ac:dyDescent="0.25">
      <c r="A202" s="74" t="s">
        <v>252</v>
      </c>
      <c r="B202" s="74" t="s">
        <v>253</v>
      </c>
      <c r="C202" s="74" t="s">
        <v>235</v>
      </c>
      <c r="D202" s="74" t="s">
        <v>158</v>
      </c>
      <c r="E202" s="74" t="s">
        <v>206</v>
      </c>
      <c r="F202" s="74">
        <v>608</v>
      </c>
      <c r="G202" s="76">
        <v>43293</v>
      </c>
      <c r="H202" s="74">
        <v>39.605975000000001</v>
      </c>
      <c r="I202" s="74">
        <v>-79.2767027777777</v>
      </c>
    </row>
    <row r="203" spans="1:12" hidden="1" x14ac:dyDescent="0.25">
      <c r="A203" s="74" t="s">
        <v>252</v>
      </c>
      <c r="B203" s="74" t="s">
        <v>253</v>
      </c>
      <c r="C203" s="74" t="s">
        <v>235</v>
      </c>
      <c r="D203" s="74" t="s">
        <v>158</v>
      </c>
      <c r="E203" s="74" t="s">
        <v>206</v>
      </c>
      <c r="F203" s="74">
        <v>609</v>
      </c>
      <c r="G203" s="76">
        <v>43293</v>
      </c>
      <c r="H203" s="74">
        <v>39.605975000000001</v>
      </c>
      <c r="I203" s="74">
        <v>-79.2767027777777</v>
      </c>
    </row>
    <row r="204" spans="1:12" hidden="1" x14ac:dyDescent="0.25">
      <c r="A204" s="74" t="s">
        <v>238</v>
      </c>
      <c r="B204" s="74" t="s">
        <v>237</v>
      </c>
      <c r="C204" s="74" t="s">
        <v>235</v>
      </c>
      <c r="D204" s="74" t="s">
        <v>158</v>
      </c>
      <c r="E204" s="74" t="s">
        <v>202</v>
      </c>
      <c r="F204" s="74">
        <v>352</v>
      </c>
      <c r="G204" s="76">
        <v>43265</v>
      </c>
      <c r="H204" s="74">
        <v>39.626727799999998</v>
      </c>
      <c r="I204" s="74">
        <v>-79.257752777777497</v>
      </c>
    </row>
    <row r="205" spans="1:12" hidden="1" x14ac:dyDescent="0.25">
      <c r="A205" s="74" t="s">
        <v>209</v>
      </c>
      <c r="B205" s="74" t="s">
        <v>210</v>
      </c>
      <c r="C205" s="74" t="s">
        <v>203</v>
      </c>
      <c r="D205" s="74" t="s">
        <v>158</v>
      </c>
      <c r="E205" s="74" t="s">
        <v>202</v>
      </c>
      <c r="F205" s="74">
        <v>151</v>
      </c>
      <c r="G205" s="76">
        <v>43249</v>
      </c>
      <c r="H205" s="74">
        <v>39.620644400000003</v>
      </c>
      <c r="I205" s="74">
        <v>-79.263383330555499</v>
      </c>
    </row>
    <row r="206" spans="1:12" hidden="1" x14ac:dyDescent="0.25">
      <c r="A206" s="74" t="s">
        <v>209</v>
      </c>
      <c r="B206" s="74" t="s">
        <v>210</v>
      </c>
      <c r="C206" s="74" t="s">
        <v>203</v>
      </c>
      <c r="D206" s="74" t="s">
        <v>158</v>
      </c>
      <c r="E206" s="74" t="s">
        <v>202</v>
      </c>
      <c r="F206" s="74">
        <v>152</v>
      </c>
      <c r="G206" s="76">
        <v>43249</v>
      </c>
      <c r="H206" s="74">
        <v>39.620644400000003</v>
      </c>
      <c r="I206" s="74">
        <v>-79.263383330555499</v>
      </c>
    </row>
    <row r="207" spans="1:12" hidden="1" x14ac:dyDescent="0.25">
      <c r="A207" s="74" t="s">
        <v>209</v>
      </c>
      <c r="B207" s="74" t="s">
        <v>210</v>
      </c>
      <c r="C207" s="74" t="s">
        <v>203</v>
      </c>
      <c r="D207" s="74" t="s">
        <v>158</v>
      </c>
      <c r="E207" s="74" t="s">
        <v>202</v>
      </c>
      <c r="F207" s="74">
        <v>155</v>
      </c>
      <c r="G207" s="76">
        <v>43249</v>
      </c>
      <c r="H207" s="74">
        <v>39.620644400000003</v>
      </c>
      <c r="I207" s="74">
        <v>-79.263383330555499</v>
      </c>
    </row>
    <row r="208" spans="1:12" hidden="1" x14ac:dyDescent="0.25">
      <c r="A208" s="74" t="s">
        <v>209</v>
      </c>
      <c r="B208" s="74" t="s">
        <v>210</v>
      </c>
      <c r="C208" s="74" t="s">
        <v>203</v>
      </c>
      <c r="D208" s="74" t="s">
        <v>158</v>
      </c>
      <c r="E208" s="74" t="s">
        <v>202</v>
      </c>
      <c r="F208" s="74">
        <v>158</v>
      </c>
      <c r="G208" s="76">
        <v>43249</v>
      </c>
      <c r="H208" s="74">
        <v>39.620644400000003</v>
      </c>
      <c r="I208" s="74">
        <v>-79.263383330555499</v>
      </c>
    </row>
    <row r="209" spans="1:12" hidden="1" x14ac:dyDescent="0.25">
      <c r="A209" s="74" t="s">
        <v>209</v>
      </c>
      <c r="B209" s="74" t="s">
        <v>210</v>
      </c>
      <c r="C209" s="74" t="s">
        <v>203</v>
      </c>
      <c r="D209" s="74" t="s">
        <v>158</v>
      </c>
      <c r="E209" s="74" t="s">
        <v>202</v>
      </c>
      <c r="F209" s="74">
        <v>159</v>
      </c>
      <c r="G209" s="76">
        <v>43249</v>
      </c>
      <c r="H209" s="74">
        <v>39.6210667</v>
      </c>
      <c r="I209" s="74">
        <v>-79.263138886111093</v>
      </c>
    </row>
    <row r="210" spans="1:12" hidden="1" x14ac:dyDescent="0.25">
      <c r="A210" s="74" t="s">
        <v>209</v>
      </c>
      <c r="B210" s="74" t="s">
        <v>210</v>
      </c>
      <c r="C210" s="74" t="s">
        <v>203</v>
      </c>
      <c r="D210" s="74" t="s">
        <v>158</v>
      </c>
      <c r="E210" s="74" t="s">
        <v>202</v>
      </c>
      <c r="F210" s="74">
        <v>162</v>
      </c>
      <c r="G210" s="76">
        <v>43249</v>
      </c>
      <c r="H210" s="74">
        <v>39.621430599999997</v>
      </c>
      <c r="I210" s="74">
        <v>-79.263205555277693</v>
      </c>
    </row>
    <row r="211" spans="1:12" hidden="1" x14ac:dyDescent="0.25">
      <c r="A211" s="74" t="s">
        <v>209</v>
      </c>
      <c r="B211" s="74" t="s">
        <v>210</v>
      </c>
      <c r="C211" s="74" t="s">
        <v>203</v>
      </c>
      <c r="D211" s="74" t="s">
        <v>158</v>
      </c>
      <c r="E211" s="74" t="s">
        <v>202</v>
      </c>
      <c r="F211" s="74">
        <v>170</v>
      </c>
      <c r="G211" s="76">
        <v>43249</v>
      </c>
      <c r="H211" s="74">
        <v>39.621055599999998</v>
      </c>
      <c r="I211" s="74">
        <v>-79.263358333333301</v>
      </c>
    </row>
    <row r="212" spans="1:12" hidden="1" x14ac:dyDescent="0.25">
      <c r="A212" s="74" t="s">
        <v>209</v>
      </c>
      <c r="B212" s="74" t="s">
        <v>210</v>
      </c>
      <c r="C212" s="74" t="s">
        <v>203</v>
      </c>
      <c r="D212" s="74" t="s">
        <v>158</v>
      </c>
      <c r="E212" s="74" t="s">
        <v>202</v>
      </c>
      <c r="F212" s="74">
        <v>261</v>
      </c>
      <c r="G212" s="76">
        <v>43260</v>
      </c>
      <c r="H212" s="74">
        <v>39.620649999999998</v>
      </c>
      <c r="I212" s="74">
        <v>-79.263261108333296</v>
      </c>
    </row>
    <row r="213" spans="1:12" hidden="1" x14ac:dyDescent="0.25">
      <c r="A213" s="74" t="s">
        <v>209</v>
      </c>
      <c r="B213" s="74" t="s">
        <v>210</v>
      </c>
      <c r="C213" s="74" t="s">
        <v>203</v>
      </c>
      <c r="D213" s="74" t="s">
        <v>158</v>
      </c>
      <c r="E213" s="74" t="s">
        <v>202</v>
      </c>
      <c r="F213" s="74">
        <v>262</v>
      </c>
      <c r="G213" s="76">
        <v>43260</v>
      </c>
      <c r="H213" s="74">
        <v>39.620649999999998</v>
      </c>
      <c r="I213" s="74">
        <v>-79.263261108333296</v>
      </c>
    </row>
    <row r="214" spans="1:12" hidden="1" x14ac:dyDescent="0.25">
      <c r="A214" s="74" t="s">
        <v>209</v>
      </c>
      <c r="B214" s="74" t="s">
        <v>210</v>
      </c>
      <c r="C214" s="74" t="s">
        <v>203</v>
      </c>
      <c r="D214" s="74" t="s">
        <v>158</v>
      </c>
      <c r="E214" s="74" t="s">
        <v>202</v>
      </c>
      <c r="F214" s="74">
        <v>265</v>
      </c>
      <c r="G214" s="76">
        <v>43260</v>
      </c>
      <c r="H214" s="74">
        <v>39.620694399999998</v>
      </c>
      <c r="I214" s="74">
        <v>-79.262474997222199</v>
      </c>
      <c r="J214" s="76">
        <v>43266</v>
      </c>
      <c r="K214" s="74">
        <v>39.620994400000001</v>
      </c>
      <c r="L214" s="74">
        <v>-79.263411111111097</v>
      </c>
    </row>
    <row r="215" spans="1:12" hidden="1" x14ac:dyDescent="0.25">
      <c r="A215" s="74" t="s">
        <v>209</v>
      </c>
      <c r="B215" s="74" t="s">
        <v>210</v>
      </c>
      <c r="C215" s="74" t="s">
        <v>203</v>
      </c>
      <c r="D215" s="74" t="s">
        <v>158</v>
      </c>
      <c r="E215" s="74" t="s">
        <v>202</v>
      </c>
      <c r="F215" s="74">
        <v>268</v>
      </c>
      <c r="G215" s="76">
        <v>43260</v>
      </c>
      <c r="H215" s="74">
        <v>39.620586099999997</v>
      </c>
      <c r="I215" s="74">
        <v>-79.263502777750006</v>
      </c>
    </row>
    <row r="216" spans="1:12" hidden="1" x14ac:dyDescent="0.25">
      <c r="A216" s="74" t="s">
        <v>209</v>
      </c>
      <c r="B216" s="74" t="s">
        <v>210</v>
      </c>
      <c r="C216" s="74" t="s">
        <v>203</v>
      </c>
      <c r="D216" s="74" t="s">
        <v>158</v>
      </c>
      <c r="E216" s="74" t="s">
        <v>202</v>
      </c>
      <c r="F216" s="74">
        <v>271</v>
      </c>
      <c r="G216" s="76">
        <v>43260</v>
      </c>
      <c r="H216" s="74">
        <v>39.621441699999998</v>
      </c>
      <c r="I216" s="74">
        <v>-79.263236111111098</v>
      </c>
    </row>
    <row r="217" spans="1:12" hidden="1" x14ac:dyDescent="0.25">
      <c r="A217" s="74" t="s">
        <v>209</v>
      </c>
      <c r="B217" s="74" t="s">
        <v>210</v>
      </c>
      <c r="C217" s="74" t="s">
        <v>203</v>
      </c>
      <c r="D217" s="74" t="s">
        <v>158</v>
      </c>
      <c r="E217" s="74" t="s">
        <v>202</v>
      </c>
      <c r="F217" s="74">
        <v>278</v>
      </c>
      <c r="G217" s="76">
        <v>43260</v>
      </c>
      <c r="H217" s="74">
        <v>39.622202799999997</v>
      </c>
      <c r="I217" s="74">
        <v>-79.263763888861106</v>
      </c>
      <c r="J217" s="76">
        <v>43266</v>
      </c>
      <c r="K217" s="74">
        <v>39.621688900000002</v>
      </c>
      <c r="L217" s="74">
        <v>-79.263794444416604</v>
      </c>
    </row>
    <row r="218" spans="1:12" hidden="1" x14ac:dyDescent="0.25">
      <c r="A218" s="74" t="s">
        <v>209</v>
      </c>
      <c r="B218" s="74" t="s">
        <v>210</v>
      </c>
      <c r="C218" s="74" t="s">
        <v>203</v>
      </c>
      <c r="D218" s="74" t="s">
        <v>158</v>
      </c>
      <c r="E218" s="74" t="s">
        <v>202</v>
      </c>
      <c r="F218" s="74">
        <v>287</v>
      </c>
      <c r="G218" s="76">
        <v>43260</v>
      </c>
      <c r="H218" s="74">
        <v>39.622202799999997</v>
      </c>
      <c r="I218" s="74">
        <v>-79.263763888861106</v>
      </c>
    </row>
    <row r="219" spans="1:12" hidden="1" x14ac:dyDescent="0.25">
      <c r="A219" s="74" t="s">
        <v>209</v>
      </c>
      <c r="B219" s="74" t="s">
        <v>210</v>
      </c>
      <c r="C219" s="74" t="s">
        <v>203</v>
      </c>
      <c r="D219" s="74" t="s">
        <v>158</v>
      </c>
      <c r="E219" s="74" t="s">
        <v>202</v>
      </c>
      <c r="F219" s="74">
        <v>294</v>
      </c>
      <c r="G219" s="76">
        <v>43260</v>
      </c>
      <c r="H219" s="74">
        <v>39.622202799999997</v>
      </c>
      <c r="I219" s="74">
        <v>-79.263763888861106</v>
      </c>
    </row>
    <row r="220" spans="1:12" hidden="1" x14ac:dyDescent="0.25">
      <c r="A220" s="74" t="s">
        <v>209</v>
      </c>
      <c r="B220" s="74" t="s">
        <v>210</v>
      </c>
      <c r="C220" s="74" t="s">
        <v>203</v>
      </c>
      <c r="D220" s="74" t="s">
        <v>158</v>
      </c>
      <c r="E220" s="74" t="s">
        <v>202</v>
      </c>
      <c r="F220" s="74">
        <v>298</v>
      </c>
      <c r="G220" s="76">
        <v>43260</v>
      </c>
      <c r="H220" s="74">
        <v>39.622202799999997</v>
      </c>
      <c r="I220" s="74">
        <v>-79.263763888861106</v>
      </c>
      <c r="J220" s="76">
        <v>43266</v>
      </c>
      <c r="K220" s="74">
        <v>39.629097199999997</v>
      </c>
      <c r="L220" s="74">
        <v>-79.251602777777705</v>
      </c>
    </row>
    <row r="221" spans="1:12" hidden="1" x14ac:dyDescent="0.25">
      <c r="A221" s="74" t="s">
        <v>209</v>
      </c>
      <c r="B221" s="74" t="s">
        <v>210</v>
      </c>
      <c r="C221" s="74" t="s">
        <v>203</v>
      </c>
      <c r="D221" s="74" t="s">
        <v>158</v>
      </c>
      <c r="E221" s="74" t="s">
        <v>202</v>
      </c>
      <c r="F221" s="74">
        <v>358</v>
      </c>
      <c r="G221" s="76">
        <v>43266</v>
      </c>
      <c r="H221" s="74">
        <v>39.620899999999999</v>
      </c>
      <c r="I221" s="74">
        <v>-79.263122222221895</v>
      </c>
    </row>
    <row r="222" spans="1:12" hidden="1" x14ac:dyDescent="0.25">
      <c r="A222" s="74" t="s">
        <v>209</v>
      </c>
      <c r="B222" s="74" t="s">
        <v>210</v>
      </c>
      <c r="C222" s="74" t="s">
        <v>203</v>
      </c>
      <c r="D222" s="74" t="s">
        <v>158</v>
      </c>
      <c r="E222" s="74" t="s">
        <v>202</v>
      </c>
      <c r="F222" s="74">
        <v>359</v>
      </c>
      <c r="G222" s="76">
        <v>43266</v>
      </c>
      <c r="H222" s="74">
        <v>39.620899999999999</v>
      </c>
      <c r="I222" s="74">
        <v>-79.263122222221895</v>
      </c>
    </row>
    <row r="223" spans="1:12" hidden="1" x14ac:dyDescent="0.25">
      <c r="A223" s="74" t="s">
        <v>209</v>
      </c>
      <c r="B223" s="74" t="s">
        <v>210</v>
      </c>
      <c r="C223" s="74" t="s">
        <v>203</v>
      </c>
      <c r="D223" s="74" t="s">
        <v>158</v>
      </c>
      <c r="E223" s="74" t="s">
        <v>202</v>
      </c>
      <c r="F223" s="74">
        <v>360</v>
      </c>
      <c r="G223" s="76">
        <v>43266</v>
      </c>
      <c r="H223" s="74">
        <v>39.620899999999999</v>
      </c>
      <c r="I223" s="74">
        <v>-79.263122222221895</v>
      </c>
    </row>
    <row r="224" spans="1:12" hidden="1" x14ac:dyDescent="0.25">
      <c r="A224" s="74" t="s">
        <v>209</v>
      </c>
      <c r="B224" s="74" t="s">
        <v>210</v>
      </c>
      <c r="C224" s="74" t="s">
        <v>203</v>
      </c>
      <c r="D224" s="74" t="s">
        <v>158</v>
      </c>
      <c r="E224" s="74" t="s">
        <v>202</v>
      </c>
      <c r="F224" s="74">
        <v>362</v>
      </c>
      <c r="G224" s="76">
        <v>43266</v>
      </c>
      <c r="H224" s="74">
        <v>39.620899999999999</v>
      </c>
      <c r="I224" s="74">
        <v>-79.263122222221895</v>
      </c>
    </row>
    <row r="225" spans="1:9" hidden="1" x14ac:dyDescent="0.25">
      <c r="A225" s="74" t="s">
        <v>209</v>
      </c>
      <c r="B225" s="74" t="s">
        <v>210</v>
      </c>
      <c r="C225" s="74" t="s">
        <v>203</v>
      </c>
      <c r="D225" s="74" t="s">
        <v>158</v>
      </c>
      <c r="E225" s="74" t="s">
        <v>202</v>
      </c>
      <c r="F225" s="74">
        <v>365</v>
      </c>
      <c r="G225" s="76">
        <v>43266</v>
      </c>
      <c r="H225" s="74">
        <v>39.620816699999999</v>
      </c>
      <c r="I225" s="74">
        <v>-79.263297222219407</v>
      </c>
    </row>
    <row r="226" spans="1:9" hidden="1" x14ac:dyDescent="0.25">
      <c r="A226" s="74" t="s">
        <v>209</v>
      </c>
      <c r="B226" s="74" t="s">
        <v>210</v>
      </c>
      <c r="C226" s="74" t="s">
        <v>203</v>
      </c>
      <c r="D226" s="74" t="s">
        <v>158</v>
      </c>
      <c r="E226" s="74" t="s">
        <v>202</v>
      </c>
      <c r="F226" s="74">
        <v>368</v>
      </c>
      <c r="G226" s="76">
        <v>43266</v>
      </c>
      <c r="H226" s="74">
        <v>39.620816699999999</v>
      </c>
      <c r="I226" s="74">
        <v>-79.263297222219407</v>
      </c>
    </row>
    <row r="227" spans="1:9" hidden="1" x14ac:dyDescent="0.25">
      <c r="A227" s="74" t="s">
        <v>209</v>
      </c>
      <c r="B227" s="74" t="s">
        <v>210</v>
      </c>
      <c r="C227" s="74" t="s">
        <v>203</v>
      </c>
      <c r="D227" s="74" t="s">
        <v>158</v>
      </c>
      <c r="E227" s="74" t="s">
        <v>202</v>
      </c>
      <c r="F227" s="74">
        <v>369</v>
      </c>
      <c r="G227" s="76">
        <v>43266</v>
      </c>
      <c r="H227" s="74">
        <v>39.621333300000003</v>
      </c>
      <c r="I227" s="74">
        <v>-79.2633666666663</v>
      </c>
    </row>
    <row r="228" spans="1:9" hidden="1" x14ac:dyDescent="0.25">
      <c r="A228" s="74" t="s">
        <v>209</v>
      </c>
      <c r="B228" s="74" t="s">
        <v>210</v>
      </c>
      <c r="C228" s="74" t="s">
        <v>203</v>
      </c>
      <c r="D228" s="74" t="s">
        <v>158</v>
      </c>
      <c r="E228" s="74" t="s">
        <v>202</v>
      </c>
      <c r="F228" s="74">
        <v>371</v>
      </c>
      <c r="G228" s="76">
        <v>43266</v>
      </c>
      <c r="H228" s="74">
        <v>39.621333300000003</v>
      </c>
      <c r="I228" s="74">
        <v>-79.2633666666663</v>
      </c>
    </row>
    <row r="229" spans="1:9" hidden="1" x14ac:dyDescent="0.25">
      <c r="A229" s="74" t="s">
        <v>209</v>
      </c>
      <c r="B229" s="74" t="s">
        <v>210</v>
      </c>
      <c r="C229" s="74" t="s">
        <v>203</v>
      </c>
      <c r="D229" s="74" t="s">
        <v>158</v>
      </c>
      <c r="E229" s="74" t="s">
        <v>202</v>
      </c>
      <c r="F229" s="74">
        <v>381</v>
      </c>
      <c r="G229" s="76">
        <v>43266</v>
      </c>
      <c r="H229" s="74">
        <v>39.621711099999999</v>
      </c>
      <c r="I229" s="74">
        <v>-79.263580555555507</v>
      </c>
    </row>
    <row r="230" spans="1:9" hidden="1" x14ac:dyDescent="0.25">
      <c r="A230" s="74" t="s">
        <v>209</v>
      </c>
      <c r="B230" s="74" t="s">
        <v>210</v>
      </c>
      <c r="C230" s="74" t="s">
        <v>203</v>
      </c>
      <c r="D230" s="74" t="s">
        <v>158</v>
      </c>
      <c r="E230" s="74" t="s">
        <v>202</v>
      </c>
      <c r="F230" s="74">
        <v>382</v>
      </c>
      <c r="G230" s="76">
        <v>43266</v>
      </c>
      <c r="H230" s="74">
        <v>39.621711099999999</v>
      </c>
      <c r="I230" s="74">
        <v>-79.263580555555507</v>
      </c>
    </row>
    <row r="231" spans="1:9" hidden="1" x14ac:dyDescent="0.25">
      <c r="A231" s="74" t="s">
        <v>209</v>
      </c>
      <c r="B231" s="74" t="s">
        <v>210</v>
      </c>
      <c r="C231" s="74" t="s">
        <v>203</v>
      </c>
      <c r="D231" s="74" t="s">
        <v>158</v>
      </c>
      <c r="E231" s="74" t="s">
        <v>202</v>
      </c>
      <c r="F231" s="74">
        <v>384</v>
      </c>
      <c r="G231" s="76">
        <v>43266</v>
      </c>
      <c r="H231" s="74">
        <v>39.621711099999999</v>
      </c>
      <c r="I231" s="74">
        <v>-79.263580555555507</v>
      </c>
    </row>
    <row r="232" spans="1:9" hidden="1" x14ac:dyDescent="0.25">
      <c r="A232" s="74" t="s">
        <v>209</v>
      </c>
      <c r="B232" s="74" t="s">
        <v>210</v>
      </c>
      <c r="C232" s="74" t="s">
        <v>203</v>
      </c>
      <c r="D232" s="74" t="s">
        <v>158</v>
      </c>
      <c r="E232" s="74" t="s">
        <v>202</v>
      </c>
      <c r="F232" s="74">
        <v>386</v>
      </c>
      <c r="G232" s="76">
        <v>43266</v>
      </c>
      <c r="H232" s="74">
        <v>39.621711099999999</v>
      </c>
      <c r="I232" s="74">
        <v>-79.263580555555507</v>
      </c>
    </row>
    <row r="233" spans="1:9" hidden="1" x14ac:dyDescent="0.25">
      <c r="A233" s="74" t="s">
        <v>209</v>
      </c>
      <c r="B233" s="74" t="s">
        <v>210</v>
      </c>
      <c r="C233" s="74" t="s">
        <v>203</v>
      </c>
      <c r="D233" s="74" t="s">
        <v>158</v>
      </c>
      <c r="E233" s="74" t="s">
        <v>202</v>
      </c>
      <c r="F233" s="74">
        <v>388</v>
      </c>
      <c r="G233" s="76">
        <v>43266</v>
      </c>
      <c r="H233" s="74">
        <v>39.621711099999999</v>
      </c>
      <c r="I233" s="74">
        <v>-79.263580555555507</v>
      </c>
    </row>
    <row r="234" spans="1:9" hidden="1" x14ac:dyDescent="0.25">
      <c r="A234" s="74" t="s">
        <v>209</v>
      </c>
      <c r="B234" s="74" t="s">
        <v>210</v>
      </c>
      <c r="C234" s="74" t="s">
        <v>203</v>
      </c>
      <c r="D234" s="74" t="s">
        <v>158</v>
      </c>
      <c r="E234" s="74" t="s">
        <v>202</v>
      </c>
      <c r="F234" s="74">
        <v>390</v>
      </c>
      <c r="G234" s="76">
        <v>43266</v>
      </c>
      <c r="H234" s="74">
        <v>39.622094400000002</v>
      </c>
      <c r="I234" s="74">
        <v>-79.263755555555505</v>
      </c>
    </row>
    <row r="235" spans="1:9" hidden="1" x14ac:dyDescent="0.25">
      <c r="A235" s="74" t="s">
        <v>209</v>
      </c>
      <c r="B235" s="74" t="s">
        <v>210</v>
      </c>
      <c r="C235" s="74" t="s">
        <v>203</v>
      </c>
      <c r="D235" s="74" t="s">
        <v>158</v>
      </c>
      <c r="E235" s="74" t="s">
        <v>202</v>
      </c>
      <c r="F235" s="74">
        <v>391</v>
      </c>
      <c r="G235" s="76">
        <v>43266</v>
      </c>
      <c r="H235" s="74">
        <v>39.622094400000002</v>
      </c>
      <c r="I235" s="74">
        <v>-79.263755555555505</v>
      </c>
    </row>
    <row r="236" spans="1:9" hidden="1" x14ac:dyDescent="0.25">
      <c r="A236" s="74" t="s">
        <v>209</v>
      </c>
      <c r="B236" s="74" t="s">
        <v>210</v>
      </c>
      <c r="C236" s="74" t="s">
        <v>203</v>
      </c>
      <c r="D236" s="74" t="s">
        <v>158</v>
      </c>
      <c r="E236" s="74" t="s">
        <v>202</v>
      </c>
      <c r="F236" s="74">
        <v>392</v>
      </c>
      <c r="G236" s="76">
        <v>43266</v>
      </c>
      <c r="H236" s="74">
        <v>39.622094400000002</v>
      </c>
      <c r="I236" s="74">
        <v>-79.263755555555505</v>
      </c>
    </row>
    <row r="237" spans="1:9" hidden="1" x14ac:dyDescent="0.25">
      <c r="A237" s="74" t="s">
        <v>209</v>
      </c>
      <c r="B237" s="74" t="s">
        <v>210</v>
      </c>
      <c r="C237" s="74" t="s">
        <v>203</v>
      </c>
      <c r="D237" s="74" t="s">
        <v>158</v>
      </c>
      <c r="E237" s="74" t="s">
        <v>202</v>
      </c>
      <c r="F237" s="74">
        <v>403</v>
      </c>
      <c r="G237" s="76">
        <v>43266</v>
      </c>
      <c r="H237" s="74">
        <v>39.622094400000002</v>
      </c>
      <c r="I237" s="74">
        <v>-79.263755555555505</v>
      </c>
    </row>
    <row r="238" spans="1:9" hidden="1" x14ac:dyDescent="0.25">
      <c r="A238" s="74" t="s">
        <v>209</v>
      </c>
      <c r="B238" s="74" t="s">
        <v>210</v>
      </c>
      <c r="C238" s="74" t="s">
        <v>235</v>
      </c>
      <c r="D238" s="74" t="s">
        <v>158</v>
      </c>
      <c r="E238" s="74" t="s">
        <v>202</v>
      </c>
      <c r="F238" s="74">
        <v>454</v>
      </c>
      <c r="G238" s="76">
        <v>43281</v>
      </c>
      <c r="H238" s="74">
        <v>39.620647200000001</v>
      </c>
      <c r="I238" s="74">
        <v>-79.263205555555501</v>
      </c>
    </row>
    <row r="239" spans="1:9" hidden="1" x14ac:dyDescent="0.25">
      <c r="A239" s="74" t="s">
        <v>209</v>
      </c>
      <c r="B239" s="74" t="s">
        <v>210</v>
      </c>
      <c r="C239" s="74" t="s">
        <v>235</v>
      </c>
      <c r="D239" s="74" t="s">
        <v>158</v>
      </c>
      <c r="E239" s="74" t="s">
        <v>202</v>
      </c>
      <c r="F239" s="74">
        <v>455</v>
      </c>
      <c r="G239" s="76">
        <v>43281</v>
      </c>
      <c r="H239" s="74">
        <v>39.621068507199197</v>
      </c>
      <c r="I239" s="74">
        <v>-79.2631005187081</v>
      </c>
    </row>
    <row r="240" spans="1:9" hidden="1" x14ac:dyDescent="0.25">
      <c r="A240" s="74" t="s">
        <v>209</v>
      </c>
      <c r="B240" s="74" t="s">
        <v>210</v>
      </c>
      <c r="C240" s="74" t="s">
        <v>235</v>
      </c>
      <c r="D240" s="74" t="s">
        <v>158</v>
      </c>
      <c r="E240" s="74" t="s">
        <v>202</v>
      </c>
      <c r="F240" s="74">
        <v>467</v>
      </c>
      <c r="G240" s="76">
        <v>43281</v>
      </c>
      <c r="H240" s="74">
        <v>39.6219556</v>
      </c>
      <c r="I240" s="74">
        <v>-79.263419444444096</v>
      </c>
    </row>
    <row r="241" spans="1:12" hidden="1" x14ac:dyDescent="0.25">
      <c r="A241" s="74" t="s">
        <v>209</v>
      </c>
      <c r="B241" s="74" t="s">
        <v>210</v>
      </c>
      <c r="C241" s="74" t="s">
        <v>235</v>
      </c>
      <c r="D241" s="74" t="s">
        <v>158</v>
      </c>
      <c r="E241" s="74" t="s">
        <v>202</v>
      </c>
      <c r="F241" s="74">
        <v>519</v>
      </c>
      <c r="G241" s="76">
        <v>43290</v>
      </c>
      <c r="H241" s="74">
        <v>39.620663899999997</v>
      </c>
      <c r="I241" s="74">
        <v>-79.263358333333301</v>
      </c>
    </row>
    <row r="242" spans="1:12" hidden="1" x14ac:dyDescent="0.25">
      <c r="A242" s="74" t="s">
        <v>209</v>
      </c>
      <c r="B242" s="74" t="s">
        <v>210</v>
      </c>
      <c r="C242" s="74" t="s">
        <v>235</v>
      </c>
      <c r="D242" s="74" t="s">
        <v>158</v>
      </c>
      <c r="E242" s="74" t="s">
        <v>202</v>
      </c>
      <c r="F242" s="74">
        <v>523</v>
      </c>
      <c r="G242" s="76">
        <v>43290</v>
      </c>
      <c r="H242" s="74">
        <v>39.621362213174102</v>
      </c>
      <c r="I242" s="74">
        <v>-79.263371843088905</v>
      </c>
    </row>
    <row r="243" spans="1:12" hidden="1" x14ac:dyDescent="0.25">
      <c r="A243" s="74" t="s">
        <v>209</v>
      </c>
      <c r="B243" s="74" t="s">
        <v>210</v>
      </c>
      <c r="C243" s="74" t="s">
        <v>235</v>
      </c>
      <c r="D243" s="74" t="s">
        <v>158</v>
      </c>
      <c r="E243" s="74" t="s">
        <v>202</v>
      </c>
      <c r="F243" s="74">
        <v>553</v>
      </c>
      <c r="G243" s="76">
        <v>43290</v>
      </c>
      <c r="H243" s="74">
        <v>39.6216972</v>
      </c>
      <c r="I243" s="74">
        <v>-79.263397222222196</v>
      </c>
      <c r="J243" s="76">
        <v>43291</v>
      </c>
      <c r="K243" s="74">
        <v>39.6216194</v>
      </c>
      <c r="L243" s="74">
        <v>-79.263245108712994</v>
      </c>
    </row>
    <row r="244" spans="1:12" hidden="1" x14ac:dyDescent="0.25">
      <c r="A244" s="74" t="s">
        <v>209</v>
      </c>
      <c r="B244" s="74" t="s">
        <v>210</v>
      </c>
      <c r="C244" s="74" t="s">
        <v>235</v>
      </c>
      <c r="D244" s="74" t="s">
        <v>158</v>
      </c>
      <c r="E244" s="74" t="s">
        <v>202</v>
      </c>
      <c r="F244" s="74">
        <v>562</v>
      </c>
      <c r="G244" s="76">
        <v>43290</v>
      </c>
      <c r="H244" s="74">
        <v>39.620664486085801</v>
      </c>
      <c r="I244" s="74">
        <v>-79.2631907062663</v>
      </c>
      <c r="J244" s="76">
        <v>43291</v>
      </c>
      <c r="K244" s="74">
        <v>39.620690938078098</v>
      </c>
      <c r="L244" s="74">
        <v>-79.263063498068206</v>
      </c>
    </row>
    <row r="245" spans="1:12" hidden="1" x14ac:dyDescent="0.25">
      <c r="A245" s="74" t="s">
        <v>209</v>
      </c>
      <c r="B245" s="74" t="s">
        <v>210</v>
      </c>
      <c r="C245" s="74" t="s">
        <v>235</v>
      </c>
      <c r="D245" s="74" t="s">
        <v>158</v>
      </c>
      <c r="E245" s="74" t="s">
        <v>202</v>
      </c>
      <c r="F245" s="74">
        <v>589</v>
      </c>
      <c r="G245" s="76">
        <v>43291</v>
      </c>
      <c r="H245" s="74">
        <v>39.621722200000001</v>
      </c>
      <c r="I245" s="74">
        <v>-79.263450000000006</v>
      </c>
    </row>
    <row r="246" spans="1:12" hidden="1" x14ac:dyDescent="0.25">
      <c r="A246" s="74" t="s">
        <v>209</v>
      </c>
      <c r="B246" s="74" t="s">
        <v>210</v>
      </c>
      <c r="C246" s="74" t="s">
        <v>235</v>
      </c>
      <c r="D246" s="74" t="s">
        <v>158</v>
      </c>
      <c r="E246" s="74" t="s">
        <v>202</v>
      </c>
      <c r="F246" s="74">
        <v>618</v>
      </c>
      <c r="G246" s="76">
        <v>43293</v>
      </c>
      <c r="H246" s="74">
        <v>39.622211100000001</v>
      </c>
      <c r="I246" s="74">
        <v>-79.263833333333295</v>
      </c>
    </row>
    <row r="247" spans="1:12" hidden="1" x14ac:dyDescent="0.25">
      <c r="A247" s="74" t="s">
        <v>250</v>
      </c>
      <c r="B247" s="74" t="s">
        <v>244</v>
      </c>
      <c r="C247" s="74" t="s">
        <v>235</v>
      </c>
      <c r="D247" s="74" t="s">
        <v>158</v>
      </c>
      <c r="E247" s="74" t="s">
        <v>206</v>
      </c>
      <c r="F247" s="74">
        <v>449</v>
      </c>
      <c r="G247" s="76">
        <v>43280</v>
      </c>
      <c r="H247" s="74">
        <v>39.630255599999998</v>
      </c>
      <c r="I247" s="74">
        <v>-79.257324999999994</v>
      </c>
    </row>
    <row r="248" spans="1:12" hidden="1" x14ac:dyDescent="0.25">
      <c r="A248" s="74" t="s">
        <v>299</v>
      </c>
      <c r="B248" s="74" t="s">
        <v>300</v>
      </c>
      <c r="C248" s="74" t="s">
        <v>235</v>
      </c>
      <c r="D248" s="74" t="s">
        <v>158</v>
      </c>
      <c r="E248" s="74" t="s">
        <v>206</v>
      </c>
      <c r="F248" s="74">
        <v>39</v>
      </c>
      <c r="G248" s="76">
        <v>43245</v>
      </c>
      <c r="H248" s="74">
        <v>39.616133300000001</v>
      </c>
      <c r="I248" s="74">
        <v>-79.269494444444405</v>
      </c>
    </row>
    <row r="249" spans="1:12" hidden="1" x14ac:dyDescent="0.25">
      <c r="A249" s="74" t="s">
        <v>299</v>
      </c>
      <c r="B249" s="74" t="s">
        <v>300</v>
      </c>
      <c r="C249" s="74" t="s">
        <v>235</v>
      </c>
      <c r="D249" s="74" t="s">
        <v>158</v>
      </c>
      <c r="E249" s="74" t="s">
        <v>202</v>
      </c>
      <c r="F249" s="74">
        <v>40</v>
      </c>
      <c r="G249" s="76">
        <v>43245</v>
      </c>
      <c r="H249" s="74">
        <v>39.616525000000003</v>
      </c>
      <c r="I249" s="74">
        <v>-79.267769444444397</v>
      </c>
    </row>
    <row r="250" spans="1:12" hidden="1" x14ac:dyDescent="0.25">
      <c r="A250" s="74" t="s">
        <v>299</v>
      </c>
      <c r="B250" s="74" t="s">
        <v>300</v>
      </c>
      <c r="C250" s="74" t="s">
        <v>235</v>
      </c>
      <c r="D250" s="74" t="s">
        <v>158</v>
      </c>
      <c r="E250" s="74" t="s">
        <v>206</v>
      </c>
      <c r="F250" s="74">
        <v>65</v>
      </c>
      <c r="G250" s="76">
        <v>43245</v>
      </c>
      <c r="H250" s="74">
        <v>39.616055600000003</v>
      </c>
      <c r="I250" s="74">
        <v>-79.269499999999994</v>
      </c>
    </row>
    <row r="251" spans="1:12" hidden="1" x14ac:dyDescent="0.25">
      <c r="A251" s="74" t="s">
        <v>252</v>
      </c>
      <c r="B251" s="74" t="s">
        <v>253</v>
      </c>
      <c r="C251" s="74" t="s">
        <v>24</v>
      </c>
      <c r="D251" s="74" t="s">
        <v>155</v>
      </c>
      <c r="E251" s="74" t="s">
        <v>202</v>
      </c>
      <c r="F251" s="74">
        <v>187</v>
      </c>
      <c r="G251" s="76">
        <v>43255</v>
      </c>
      <c r="H251" s="74">
        <v>39.604661100000001</v>
      </c>
      <c r="I251" s="74">
        <v>-79.277366666666595</v>
      </c>
    </row>
    <row r="252" spans="1:12" hidden="1" x14ac:dyDescent="0.25">
      <c r="A252" s="74" t="s">
        <v>238</v>
      </c>
      <c r="B252" s="74" t="s">
        <v>237</v>
      </c>
      <c r="C252" s="74" t="s">
        <v>24</v>
      </c>
      <c r="D252" s="74" t="s">
        <v>155</v>
      </c>
      <c r="E252" s="74" t="s">
        <v>202</v>
      </c>
      <c r="F252" s="74">
        <v>355</v>
      </c>
      <c r="G252" s="76">
        <v>43265</v>
      </c>
      <c r="H252" s="74">
        <v>39.626727799999998</v>
      </c>
      <c r="I252" s="74">
        <v>-79.257752777777497</v>
      </c>
    </row>
    <row r="253" spans="1:12" hidden="1" x14ac:dyDescent="0.25">
      <c r="A253" s="74" t="s">
        <v>340</v>
      </c>
      <c r="B253" s="74" t="s">
        <v>343</v>
      </c>
      <c r="C253" s="74" t="s">
        <v>44</v>
      </c>
      <c r="D253" s="74" t="s">
        <v>175</v>
      </c>
      <c r="E253" s="74" t="s">
        <v>202</v>
      </c>
      <c r="F253" s="74">
        <v>408</v>
      </c>
      <c r="G253" s="76">
        <v>43266</v>
      </c>
      <c r="H253" s="74">
        <v>39.5569639</v>
      </c>
      <c r="I253" s="74">
        <v>-79.244500000000002</v>
      </c>
    </row>
    <row r="254" spans="1:12" hidden="1" x14ac:dyDescent="0.25">
      <c r="A254" s="74" t="s">
        <v>195</v>
      </c>
      <c r="B254" s="74" t="s">
        <v>230</v>
      </c>
      <c r="C254" s="74" t="s">
        <v>44</v>
      </c>
      <c r="D254" s="74" t="s">
        <v>175</v>
      </c>
      <c r="E254" s="74" t="s">
        <v>202</v>
      </c>
      <c r="F254" s="74">
        <v>312</v>
      </c>
      <c r="G254" s="76">
        <v>43263</v>
      </c>
      <c r="H254" s="74">
        <v>39.535033300000002</v>
      </c>
      <c r="I254" s="74">
        <v>-79.482977777777705</v>
      </c>
    </row>
    <row r="255" spans="1:12" hidden="1" x14ac:dyDescent="0.25">
      <c r="A255" s="74" t="s">
        <v>197</v>
      </c>
      <c r="B255" s="74" t="s">
        <v>207</v>
      </c>
      <c r="C255" s="74" t="s">
        <v>44</v>
      </c>
      <c r="D255" s="74" t="s">
        <v>175</v>
      </c>
      <c r="E255" s="74" t="s">
        <v>202</v>
      </c>
      <c r="F255" s="74">
        <v>410</v>
      </c>
      <c r="G255" s="76">
        <v>43267</v>
      </c>
      <c r="H255" s="74">
        <v>39.545197199999997</v>
      </c>
      <c r="I255" s="74">
        <v>-79.2525166663888</v>
      </c>
    </row>
    <row r="256" spans="1:12" hidden="1" x14ac:dyDescent="0.25">
      <c r="A256" s="74" t="s">
        <v>277</v>
      </c>
      <c r="B256" s="74" t="s">
        <v>278</v>
      </c>
      <c r="C256" s="74" t="s">
        <v>44</v>
      </c>
      <c r="D256" s="74" t="s">
        <v>175</v>
      </c>
      <c r="E256" s="74" t="s">
        <v>202</v>
      </c>
      <c r="F256" s="74">
        <v>74</v>
      </c>
      <c r="G256" s="76">
        <v>43245</v>
      </c>
      <c r="H256" s="74">
        <v>39.602397199999999</v>
      </c>
      <c r="I256" s="74">
        <v>-79.272658333333297</v>
      </c>
    </row>
    <row r="257" spans="1:12" hidden="1" x14ac:dyDescent="0.25">
      <c r="A257" s="74" t="s">
        <v>277</v>
      </c>
      <c r="B257" s="74" t="s">
        <v>278</v>
      </c>
      <c r="C257" s="74" t="s">
        <v>44</v>
      </c>
      <c r="D257" s="74" t="s">
        <v>175</v>
      </c>
      <c r="E257" s="74" t="s">
        <v>202</v>
      </c>
      <c r="F257" s="74">
        <v>77</v>
      </c>
      <c r="G257" s="76">
        <v>43245</v>
      </c>
      <c r="H257" s="74">
        <v>39.602008300000001</v>
      </c>
      <c r="I257" s="74">
        <v>-79.272513888888795</v>
      </c>
    </row>
    <row r="258" spans="1:12" hidden="1" x14ac:dyDescent="0.25">
      <c r="A258" s="74" t="s">
        <v>277</v>
      </c>
      <c r="B258" s="74" t="s">
        <v>278</v>
      </c>
      <c r="C258" s="74" t="s">
        <v>44</v>
      </c>
      <c r="D258" s="74" t="s">
        <v>175</v>
      </c>
      <c r="E258" s="74" t="s">
        <v>202</v>
      </c>
      <c r="F258" s="74">
        <v>79</v>
      </c>
      <c r="G258" s="76">
        <v>43245</v>
      </c>
      <c r="H258" s="74">
        <v>39.602291700000002</v>
      </c>
      <c r="I258" s="74">
        <v>-79.273094444444396</v>
      </c>
    </row>
    <row r="259" spans="1:12" hidden="1" x14ac:dyDescent="0.25">
      <c r="A259" s="74" t="s">
        <v>277</v>
      </c>
      <c r="B259" s="74" t="s">
        <v>278</v>
      </c>
      <c r="C259" s="74" t="s">
        <v>44</v>
      </c>
      <c r="D259" s="74" t="s">
        <v>175</v>
      </c>
      <c r="E259" s="74" t="s">
        <v>206</v>
      </c>
      <c r="F259" s="74">
        <v>495</v>
      </c>
      <c r="G259" s="76">
        <v>43284</v>
      </c>
      <c r="H259" s="74">
        <v>39.601261100000002</v>
      </c>
      <c r="I259" s="74">
        <v>-79.273536111111099</v>
      </c>
    </row>
    <row r="260" spans="1:12" hidden="1" x14ac:dyDescent="0.25">
      <c r="A260" s="74" t="s">
        <v>277</v>
      </c>
      <c r="B260" s="74" t="s">
        <v>278</v>
      </c>
      <c r="C260" s="74" t="s">
        <v>44</v>
      </c>
      <c r="D260" s="74" t="s">
        <v>175</v>
      </c>
      <c r="E260" s="74" t="s">
        <v>202</v>
      </c>
      <c r="F260" s="74">
        <v>502</v>
      </c>
      <c r="G260" s="76">
        <v>43284</v>
      </c>
      <c r="H260" s="74">
        <v>39.601661100000001</v>
      </c>
      <c r="I260" s="74">
        <v>-79.2733611111111</v>
      </c>
    </row>
    <row r="261" spans="1:12" hidden="1" x14ac:dyDescent="0.25">
      <c r="A261" s="74" t="s">
        <v>252</v>
      </c>
      <c r="B261" s="74" t="s">
        <v>253</v>
      </c>
      <c r="C261" s="74" t="s">
        <v>264</v>
      </c>
      <c r="D261" s="74" t="s">
        <v>175</v>
      </c>
      <c r="E261" s="74" t="s">
        <v>202</v>
      </c>
      <c r="F261" s="74">
        <v>574</v>
      </c>
      <c r="G261" s="76">
        <v>43291</v>
      </c>
      <c r="H261" s="74">
        <v>39.606105599999999</v>
      </c>
      <c r="I261" s="74">
        <v>-79.276886111111097</v>
      </c>
    </row>
    <row r="262" spans="1:12" hidden="1" x14ac:dyDescent="0.25">
      <c r="A262" s="74" t="s">
        <v>252</v>
      </c>
      <c r="B262" s="74" t="s">
        <v>253</v>
      </c>
      <c r="C262" s="74" t="s">
        <v>44</v>
      </c>
      <c r="D262" s="74" t="s">
        <v>175</v>
      </c>
      <c r="E262" s="74" t="s">
        <v>202</v>
      </c>
      <c r="F262" s="74">
        <v>602</v>
      </c>
      <c r="G262" s="76">
        <v>43293</v>
      </c>
      <c r="H262" s="74">
        <v>39.604194399999997</v>
      </c>
      <c r="I262" s="74">
        <v>-79.2773055555555</v>
      </c>
    </row>
    <row r="263" spans="1:12" hidden="1" x14ac:dyDescent="0.25">
      <c r="A263" s="74" t="s">
        <v>209</v>
      </c>
      <c r="B263" s="74" t="s">
        <v>210</v>
      </c>
      <c r="C263" s="74" t="s">
        <v>44</v>
      </c>
      <c r="D263" s="74" t="s">
        <v>175</v>
      </c>
      <c r="E263" s="74" t="s">
        <v>202</v>
      </c>
      <c r="F263" s="74">
        <v>157</v>
      </c>
      <c r="G263" s="76">
        <v>43249</v>
      </c>
      <c r="H263" s="74">
        <v>39.620644400000003</v>
      </c>
      <c r="I263" s="74">
        <v>-79.263383330555499</v>
      </c>
    </row>
    <row r="264" spans="1:12" hidden="1" x14ac:dyDescent="0.25">
      <c r="A264" s="74" t="s">
        <v>209</v>
      </c>
      <c r="B264" s="74" t="s">
        <v>210</v>
      </c>
      <c r="C264" s="74" t="s">
        <v>44</v>
      </c>
      <c r="D264" s="74" t="s">
        <v>175</v>
      </c>
      <c r="E264" s="74" t="s">
        <v>202</v>
      </c>
      <c r="F264" s="74">
        <v>171</v>
      </c>
      <c r="G264" s="76">
        <v>43249</v>
      </c>
      <c r="H264" s="74">
        <v>39.620697200000002</v>
      </c>
      <c r="I264" s="74">
        <v>-79.263541666666598</v>
      </c>
    </row>
    <row r="265" spans="1:12" hidden="1" x14ac:dyDescent="0.25">
      <c r="A265" s="74" t="s">
        <v>209</v>
      </c>
      <c r="B265" s="74" t="s">
        <v>210</v>
      </c>
      <c r="C265" s="74" t="s">
        <v>44</v>
      </c>
      <c r="D265" s="74" t="s">
        <v>175</v>
      </c>
      <c r="E265" s="74" t="s">
        <v>202</v>
      </c>
      <c r="F265" s="74">
        <v>303</v>
      </c>
      <c r="G265" s="76">
        <v>43260</v>
      </c>
      <c r="H265" s="74">
        <v>39.621099999999998</v>
      </c>
      <c r="I265" s="74">
        <v>-79.263283333333305</v>
      </c>
    </row>
    <row r="266" spans="1:12" hidden="1" x14ac:dyDescent="0.25">
      <c r="A266" s="74" t="s">
        <v>209</v>
      </c>
      <c r="B266" s="74" t="s">
        <v>210</v>
      </c>
      <c r="C266" s="74" t="s">
        <v>44</v>
      </c>
      <c r="D266" s="74" t="s">
        <v>175</v>
      </c>
      <c r="E266" s="74" t="s">
        <v>202</v>
      </c>
      <c r="F266" s="74">
        <v>366</v>
      </c>
      <c r="G266" s="76">
        <v>43266</v>
      </c>
      <c r="H266" s="74">
        <v>39.620816699999999</v>
      </c>
      <c r="I266" s="74">
        <v>-79.263297222219407</v>
      </c>
    </row>
    <row r="267" spans="1:12" hidden="1" x14ac:dyDescent="0.25">
      <c r="A267" s="74" t="s">
        <v>209</v>
      </c>
      <c r="B267" s="74" t="s">
        <v>210</v>
      </c>
      <c r="C267" s="74" t="s">
        <v>44</v>
      </c>
      <c r="D267" s="74" t="s">
        <v>175</v>
      </c>
      <c r="E267" s="74" t="s">
        <v>202</v>
      </c>
      <c r="F267" s="74">
        <v>460</v>
      </c>
      <c r="G267" s="76">
        <v>43281</v>
      </c>
      <c r="H267" s="74">
        <v>39.621186100000003</v>
      </c>
      <c r="I267" s="74">
        <v>-79.263336111111101</v>
      </c>
      <c r="J267" s="76">
        <v>43293</v>
      </c>
      <c r="K267" s="74">
        <v>39.620813900000002</v>
      </c>
      <c r="L267" s="74">
        <v>-79.263649999999998</v>
      </c>
    </row>
    <row r="268" spans="1:12" hidden="1" x14ac:dyDescent="0.25">
      <c r="A268" s="74" t="s">
        <v>209</v>
      </c>
      <c r="B268" s="74" t="s">
        <v>210</v>
      </c>
      <c r="C268" s="74" t="s">
        <v>44</v>
      </c>
      <c r="D268" s="74" t="s">
        <v>175</v>
      </c>
      <c r="E268" s="74" t="s">
        <v>202</v>
      </c>
      <c r="F268" s="74">
        <v>517</v>
      </c>
      <c r="G268" s="76">
        <v>43290</v>
      </c>
      <c r="H268" s="74">
        <v>39.620663899999997</v>
      </c>
      <c r="I268" s="74">
        <v>-79.263358333333301</v>
      </c>
    </row>
    <row r="269" spans="1:12" hidden="1" x14ac:dyDescent="0.25">
      <c r="A269" s="74" t="s">
        <v>209</v>
      </c>
      <c r="B269" s="74" t="s">
        <v>210</v>
      </c>
      <c r="C269" s="74" t="s">
        <v>44</v>
      </c>
      <c r="D269" s="74" t="s">
        <v>175</v>
      </c>
      <c r="E269" s="74" t="s">
        <v>202</v>
      </c>
      <c r="F269" s="74">
        <v>561</v>
      </c>
      <c r="G269" s="76">
        <v>43290</v>
      </c>
      <c r="H269" s="74">
        <v>39.621108300000003</v>
      </c>
      <c r="I269" s="74">
        <v>-79.263122222222194</v>
      </c>
    </row>
    <row r="270" spans="1:12" hidden="1" x14ac:dyDescent="0.25">
      <c r="A270" s="74" t="s">
        <v>209</v>
      </c>
      <c r="B270" s="74" t="s">
        <v>210</v>
      </c>
      <c r="C270" s="74" t="s">
        <v>44</v>
      </c>
      <c r="D270" s="74" t="s">
        <v>175</v>
      </c>
      <c r="E270" s="74" t="s">
        <v>202</v>
      </c>
      <c r="F270" s="74">
        <v>587</v>
      </c>
      <c r="G270" s="76">
        <v>43291</v>
      </c>
      <c r="H270" s="74">
        <v>39.621722200000001</v>
      </c>
      <c r="I270" s="74">
        <v>-79.263450000000006</v>
      </c>
      <c r="J270" s="76">
        <v>43293</v>
      </c>
      <c r="K270" s="74">
        <v>39.621451918908797</v>
      </c>
      <c r="L270" s="74">
        <v>-79.263224313738505</v>
      </c>
    </row>
    <row r="271" spans="1:12" hidden="1" x14ac:dyDescent="0.25">
      <c r="A271" s="74" t="s">
        <v>209</v>
      </c>
      <c r="B271" s="74" t="s">
        <v>210</v>
      </c>
      <c r="C271" s="74" t="s">
        <v>44</v>
      </c>
      <c r="D271" s="74" t="s">
        <v>175</v>
      </c>
      <c r="E271" s="74" t="s">
        <v>202</v>
      </c>
      <c r="F271" s="74">
        <v>612</v>
      </c>
      <c r="G271" s="76">
        <v>43293</v>
      </c>
      <c r="H271" s="74">
        <v>39.620813900000002</v>
      </c>
      <c r="I271" s="74">
        <v>-79.263649999999998</v>
      </c>
    </row>
    <row r="272" spans="1:12" hidden="1" x14ac:dyDescent="0.25">
      <c r="A272" s="74" t="s">
        <v>299</v>
      </c>
      <c r="B272" s="74" t="s">
        <v>300</v>
      </c>
      <c r="C272" s="74" t="s">
        <v>44</v>
      </c>
      <c r="D272" s="74" t="s">
        <v>175</v>
      </c>
      <c r="E272" s="74" t="s">
        <v>202</v>
      </c>
      <c r="F272" s="74">
        <v>41</v>
      </c>
      <c r="G272" s="76">
        <v>43245</v>
      </c>
      <c r="H272" s="74">
        <v>39.616525000000003</v>
      </c>
      <c r="I272" s="74">
        <v>-79.267769444444397</v>
      </c>
    </row>
    <row r="273" spans="1:9" hidden="1" x14ac:dyDescent="0.25">
      <c r="A273" s="74" t="s">
        <v>299</v>
      </c>
      <c r="B273" s="74" t="s">
        <v>300</v>
      </c>
      <c r="C273" s="74" t="s">
        <v>44</v>
      </c>
      <c r="D273" s="74" t="s">
        <v>175</v>
      </c>
      <c r="E273" s="74" t="s">
        <v>202</v>
      </c>
      <c r="F273" s="74">
        <v>64</v>
      </c>
      <c r="G273" s="76">
        <v>43245</v>
      </c>
      <c r="H273" s="74">
        <v>39.616</v>
      </c>
      <c r="I273" s="74">
        <v>-79.269377777777706</v>
      </c>
    </row>
    <row r="274" spans="1:9" hidden="1" x14ac:dyDescent="0.25">
      <c r="A274" s="74" t="s">
        <v>299</v>
      </c>
      <c r="B274" s="74" t="s">
        <v>300</v>
      </c>
      <c r="C274" s="74" t="s">
        <v>44</v>
      </c>
      <c r="D274" s="74" t="s">
        <v>175</v>
      </c>
      <c r="E274" s="74" t="s">
        <v>202</v>
      </c>
      <c r="F274" s="74">
        <v>66</v>
      </c>
      <c r="G274" s="76">
        <v>43245</v>
      </c>
      <c r="H274" s="74">
        <v>39.61515</v>
      </c>
      <c r="I274" s="74">
        <v>-79.272491666666596</v>
      </c>
    </row>
    <row r="275" spans="1:9" hidden="1" x14ac:dyDescent="0.25">
      <c r="A275" s="74" t="s">
        <v>340</v>
      </c>
      <c r="B275" s="74" t="s">
        <v>343</v>
      </c>
      <c r="C275" s="74" t="s">
        <v>205</v>
      </c>
      <c r="D275" s="74" t="s">
        <v>161</v>
      </c>
      <c r="E275" s="74" t="s">
        <v>202</v>
      </c>
      <c r="F275" s="74">
        <v>192</v>
      </c>
      <c r="G275" s="76">
        <v>43258</v>
      </c>
      <c r="H275" s="74">
        <v>39.5570722</v>
      </c>
      <c r="I275" s="74">
        <v>-79.244347222222203</v>
      </c>
    </row>
    <row r="276" spans="1:9" hidden="1" x14ac:dyDescent="0.25">
      <c r="A276" s="74" t="s">
        <v>197</v>
      </c>
      <c r="B276" s="74" t="s">
        <v>207</v>
      </c>
      <c r="C276" s="74" t="s">
        <v>205</v>
      </c>
      <c r="D276" s="74" t="s">
        <v>161</v>
      </c>
      <c r="E276" s="76" t="s">
        <v>206</v>
      </c>
      <c r="F276" s="74">
        <v>120</v>
      </c>
      <c r="G276" s="76">
        <v>43248</v>
      </c>
      <c r="H276" s="74">
        <v>39.545311099999999</v>
      </c>
      <c r="I276" s="74">
        <v>-79.252249972222202</v>
      </c>
    </row>
    <row r="277" spans="1:9" hidden="1" x14ac:dyDescent="0.25">
      <c r="A277" s="74" t="s">
        <v>197</v>
      </c>
      <c r="B277" s="74" t="s">
        <v>207</v>
      </c>
      <c r="C277" s="74" t="s">
        <v>205</v>
      </c>
      <c r="D277" s="74" t="s">
        <v>161</v>
      </c>
      <c r="E277" s="74" t="s">
        <v>202</v>
      </c>
      <c r="F277" s="74">
        <v>121</v>
      </c>
      <c r="G277" s="76">
        <v>43256</v>
      </c>
      <c r="H277" s="74">
        <v>39.545311099999999</v>
      </c>
      <c r="I277" s="74">
        <v>-79.252249972222202</v>
      </c>
    </row>
    <row r="278" spans="1:9" hidden="1" x14ac:dyDescent="0.25">
      <c r="A278" s="74" t="s">
        <v>197</v>
      </c>
      <c r="B278" s="74" t="s">
        <v>207</v>
      </c>
      <c r="C278" s="74" t="s">
        <v>205</v>
      </c>
      <c r="D278" s="74" t="s">
        <v>161</v>
      </c>
      <c r="E278" s="74" t="s">
        <v>202</v>
      </c>
      <c r="F278" s="74">
        <v>123</v>
      </c>
      <c r="G278" s="76">
        <v>43257</v>
      </c>
      <c r="H278" s="74">
        <v>39.545311099999999</v>
      </c>
      <c r="I278" s="74">
        <v>-79.252249972222202</v>
      </c>
    </row>
    <row r="279" spans="1:9" hidden="1" x14ac:dyDescent="0.25">
      <c r="A279" s="74" t="s">
        <v>197</v>
      </c>
      <c r="B279" s="74" t="s">
        <v>207</v>
      </c>
      <c r="C279" s="74" t="s">
        <v>205</v>
      </c>
      <c r="D279" s="74" t="s">
        <v>161</v>
      </c>
      <c r="E279" s="74" t="s">
        <v>202</v>
      </c>
      <c r="F279" s="74">
        <v>124</v>
      </c>
      <c r="G279" s="76">
        <v>43258</v>
      </c>
      <c r="H279" s="74">
        <v>39.545311099999999</v>
      </c>
      <c r="I279" s="74">
        <v>-79.252249972222202</v>
      </c>
    </row>
    <row r="280" spans="1:9" hidden="1" x14ac:dyDescent="0.25">
      <c r="A280" s="74" t="s">
        <v>197</v>
      </c>
      <c r="B280" s="74" t="s">
        <v>207</v>
      </c>
      <c r="C280" s="74" t="s">
        <v>205</v>
      </c>
      <c r="D280" s="74" t="s">
        <v>161</v>
      </c>
      <c r="E280" s="76" t="s">
        <v>206</v>
      </c>
      <c r="F280" s="74">
        <v>125</v>
      </c>
      <c r="G280" s="76">
        <v>43249</v>
      </c>
      <c r="H280" s="74">
        <v>39.545311099999999</v>
      </c>
      <c r="I280" s="74">
        <v>-79.252249972222202</v>
      </c>
    </row>
    <row r="281" spans="1:9" hidden="1" x14ac:dyDescent="0.25">
      <c r="A281" s="74" t="s">
        <v>197</v>
      </c>
      <c r="B281" s="74" t="s">
        <v>207</v>
      </c>
      <c r="C281" s="74" t="s">
        <v>205</v>
      </c>
      <c r="D281" s="74" t="s">
        <v>161</v>
      </c>
      <c r="E281" s="74" t="s">
        <v>202</v>
      </c>
      <c r="F281" s="74">
        <v>126</v>
      </c>
      <c r="G281" s="76">
        <v>43259</v>
      </c>
      <c r="H281" s="74">
        <v>39.545311099999999</v>
      </c>
      <c r="I281" s="74">
        <v>-79.252249972222202</v>
      </c>
    </row>
    <row r="282" spans="1:9" hidden="1" x14ac:dyDescent="0.25">
      <c r="A282" s="74" t="s">
        <v>197</v>
      </c>
      <c r="B282" s="74" t="s">
        <v>207</v>
      </c>
      <c r="C282" s="74" t="s">
        <v>205</v>
      </c>
      <c r="D282" s="74" t="s">
        <v>161</v>
      </c>
      <c r="E282" s="74" t="s">
        <v>202</v>
      </c>
      <c r="F282" s="74">
        <v>127</v>
      </c>
      <c r="G282" s="76">
        <v>43260</v>
      </c>
      <c r="H282" s="74">
        <v>39.544972199999997</v>
      </c>
      <c r="I282" s="74">
        <v>-79.252663888888804</v>
      </c>
    </row>
    <row r="283" spans="1:9" hidden="1" x14ac:dyDescent="0.25">
      <c r="A283" s="74" t="s">
        <v>197</v>
      </c>
      <c r="B283" s="74" t="s">
        <v>207</v>
      </c>
      <c r="C283" s="74" t="s">
        <v>205</v>
      </c>
      <c r="D283" s="74" t="s">
        <v>161</v>
      </c>
      <c r="E283" s="74" t="s">
        <v>202</v>
      </c>
      <c r="F283" s="74">
        <v>128</v>
      </c>
      <c r="G283" s="76">
        <v>43261</v>
      </c>
      <c r="H283" s="74">
        <v>39.544972199999997</v>
      </c>
      <c r="I283" s="74">
        <v>-79.252663888888804</v>
      </c>
    </row>
    <row r="284" spans="1:9" hidden="1" x14ac:dyDescent="0.25">
      <c r="A284" s="74" t="s">
        <v>197</v>
      </c>
      <c r="B284" s="74" t="s">
        <v>207</v>
      </c>
      <c r="C284" s="74" t="s">
        <v>205</v>
      </c>
      <c r="D284" s="74" t="s">
        <v>161</v>
      </c>
      <c r="E284" s="76" t="s">
        <v>206</v>
      </c>
      <c r="F284" s="74">
        <v>129</v>
      </c>
      <c r="G284" s="76">
        <v>43250</v>
      </c>
      <c r="H284" s="74">
        <v>39.544972199999997</v>
      </c>
      <c r="I284" s="74">
        <v>-79.252663888888804</v>
      </c>
    </row>
    <row r="285" spans="1:9" hidden="1" x14ac:dyDescent="0.25">
      <c r="A285" s="74" t="s">
        <v>197</v>
      </c>
      <c r="B285" s="74" t="s">
        <v>207</v>
      </c>
      <c r="C285" s="74" t="s">
        <v>205</v>
      </c>
      <c r="D285" s="74" t="s">
        <v>161</v>
      </c>
      <c r="E285" s="74" t="s">
        <v>202</v>
      </c>
      <c r="F285" s="74">
        <v>130</v>
      </c>
      <c r="G285" s="76">
        <v>43262</v>
      </c>
      <c r="H285" s="74">
        <v>39.545083300000002</v>
      </c>
      <c r="I285" s="74">
        <v>-79.252899999999997</v>
      </c>
    </row>
    <row r="286" spans="1:9" hidden="1" x14ac:dyDescent="0.25">
      <c r="A286" s="74" t="s">
        <v>197</v>
      </c>
      <c r="B286" s="74" t="s">
        <v>207</v>
      </c>
      <c r="C286" s="74" t="s">
        <v>205</v>
      </c>
      <c r="D286" s="74" t="s">
        <v>161</v>
      </c>
      <c r="E286" s="74" t="s">
        <v>202</v>
      </c>
      <c r="F286" s="74">
        <v>131</v>
      </c>
      <c r="G286" s="76">
        <v>43263</v>
      </c>
      <c r="H286" s="74">
        <v>39.545083300000002</v>
      </c>
      <c r="I286" s="74">
        <v>-79.252899999999997</v>
      </c>
    </row>
    <row r="287" spans="1:9" hidden="1" x14ac:dyDescent="0.25">
      <c r="A287" s="74" t="s">
        <v>197</v>
      </c>
      <c r="B287" s="74" t="s">
        <v>207</v>
      </c>
      <c r="C287" s="74" t="s">
        <v>205</v>
      </c>
      <c r="D287" s="74" t="s">
        <v>161</v>
      </c>
      <c r="E287" s="76" t="s">
        <v>206</v>
      </c>
      <c r="F287" s="74">
        <v>132</v>
      </c>
      <c r="G287" s="76">
        <v>43251</v>
      </c>
      <c r="H287" s="74">
        <v>39.545083300000002</v>
      </c>
      <c r="I287" s="74">
        <v>-79.252899999999997</v>
      </c>
    </row>
    <row r="288" spans="1:9" hidden="1" x14ac:dyDescent="0.25">
      <c r="A288" s="74" t="s">
        <v>197</v>
      </c>
      <c r="B288" s="74" t="s">
        <v>207</v>
      </c>
      <c r="C288" s="74" t="s">
        <v>205</v>
      </c>
      <c r="D288" s="74" t="s">
        <v>161</v>
      </c>
      <c r="E288" s="74" t="s">
        <v>202</v>
      </c>
      <c r="F288" s="74">
        <v>133</v>
      </c>
      <c r="G288" s="76">
        <v>43264</v>
      </c>
      <c r="H288" s="74">
        <v>39.545083300000002</v>
      </c>
      <c r="I288" s="74">
        <v>-79.252899999999997</v>
      </c>
    </row>
    <row r="289" spans="1:9" hidden="1" x14ac:dyDescent="0.25">
      <c r="A289" s="74" t="s">
        <v>197</v>
      </c>
      <c r="B289" s="74" t="s">
        <v>207</v>
      </c>
      <c r="C289" s="74" t="s">
        <v>205</v>
      </c>
      <c r="D289" s="74" t="s">
        <v>161</v>
      </c>
      <c r="E289" s="74" t="s">
        <v>202</v>
      </c>
      <c r="F289" s="74">
        <v>134</v>
      </c>
      <c r="G289" s="76">
        <v>43265</v>
      </c>
      <c r="H289" s="74">
        <v>39.545083300000002</v>
      </c>
      <c r="I289" s="74">
        <v>-79.252899999999997</v>
      </c>
    </row>
    <row r="290" spans="1:9" hidden="1" x14ac:dyDescent="0.25">
      <c r="A290" s="74" t="s">
        <v>197</v>
      </c>
      <c r="B290" s="74" t="s">
        <v>207</v>
      </c>
      <c r="C290" s="74" t="s">
        <v>205</v>
      </c>
      <c r="D290" s="74" t="s">
        <v>161</v>
      </c>
      <c r="E290" s="74" t="s">
        <v>202</v>
      </c>
      <c r="F290" s="74">
        <v>135</v>
      </c>
      <c r="G290" s="76">
        <v>43266</v>
      </c>
      <c r="H290" s="74">
        <v>39.545083300000002</v>
      </c>
      <c r="I290" s="74">
        <v>-79.252899999999997</v>
      </c>
    </row>
    <row r="291" spans="1:9" hidden="1" x14ac:dyDescent="0.25">
      <c r="A291" s="74" t="s">
        <v>197</v>
      </c>
      <c r="B291" s="74" t="s">
        <v>207</v>
      </c>
      <c r="C291" s="74" t="s">
        <v>205</v>
      </c>
      <c r="D291" s="74" t="s">
        <v>161</v>
      </c>
      <c r="E291" s="76" t="s">
        <v>206</v>
      </c>
      <c r="F291" s="74">
        <v>136</v>
      </c>
      <c r="G291" s="76">
        <v>43252</v>
      </c>
      <c r="H291" s="74">
        <v>39.545094400000004</v>
      </c>
      <c r="I291" s="77">
        <v>-79.252350000000007</v>
      </c>
    </row>
    <row r="292" spans="1:9" hidden="1" x14ac:dyDescent="0.25">
      <c r="A292" s="74" t="s">
        <v>197</v>
      </c>
      <c r="B292" s="74" t="s">
        <v>207</v>
      </c>
      <c r="C292" s="74" t="s">
        <v>205</v>
      </c>
      <c r="D292" s="74" t="s">
        <v>161</v>
      </c>
      <c r="E292" s="74" t="s">
        <v>202</v>
      </c>
      <c r="F292" s="74">
        <v>137</v>
      </c>
      <c r="G292" s="76">
        <v>43267</v>
      </c>
      <c r="H292" s="74">
        <v>39.545094400000004</v>
      </c>
      <c r="I292" s="77">
        <v>-79.252350000000007</v>
      </c>
    </row>
    <row r="293" spans="1:9" hidden="1" x14ac:dyDescent="0.25">
      <c r="A293" s="74" t="s">
        <v>197</v>
      </c>
      <c r="B293" s="74" t="s">
        <v>207</v>
      </c>
      <c r="C293" s="74" t="s">
        <v>205</v>
      </c>
      <c r="D293" s="74" t="s">
        <v>161</v>
      </c>
      <c r="E293" s="74" t="s">
        <v>202</v>
      </c>
      <c r="F293" s="74">
        <v>138</v>
      </c>
      <c r="G293" s="76">
        <v>43268</v>
      </c>
      <c r="H293" s="74">
        <v>39.545094400000004</v>
      </c>
      <c r="I293" s="77">
        <v>-79.252350000000007</v>
      </c>
    </row>
    <row r="294" spans="1:9" hidden="1" x14ac:dyDescent="0.25">
      <c r="A294" s="74" t="s">
        <v>197</v>
      </c>
      <c r="B294" s="74" t="s">
        <v>207</v>
      </c>
      <c r="C294" s="74" t="s">
        <v>205</v>
      </c>
      <c r="D294" s="74" t="s">
        <v>161</v>
      </c>
      <c r="E294" s="76" t="s">
        <v>206</v>
      </c>
      <c r="F294" s="74">
        <v>139</v>
      </c>
      <c r="G294" s="76">
        <v>43253</v>
      </c>
      <c r="H294" s="74">
        <v>39.545094400000004</v>
      </c>
      <c r="I294" s="77">
        <v>-79.252350000000007</v>
      </c>
    </row>
    <row r="295" spans="1:9" hidden="1" x14ac:dyDescent="0.25">
      <c r="A295" s="74" t="s">
        <v>197</v>
      </c>
      <c r="B295" s="74" t="s">
        <v>207</v>
      </c>
      <c r="C295" s="74" t="s">
        <v>205</v>
      </c>
      <c r="D295" s="74" t="s">
        <v>161</v>
      </c>
      <c r="E295" s="74" t="s">
        <v>202</v>
      </c>
      <c r="F295" s="74">
        <v>140</v>
      </c>
      <c r="G295" s="76">
        <v>43269</v>
      </c>
      <c r="H295" s="74">
        <v>39.545069400000003</v>
      </c>
      <c r="I295" s="74">
        <v>-79.252266666638803</v>
      </c>
    </row>
    <row r="296" spans="1:9" hidden="1" x14ac:dyDescent="0.25">
      <c r="A296" s="74" t="s">
        <v>197</v>
      </c>
      <c r="B296" s="74" t="s">
        <v>207</v>
      </c>
      <c r="C296" s="74" t="s">
        <v>205</v>
      </c>
      <c r="D296" s="74" t="s">
        <v>161</v>
      </c>
      <c r="E296" s="74" t="s">
        <v>202</v>
      </c>
      <c r="F296" s="74">
        <v>141</v>
      </c>
      <c r="G296" s="76">
        <v>43270</v>
      </c>
      <c r="H296" s="74">
        <v>39.545069400000003</v>
      </c>
      <c r="I296" s="74">
        <v>-79.252266666638803</v>
      </c>
    </row>
    <row r="297" spans="1:9" hidden="1" x14ac:dyDescent="0.25">
      <c r="A297" s="74" t="s">
        <v>197</v>
      </c>
      <c r="B297" s="74" t="s">
        <v>207</v>
      </c>
      <c r="C297" s="74" t="s">
        <v>205</v>
      </c>
      <c r="D297" s="74" t="s">
        <v>161</v>
      </c>
      <c r="E297" s="74" t="s">
        <v>202</v>
      </c>
      <c r="F297" s="74">
        <v>142</v>
      </c>
      <c r="G297" s="76">
        <v>43271</v>
      </c>
      <c r="H297" s="74">
        <v>39.545069400000003</v>
      </c>
      <c r="I297" s="74">
        <v>-79.252266666638803</v>
      </c>
    </row>
    <row r="298" spans="1:9" hidden="1" x14ac:dyDescent="0.25">
      <c r="A298" s="74" t="s">
        <v>197</v>
      </c>
      <c r="B298" s="74" t="s">
        <v>207</v>
      </c>
      <c r="C298" s="74" t="s">
        <v>205</v>
      </c>
      <c r="D298" s="74" t="s">
        <v>161</v>
      </c>
      <c r="E298" s="74" t="s">
        <v>202</v>
      </c>
      <c r="F298" s="74">
        <v>143</v>
      </c>
      <c r="G298" s="76">
        <v>43272</v>
      </c>
      <c r="H298" s="74">
        <v>39.545069400000003</v>
      </c>
      <c r="I298" s="74">
        <v>-79.252266666638803</v>
      </c>
    </row>
    <row r="299" spans="1:9" hidden="1" x14ac:dyDescent="0.25">
      <c r="A299" s="74" t="s">
        <v>197</v>
      </c>
      <c r="B299" s="74" t="s">
        <v>207</v>
      </c>
      <c r="C299" s="74" t="s">
        <v>205</v>
      </c>
      <c r="D299" s="74" t="s">
        <v>161</v>
      </c>
      <c r="E299" s="74" t="s">
        <v>202</v>
      </c>
      <c r="F299" s="74">
        <v>144</v>
      </c>
      <c r="G299" s="76">
        <v>43273</v>
      </c>
      <c r="H299" s="74">
        <v>39.545069400000003</v>
      </c>
      <c r="I299" s="74">
        <v>-79.252266666638803</v>
      </c>
    </row>
    <row r="300" spans="1:9" hidden="1" x14ac:dyDescent="0.25">
      <c r="A300" s="74" t="s">
        <v>197</v>
      </c>
      <c r="B300" s="74" t="s">
        <v>207</v>
      </c>
      <c r="C300" s="74" t="s">
        <v>205</v>
      </c>
      <c r="D300" s="74" t="s">
        <v>161</v>
      </c>
      <c r="E300" s="76" t="s">
        <v>206</v>
      </c>
      <c r="F300" s="74">
        <v>145</v>
      </c>
      <c r="G300" s="76">
        <v>43254</v>
      </c>
      <c r="H300" s="74">
        <v>39.545069400000003</v>
      </c>
      <c r="I300" s="74">
        <v>-79.252266666638803</v>
      </c>
    </row>
    <row r="301" spans="1:9" hidden="1" x14ac:dyDescent="0.25">
      <c r="A301" s="74" t="s">
        <v>197</v>
      </c>
      <c r="B301" s="74" t="s">
        <v>207</v>
      </c>
      <c r="C301" s="74" t="s">
        <v>205</v>
      </c>
      <c r="D301" s="74" t="s">
        <v>161</v>
      </c>
      <c r="E301" s="74" t="s">
        <v>202</v>
      </c>
      <c r="F301" s="74">
        <v>146</v>
      </c>
      <c r="G301" s="76">
        <v>43274</v>
      </c>
      <c r="H301" s="74">
        <v>39.545069400000003</v>
      </c>
      <c r="I301" s="74">
        <v>-79.252266666638803</v>
      </c>
    </row>
    <row r="302" spans="1:9" hidden="1" x14ac:dyDescent="0.25">
      <c r="A302" s="74" t="s">
        <v>197</v>
      </c>
      <c r="B302" s="74" t="s">
        <v>207</v>
      </c>
      <c r="C302" s="74" t="s">
        <v>205</v>
      </c>
      <c r="D302" s="74" t="s">
        <v>161</v>
      </c>
      <c r="E302" s="76" t="s">
        <v>206</v>
      </c>
      <c r="F302" s="74">
        <v>147</v>
      </c>
      <c r="G302" s="76">
        <v>43255</v>
      </c>
      <c r="H302" s="74">
        <v>39.545069400000003</v>
      </c>
      <c r="I302" s="74">
        <v>-79.252266666638803</v>
      </c>
    </row>
    <row r="303" spans="1:9" hidden="1" x14ac:dyDescent="0.25">
      <c r="A303" s="74" t="s">
        <v>197</v>
      </c>
      <c r="B303" s="74" t="s">
        <v>207</v>
      </c>
      <c r="C303" s="74" t="s">
        <v>205</v>
      </c>
      <c r="D303" s="74" t="s">
        <v>161</v>
      </c>
      <c r="E303" s="74" t="s">
        <v>202</v>
      </c>
      <c r="F303" s="74">
        <v>148</v>
      </c>
      <c r="G303" s="76">
        <v>43275</v>
      </c>
      <c r="H303" s="74">
        <v>39.545069400000003</v>
      </c>
      <c r="I303" s="74">
        <v>-79.252266666638803</v>
      </c>
    </row>
    <row r="304" spans="1:9" hidden="1" x14ac:dyDescent="0.25">
      <c r="A304" s="74" t="s">
        <v>197</v>
      </c>
      <c r="B304" s="74" t="s">
        <v>207</v>
      </c>
      <c r="C304" s="74" t="s">
        <v>205</v>
      </c>
      <c r="D304" s="74" t="s">
        <v>161</v>
      </c>
      <c r="E304" s="74" t="s">
        <v>202</v>
      </c>
      <c r="F304" s="74">
        <v>196</v>
      </c>
      <c r="G304" s="76">
        <v>43258</v>
      </c>
      <c r="H304" s="74">
        <v>39.5570722</v>
      </c>
      <c r="I304" s="74">
        <v>-79.244347222222203</v>
      </c>
    </row>
    <row r="305" spans="1:9" hidden="1" x14ac:dyDescent="0.25">
      <c r="A305" s="74" t="s">
        <v>197</v>
      </c>
      <c r="B305" s="74" t="s">
        <v>207</v>
      </c>
      <c r="C305" s="74" t="s">
        <v>205</v>
      </c>
      <c r="D305" s="74" t="s">
        <v>161</v>
      </c>
      <c r="E305" s="74" t="s">
        <v>202</v>
      </c>
      <c r="F305" s="74">
        <v>197</v>
      </c>
      <c r="G305" s="76">
        <v>43258</v>
      </c>
      <c r="H305" s="74">
        <v>39.5570722</v>
      </c>
      <c r="I305" s="74">
        <v>-79.244347222222203</v>
      </c>
    </row>
    <row r="306" spans="1:9" hidden="1" x14ac:dyDescent="0.25">
      <c r="A306" s="74" t="s">
        <v>197</v>
      </c>
      <c r="B306" s="74" t="s">
        <v>207</v>
      </c>
      <c r="C306" s="74" t="s">
        <v>205</v>
      </c>
      <c r="D306" s="74" t="s">
        <v>161</v>
      </c>
      <c r="E306" s="74" t="s">
        <v>202</v>
      </c>
      <c r="F306" s="74">
        <v>198</v>
      </c>
      <c r="G306" s="76">
        <v>43258</v>
      </c>
      <c r="H306" s="74">
        <v>39.5570722</v>
      </c>
      <c r="I306" s="74">
        <v>-79.244347222222203</v>
      </c>
    </row>
    <row r="307" spans="1:9" hidden="1" x14ac:dyDescent="0.25">
      <c r="A307" s="74" t="s">
        <v>197</v>
      </c>
      <c r="B307" s="74" t="s">
        <v>207</v>
      </c>
      <c r="C307" s="74" t="s">
        <v>205</v>
      </c>
      <c r="D307" s="74" t="s">
        <v>161</v>
      </c>
      <c r="E307" s="74" t="s">
        <v>206</v>
      </c>
      <c r="F307" s="74">
        <v>199</v>
      </c>
      <c r="G307" s="76">
        <v>43258</v>
      </c>
      <c r="H307" s="74">
        <v>39.5570722</v>
      </c>
      <c r="I307" s="74">
        <v>-79.244347222222203</v>
      </c>
    </row>
    <row r="308" spans="1:9" hidden="1" x14ac:dyDescent="0.25">
      <c r="A308" s="74" t="s">
        <v>197</v>
      </c>
      <c r="B308" s="74" t="s">
        <v>207</v>
      </c>
      <c r="C308" s="74" t="s">
        <v>205</v>
      </c>
      <c r="D308" s="74" t="s">
        <v>161</v>
      </c>
      <c r="E308" s="74" t="s">
        <v>202</v>
      </c>
      <c r="F308" s="74">
        <v>200</v>
      </c>
      <c r="G308" s="76">
        <v>43258</v>
      </c>
      <c r="H308" s="74">
        <v>39.5570722</v>
      </c>
      <c r="I308" s="74">
        <v>-79.244347222222203</v>
      </c>
    </row>
    <row r="309" spans="1:9" hidden="1" x14ac:dyDescent="0.25">
      <c r="A309" s="74" t="s">
        <v>197</v>
      </c>
      <c r="B309" s="74" t="s">
        <v>207</v>
      </c>
      <c r="C309" s="74" t="s">
        <v>205</v>
      </c>
      <c r="D309" s="74" t="s">
        <v>161</v>
      </c>
      <c r="E309" s="74" t="s">
        <v>206</v>
      </c>
      <c r="F309" s="74">
        <v>201</v>
      </c>
      <c r="G309" s="76">
        <v>43258</v>
      </c>
      <c r="H309" s="74">
        <v>39.5570722</v>
      </c>
      <c r="I309" s="74">
        <v>-79.244347222222203</v>
      </c>
    </row>
    <row r="310" spans="1:9" hidden="1" x14ac:dyDescent="0.25">
      <c r="A310" s="74" t="s">
        <v>197</v>
      </c>
      <c r="B310" s="74" t="s">
        <v>207</v>
      </c>
      <c r="C310" s="74" t="s">
        <v>205</v>
      </c>
      <c r="D310" s="74" t="s">
        <v>161</v>
      </c>
      <c r="E310" s="74" t="s">
        <v>202</v>
      </c>
      <c r="F310" s="74">
        <v>202</v>
      </c>
      <c r="G310" s="76">
        <v>43258</v>
      </c>
      <c r="H310" s="74">
        <v>39.5570722</v>
      </c>
      <c r="I310" s="74">
        <v>-79.244347222222203</v>
      </c>
    </row>
    <row r="311" spans="1:9" hidden="1" x14ac:dyDescent="0.25">
      <c r="A311" s="74" t="s">
        <v>197</v>
      </c>
      <c r="B311" s="74" t="s">
        <v>207</v>
      </c>
      <c r="C311" s="74" t="s">
        <v>205</v>
      </c>
      <c r="D311" s="74" t="s">
        <v>161</v>
      </c>
      <c r="E311" s="74" t="s">
        <v>202</v>
      </c>
      <c r="F311" s="74">
        <v>203</v>
      </c>
      <c r="G311" s="76">
        <v>43258</v>
      </c>
      <c r="H311" s="74">
        <v>39.5570722</v>
      </c>
      <c r="I311" s="74">
        <v>-79.244347222222203</v>
      </c>
    </row>
    <row r="312" spans="1:9" hidden="1" x14ac:dyDescent="0.25">
      <c r="A312" s="74" t="s">
        <v>197</v>
      </c>
      <c r="B312" s="74" t="s">
        <v>207</v>
      </c>
      <c r="C312" s="74" t="s">
        <v>205</v>
      </c>
      <c r="D312" s="74" t="s">
        <v>161</v>
      </c>
      <c r="E312" s="74" t="s">
        <v>206</v>
      </c>
      <c r="F312" s="74">
        <v>204</v>
      </c>
      <c r="G312" s="76">
        <v>43258</v>
      </c>
      <c r="H312" s="74">
        <v>39.5570722</v>
      </c>
      <c r="I312" s="74">
        <v>-79.244347222222203</v>
      </c>
    </row>
    <row r="313" spans="1:9" hidden="1" x14ac:dyDescent="0.25">
      <c r="A313" s="74" t="s">
        <v>197</v>
      </c>
      <c r="B313" s="74" t="s">
        <v>207</v>
      </c>
      <c r="C313" s="74" t="s">
        <v>205</v>
      </c>
      <c r="D313" s="74" t="s">
        <v>161</v>
      </c>
      <c r="E313" s="74" t="s">
        <v>202</v>
      </c>
      <c r="F313" s="74">
        <v>205</v>
      </c>
      <c r="G313" s="76">
        <v>43258</v>
      </c>
      <c r="H313" s="74">
        <v>39.5570722</v>
      </c>
      <c r="I313" s="74">
        <v>-79.244347222222203</v>
      </c>
    </row>
    <row r="314" spans="1:9" hidden="1" x14ac:dyDescent="0.25">
      <c r="A314" s="74" t="s">
        <v>197</v>
      </c>
      <c r="B314" s="74" t="s">
        <v>207</v>
      </c>
      <c r="C314" s="74" t="s">
        <v>205</v>
      </c>
      <c r="D314" s="74" t="s">
        <v>161</v>
      </c>
      <c r="E314" s="74" t="s">
        <v>206</v>
      </c>
      <c r="F314" s="74">
        <v>206</v>
      </c>
      <c r="G314" s="76">
        <v>43258</v>
      </c>
      <c r="H314" s="74">
        <v>39.5570722</v>
      </c>
      <c r="I314" s="74">
        <v>-79.244347222222203</v>
      </c>
    </row>
    <row r="315" spans="1:9" hidden="1" x14ac:dyDescent="0.25">
      <c r="A315" s="74" t="s">
        <v>197</v>
      </c>
      <c r="B315" s="74" t="s">
        <v>207</v>
      </c>
      <c r="C315" s="74" t="s">
        <v>205</v>
      </c>
      <c r="D315" s="74" t="s">
        <v>161</v>
      </c>
      <c r="E315" s="74" t="s">
        <v>202</v>
      </c>
      <c r="F315" s="74">
        <v>207</v>
      </c>
      <c r="G315" s="76">
        <v>43258</v>
      </c>
      <c r="H315" s="74">
        <v>39.5570722</v>
      </c>
      <c r="I315" s="74">
        <v>-79.244347222222203</v>
      </c>
    </row>
    <row r="316" spans="1:9" hidden="1" x14ac:dyDescent="0.25">
      <c r="A316" s="74" t="s">
        <v>197</v>
      </c>
      <c r="B316" s="74" t="s">
        <v>207</v>
      </c>
      <c r="C316" s="74" t="s">
        <v>205</v>
      </c>
      <c r="D316" s="74" t="s">
        <v>161</v>
      </c>
      <c r="E316" s="74" t="s">
        <v>202</v>
      </c>
      <c r="F316" s="74">
        <v>208</v>
      </c>
      <c r="G316" s="76">
        <v>43258</v>
      </c>
      <c r="H316" s="74">
        <v>39.5570722</v>
      </c>
      <c r="I316" s="74">
        <v>-79.244347222222203</v>
      </c>
    </row>
    <row r="317" spans="1:9" hidden="1" x14ac:dyDescent="0.25">
      <c r="A317" s="74" t="s">
        <v>197</v>
      </c>
      <c r="B317" s="74" t="s">
        <v>207</v>
      </c>
      <c r="C317" s="74" t="s">
        <v>205</v>
      </c>
      <c r="D317" s="74" t="s">
        <v>161</v>
      </c>
      <c r="E317" s="74" t="s">
        <v>202</v>
      </c>
      <c r="F317" s="74">
        <v>209</v>
      </c>
      <c r="G317" s="76">
        <v>43258</v>
      </c>
      <c r="H317" s="74">
        <v>39.5570722</v>
      </c>
      <c r="I317" s="74">
        <v>-79.244347222222203</v>
      </c>
    </row>
    <row r="318" spans="1:9" hidden="1" x14ac:dyDescent="0.25">
      <c r="A318" s="74" t="s">
        <v>197</v>
      </c>
      <c r="B318" s="74" t="s">
        <v>207</v>
      </c>
      <c r="C318" s="74" t="s">
        <v>205</v>
      </c>
      <c r="D318" s="74" t="s">
        <v>161</v>
      </c>
      <c r="E318" s="74" t="s">
        <v>202</v>
      </c>
      <c r="F318" s="74">
        <v>211</v>
      </c>
      <c r="G318" s="76">
        <v>43258</v>
      </c>
      <c r="H318" s="74">
        <v>39.5570722</v>
      </c>
      <c r="I318" s="74">
        <v>-79.244347222222203</v>
      </c>
    </row>
    <row r="319" spans="1:9" hidden="1" x14ac:dyDescent="0.25">
      <c r="A319" s="74" t="s">
        <v>197</v>
      </c>
      <c r="B319" s="74" t="s">
        <v>207</v>
      </c>
      <c r="C319" s="74" t="s">
        <v>205</v>
      </c>
      <c r="D319" s="74" t="s">
        <v>161</v>
      </c>
      <c r="E319" s="74" t="s">
        <v>202</v>
      </c>
      <c r="F319" s="74">
        <v>212</v>
      </c>
      <c r="G319" s="76">
        <v>43258</v>
      </c>
      <c r="H319" s="74">
        <v>39.5570722</v>
      </c>
      <c r="I319" s="74">
        <v>-79.244347222222203</v>
      </c>
    </row>
    <row r="320" spans="1:9" hidden="1" x14ac:dyDescent="0.25">
      <c r="A320" s="74" t="s">
        <v>197</v>
      </c>
      <c r="B320" s="74" t="s">
        <v>207</v>
      </c>
      <c r="C320" s="74" t="s">
        <v>205</v>
      </c>
      <c r="D320" s="74" t="s">
        <v>161</v>
      </c>
      <c r="E320" s="74" t="s">
        <v>206</v>
      </c>
      <c r="F320" s="74">
        <v>213</v>
      </c>
      <c r="G320" s="76">
        <v>43258</v>
      </c>
      <c r="H320" s="74">
        <v>39.5570722</v>
      </c>
      <c r="I320" s="74">
        <v>-79.244347222222203</v>
      </c>
    </row>
    <row r="321" spans="1:9" hidden="1" x14ac:dyDescent="0.25">
      <c r="A321" s="74" t="s">
        <v>197</v>
      </c>
      <c r="B321" s="74" t="s">
        <v>207</v>
      </c>
      <c r="C321" s="74" t="s">
        <v>205</v>
      </c>
      <c r="D321" s="74" t="s">
        <v>161</v>
      </c>
      <c r="E321" s="74" t="s">
        <v>206</v>
      </c>
      <c r="F321" s="74">
        <v>214</v>
      </c>
      <c r="G321" s="76">
        <v>43258</v>
      </c>
      <c r="H321" s="74">
        <v>39.5570722</v>
      </c>
      <c r="I321" s="74">
        <v>-79.244347222222203</v>
      </c>
    </row>
    <row r="322" spans="1:9" hidden="1" x14ac:dyDescent="0.25">
      <c r="A322" s="74" t="s">
        <v>197</v>
      </c>
      <c r="B322" s="74" t="s">
        <v>207</v>
      </c>
      <c r="C322" s="74" t="s">
        <v>205</v>
      </c>
      <c r="D322" s="74" t="s">
        <v>161</v>
      </c>
      <c r="E322" s="74" t="s">
        <v>202</v>
      </c>
      <c r="F322" s="74">
        <v>215</v>
      </c>
      <c r="G322" s="76">
        <v>43258</v>
      </c>
      <c r="H322" s="74">
        <v>39.5570722</v>
      </c>
      <c r="I322" s="74">
        <v>-79.244347222222203</v>
      </c>
    </row>
    <row r="323" spans="1:9" hidden="1" x14ac:dyDescent="0.25">
      <c r="A323" s="74" t="s">
        <v>197</v>
      </c>
      <c r="B323" s="74" t="s">
        <v>207</v>
      </c>
      <c r="C323" s="74" t="s">
        <v>205</v>
      </c>
      <c r="D323" s="74" t="s">
        <v>161</v>
      </c>
      <c r="E323" s="74" t="s">
        <v>202</v>
      </c>
      <c r="F323" s="74">
        <v>216</v>
      </c>
      <c r="G323" s="76">
        <v>43258</v>
      </c>
      <c r="H323" s="74">
        <v>39.5570722</v>
      </c>
      <c r="I323" s="74">
        <v>-79.244347222222203</v>
      </c>
    </row>
    <row r="324" spans="1:9" hidden="1" x14ac:dyDescent="0.25">
      <c r="A324" s="74" t="s">
        <v>197</v>
      </c>
      <c r="B324" s="74" t="s">
        <v>207</v>
      </c>
      <c r="C324" s="74" t="s">
        <v>205</v>
      </c>
      <c r="D324" s="74" t="s">
        <v>161</v>
      </c>
      <c r="E324" s="74" t="s">
        <v>202</v>
      </c>
      <c r="F324" s="74">
        <v>217</v>
      </c>
      <c r="G324" s="76">
        <v>43258</v>
      </c>
      <c r="H324" s="74">
        <v>39.5570722</v>
      </c>
      <c r="I324" s="74">
        <v>-79.244347222222203</v>
      </c>
    </row>
    <row r="325" spans="1:9" hidden="1" x14ac:dyDescent="0.25">
      <c r="A325" s="74" t="s">
        <v>197</v>
      </c>
      <c r="B325" s="74" t="s">
        <v>207</v>
      </c>
      <c r="C325" s="74" t="s">
        <v>205</v>
      </c>
      <c r="D325" s="74" t="s">
        <v>161</v>
      </c>
      <c r="E325" s="74" t="s">
        <v>202</v>
      </c>
      <c r="F325" s="74">
        <v>220</v>
      </c>
      <c r="G325" s="76">
        <v>43258</v>
      </c>
      <c r="H325" s="74">
        <v>39.5570722</v>
      </c>
      <c r="I325" s="74">
        <v>-79.244347222222203</v>
      </c>
    </row>
    <row r="326" spans="1:9" hidden="1" x14ac:dyDescent="0.25">
      <c r="A326" s="74" t="s">
        <v>197</v>
      </c>
      <c r="B326" s="74" t="s">
        <v>207</v>
      </c>
      <c r="C326" s="74" t="s">
        <v>205</v>
      </c>
      <c r="D326" s="74" t="s">
        <v>161</v>
      </c>
      <c r="E326" s="74" t="s">
        <v>206</v>
      </c>
      <c r="F326" s="74">
        <v>222</v>
      </c>
      <c r="G326" s="76">
        <v>43258</v>
      </c>
      <c r="H326" s="74">
        <v>39.5570722</v>
      </c>
      <c r="I326" s="74">
        <v>-79.244347222222203</v>
      </c>
    </row>
    <row r="327" spans="1:9" hidden="1" x14ac:dyDescent="0.25">
      <c r="A327" s="74" t="s">
        <v>197</v>
      </c>
      <c r="B327" s="74" t="s">
        <v>207</v>
      </c>
      <c r="C327" s="74" t="s">
        <v>205</v>
      </c>
      <c r="D327" s="74" t="s">
        <v>161</v>
      </c>
      <c r="E327" s="74" t="s">
        <v>202</v>
      </c>
      <c r="F327" s="74">
        <v>221</v>
      </c>
      <c r="G327" s="76">
        <v>43258</v>
      </c>
      <c r="H327" s="74">
        <v>39.5570722</v>
      </c>
      <c r="I327" s="74">
        <v>-79.244347222222203</v>
      </c>
    </row>
    <row r="328" spans="1:9" hidden="1" x14ac:dyDescent="0.25">
      <c r="A328" s="74" t="s">
        <v>197</v>
      </c>
      <c r="B328" s="74" t="s">
        <v>207</v>
      </c>
      <c r="C328" s="74" t="s">
        <v>205</v>
      </c>
      <c r="D328" s="74" t="s">
        <v>161</v>
      </c>
      <c r="E328" s="74" t="s">
        <v>202</v>
      </c>
      <c r="F328" s="74">
        <v>223</v>
      </c>
      <c r="G328" s="76">
        <v>43258</v>
      </c>
      <c r="H328" s="74">
        <v>39.5570722</v>
      </c>
      <c r="I328" s="74">
        <v>-79.244347222222203</v>
      </c>
    </row>
    <row r="329" spans="1:9" hidden="1" x14ac:dyDescent="0.25">
      <c r="A329" s="74" t="s">
        <v>197</v>
      </c>
      <c r="B329" s="74" t="s">
        <v>207</v>
      </c>
      <c r="C329" s="74" t="s">
        <v>205</v>
      </c>
      <c r="D329" s="74" t="s">
        <v>161</v>
      </c>
      <c r="E329" s="74" t="s">
        <v>202</v>
      </c>
      <c r="F329" s="74">
        <v>225</v>
      </c>
      <c r="G329" s="76">
        <v>43258</v>
      </c>
      <c r="H329" s="74">
        <v>39.545002799999999</v>
      </c>
      <c r="I329" s="74">
        <v>-79.2527555527777</v>
      </c>
    </row>
    <row r="330" spans="1:9" hidden="1" x14ac:dyDescent="0.25">
      <c r="A330" s="74" t="s">
        <v>197</v>
      </c>
      <c r="B330" s="74" t="s">
        <v>207</v>
      </c>
      <c r="C330" s="74" t="s">
        <v>205</v>
      </c>
      <c r="D330" s="74" t="s">
        <v>161</v>
      </c>
      <c r="E330" s="74" t="s">
        <v>202</v>
      </c>
      <c r="F330" s="74">
        <v>226</v>
      </c>
      <c r="G330" s="76">
        <v>43258</v>
      </c>
      <c r="H330" s="74">
        <v>39.545002799999999</v>
      </c>
      <c r="I330" s="74">
        <v>-79.2527555527777</v>
      </c>
    </row>
    <row r="331" spans="1:9" hidden="1" x14ac:dyDescent="0.25">
      <c r="A331" s="74" t="s">
        <v>197</v>
      </c>
      <c r="B331" s="74" t="s">
        <v>207</v>
      </c>
      <c r="C331" s="74" t="s">
        <v>205</v>
      </c>
      <c r="D331" s="74" t="s">
        <v>161</v>
      </c>
      <c r="E331" s="74" t="s">
        <v>202</v>
      </c>
      <c r="F331" s="74">
        <v>227</v>
      </c>
      <c r="G331" s="76">
        <v>43258</v>
      </c>
      <c r="H331" s="74">
        <v>39.545002799999999</v>
      </c>
      <c r="I331" s="74">
        <v>-79.2527555527777</v>
      </c>
    </row>
    <row r="332" spans="1:9" hidden="1" x14ac:dyDescent="0.25">
      <c r="A332" s="74" t="s">
        <v>197</v>
      </c>
      <c r="B332" s="74" t="s">
        <v>207</v>
      </c>
      <c r="C332" s="74" t="s">
        <v>205</v>
      </c>
      <c r="D332" s="74" t="s">
        <v>161</v>
      </c>
      <c r="E332" s="74" t="s">
        <v>202</v>
      </c>
      <c r="F332" s="74">
        <v>228</v>
      </c>
      <c r="G332" s="76">
        <v>43258</v>
      </c>
      <c r="H332" s="74">
        <v>39.545002799999999</v>
      </c>
      <c r="I332" s="74">
        <v>-79.2527555527777</v>
      </c>
    </row>
    <row r="333" spans="1:9" hidden="1" x14ac:dyDescent="0.25">
      <c r="A333" s="74" t="s">
        <v>197</v>
      </c>
      <c r="B333" s="74" t="s">
        <v>207</v>
      </c>
      <c r="C333" s="74" t="s">
        <v>205</v>
      </c>
      <c r="D333" s="74" t="s">
        <v>161</v>
      </c>
      <c r="E333" s="74" t="s">
        <v>206</v>
      </c>
      <c r="F333" s="74">
        <v>230</v>
      </c>
      <c r="G333" s="76">
        <v>43258</v>
      </c>
      <c r="H333" s="74">
        <v>39.545002799999999</v>
      </c>
      <c r="I333" s="74">
        <v>-79.2527555527777</v>
      </c>
    </row>
    <row r="334" spans="1:9" hidden="1" x14ac:dyDescent="0.25">
      <c r="A334" s="74" t="s">
        <v>197</v>
      </c>
      <c r="B334" s="74" t="s">
        <v>207</v>
      </c>
      <c r="C334" s="74" t="s">
        <v>205</v>
      </c>
      <c r="D334" s="74" t="s">
        <v>161</v>
      </c>
      <c r="E334" s="74" t="s">
        <v>206</v>
      </c>
      <c r="F334" s="74">
        <v>231</v>
      </c>
      <c r="G334" s="76">
        <v>43258</v>
      </c>
      <c r="H334" s="74">
        <v>39.545002799999999</v>
      </c>
      <c r="I334" s="74">
        <v>-79.2527555527777</v>
      </c>
    </row>
    <row r="335" spans="1:9" hidden="1" x14ac:dyDescent="0.25">
      <c r="A335" s="74" t="s">
        <v>197</v>
      </c>
      <c r="B335" s="74" t="s">
        <v>207</v>
      </c>
      <c r="C335" s="74" t="s">
        <v>205</v>
      </c>
      <c r="D335" s="74" t="s">
        <v>161</v>
      </c>
      <c r="E335" s="74" t="s">
        <v>202</v>
      </c>
      <c r="F335" s="74">
        <v>232</v>
      </c>
      <c r="G335" s="76">
        <v>43258</v>
      </c>
      <c r="H335" s="74">
        <v>39.545002799999999</v>
      </c>
      <c r="I335" s="74">
        <v>-79.2527555527777</v>
      </c>
    </row>
    <row r="336" spans="1:9" hidden="1" x14ac:dyDescent="0.25">
      <c r="A336" s="74" t="s">
        <v>197</v>
      </c>
      <c r="B336" s="74" t="s">
        <v>207</v>
      </c>
      <c r="C336" s="74" t="s">
        <v>205</v>
      </c>
      <c r="D336" s="74" t="s">
        <v>161</v>
      </c>
      <c r="E336" s="74" t="s">
        <v>202</v>
      </c>
      <c r="F336" s="74">
        <v>233</v>
      </c>
      <c r="G336" s="76">
        <v>43258</v>
      </c>
      <c r="H336" s="74">
        <v>39.545002799999999</v>
      </c>
      <c r="I336" s="74">
        <v>-79.2527555527777</v>
      </c>
    </row>
    <row r="337" spans="1:9" hidden="1" x14ac:dyDescent="0.25">
      <c r="A337" s="74" t="s">
        <v>197</v>
      </c>
      <c r="B337" s="74" t="s">
        <v>207</v>
      </c>
      <c r="C337" s="74" t="s">
        <v>205</v>
      </c>
      <c r="D337" s="74" t="s">
        <v>161</v>
      </c>
      <c r="E337" s="74" t="s">
        <v>202</v>
      </c>
      <c r="F337" s="74">
        <v>234</v>
      </c>
      <c r="G337" s="76">
        <v>43258</v>
      </c>
      <c r="H337" s="74">
        <v>39.545002799999999</v>
      </c>
      <c r="I337" s="74">
        <v>-79.2527555527777</v>
      </c>
    </row>
    <row r="338" spans="1:9" hidden="1" x14ac:dyDescent="0.25">
      <c r="A338" s="74" t="s">
        <v>197</v>
      </c>
      <c r="B338" s="74" t="s">
        <v>207</v>
      </c>
      <c r="C338" s="74" t="s">
        <v>205</v>
      </c>
      <c r="D338" s="74" t="s">
        <v>161</v>
      </c>
      <c r="E338" s="74" t="s">
        <v>202</v>
      </c>
      <c r="F338" s="74">
        <v>235</v>
      </c>
      <c r="G338" s="76">
        <v>43258</v>
      </c>
      <c r="H338" s="74">
        <v>39.545002799999999</v>
      </c>
      <c r="I338" s="74">
        <v>-79.2527555527777</v>
      </c>
    </row>
    <row r="339" spans="1:9" hidden="1" x14ac:dyDescent="0.25">
      <c r="A339" s="74" t="s">
        <v>197</v>
      </c>
      <c r="B339" s="74" t="s">
        <v>207</v>
      </c>
      <c r="C339" s="74" t="s">
        <v>205</v>
      </c>
      <c r="D339" s="74" t="s">
        <v>161</v>
      </c>
      <c r="E339" s="74" t="s">
        <v>202</v>
      </c>
      <c r="F339" s="74">
        <v>236</v>
      </c>
      <c r="G339" s="76">
        <v>43258</v>
      </c>
      <c r="H339" s="74">
        <v>39.545002799999999</v>
      </c>
      <c r="I339" s="74">
        <v>-79.2527555527777</v>
      </c>
    </row>
    <row r="340" spans="1:9" ht="15.75" hidden="1" customHeight="1" x14ac:dyDescent="0.25">
      <c r="A340" s="74" t="s">
        <v>197</v>
      </c>
      <c r="B340" s="74" t="s">
        <v>207</v>
      </c>
      <c r="C340" s="74" t="s">
        <v>205</v>
      </c>
      <c r="D340" s="74" t="s">
        <v>161</v>
      </c>
      <c r="E340" s="74" t="s">
        <v>202</v>
      </c>
      <c r="F340" s="74">
        <v>237</v>
      </c>
      <c r="G340" s="76">
        <v>43258</v>
      </c>
      <c r="H340" s="74">
        <v>39.545002799999999</v>
      </c>
      <c r="I340" s="74">
        <v>-79.2527555527777</v>
      </c>
    </row>
    <row r="341" spans="1:9" hidden="1" x14ac:dyDescent="0.25">
      <c r="A341" s="74" t="s">
        <v>197</v>
      </c>
      <c r="B341" s="74" t="s">
        <v>207</v>
      </c>
      <c r="C341" s="74" t="s">
        <v>205</v>
      </c>
      <c r="D341" s="74" t="s">
        <v>161</v>
      </c>
      <c r="E341" s="74" t="s">
        <v>202</v>
      </c>
      <c r="F341" s="74">
        <v>238</v>
      </c>
      <c r="G341" s="76">
        <v>43258</v>
      </c>
      <c r="H341" s="74">
        <v>39.545002799999999</v>
      </c>
      <c r="I341" s="74">
        <v>-79.2527555527777</v>
      </c>
    </row>
    <row r="342" spans="1:9" hidden="1" x14ac:dyDescent="0.25">
      <c r="A342" s="74" t="s">
        <v>197</v>
      </c>
      <c r="B342" s="74" t="s">
        <v>207</v>
      </c>
      <c r="C342" s="74" t="s">
        <v>205</v>
      </c>
      <c r="D342" s="74" t="s">
        <v>161</v>
      </c>
      <c r="E342" s="74" t="s">
        <v>202</v>
      </c>
      <c r="F342" s="74">
        <v>239</v>
      </c>
      <c r="G342" s="76">
        <v>43258</v>
      </c>
      <c r="H342" s="74">
        <v>39.545002799999999</v>
      </c>
      <c r="I342" s="74">
        <v>-79.2527555527777</v>
      </c>
    </row>
    <row r="343" spans="1:9" hidden="1" x14ac:dyDescent="0.25">
      <c r="A343" s="74" t="s">
        <v>197</v>
      </c>
      <c r="B343" s="74" t="s">
        <v>207</v>
      </c>
      <c r="C343" s="74" t="s">
        <v>205</v>
      </c>
      <c r="D343" s="74" t="s">
        <v>161</v>
      </c>
      <c r="E343" s="74" t="s">
        <v>202</v>
      </c>
      <c r="F343" s="74">
        <v>240</v>
      </c>
      <c r="G343" s="76">
        <v>43258</v>
      </c>
      <c r="H343" s="74">
        <v>39.545002799999999</v>
      </c>
      <c r="I343" s="74">
        <v>-79.2527555527777</v>
      </c>
    </row>
    <row r="344" spans="1:9" hidden="1" x14ac:dyDescent="0.25">
      <c r="A344" s="74" t="s">
        <v>197</v>
      </c>
      <c r="B344" s="74" t="s">
        <v>207</v>
      </c>
      <c r="C344" s="74" t="s">
        <v>205</v>
      </c>
      <c r="D344" s="74" t="s">
        <v>161</v>
      </c>
      <c r="E344" s="74" t="s">
        <v>202</v>
      </c>
      <c r="F344" s="74">
        <v>241</v>
      </c>
      <c r="G344" s="76">
        <v>43258</v>
      </c>
      <c r="H344" s="74">
        <v>39.545002799999999</v>
      </c>
      <c r="I344" s="74">
        <v>-79.2527555527777</v>
      </c>
    </row>
    <row r="345" spans="1:9" hidden="1" x14ac:dyDescent="0.25">
      <c r="A345" s="74" t="s">
        <v>197</v>
      </c>
      <c r="B345" s="74" t="s">
        <v>207</v>
      </c>
      <c r="C345" s="74" t="s">
        <v>205</v>
      </c>
      <c r="D345" s="74" t="s">
        <v>161</v>
      </c>
      <c r="E345" s="74" t="s">
        <v>206</v>
      </c>
      <c r="F345" s="74">
        <v>242</v>
      </c>
      <c r="G345" s="76">
        <v>43258</v>
      </c>
      <c r="H345" s="74">
        <v>39.545002799999999</v>
      </c>
      <c r="I345" s="74">
        <v>-79.2527555527777</v>
      </c>
    </row>
    <row r="346" spans="1:9" hidden="1" x14ac:dyDescent="0.25">
      <c r="A346" s="74" t="s">
        <v>197</v>
      </c>
      <c r="B346" s="74" t="s">
        <v>207</v>
      </c>
      <c r="C346" s="74" t="s">
        <v>205</v>
      </c>
      <c r="D346" s="74" t="s">
        <v>161</v>
      </c>
      <c r="E346" s="74" t="s">
        <v>206</v>
      </c>
      <c r="F346" s="74">
        <v>243</v>
      </c>
      <c r="G346" s="76">
        <v>43258</v>
      </c>
      <c r="H346" s="74">
        <v>39.545002799999999</v>
      </c>
      <c r="I346" s="74">
        <v>-79.2527555527777</v>
      </c>
    </row>
    <row r="347" spans="1:9" hidden="1" x14ac:dyDescent="0.25">
      <c r="A347" s="74" t="s">
        <v>197</v>
      </c>
      <c r="B347" s="74" t="s">
        <v>207</v>
      </c>
      <c r="C347" s="74" t="s">
        <v>205</v>
      </c>
      <c r="D347" s="74" t="s">
        <v>161</v>
      </c>
      <c r="E347" s="74" t="s">
        <v>206</v>
      </c>
      <c r="F347" s="74">
        <v>244</v>
      </c>
      <c r="G347" s="76">
        <v>43258</v>
      </c>
      <c r="H347" s="74">
        <v>39.545002799999999</v>
      </c>
      <c r="I347" s="74">
        <v>-79.2527555527777</v>
      </c>
    </row>
    <row r="348" spans="1:9" hidden="1" x14ac:dyDescent="0.25">
      <c r="A348" s="74" t="s">
        <v>197</v>
      </c>
      <c r="B348" s="74" t="s">
        <v>207</v>
      </c>
      <c r="C348" s="74" t="s">
        <v>205</v>
      </c>
      <c r="D348" s="74" t="s">
        <v>161</v>
      </c>
      <c r="E348" s="74" t="s">
        <v>202</v>
      </c>
      <c r="F348" s="74">
        <v>409</v>
      </c>
      <c r="G348" s="76">
        <v>43267</v>
      </c>
      <c r="H348" s="74">
        <v>39.545197199999997</v>
      </c>
      <c r="I348" s="74">
        <v>-79.2525166663888</v>
      </c>
    </row>
    <row r="349" spans="1:9" hidden="1" x14ac:dyDescent="0.25">
      <c r="A349" s="74" t="s">
        <v>197</v>
      </c>
      <c r="B349" s="74" t="s">
        <v>207</v>
      </c>
      <c r="C349" s="74" t="s">
        <v>205</v>
      </c>
      <c r="D349" s="74" t="s">
        <v>161</v>
      </c>
      <c r="E349" s="74" t="s">
        <v>202</v>
      </c>
      <c r="F349" s="74">
        <v>412</v>
      </c>
      <c r="G349" s="76">
        <v>43267</v>
      </c>
      <c r="H349" s="74">
        <v>39.545197199999997</v>
      </c>
      <c r="I349" s="74">
        <v>-79.2525166663888</v>
      </c>
    </row>
    <row r="350" spans="1:9" hidden="1" x14ac:dyDescent="0.25">
      <c r="A350" s="74" t="s">
        <v>197</v>
      </c>
      <c r="B350" s="74" t="s">
        <v>207</v>
      </c>
      <c r="C350" s="74" t="s">
        <v>205</v>
      </c>
      <c r="D350" s="74" t="s">
        <v>161</v>
      </c>
      <c r="E350" s="74" t="s">
        <v>206</v>
      </c>
      <c r="F350" s="74">
        <v>413</v>
      </c>
      <c r="G350" s="76">
        <v>43267</v>
      </c>
      <c r="H350" s="74">
        <v>39.545197199999997</v>
      </c>
      <c r="I350" s="74">
        <v>-79.2525166663888</v>
      </c>
    </row>
    <row r="351" spans="1:9" hidden="1" x14ac:dyDescent="0.25">
      <c r="A351" s="74" t="s">
        <v>197</v>
      </c>
      <c r="B351" s="74" t="s">
        <v>207</v>
      </c>
      <c r="C351" s="74" t="s">
        <v>205</v>
      </c>
      <c r="D351" s="74" t="s">
        <v>161</v>
      </c>
      <c r="E351" s="74" t="s">
        <v>202</v>
      </c>
      <c r="F351" s="74">
        <v>414</v>
      </c>
      <c r="G351" s="76">
        <v>43267</v>
      </c>
      <c r="H351" s="74">
        <v>39.545197199999997</v>
      </c>
      <c r="I351" s="74">
        <v>-79.2525166663888</v>
      </c>
    </row>
    <row r="352" spans="1:9" hidden="1" x14ac:dyDescent="0.25">
      <c r="A352" s="74" t="s">
        <v>197</v>
      </c>
      <c r="B352" s="74" t="s">
        <v>207</v>
      </c>
      <c r="C352" s="74" t="s">
        <v>205</v>
      </c>
      <c r="D352" s="74" t="s">
        <v>161</v>
      </c>
      <c r="E352" s="74" t="s">
        <v>202</v>
      </c>
      <c r="F352" s="74">
        <v>415</v>
      </c>
      <c r="G352" s="76">
        <v>43267</v>
      </c>
      <c r="H352" s="74">
        <v>39.545197199999997</v>
      </c>
      <c r="I352" s="74">
        <v>-79.2525166663888</v>
      </c>
    </row>
    <row r="353" spans="1:18" hidden="1" x14ac:dyDescent="0.25">
      <c r="A353" s="74" t="s">
        <v>197</v>
      </c>
      <c r="B353" s="74" t="s">
        <v>207</v>
      </c>
      <c r="C353" s="74" t="s">
        <v>205</v>
      </c>
      <c r="D353" s="74" t="s">
        <v>161</v>
      </c>
      <c r="E353" s="74" t="s">
        <v>202</v>
      </c>
      <c r="F353" s="74">
        <v>416</v>
      </c>
      <c r="G353" s="76">
        <v>43267</v>
      </c>
      <c r="H353" s="74">
        <v>39.545197199999997</v>
      </c>
      <c r="I353" s="74">
        <v>-79.2525166663888</v>
      </c>
    </row>
    <row r="354" spans="1:18" hidden="1" x14ac:dyDescent="0.25">
      <c r="A354" s="74" t="s">
        <v>197</v>
      </c>
      <c r="B354" s="74" t="s">
        <v>207</v>
      </c>
      <c r="C354" s="74" t="s">
        <v>205</v>
      </c>
      <c r="D354" s="74" t="s">
        <v>161</v>
      </c>
      <c r="E354" s="74" t="s">
        <v>202</v>
      </c>
      <c r="F354" s="74">
        <v>417</v>
      </c>
      <c r="G354" s="76">
        <v>43267</v>
      </c>
      <c r="H354" s="74">
        <v>39.545197199999997</v>
      </c>
      <c r="I354" s="74">
        <v>-79.2525166663888</v>
      </c>
    </row>
    <row r="355" spans="1:18" hidden="1" x14ac:dyDescent="0.25">
      <c r="A355" s="74" t="s">
        <v>197</v>
      </c>
      <c r="B355" s="74" t="s">
        <v>207</v>
      </c>
      <c r="C355" s="74" t="s">
        <v>205</v>
      </c>
      <c r="D355" s="74" t="s">
        <v>161</v>
      </c>
      <c r="E355" s="74" t="s">
        <v>202</v>
      </c>
      <c r="F355" s="74">
        <v>418</v>
      </c>
      <c r="G355" s="76">
        <v>43267</v>
      </c>
      <c r="H355" s="74">
        <v>39.545197199999997</v>
      </c>
      <c r="I355" s="74">
        <v>-79.2525166663888</v>
      </c>
    </row>
    <row r="356" spans="1:18" hidden="1" x14ac:dyDescent="0.25">
      <c r="A356" s="74" t="s">
        <v>197</v>
      </c>
      <c r="B356" s="74" t="s">
        <v>207</v>
      </c>
      <c r="C356" s="74" t="s">
        <v>205</v>
      </c>
      <c r="D356" s="74" t="s">
        <v>161</v>
      </c>
      <c r="E356" s="74" t="s">
        <v>202</v>
      </c>
      <c r="F356" s="74">
        <v>419</v>
      </c>
      <c r="G356" s="76">
        <v>43267</v>
      </c>
      <c r="H356" s="74">
        <v>39.545197199999997</v>
      </c>
      <c r="I356" s="74">
        <v>-79.2525166663888</v>
      </c>
    </row>
    <row r="357" spans="1:18" hidden="1" x14ac:dyDescent="0.25">
      <c r="A357" s="74" t="s">
        <v>197</v>
      </c>
      <c r="B357" s="74" t="s">
        <v>207</v>
      </c>
      <c r="C357" s="74" t="s">
        <v>205</v>
      </c>
      <c r="D357" s="74" t="s">
        <v>161</v>
      </c>
      <c r="E357" s="74" t="s">
        <v>202</v>
      </c>
      <c r="F357" s="74">
        <v>420</v>
      </c>
      <c r="G357" s="76">
        <v>43267</v>
      </c>
      <c r="H357" s="74">
        <v>39.545197199999997</v>
      </c>
      <c r="I357" s="74">
        <v>-79.2525166663888</v>
      </c>
    </row>
    <row r="358" spans="1:18" hidden="1" x14ac:dyDescent="0.25">
      <c r="A358" s="74" t="s">
        <v>197</v>
      </c>
      <c r="B358" s="74" t="s">
        <v>207</v>
      </c>
      <c r="C358" s="74" t="s">
        <v>205</v>
      </c>
      <c r="D358" s="74" t="s">
        <v>161</v>
      </c>
      <c r="E358" s="74" t="s">
        <v>206</v>
      </c>
      <c r="F358" s="74">
        <v>422</v>
      </c>
      <c r="G358" s="76">
        <v>43267</v>
      </c>
      <c r="H358" s="74">
        <v>39.545197199999997</v>
      </c>
      <c r="I358" s="74">
        <v>-79.252516666666594</v>
      </c>
    </row>
    <row r="359" spans="1:18" hidden="1" x14ac:dyDescent="0.25">
      <c r="A359" s="74" t="s">
        <v>197</v>
      </c>
      <c r="B359" s="74" t="s">
        <v>207</v>
      </c>
      <c r="C359" s="74" t="s">
        <v>205</v>
      </c>
      <c r="D359" s="74" t="s">
        <v>161</v>
      </c>
      <c r="E359" s="74" t="s">
        <v>202</v>
      </c>
      <c r="F359" s="74">
        <v>423</v>
      </c>
      <c r="G359" s="76">
        <v>43267</v>
      </c>
      <c r="H359" s="74">
        <v>39.545197199999997</v>
      </c>
      <c r="I359" s="74">
        <v>-79.2525166663888</v>
      </c>
    </row>
    <row r="360" spans="1:18" hidden="1" x14ac:dyDescent="0.25">
      <c r="A360" s="74" t="s">
        <v>197</v>
      </c>
      <c r="B360" s="74" t="s">
        <v>207</v>
      </c>
      <c r="C360" s="74" t="s">
        <v>205</v>
      </c>
      <c r="D360" s="74" t="s">
        <v>161</v>
      </c>
      <c r="E360" s="74" t="s">
        <v>206</v>
      </c>
      <c r="F360" s="74">
        <v>424</v>
      </c>
      <c r="G360" s="76">
        <v>43267</v>
      </c>
      <c r="H360" s="74">
        <v>39.545197199999997</v>
      </c>
      <c r="I360" s="74">
        <v>-79.2525166663888</v>
      </c>
    </row>
    <row r="361" spans="1:18" hidden="1" x14ac:dyDescent="0.25">
      <c r="A361" s="74" t="s">
        <v>197</v>
      </c>
      <c r="B361" s="74" t="s">
        <v>207</v>
      </c>
      <c r="C361" s="74" t="s">
        <v>205</v>
      </c>
      <c r="D361" s="74" t="s">
        <v>161</v>
      </c>
      <c r="E361" s="74" t="s">
        <v>206</v>
      </c>
      <c r="F361" s="74">
        <v>425</v>
      </c>
      <c r="G361" s="76">
        <v>43267</v>
      </c>
      <c r="H361" s="74">
        <v>39.545197199999997</v>
      </c>
      <c r="I361" s="74">
        <v>-79.2525166663888</v>
      </c>
    </row>
    <row r="362" spans="1:18" hidden="1" x14ac:dyDescent="0.25">
      <c r="A362" s="74" t="s">
        <v>197</v>
      </c>
      <c r="B362" s="74" t="s">
        <v>207</v>
      </c>
      <c r="C362" s="74" t="s">
        <v>205</v>
      </c>
      <c r="D362" s="74" t="s">
        <v>161</v>
      </c>
      <c r="E362" s="74" t="s">
        <v>202</v>
      </c>
      <c r="F362" s="74">
        <v>426</v>
      </c>
      <c r="G362" s="76">
        <v>43267</v>
      </c>
      <c r="H362" s="74">
        <v>39.545197199999997</v>
      </c>
      <c r="I362" s="74">
        <v>-79.2525166663888</v>
      </c>
    </row>
    <row r="363" spans="1:18" hidden="1" x14ac:dyDescent="0.25">
      <c r="A363" s="74" t="s">
        <v>197</v>
      </c>
      <c r="B363" s="74" t="s">
        <v>207</v>
      </c>
      <c r="C363" s="74" t="s">
        <v>205</v>
      </c>
      <c r="D363" s="74" t="s">
        <v>161</v>
      </c>
      <c r="E363" s="74" t="s">
        <v>202</v>
      </c>
      <c r="F363" s="74">
        <v>427</v>
      </c>
      <c r="G363" s="76">
        <v>43267</v>
      </c>
      <c r="H363" s="74">
        <v>39.545197199999997</v>
      </c>
      <c r="I363" s="74">
        <v>-79.252516666666594</v>
      </c>
    </row>
    <row r="364" spans="1:18" x14ac:dyDescent="0.25">
      <c r="A364" s="74" t="s">
        <v>209</v>
      </c>
      <c r="B364" s="74" t="s">
        <v>210</v>
      </c>
      <c r="C364" s="74" t="s">
        <v>205</v>
      </c>
      <c r="D364" s="74" t="s">
        <v>161</v>
      </c>
      <c r="E364" s="74" t="s">
        <v>202</v>
      </c>
      <c r="F364" s="74">
        <v>255</v>
      </c>
      <c r="G364" s="76">
        <v>43258</v>
      </c>
      <c r="H364" s="74">
        <v>39.621177799999998</v>
      </c>
      <c r="I364" s="74">
        <v>-79.263313886111106</v>
      </c>
    </row>
    <row r="365" spans="1:18" x14ac:dyDescent="0.25">
      <c r="A365" s="74" t="s">
        <v>209</v>
      </c>
      <c r="B365" s="74" t="s">
        <v>210</v>
      </c>
      <c r="C365" s="74" t="s">
        <v>205</v>
      </c>
      <c r="D365" s="74" t="s">
        <v>161</v>
      </c>
      <c r="E365" s="74" t="s">
        <v>202</v>
      </c>
      <c r="F365" s="74">
        <v>258</v>
      </c>
      <c r="G365" s="76">
        <v>43258</v>
      </c>
      <c r="H365" s="74">
        <v>39.621041699999999</v>
      </c>
      <c r="I365" s="74">
        <v>-79.263649999999998</v>
      </c>
    </row>
    <row r="366" spans="1:18" x14ac:dyDescent="0.25">
      <c r="A366" s="74" t="s">
        <v>209</v>
      </c>
      <c r="B366" s="74" t="s">
        <v>210</v>
      </c>
      <c r="C366" s="74" t="s">
        <v>205</v>
      </c>
      <c r="D366" s="74" t="s">
        <v>161</v>
      </c>
      <c r="E366" s="74" t="s">
        <v>202</v>
      </c>
      <c r="F366" s="74">
        <v>263</v>
      </c>
      <c r="G366" s="76">
        <v>43260</v>
      </c>
      <c r="H366" s="74">
        <v>39.620649999999998</v>
      </c>
      <c r="I366" s="74">
        <v>-79.263261108333296</v>
      </c>
      <c r="J366" s="76">
        <v>43266</v>
      </c>
      <c r="K366" s="74">
        <v>39.6221417</v>
      </c>
      <c r="L366" s="74">
        <v>-79.263777777775005</v>
      </c>
      <c r="M366" s="76">
        <v>43290</v>
      </c>
      <c r="N366" s="74">
        <v>39.622197200000002</v>
      </c>
      <c r="O366" s="74">
        <v>-79.2637944444444</v>
      </c>
      <c r="P366" s="76">
        <v>43291</v>
      </c>
      <c r="Q366" s="74">
        <v>39.621402799999998</v>
      </c>
      <c r="R366" s="74">
        <v>-79.263291666666603</v>
      </c>
    </row>
    <row r="367" spans="1:18" x14ac:dyDescent="0.25">
      <c r="A367" s="74" t="s">
        <v>209</v>
      </c>
      <c r="B367" s="74" t="s">
        <v>210</v>
      </c>
      <c r="C367" s="74" t="s">
        <v>205</v>
      </c>
      <c r="D367" s="74" t="s">
        <v>161</v>
      </c>
      <c r="E367" s="74" t="s">
        <v>202</v>
      </c>
      <c r="F367" s="74">
        <v>274</v>
      </c>
      <c r="G367" s="76">
        <v>43260</v>
      </c>
      <c r="H367" s="74">
        <v>39.621441699999998</v>
      </c>
      <c r="I367" s="74">
        <v>-79.263236111111098</v>
      </c>
    </row>
    <row r="368" spans="1:18" x14ac:dyDescent="0.25">
      <c r="A368" s="74" t="s">
        <v>209</v>
      </c>
      <c r="B368" s="74" t="s">
        <v>210</v>
      </c>
      <c r="C368" s="74" t="s">
        <v>205</v>
      </c>
      <c r="D368" s="74" t="s">
        <v>161</v>
      </c>
      <c r="E368" s="74" t="s">
        <v>202</v>
      </c>
      <c r="F368" s="74">
        <v>277</v>
      </c>
      <c r="G368" s="76">
        <v>43260</v>
      </c>
      <c r="H368" s="74">
        <v>39.622202799999997</v>
      </c>
      <c r="I368" s="74">
        <v>-79.263763888861106</v>
      </c>
    </row>
    <row r="369" spans="1:12" x14ac:dyDescent="0.25">
      <c r="A369" s="74" t="s">
        <v>209</v>
      </c>
      <c r="B369" s="74" t="s">
        <v>210</v>
      </c>
      <c r="C369" s="74" t="s">
        <v>205</v>
      </c>
      <c r="D369" s="74" t="s">
        <v>161</v>
      </c>
      <c r="E369" s="74" t="s">
        <v>202</v>
      </c>
      <c r="F369" s="74">
        <v>279</v>
      </c>
      <c r="G369" s="76">
        <v>43260</v>
      </c>
      <c r="H369" s="74">
        <v>39.622202799999997</v>
      </c>
      <c r="I369" s="74">
        <v>-79.263763888861106</v>
      </c>
    </row>
    <row r="370" spans="1:12" x14ac:dyDescent="0.25">
      <c r="A370" s="74" t="s">
        <v>209</v>
      </c>
      <c r="B370" s="74" t="s">
        <v>210</v>
      </c>
      <c r="C370" s="74" t="s">
        <v>205</v>
      </c>
      <c r="D370" s="74" t="s">
        <v>161</v>
      </c>
      <c r="E370" s="74" t="s">
        <v>202</v>
      </c>
      <c r="F370" s="74">
        <v>286</v>
      </c>
      <c r="G370" s="76">
        <v>43260</v>
      </c>
      <c r="H370" s="74">
        <v>39.622202799999997</v>
      </c>
      <c r="I370" s="74">
        <v>-79.263763888861106</v>
      </c>
    </row>
    <row r="371" spans="1:12" x14ac:dyDescent="0.25">
      <c r="A371" s="74" t="s">
        <v>209</v>
      </c>
      <c r="B371" s="74" t="s">
        <v>210</v>
      </c>
      <c r="C371" s="74" t="s">
        <v>205</v>
      </c>
      <c r="D371" s="74" t="s">
        <v>161</v>
      </c>
      <c r="E371" s="74" t="s">
        <v>202</v>
      </c>
      <c r="F371" s="74">
        <v>288</v>
      </c>
      <c r="G371" s="76">
        <v>43260</v>
      </c>
      <c r="H371" s="74">
        <v>39.622202799999997</v>
      </c>
      <c r="I371" s="74">
        <v>-79.263763888861106</v>
      </c>
    </row>
    <row r="372" spans="1:12" x14ac:dyDescent="0.25">
      <c r="A372" s="74" t="s">
        <v>209</v>
      </c>
      <c r="B372" s="74" t="s">
        <v>210</v>
      </c>
      <c r="C372" s="74" t="s">
        <v>205</v>
      </c>
      <c r="D372" s="74" t="s">
        <v>161</v>
      </c>
      <c r="E372" s="74" t="s">
        <v>202</v>
      </c>
      <c r="F372" s="74">
        <v>289</v>
      </c>
      <c r="G372" s="76">
        <v>43260</v>
      </c>
      <c r="H372" s="74">
        <v>39.622202799999997</v>
      </c>
      <c r="I372" s="74">
        <v>-79.263763888861106</v>
      </c>
    </row>
    <row r="373" spans="1:12" x14ac:dyDescent="0.25">
      <c r="A373" s="74" t="s">
        <v>209</v>
      </c>
      <c r="B373" s="74" t="s">
        <v>210</v>
      </c>
      <c r="C373" s="74" t="s">
        <v>205</v>
      </c>
      <c r="D373" s="74" t="s">
        <v>161</v>
      </c>
      <c r="E373" s="74" t="s">
        <v>202</v>
      </c>
      <c r="F373" s="74">
        <v>293</v>
      </c>
      <c r="G373" s="76">
        <v>43260</v>
      </c>
      <c r="H373" s="74">
        <v>39.622202799999997</v>
      </c>
      <c r="I373" s="74">
        <v>-79.263763888861106</v>
      </c>
    </row>
    <row r="374" spans="1:12" x14ac:dyDescent="0.25">
      <c r="A374" s="74" t="s">
        <v>209</v>
      </c>
      <c r="B374" s="74" t="s">
        <v>210</v>
      </c>
      <c r="C374" s="74" t="s">
        <v>205</v>
      </c>
      <c r="D374" s="74" t="s">
        <v>161</v>
      </c>
      <c r="E374" s="74" t="s">
        <v>202</v>
      </c>
      <c r="F374" s="74">
        <v>357</v>
      </c>
      <c r="G374" s="76">
        <v>43266</v>
      </c>
      <c r="H374" s="74">
        <v>39.620899999999999</v>
      </c>
      <c r="I374" s="74">
        <v>-79.263122222221895</v>
      </c>
    </row>
    <row r="375" spans="1:12" x14ac:dyDescent="0.25">
      <c r="A375" s="74" t="s">
        <v>209</v>
      </c>
      <c r="B375" s="74" t="s">
        <v>210</v>
      </c>
      <c r="C375" s="74" t="s">
        <v>205</v>
      </c>
      <c r="D375" s="74" t="s">
        <v>161</v>
      </c>
      <c r="E375" s="74" t="s">
        <v>202</v>
      </c>
      <c r="F375" s="74">
        <v>361</v>
      </c>
      <c r="G375" s="76">
        <v>43266</v>
      </c>
      <c r="H375" s="74">
        <v>39.620899999999999</v>
      </c>
      <c r="I375" s="74">
        <v>-79.263122222221895</v>
      </c>
    </row>
    <row r="376" spans="1:12" x14ac:dyDescent="0.25">
      <c r="A376" s="74" t="s">
        <v>209</v>
      </c>
      <c r="B376" s="74" t="s">
        <v>210</v>
      </c>
      <c r="C376" s="74" t="s">
        <v>205</v>
      </c>
      <c r="D376" s="74" t="s">
        <v>161</v>
      </c>
      <c r="E376" s="74" t="s">
        <v>202</v>
      </c>
      <c r="F376" s="74">
        <v>363</v>
      </c>
      <c r="G376" s="76">
        <v>43266</v>
      </c>
      <c r="H376" s="74">
        <v>39.620816699999999</v>
      </c>
      <c r="I376" s="74">
        <v>-79.263297222219407</v>
      </c>
    </row>
    <row r="377" spans="1:12" x14ac:dyDescent="0.25">
      <c r="A377" s="74" t="s">
        <v>209</v>
      </c>
      <c r="B377" s="74" t="s">
        <v>210</v>
      </c>
      <c r="C377" s="74" t="s">
        <v>205</v>
      </c>
      <c r="D377" s="74" t="s">
        <v>161</v>
      </c>
      <c r="E377" s="74" t="s">
        <v>202</v>
      </c>
      <c r="F377" s="74">
        <v>364</v>
      </c>
      <c r="G377" s="76">
        <v>43266</v>
      </c>
      <c r="H377" s="74">
        <v>39.620816699999999</v>
      </c>
      <c r="I377" s="74">
        <v>-79.263297222219407</v>
      </c>
    </row>
    <row r="378" spans="1:12" x14ac:dyDescent="0.25">
      <c r="A378" s="74" t="s">
        <v>209</v>
      </c>
      <c r="B378" s="74" t="s">
        <v>210</v>
      </c>
      <c r="C378" s="74" t="s">
        <v>205</v>
      </c>
      <c r="D378" s="74" t="s">
        <v>161</v>
      </c>
      <c r="E378" s="74" t="s">
        <v>202</v>
      </c>
      <c r="F378" s="74">
        <v>367</v>
      </c>
      <c r="G378" s="76">
        <v>43266</v>
      </c>
      <c r="H378" s="74">
        <v>39.620816699999999</v>
      </c>
      <c r="I378" s="74">
        <v>-79.263297222219407</v>
      </c>
    </row>
    <row r="379" spans="1:12" x14ac:dyDescent="0.25">
      <c r="A379" s="74" t="s">
        <v>209</v>
      </c>
      <c r="B379" s="74" t="s">
        <v>210</v>
      </c>
      <c r="C379" s="74" t="s">
        <v>205</v>
      </c>
      <c r="D379" s="74" t="s">
        <v>161</v>
      </c>
      <c r="E379" s="74" t="s">
        <v>206</v>
      </c>
      <c r="F379" s="74">
        <v>374</v>
      </c>
      <c r="G379" s="76">
        <v>43266</v>
      </c>
      <c r="H379" s="74">
        <v>39.621333300000003</v>
      </c>
      <c r="I379" s="74">
        <v>-79.2633666666663</v>
      </c>
    </row>
    <row r="380" spans="1:12" x14ac:dyDescent="0.25">
      <c r="A380" s="74" t="s">
        <v>209</v>
      </c>
      <c r="B380" s="74" t="s">
        <v>210</v>
      </c>
      <c r="C380" s="74" t="s">
        <v>205</v>
      </c>
      <c r="D380" s="74" t="s">
        <v>161</v>
      </c>
      <c r="E380" s="74" t="s">
        <v>202</v>
      </c>
      <c r="F380" s="74">
        <v>377</v>
      </c>
      <c r="G380" s="76">
        <v>43266</v>
      </c>
      <c r="H380" s="74">
        <v>39.621333300000003</v>
      </c>
      <c r="I380" s="74">
        <v>-79.2633666666663</v>
      </c>
    </row>
    <row r="381" spans="1:12" x14ac:dyDescent="0.25">
      <c r="A381" s="74" t="s">
        <v>209</v>
      </c>
      <c r="B381" s="74" t="s">
        <v>210</v>
      </c>
      <c r="C381" s="74" t="s">
        <v>205</v>
      </c>
      <c r="D381" s="74" t="s">
        <v>161</v>
      </c>
      <c r="E381" s="74" t="s">
        <v>202</v>
      </c>
      <c r="F381" s="74">
        <v>383</v>
      </c>
      <c r="G381" s="76">
        <v>43266</v>
      </c>
      <c r="H381" s="74">
        <v>39.621711099999999</v>
      </c>
      <c r="I381" s="74">
        <v>-79.263580555555507</v>
      </c>
    </row>
    <row r="382" spans="1:12" x14ac:dyDescent="0.25">
      <c r="A382" s="74" t="s">
        <v>209</v>
      </c>
      <c r="B382" s="74" t="s">
        <v>210</v>
      </c>
      <c r="C382" s="74" t="s">
        <v>205</v>
      </c>
      <c r="D382" s="74" t="s">
        <v>161</v>
      </c>
      <c r="E382" s="74" t="s">
        <v>202</v>
      </c>
      <c r="F382" s="74">
        <v>387</v>
      </c>
      <c r="G382" s="76">
        <v>43266</v>
      </c>
      <c r="H382" s="74">
        <v>39.621711099999999</v>
      </c>
      <c r="I382" s="74">
        <v>-79.263580555555507</v>
      </c>
    </row>
    <row r="383" spans="1:12" x14ac:dyDescent="0.25">
      <c r="A383" s="74" t="s">
        <v>209</v>
      </c>
      <c r="B383" s="74" t="s">
        <v>210</v>
      </c>
      <c r="C383" s="74" t="s">
        <v>205</v>
      </c>
      <c r="D383" s="74" t="s">
        <v>161</v>
      </c>
      <c r="E383" s="74" t="s">
        <v>202</v>
      </c>
      <c r="F383" s="74">
        <v>397</v>
      </c>
      <c r="G383" s="76">
        <v>43266</v>
      </c>
      <c r="H383" s="74">
        <v>39.622094400000002</v>
      </c>
      <c r="I383" s="74">
        <v>-79.263755555555505</v>
      </c>
    </row>
    <row r="384" spans="1:12" x14ac:dyDescent="0.25">
      <c r="A384" s="74" t="s">
        <v>209</v>
      </c>
      <c r="B384" s="74" t="s">
        <v>210</v>
      </c>
      <c r="C384" s="74" t="s">
        <v>205</v>
      </c>
      <c r="D384" s="74" t="s">
        <v>161</v>
      </c>
      <c r="E384" s="74" t="s">
        <v>202</v>
      </c>
      <c r="F384" s="74">
        <v>398</v>
      </c>
      <c r="G384" s="76">
        <v>43266</v>
      </c>
      <c r="H384" s="74">
        <v>39.622094400000002</v>
      </c>
      <c r="I384" s="74">
        <v>-79.263755555555505</v>
      </c>
      <c r="J384" s="76">
        <v>43293</v>
      </c>
      <c r="K384" s="74">
        <v>39.621555600000001</v>
      </c>
      <c r="L384" s="74">
        <v>-79.263563888888797</v>
      </c>
    </row>
    <row r="385" spans="1:9" x14ac:dyDescent="0.25">
      <c r="A385" s="74" t="s">
        <v>209</v>
      </c>
      <c r="B385" s="74" t="s">
        <v>210</v>
      </c>
      <c r="C385" s="74" t="s">
        <v>205</v>
      </c>
      <c r="D385" s="74" t="s">
        <v>161</v>
      </c>
      <c r="E385" s="74" t="s">
        <v>206</v>
      </c>
      <c r="F385" s="74">
        <v>399</v>
      </c>
      <c r="G385" s="76">
        <v>43266</v>
      </c>
      <c r="H385" s="74">
        <v>39.622094400000002</v>
      </c>
      <c r="I385" s="74">
        <v>-79.263755555555505</v>
      </c>
    </row>
    <row r="386" spans="1:9" x14ac:dyDescent="0.25">
      <c r="A386" s="74" t="s">
        <v>209</v>
      </c>
      <c r="B386" s="74" t="s">
        <v>210</v>
      </c>
      <c r="C386" s="74" t="s">
        <v>205</v>
      </c>
      <c r="D386" s="74" t="s">
        <v>161</v>
      </c>
      <c r="E386" s="74" t="s">
        <v>206</v>
      </c>
      <c r="F386" s="74">
        <v>401</v>
      </c>
      <c r="G386" s="76">
        <v>43266</v>
      </c>
      <c r="H386" s="74">
        <v>39.622094400000002</v>
      </c>
      <c r="I386" s="74">
        <v>-79.263755555555505</v>
      </c>
    </row>
    <row r="387" spans="1:9" x14ac:dyDescent="0.25">
      <c r="A387" s="74" t="s">
        <v>209</v>
      </c>
      <c r="B387" s="74" t="s">
        <v>210</v>
      </c>
      <c r="C387" s="74" t="s">
        <v>205</v>
      </c>
      <c r="D387" s="74" t="s">
        <v>161</v>
      </c>
      <c r="E387" s="74" t="s">
        <v>202</v>
      </c>
      <c r="F387" s="74">
        <v>402</v>
      </c>
      <c r="G387" s="76">
        <v>43266</v>
      </c>
      <c r="H387" s="74">
        <v>39.622094400000002</v>
      </c>
      <c r="I387" s="74">
        <v>-79.263755555555505</v>
      </c>
    </row>
    <row r="388" spans="1:9" x14ac:dyDescent="0.25">
      <c r="A388" s="74" t="s">
        <v>209</v>
      </c>
      <c r="B388" s="74" t="s">
        <v>210</v>
      </c>
      <c r="C388" s="74" t="s">
        <v>205</v>
      </c>
      <c r="D388" s="74" t="s">
        <v>161</v>
      </c>
      <c r="E388" s="74" t="s">
        <v>202</v>
      </c>
      <c r="F388" s="74">
        <v>456</v>
      </c>
      <c r="G388" s="76">
        <v>43281</v>
      </c>
      <c r="H388" s="74">
        <v>39.621074999999998</v>
      </c>
      <c r="I388" s="74">
        <v>-79.262999999999906</v>
      </c>
    </row>
    <row r="389" spans="1:9" x14ac:dyDescent="0.25">
      <c r="A389" s="74" t="s">
        <v>209</v>
      </c>
      <c r="B389" s="74" t="s">
        <v>210</v>
      </c>
      <c r="C389" s="74" t="s">
        <v>205</v>
      </c>
      <c r="D389" s="74" t="s">
        <v>161</v>
      </c>
      <c r="E389" s="74" t="s">
        <v>202</v>
      </c>
      <c r="F389" s="74">
        <v>462</v>
      </c>
      <c r="G389" s="76">
        <v>43281</v>
      </c>
      <c r="H389" s="74">
        <v>39.621486099999998</v>
      </c>
      <c r="I389" s="74">
        <v>-79.263502777777703</v>
      </c>
    </row>
    <row r="390" spans="1:9" x14ac:dyDescent="0.25">
      <c r="A390" s="74" t="s">
        <v>209</v>
      </c>
      <c r="B390" s="74" t="s">
        <v>210</v>
      </c>
      <c r="C390" s="74" t="s">
        <v>205</v>
      </c>
      <c r="D390" s="74" t="s">
        <v>161</v>
      </c>
      <c r="E390" s="74" t="s">
        <v>202</v>
      </c>
      <c r="F390" s="74">
        <v>465</v>
      </c>
      <c r="G390" s="76">
        <v>43281</v>
      </c>
      <c r="H390" s="74">
        <v>39.621486099999998</v>
      </c>
      <c r="I390" s="74">
        <v>-79.263502777777703</v>
      </c>
    </row>
    <row r="391" spans="1:9" x14ac:dyDescent="0.25">
      <c r="A391" s="74" t="s">
        <v>209</v>
      </c>
      <c r="B391" s="74" t="s">
        <v>210</v>
      </c>
      <c r="C391" s="74" t="s">
        <v>205</v>
      </c>
      <c r="D391" s="74" t="s">
        <v>161</v>
      </c>
      <c r="E391" s="74" t="s">
        <v>202</v>
      </c>
      <c r="F391" s="74">
        <v>468</v>
      </c>
      <c r="G391" s="76">
        <v>43281</v>
      </c>
      <c r="H391" s="74">
        <v>39.621686099999998</v>
      </c>
      <c r="I391" s="74">
        <v>-79.263458333333304</v>
      </c>
    </row>
    <row r="392" spans="1:9" x14ac:dyDescent="0.25">
      <c r="A392" s="74" t="s">
        <v>209</v>
      </c>
      <c r="B392" s="74" t="s">
        <v>210</v>
      </c>
      <c r="C392" s="74" t="s">
        <v>205</v>
      </c>
      <c r="D392" s="74" t="s">
        <v>161</v>
      </c>
      <c r="E392" s="74" t="s">
        <v>202</v>
      </c>
      <c r="F392" s="74">
        <v>469</v>
      </c>
      <c r="G392" s="76">
        <v>43281</v>
      </c>
      <c r="H392" s="74">
        <v>39.621686099999998</v>
      </c>
      <c r="I392" s="74">
        <v>-79.263458333333304</v>
      </c>
    </row>
    <row r="393" spans="1:9" x14ac:dyDescent="0.25">
      <c r="A393" s="74" t="s">
        <v>209</v>
      </c>
      <c r="B393" s="74" t="s">
        <v>210</v>
      </c>
      <c r="C393" s="74" t="s">
        <v>205</v>
      </c>
      <c r="D393" s="74" t="s">
        <v>161</v>
      </c>
      <c r="E393" s="74" t="s">
        <v>202</v>
      </c>
      <c r="F393" s="74">
        <v>471</v>
      </c>
      <c r="G393" s="76">
        <v>43281</v>
      </c>
      <c r="H393" s="74">
        <v>39.621686099999998</v>
      </c>
      <c r="I393" s="74">
        <v>-79.263458333333304</v>
      </c>
    </row>
    <row r="394" spans="1:9" x14ac:dyDescent="0.25">
      <c r="A394" s="74" t="s">
        <v>209</v>
      </c>
      <c r="B394" s="74" t="s">
        <v>210</v>
      </c>
      <c r="C394" s="74" t="s">
        <v>205</v>
      </c>
      <c r="D394" s="74" t="s">
        <v>161</v>
      </c>
      <c r="E394" s="74" t="s">
        <v>202</v>
      </c>
      <c r="F394" s="74">
        <v>472</v>
      </c>
      <c r="G394" s="76">
        <v>43281</v>
      </c>
      <c r="H394" s="74">
        <v>39.622305599999997</v>
      </c>
      <c r="I394" s="74">
        <v>-79.264038888888606</v>
      </c>
    </row>
    <row r="395" spans="1:9" x14ac:dyDescent="0.25">
      <c r="A395" s="74" t="s">
        <v>209</v>
      </c>
      <c r="B395" s="74" t="s">
        <v>210</v>
      </c>
      <c r="C395" s="74" t="s">
        <v>205</v>
      </c>
      <c r="D395" s="74" t="s">
        <v>161</v>
      </c>
      <c r="E395" s="74" t="s">
        <v>202</v>
      </c>
      <c r="F395" s="74">
        <v>473</v>
      </c>
      <c r="G395" s="76">
        <v>43281</v>
      </c>
      <c r="H395" s="74">
        <v>39.622252799999998</v>
      </c>
      <c r="I395" s="74">
        <v>-79.263777777775005</v>
      </c>
    </row>
    <row r="396" spans="1:9" x14ac:dyDescent="0.25">
      <c r="A396" s="74" t="s">
        <v>209</v>
      </c>
      <c r="B396" s="74" t="s">
        <v>210</v>
      </c>
      <c r="C396" s="74" t="s">
        <v>205</v>
      </c>
      <c r="D396" s="74" t="s">
        <v>161</v>
      </c>
      <c r="E396" s="74" t="s">
        <v>206</v>
      </c>
      <c r="F396" s="74">
        <v>521</v>
      </c>
      <c r="G396" s="76">
        <v>43290</v>
      </c>
      <c r="H396" s="74">
        <v>39.621362213174102</v>
      </c>
      <c r="I396" s="74">
        <v>-79.263371843088905</v>
      </c>
    </row>
    <row r="397" spans="1:9" x14ac:dyDescent="0.25">
      <c r="A397" s="74" t="s">
        <v>209</v>
      </c>
      <c r="B397" s="74" t="s">
        <v>210</v>
      </c>
      <c r="C397" s="74" t="s">
        <v>205</v>
      </c>
      <c r="D397" s="74" t="s">
        <v>161</v>
      </c>
      <c r="E397" s="74" t="s">
        <v>206</v>
      </c>
      <c r="F397" s="74">
        <v>522</v>
      </c>
      <c r="G397" s="76">
        <v>43290</v>
      </c>
      <c r="H397" s="74">
        <v>39.621362213174102</v>
      </c>
      <c r="I397" s="74">
        <v>-79.263371843088905</v>
      </c>
    </row>
    <row r="398" spans="1:9" x14ac:dyDescent="0.25">
      <c r="A398" s="74" t="s">
        <v>209</v>
      </c>
      <c r="B398" s="74" t="s">
        <v>210</v>
      </c>
      <c r="C398" s="74" t="s">
        <v>205</v>
      </c>
      <c r="D398" s="74" t="s">
        <v>161</v>
      </c>
      <c r="E398" s="74" t="s">
        <v>202</v>
      </c>
      <c r="F398" s="74">
        <v>524</v>
      </c>
      <c r="G398" s="76">
        <v>43290</v>
      </c>
      <c r="H398" s="74">
        <v>39.6216972</v>
      </c>
      <c r="I398" s="74">
        <v>-79.263397222222196</v>
      </c>
    </row>
    <row r="399" spans="1:9" x14ac:dyDescent="0.25">
      <c r="A399" s="74" t="s">
        <v>209</v>
      </c>
      <c r="B399" s="74" t="s">
        <v>210</v>
      </c>
      <c r="C399" s="74" t="s">
        <v>205</v>
      </c>
      <c r="D399" s="74" t="s">
        <v>161</v>
      </c>
      <c r="E399" s="74" t="s">
        <v>202</v>
      </c>
      <c r="F399" s="74">
        <v>526</v>
      </c>
      <c r="G399" s="76">
        <v>43290</v>
      </c>
      <c r="H399" s="74">
        <v>39.6216972</v>
      </c>
      <c r="I399" s="74">
        <v>-79.263397222222196</v>
      </c>
    </row>
    <row r="400" spans="1:9" x14ac:dyDescent="0.25">
      <c r="A400" s="74" t="s">
        <v>209</v>
      </c>
      <c r="B400" s="74" t="s">
        <v>210</v>
      </c>
      <c r="C400" s="74" t="s">
        <v>205</v>
      </c>
      <c r="D400" s="74" t="s">
        <v>161</v>
      </c>
      <c r="E400" s="74" t="s">
        <v>202</v>
      </c>
      <c r="F400" s="74">
        <v>528</v>
      </c>
      <c r="G400" s="76">
        <v>43290</v>
      </c>
      <c r="H400" s="74">
        <v>39.6216972</v>
      </c>
      <c r="I400" s="74">
        <v>-79.263397222222196</v>
      </c>
    </row>
    <row r="401" spans="1:12" x14ac:dyDescent="0.25">
      <c r="A401" s="74" t="s">
        <v>209</v>
      </c>
      <c r="B401" s="74" t="s">
        <v>210</v>
      </c>
      <c r="C401" s="74" t="s">
        <v>205</v>
      </c>
      <c r="D401" s="74" t="s">
        <v>161</v>
      </c>
      <c r="E401" s="74" t="s">
        <v>202</v>
      </c>
      <c r="F401" s="74">
        <v>529</v>
      </c>
      <c r="G401" s="76">
        <v>43290</v>
      </c>
      <c r="H401" s="74">
        <v>39.6216972</v>
      </c>
      <c r="I401" s="74">
        <v>-79.263397222222196</v>
      </c>
      <c r="J401" s="76">
        <v>43293</v>
      </c>
      <c r="K401" s="74">
        <v>39.621422199999998</v>
      </c>
      <c r="L401" s="74">
        <v>-79.263594444444394</v>
      </c>
    </row>
    <row r="402" spans="1:12" x14ac:dyDescent="0.25">
      <c r="A402" s="74" t="s">
        <v>209</v>
      </c>
      <c r="B402" s="74" t="s">
        <v>210</v>
      </c>
      <c r="C402" s="74" t="s">
        <v>205</v>
      </c>
      <c r="D402" s="74" t="s">
        <v>161</v>
      </c>
      <c r="E402" s="74" t="s">
        <v>202</v>
      </c>
      <c r="F402" s="74">
        <v>530</v>
      </c>
      <c r="G402" s="76">
        <v>43290</v>
      </c>
      <c r="H402" s="74">
        <v>39.6216972</v>
      </c>
      <c r="I402" s="74">
        <v>-79.263397222222196</v>
      </c>
    </row>
    <row r="403" spans="1:12" x14ac:dyDescent="0.25">
      <c r="A403" s="74" t="s">
        <v>209</v>
      </c>
      <c r="B403" s="74" t="s">
        <v>210</v>
      </c>
      <c r="C403" s="74" t="s">
        <v>205</v>
      </c>
      <c r="D403" s="74" t="s">
        <v>161</v>
      </c>
      <c r="E403" s="74" t="s">
        <v>206</v>
      </c>
      <c r="F403" s="74">
        <v>531</v>
      </c>
      <c r="G403" s="76">
        <v>43290</v>
      </c>
      <c r="H403" s="74">
        <v>39.6216972</v>
      </c>
      <c r="I403" s="74">
        <v>-79.263397222222196</v>
      </c>
    </row>
    <row r="404" spans="1:12" x14ac:dyDescent="0.25">
      <c r="A404" s="74" t="s">
        <v>209</v>
      </c>
      <c r="B404" s="74" t="s">
        <v>210</v>
      </c>
      <c r="C404" s="74" t="s">
        <v>205</v>
      </c>
      <c r="D404" s="74" t="s">
        <v>161</v>
      </c>
      <c r="E404" s="74" t="s">
        <v>202</v>
      </c>
      <c r="F404" s="74">
        <v>532</v>
      </c>
      <c r="G404" s="76">
        <v>43290</v>
      </c>
      <c r="H404" s="74">
        <v>39.621362213174102</v>
      </c>
      <c r="I404" s="74">
        <v>-79.263371843088905</v>
      </c>
    </row>
    <row r="405" spans="1:12" x14ac:dyDescent="0.25">
      <c r="A405" s="74" t="s">
        <v>209</v>
      </c>
      <c r="B405" s="74" t="s">
        <v>210</v>
      </c>
      <c r="C405" s="74" t="s">
        <v>205</v>
      </c>
      <c r="D405" s="74" t="s">
        <v>161</v>
      </c>
      <c r="E405" s="74" t="s">
        <v>202</v>
      </c>
      <c r="F405" s="74">
        <v>533</v>
      </c>
      <c r="G405" s="76">
        <v>43290</v>
      </c>
      <c r="H405" s="74">
        <v>39.6216972</v>
      </c>
      <c r="I405" s="74">
        <v>-79.263397222222196</v>
      </c>
    </row>
    <row r="406" spans="1:12" x14ac:dyDescent="0.25">
      <c r="A406" s="74" t="s">
        <v>209</v>
      </c>
      <c r="B406" s="74" t="s">
        <v>210</v>
      </c>
      <c r="C406" s="74" t="s">
        <v>205</v>
      </c>
      <c r="D406" s="74" t="s">
        <v>161</v>
      </c>
      <c r="E406" s="74" t="s">
        <v>202</v>
      </c>
      <c r="F406" s="74">
        <v>535</v>
      </c>
      <c r="G406" s="76">
        <v>43290</v>
      </c>
      <c r="H406" s="74">
        <v>39.6216972</v>
      </c>
      <c r="I406" s="74">
        <v>-79.263397222222196</v>
      </c>
      <c r="J406" s="76">
        <v>43291</v>
      </c>
      <c r="K406" s="74">
        <v>39.621463900000002</v>
      </c>
      <c r="L406" s="74">
        <v>-79.263533333333299</v>
      </c>
    </row>
    <row r="407" spans="1:12" x14ac:dyDescent="0.25">
      <c r="A407" s="74" t="s">
        <v>209</v>
      </c>
      <c r="B407" s="74" t="s">
        <v>210</v>
      </c>
      <c r="C407" s="74" t="s">
        <v>205</v>
      </c>
      <c r="D407" s="74" t="s">
        <v>161</v>
      </c>
      <c r="E407" s="74" t="s">
        <v>202</v>
      </c>
      <c r="F407" s="74">
        <v>536</v>
      </c>
      <c r="G407" s="76">
        <v>43290</v>
      </c>
      <c r="H407" s="74">
        <v>39.6216972</v>
      </c>
      <c r="I407" s="74">
        <v>-79.263397222222196</v>
      </c>
    </row>
    <row r="408" spans="1:12" x14ac:dyDescent="0.25">
      <c r="A408" s="74" t="s">
        <v>209</v>
      </c>
      <c r="B408" s="74" t="s">
        <v>210</v>
      </c>
      <c r="C408" s="74" t="s">
        <v>205</v>
      </c>
      <c r="D408" s="74" t="s">
        <v>161</v>
      </c>
      <c r="E408" s="74" t="s">
        <v>202</v>
      </c>
      <c r="F408" s="74">
        <v>537</v>
      </c>
      <c r="G408" s="76">
        <v>43290</v>
      </c>
      <c r="H408" s="74">
        <v>39.6216972</v>
      </c>
      <c r="I408" s="74">
        <v>-79.263397222222196</v>
      </c>
    </row>
    <row r="409" spans="1:12" x14ac:dyDescent="0.25">
      <c r="A409" s="74" t="s">
        <v>209</v>
      </c>
      <c r="B409" s="74" t="s">
        <v>210</v>
      </c>
      <c r="C409" s="74" t="s">
        <v>205</v>
      </c>
      <c r="D409" s="74" t="s">
        <v>161</v>
      </c>
      <c r="E409" s="74" t="s">
        <v>202</v>
      </c>
      <c r="F409" s="74">
        <v>538</v>
      </c>
      <c r="G409" s="76">
        <v>43290</v>
      </c>
      <c r="H409" s="74">
        <v>39.6216972</v>
      </c>
      <c r="I409" s="74">
        <v>-79.263397222222196</v>
      </c>
    </row>
    <row r="410" spans="1:12" x14ac:dyDescent="0.25">
      <c r="A410" s="74" t="s">
        <v>209</v>
      </c>
      <c r="B410" s="74" t="s">
        <v>210</v>
      </c>
      <c r="C410" s="74" t="s">
        <v>205</v>
      </c>
      <c r="D410" s="74" t="s">
        <v>161</v>
      </c>
      <c r="E410" s="74" t="s">
        <v>202</v>
      </c>
      <c r="F410" s="74">
        <v>539</v>
      </c>
      <c r="G410" s="76">
        <v>43290</v>
      </c>
      <c r="H410" s="74">
        <v>39.6216972</v>
      </c>
      <c r="I410" s="74">
        <v>-79.263397222222196</v>
      </c>
    </row>
    <row r="411" spans="1:12" x14ac:dyDescent="0.25">
      <c r="A411" s="74" t="s">
        <v>209</v>
      </c>
      <c r="B411" s="74" t="s">
        <v>210</v>
      </c>
      <c r="C411" s="74" t="s">
        <v>205</v>
      </c>
      <c r="D411" s="74" t="s">
        <v>161</v>
      </c>
      <c r="E411" s="74" t="s">
        <v>202</v>
      </c>
      <c r="F411" s="74">
        <v>540</v>
      </c>
      <c r="G411" s="76">
        <v>43290</v>
      </c>
      <c r="H411" s="74">
        <v>39.6216972</v>
      </c>
      <c r="I411" s="74">
        <v>-79.263397222222196</v>
      </c>
    </row>
    <row r="412" spans="1:12" x14ac:dyDescent="0.25">
      <c r="A412" s="74" t="s">
        <v>209</v>
      </c>
      <c r="B412" s="74" t="s">
        <v>210</v>
      </c>
      <c r="C412" s="74" t="s">
        <v>205</v>
      </c>
      <c r="D412" s="74" t="s">
        <v>161</v>
      </c>
      <c r="E412" s="74" t="s">
        <v>202</v>
      </c>
      <c r="F412" s="74">
        <v>541</v>
      </c>
      <c r="G412" s="76">
        <v>43290</v>
      </c>
      <c r="H412" s="74">
        <v>39.6216972</v>
      </c>
      <c r="I412" s="74">
        <v>-79.263397222222196</v>
      </c>
    </row>
    <row r="413" spans="1:12" x14ac:dyDescent="0.25">
      <c r="A413" s="74" t="s">
        <v>209</v>
      </c>
      <c r="B413" s="74" t="s">
        <v>210</v>
      </c>
      <c r="C413" s="74" t="s">
        <v>205</v>
      </c>
      <c r="D413" s="74" t="s">
        <v>161</v>
      </c>
      <c r="E413" s="74" t="s">
        <v>202</v>
      </c>
      <c r="F413" s="74">
        <v>542</v>
      </c>
      <c r="G413" s="76">
        <v>43290</v>
      </c>
      <c r="H413" s="74">
        <v>39.6216972</v>
      </c>
      <c r="I413" s="74">
        <v>-79.263397222222196</v>
      </c>
    </row>
    <row r="414" spans="1:12" x14ac:dyDescent="0.25">
      <c r="A414" s="74" t="s">
        <v>209</v>
      </c>
      <c r="B414" s="74" t="s">
        <v>210</v>
      </c>
      <c r="C414" s="74" t="s">
        <v>205</v>
      </c>
      <c r="D414" s="74" t="s">
        <v>161</v>
      </c>
      <c r="E414" s="74" t="s">
        <v>202</v>
      </c>
      <c r="F414" s="74">
        <v>543</v>
      </c>
      <c r="G414" s="76">
        <v>43290</v>
      </c>
      <c r="H414" s="74">
        <v>39.6216972</v>
      </c>
      <c r="I414" s="74">
        <v>-79.263397222222196</v>
      </c>
    </row>
    <row r="415" spans="1:12" x14ac:dyDescent="0.25">
      <c r="A415" s="74" t="s">
        <v>209</v>
      </c>
      <c r="B415" s="74" t="s">
        <v>210</v>
      </c>
      <c r="C415" s="74" t="s">
        <v>205</v>
      </c>
      <c r="D415" s="74" t="s">
        <v>161</v>
      </c>
      <c r="E415" s="74" t="s">
        <v>202</v>
      </c>
      <c r="F415" s="74">
        <v>544</v>
      </c>
      <c r="G415" s="76">
        <v>43290</v>
      </c>
      <c r="H415" s="74">
        <v>39.6216972</v>
      </c>
      <c r="I415" s="74">
        <v>-79.263397222222196</v>
      </c>
      <c r="J415" s="76">
        <v>43291</v>
      </c>
      <c r="K415" s="74">
        <v>39.6216194</v>
      </c>
      <c r="L415" s="74">
        <v>-79.263245108712994</v>
      </c>
    </row>
    <row r="416" spans="1:12" x14ac:dyDescent="0.25">
      <c r="A416" s="74" t="s">
        <v>209</v>
      </c>
      <c r="B416" s="74" t="s">
        <v>210</v>
      </c>
      <c r="C416" s="74" t="s">
        <v>205</v>
      </c>
      <c r="D416" s="74" t="s">
        <v>161</v>
      </c>
      <c r="E416" s="74" t="s">
        <v>202</v>
      </c>
      <c r="F416" s="74">
        <v>545</v>
      </c>
      <c r="G416" s="76">
        <v>43290</v>
      </c>
      <c r="H416" s="74">
        <v>39.6216972</v>
      </c>
      <c r="I416" s="74">
        <v>-79.263397222222196</v>
      </c>
      <c r="J416" s="76">
        <v>43291</v>
      </c>
      <c r="K416" s="74">
        <v>39.6221951685013</v>
      </c>
      <c r="L416" s="74">
        <v>-79.263780024741493</v>
      </c>
    </row>
    <row r="417" spans="1:12" x14ac:dyDescent="0.25">
      <c r="A417" s="74" t="s">
        <v>209</v>
      </c>
      <c r="B417" s="74" t="s">
        <v>210</v>
      </c>
      <c r="C417" s="74" t="s">
        <v>205</v>
      </c>
      <c r="D417" s="74" t="s">
        <v>161</v>
      </c>
      <c r="E417" s="74" t="s">
        <v>202</v>
      </c>
      <c r="F417" s="74">
        <v>546</v>
      </c>
      <c r="G417" s="76">
        <v>43290</v>
      </c>
      <c r="H417" s="74">
        <v>39.6216972</v>
      </c>
      <c r="I417" s="74">
        <v>-79.263397222222196</v>
      </c>
      <c r="J417" s="76">
        <v>43291</v>
      </c>
      <c r="K417" s="74">
        <v>39.621741700000001</v>
      </c>
      <c r="L417" s="74">
        <v>-79.263716666666596</v>
      </c>
    </row>
    <row r="418" spans="1:12" x14ac:dyDescent="0.25">
      <c r="A418" s="74" t="s">
        <v>209</v>
      </c>
      <c r="B418" s="74" t="s">
        <v>210</v>
      </c>
      <c r="C418" s="74" t="s">
        <v>205</v>
      </c>
      <c r="D418" s="74" t="s">
        <v>161</v>
      </c>
      <c r="E418" s="74" t="s">
        <v>202</v>
      </c>
      <c r="F418" s="74">
        <v>549</v>
      </c>
      <c r="G418" s="76">
        <v>43290</v>
      </c>
      <c r="H418" s="74">
        <v>39.6216972</v>
      </c>
      <c r="I418" s="74">
        <v>-79.263397222222196</v>
      </c>
      <c r="J418" s="76">
        <v>43291</v>
      </c>
      <c r="K418" s="74">
        <v>39.6216194</v>
      </c>
      <c r="L418" s="74">
        <v>-79.263245108712994</v>
      </c>
    </row>
    <row r="419" spans="1:12" x14ac:dyDescent="0.25">
      <c r="A419" s="74" t="s">
        <v>209</v>
      </c>
      <c r="B419" s="74" t="s">
        <v>210</v>
      </c>
      <c r="C419" s="74" t="s">
        <v>205</v>
      </c>
      <c r="D419" s="74" t="s">
        <v>161</v>
      </c>
      <c r="E419" s="74" t="s">
        <v>202</v>
      </c>
      <c r="F419" s="74">
        <v>550</v>
      </c>
      <c r="G419" s="76">
        <v>43290</v>
      </c>
      <c r="H419" s="74">
        <v>39.6216972</v>
      </c>
      <c r="I419" s="74">
        <v>-79.263397222222196</v>
      </c>
    </row>
    <row r="420" spans="1:12" x14ac:dyDescent="0.25">
      <c r="A420" s="74" t="s">
        <v>209</v>
      </c>
      <c r="B420" s="74" t="s">
        <v>210</v>
      </c>
      <c r="C420" s="74" t="s">
        <v>205</v>
      </c>
      <c r="D420" s="74" t="s">
        <v>161</v>
      </c>
      <c r="E420" s="74" t="s">
        <v>202</v>
      </c>
      <c r="F420" s="74">
        <v>551</v>
      </c>
      <c r="G420" s="76">
        <v>43290</v>
      </c>
      <c r="H420" s="74">
        <v>39.6216972</v>
      </c>
      <c r="I420" s="74">
        <v>-79.263397222222196</v>
      </c>
    </row>
    <row r="421" spans="1:12" x14ac:dyDescent="0.25">
      <c r="A421" s="74" t="s">
        <v>209</v>
      </c>
      <c r="B421" s="74" t="s">
        <v>210</v>
      </c>
      <c r="C421" s="74" t="s">
        <v>205</v>
      </c>
      <c r="D421" s="74" t="s">
        <v>161</v>
      </c>
      <c r="E421" s="74" t="s">
        <v>202</v>
      </c>
      <c r="F421" s="74">
        <v>552</v>
      </c>
      <c r="G421" s="76">
        <v>43290</v>
      </c>
      <c r="H421" s="74">
        <v>39.6216972</v>
      </c>
      <c r="I421" s="74">
        <v>-79.263397222222196</v>
      </c>
    </row>
    <row r="422" spans="1:12" x14ac:dyDescent="0.25">
      <c r="A422" s="74" t="s">
        <v>209</v>
      </c>
      <c r="B422" s="74" t="s">
        <v>210</v>
      </c>
      <c r="C422" s="74" t="s">
        <v>205</v>
      </c>
      <c r="D422" s="74" t="s">
        <v>161</v>
      </c>
      <c r="E422" s="74" t="s">
        <v>202</v>
      </c>
      <c r="F422" s="74">
        <v>554</v>
      </c>
      <c r="G422" s="76">
        <v>43290</v>
      </c>
      <c r="H422" s="74">
        <v>39.621670701414899</v>
      </c>
      <c r="I422" s="74">
        <v>-79.263432949487296</v>
      </c>
    </row>
    <row r="423" spans="1:12" x14ac:dyDescent="0.25">
      <c r="A423" s="74" t="s">
        <v>209</v>
      </c>
      <c r="B423" s="74" t="s">
        <v>210</v>
      </c>
      <c r="C423" s="74" t="s">
        <v>205</v>
      </c>
      <c r="D423" s="74" t="s">
        <v>161</v>
      </c>
      <c r="E423" s="74" t="s">
        <v>202</v>
      </c>
      <c r="F423" s="74">
        <v>555</v>
      </c>
      <c r="G423" s="76">
        <v>43290</v>
      </c>
      <c r="H423" s="74">
        <v>39.621670701414899</v>
      </c>
      <c r="I423" s="74">
        <v>-79.263432949487296</v>
      </c>
    </row>
    <row r="424" spans="1:12" x14ac:dyDescent="0.25">
      <c r="A424" s="74" t="s">
        <v>209</v>
      </c>
      <c r="B424" s="74" t="s">
        <v>210</v>
      </c>
      <c r="C424" s="74" t="s">
        <v>205</v>
      </c>
      <c r="D424" s="74" t="s">
        <v>161</v>
      </c>
      <c r="E424" s="74" t="s">
        <v>202</v>
      </c>
      <c r="F424" s="74">
        <v>557</v>
      </c>
      <c r="G424" s="76">
        <v>43290</v>
      </c>
      <c r="H424" s="74">
        <v>39.621670701414899</v>
      </c>
      <c r="I424" s="74">
        <v>-79.263432949487296</v>
      </c>
    </row>
    <row r="425" spans="1:12" x14ac:dyDescent="0.25">
      <c r="A425" s="74" t="s">
        <v>209</v>
      </c>
      <c r="B425" s="74" t="s">
        <v>210</v>
      </c>
      <c r="C425" s="74" t="s">
        <v>205</v>
      </c>
      <c r="D425" s="74" t="s">
        <v>161</v>
      </c>
      <c r="E425" s="74" t="s">
        <v>202</v>
      </c>
      <c r="F425" s="74">
        <v>558</v>
      </c>
      <c r="G425" s="76">
        <v>43290</v>
      </c>
      <c r="H425" s="74">
        <v>39.621670701414899</v>
      </c>
      <c r="I425" s="74">
        <v>-79.263432949487296</v>
      </c>
    </row>
    <row r="426" spans="1:12" x14ac:dyDescent="0.25">
      <c r="A426" s="74" t="s">
        <v>209</v>
      </c>
      <c r="B426" s="74" t="s">
        <v>210</v>
      </c>
      <c r="C426" s="74" t="s">
        <v>205</v>
      </c>
      <c r="D426" s="74" t="s">
        <v>161</v>
      </c>
      <c r="E426" s="74" t="s">
        <v>202</v>
      </c>
      <c r="F426" s="74">
        <v>559</v>
      </c>
      <c r="G426" s="76">
        <v>43290</v>
      </c>
      <c r="H426" s="74">
        <v>39.621670701414899</v>
      </c>
      <c r="I426" s="74">
        <v>-79.263432949487296</v>
      </c>
      <c r="J426" s="76">
        <v>43291</v>
      </c>
      <c r="K426" s="74">
        <v>39.622224480907299</v>
      </c>
      <c r="L426" s="74">
        <v>-79.264042147173598</v>
      </c>
    </row>
    <row r="427" spans="1:12" x14ac:dyDescent="0.25">
      <c r="A427" s="74" t="s">
        <v>209</v>
      </c>
      <c r="B427" s="74" t="s">
        <v>210</v>
      </c>
      <c r="C427" s="74" t="s">
        <v>205</v>
      </c>
      <c r="D427" s="74" t="s">
        <v>161</v>
      </c>
      <c r="E427" s="74" t="s">
        <v>202</v>
      </c>
      <c r="F427" s="74">
        <v>585</v>
      </c>
      <c r="G427" s="76">
        <v>43291</v>
      </c>
      <c r="H427" s="74">
        <v>39.621722200000001</v>
      </c>
      <c r="I427" s="74">
        <v>-79.263450000000006</v>
      </c>
    </row>
    <row r="428" spans="1:12" x14ac:dyDescent="0.25">
      <c r="A428" s="74" t="s">
        <v>209</v>
      </c>
      <c r="B428" s="74" t="s">
        <v>210</v>
      </c>
      <c r="C428" s="74" t="s">
        <v>205</v>
      </c>
      <c r="D428" s="74" t="s">
        <v>161</v>
      </c>
      <c r="E428" s="74" t="s">
        <v>202</v>
      </c>
      <c r="F428" s="74">
        <v>586</v>
      </c>
      <c r="G428" s="76">
        <v>43291</v>
      </c>
      <c r="H428" s="74">
        <v>39.621722200000001</v>
      </c>
      <c r="I428" s="74">
        <v>-79.263450000000006</v>
      </c>
    </row>
    <row r="429" spans="1:12" x14ac:dyDescent="0.25">
      <c r="A429" s="74" t="s">
        <v>209</v>
      </c>
      <c r="B429" s="74" t="s">
        <v>210</v>
      </c>
      <c r="C429" s="74" t="s">
        <v>205</v>
      </c>
      <c r="D429" s="74" t="s">
        <v>161</v>
      </c>
      <c r="E429" s="74" t="s">
        <v>202</v>
      </c>
      <c r="F429" s="74">
        <v>590</v>
      </c>
      <c r="G429" s="76">
        <v>43291</v>
      </c>
      <c r="H429" s="74">
        <v>39.622294400000001</v>
      </c>
      <c r="I429" s="74">
        <v>-79.2638166666666</v>
      </c>
    </row>
    <row r="430" spans="1:12" x14ac:dyDescent="0.25">
      <c r="A430" s="74" t="s">
        <v>209</v>
      </c>
      <c r="B430" s="74" t="s">
        <v>210</v>
      </c>
      <c r="C430" s="74" t="s">
        <v>205</v>
      </c>
      <c r="D430" s="74" t="s">
        <v>161</v>
      </c>
      <c r="E430" s="74" t="s">
        <v>202</v>
      </c>
      <c r="F430" s="74">
        <v>591</v>
      </c>
      <c r="G430" s="76">
        <v>43291</v>
      </c>
      <c r="H430" s="74">
        <v>39.622294400000001</v>
      </c>
      <c r="I430" s="74">
        <v>-79.2638166666666</v>
      </c>
    </row>
    <row r="431" spans="1:12" x14ac:dyDescent="0.25">
      <c r="A431" s="74" t="s">
        <v>209</v>
      </c>
      <c r="B431" s="74" t="s">
        <v>210</v>
      </c>
      <c r="C431" s="74" t="s">
        <v>205</v>
      </c>
      <c r="D431" s="74" t="s">
        <v>161</v>
      </c>
      <c r="E431" s="74" t="s">
        <v>206</v>
      </c>
      <c r="F431" s="74">
        <v>593</v>
      </c>
      <c r="G431" s="76">
        <v>43291</v>
      </c>
      <c r="H431" s="74">
        <v>39.622294400000001</v>
      </c>
      <c r="I431" s="74">
        <v>-79.2638166666666</v>
      </c>
    </row>
    <row r="432" spans="1:12" x14ac:dyDescent="0.25">
      <c r="A432" s="74" t="s">
        <v>209</v>
      </c>
      <c r="B432" s="74" t="s">
        <v>210</v>
      </c>
      <c r="C432" s="74" t="s">
        <v>205</v>
      </c>
      <c r="D432" s="74" t="s">
        <v>161</v>
      </c>
      <c r="E432" s="74" t="s">
        <v>202</v>
      </c>
      <c r="F432" s="74">
        <v>594</v>
      </c>
      <c r="G432" s="76">
        <v>43291</v>
      </c>
      <c r="H432" s="74">
        <v>39.622294400000001</v>
      </c>
      <c r="I432" s="74">
        <v>-79.2638166666666</v>
      </c>
    </row>
    <row r="433" spans="1:12" x14ac:dyDescent="0.25">
      <c r="A433" s="74" t="s">
        <v>209</v>
      </c>
      <c r="B433" s="74" t="s">
        <v>210</v>
      </c>
      <c r="C433" s="74" t="s">
        <v>205</v>
      </c>
      <c r="D433" s="74" t="s">
        <v>161</v>
      </c>
      <c r="E433" s="74" t="s">
        <v>202</v>
      </c>
      <c r="F433" s="74">
        <v>614</v>
      </c>
      <c r="G433" s="76">
        <v>43293</v>
      </c>
      <c r="H433" s="74">
        <v>39.621661099999997</v>
      </c>
      <c r="I433" s="74">
        <v>-79.263519444444398</v>
      </c>
    </row>
    <row r="434" spans="1:12" x14ac:dyDescent="0.25">
      <c r="A434" s="74" t="s">
        <v>209</v>
      </c>
      <c r="B434" s="74" t="s">
        <v>210</v>
      </c>
      <c r="C434" s="74" t="s">
        <v>205</v>
      </c>
      <c r="D434" s="74" t="s">
        <v>161</v>
      </c>
      <c r="E434" s="74" t="s">
        <v>202</v>
      </c>
      <c r="F434" s="74">
        <v>616</v>
      </c>
      <c r="G434" s="76">
        <v>43293</v>
      </c>
      <c r="H434" s="74">
        <v>39.621752800000003</v>
      </c>
      <c r="I434" s="74">
        <v>-79.263747222222193</v>
      </c>
      <c r="J434" s="76">
        <v>43300</v>
      </c>
      <c r="K434" s="74">
        <v>39.621353458439899</v>
      </c>
      <c r="L434" s="74">
        <v>-79.263317429645795</v>
      </c>
    </row>
    <row r="435" spans="1:12" x14ac:dyDescent="0.25">
      <c r="A435" s="74" t="s">
        <v>209</v>
      </c>
      <c r="B435" s="74" t="s">
        <v>210</v>
      </c>
      <c r="C435" s="74" t="s">
        <v>205</v>
      </c>
      <c r="D435" s="74" t="s">
        <v>161</v>
      </c>
      <c r="E435" s="74" t="s">
        <v>202</v>
      </c>
      <c r="F435" s="74">
        <v>621</v>
      </c>
      <c r="G435" s="76">
        <v>43300</v>
      </c>
      <c r="H435" s="74">
        <v>39.620966699999997</v>
      </c>
      <c r="I435" s="74">
        <v>-79.263047222222198</v>
      </c>
    </row>
    <row r="436" spans="1:12" x14ac:dyDescent="0.25">
      <c r="A436" s="74" t="s">
        <v>209</v>
      </c>
      <c r="B436" s="74" t="s">
        <v>210</v>
      </c>
      <c r="C436" s="74" t="s">
        <v>205</v>
      </c>
      <c r="D436" s="74" t="s">
        <v>161</v>
      </c>
      <c r="E436" s="74" t="s">
        <v>202</v>
      </c>
      <c r="F436" s="74">
        <v>622</v>
      </c>
      <c r="G436" s="76">
        <v>43300</v>
      </c>
      <c r="H436" s="74">
        <v>39.621299999999998</v>
      </c>
      <c r="I436" s="74">
        <v>-79.2633222222222</v>
      </c>
    </row>
    <row r="437" spans="1:12" x14ac:dyDescent="0.25">
      <c r="A437" s="74" t="s">
        <v>209</v>
      </c>
      <c r="B437" s="74" t="s">
        <v>210</v>
      </c>
      <c r="C437" s="74" t="s">
        <v>205</v>
      </c>
      <c r="D437" s="74" t="s">
        <v>161</v>
      </c>
      <c r="E437" s="74" t="s">
        <v>202</v>
      </c>
      <c r="F437" s="74">
        <v>623</v>
      </c>
      <c r="G437" s="76">
        <v>43300</v>
      </c>
      <c r="H437" s="74">
        <v>39.621680599999998</v>
      </c>
      <c r="I437" s="74">
        <v>-79.263388888888798</v>
      </c>
    </row>
    <row r="438" spans="1:12" hidden="1" x14ac:dyDescent="0.25">
      <c r="A438" s="74" t="s">
        <v>250</v>
      </c>
      <c r="B438" s="74" t="s">
        <v>244</v>
      </c>
      <c r="C438" s="74" t="s">
        <v>205</v>
      </c>
      <c r="D438" s="74" t="s">
        <v>161</v>
      </c>
      <c r="E438" s="74" t="s">
        <v>206</v>
      </c>
      <c r="F438" s="74">
        <v>172</v>
      </c>
      <c r="G438" s="76">
        <v>43255</v>
      </c>
      <c r="H438" s="74">
        <v>39.632061100000001</v>
      </c>
      <c r="I438" s="74">
        <v>-79.262016666666597</v>
      </c>
    </row>
    <row r="439" spans="1:12" hidden="1" x14ac:dyDescent="0.25">
      <c r="A439" s="74" t="s">
        <v>209</v>
      </c>
      <c r="B439" s="74" t="s">
        <v>210</v>
      </c>
      <c r="C439" s="74" t="s">
        <v>17</v>
      </c>
      <c r="D439" s="74" t="s">
        <v>148</v>
      </c>
      <c r="E439" s="74" t="s">
        <v>202</v>
      </c>
      <c r="F439" s="74">
        <v>260</v>
      </c>
      <c r="G439" s="76">
        <v>43260</v>
      </c>
      <c r="H439" s="74">
        <v>39.6245361</v>
      </c>
      <c r="I439" s="74">
        <v>-79.252782222194398</v>
      </c>
    </row>
    <row r="440" spans="1:12" hidden="1" x14ac:dyDescent="0.25">
      <c r="A440" s="74" t="s">
        <v>209</v>
      </c>
      <c r="B440" s="74" t="s">
        <v>210</v>
      </c>
      <c r="C440" s="74" t="s">
        <v>17</v>
      </c>
      <c r="D440" s="74" t="s">
        <v>148</v>
      </c>
      <c r="E440" s="74" t="s">
        <v>202</v>
      </c>
      <c r="F440" s="74">
        <v>264</v>
      </c>
      <c r="G440" s="76">
        <v>43260</v>
      </c>
      <c r="H440" s="74">
        <v>39.620694399999998</v>
      </c>
      <c r="I440" s="74">
        <v>-79.262474997222199</v>
      </c>
    </row>
    <row r="441" spans="1:12" hidden="1" x14ac:dyDescent="0.25">
      <c r="A441" s="74" t="s">
        <v>209</v>
      </c>
      <c r="B441" s="74" t="s">
        <v>210</v>
      </c>
      <c r="C441" s="74" t="s">
        <v>17</v>
      </c>
      <c r="D441" s="74" t="s">
        <v>148</v>
      </c>
      <c r="E441" s="74" t="s">
        <v>202</v>
      </c>
      <c r="F441" s="74">
        <v>266</v>
      </c>
      <c r="G441" s="76">
        <v>43260</v>
      </c>
      <c r="H441" s="74">
        <v>39.620694399999998</v>
      </c>
      <c r="I441" s="74">
        <v>-79.262474997222199</v>
      </c>
    </row>
    <row r="442" spans="1:12" hidden="1" x14ac:dyDescent="0.25">
      <c r="A442" s="74" t="s">
        <v>209</v>
      </c>
      <c r="B442" s="74" t="s">
        <v>210</v>
      </c>
      <c r="C442" s="74" t="s">
        <v>17</v>
      </c>
      <c r="D442" s="74" t="s">
        <v>148</v>
      </c>
      <c r="E442" s="74" t="s">
        <v>202</v>
      </c>
      <c r="F442" s="74">
        <v>394</v>
      </c>
      <c r="G442" s="76">
        <v>43266</v>
      </c>
      <c r="H442" s="74">
        <v>39.622094400000002</v>
      </c>
      <c r="I442" s="74">
        <v>-79.263755555555505</v>
      </c>
    </row>
    <row r="443" spans="1:12" hidden="1" x14ac:dyDescent="0.25">
      <c r="A443" s="74" t="s">
        <v>195</v>
      </c>
      <c r="B443" s="74" t="s">
        <v>230</v>
      </c>
      <c r="C443" s="74" t="s">
        <v>32</v>
      </c>
      <c r="D443" s="74" t="s">
        <v>163</v>
      </c>
      <c r="E443" s="74" t="s">
        <v>202</v>
      </c>
      <c r="F443" s="74">
        <v>116</v>
      </c>
      <c r="G443" s="76">
        <v>43248</v>
      </c>
      <c r="H443" s="74">
        <v>39.535155600000003</v>
      </c>
      <c r="I443" s="74">
        <v>-79.482758333305497</v>
      </c>
    </row>
    <row r="444" spans="1:12" hidden="1" x14ac:dyDescent="0.25">
      <c r="A444" s="74" t="s">
        <v>195</v>
      </c>
      <c r="B444" s="74" t="s">
        <v>230</v>
      </c>
      <c r="C444" s="74" t="s">
        <v>32</v>
      </c>
      <c r="D444" s="74" t="s">
        <v>163</v>
      </c>
      <c r="E444" s="74" t="s">
        <v>202</v>
      </c>
      <c r="F444" s="74">
        <v>307</v>
      </c>
      <c r="G444" s="76">
        <v>43263</v>
      </c>
      <c r="H444" s="74">
        <v>39.534788900000002</v>
      </c>
      <c r="I444" s="74">
        <v>-79.482941666666605</v>
      </c>
    </row>
    <row r="445" spans="1:12" hidden="1" x14ac:dyDescent="0.25">
      <c r="A445" s="74" t="s">
        <v>195</v>
      </c>
      <c r="B445" s="74" t="s">
        <v>230</v>
      </c>
      <c r="C445" s="74" t="s">
        <v>32</v>
      </c>
      <c r="D445" s="74" t="s">
        <v>163</v>
      </c>
      <c r="E445" s="74" t="s">
        <v>202</v>
      </c>
      <c r="F445" s="74">
        <v>311</v>
      </c>
      <c r="G445" s="76">
        <v>43263</v>
      </c>
      <c r="H445" s="74">
        <v>39.535033300000002</v>
      </c>
      <c r="I445" s="74">
        <v>-79.482977777777705</v>
      </c>
    </row>
    <row r="446" spans="1:12" hidden="1" x14ac:dyDescent="0.25">
      <c r="A446" s="74" t="s">
        <v>195</v>
      </c>
      <c r="B446" s="74" t="s">
        <v>230</v>
      </c>
      <c r="C446" s="74" t="s">
        <v>32</v>
      </c>
      <c r="D446" s="74" t="s">
        <v>163</v>
      </c>
      <c r="E446" s="74" t="s">
        <v>206</v>
      </c>
      <c r="F446" s="74">
        <v>428</v>
      </c>
      <c r="G446" s="76">
        <v>43269</v>
      </c>
      <c r="H446" s="74">
        <v>39.5347583</v>
      </c>
      <c r="I446" s="74">
        <v>-79.483247222222204</v>
      </c>
    </row>
    <row r="447" spans="1:12" hidden="1" x14ac:dyDescent="0.25">
      <c r="A447" s="74" t="s">
        <v>195</v>
      </c>
      <c r="B447" s="74" t="s">
        <v>230</v>
      </c>
      <c r="C447" s="74" t="s">
        <v>32</v>
      </c>
      <c r="D447" s="74" t="s">
        <v>163</v>
      </c>
      <c r="E447" s="74" t="s">
        <v>202</v>
      </c>
      <c r="F447" s="74">
        <v>430</v>
      </c>
      <c r="G447" s="76">
        <v>43269</v>
      </c>
      <c r="H447" s="74">
        <v>39.5347583</v>
      </c>
      <c r="I447" s="74">
        <v>-79.483247222222204</v>
      </c>
    </row>
    <row r="448" spans="1:12" hidden="1" x14ac:dyDescent="0.25">
      <c r="A448" s="74" t="s">
        <v>195</v>
      </c>
      <c r="B448" s="74" t="s">
        <v>230</v>
      </c>
      <c r="C448" s="74" t="s">
        <v>32</v>
      </c>
      <c r="D448" s="74" t="s">
        <v>163</v>
      </c>
      <c r="E448" s="74" t="s">
        <v>202</v>
      </c>
      <c r="F448" s="74">
        <v>431</v>
      </c>
      <c r="G448" s="76">
        <v>43269</v>
      </c>
      <c r="H448" s="74">
        <v>39.5347583</v>
      </c>
      <c r="I448" s="74">
        <v>-79.483247222222204</v>
      </c>
    </row>
    <row r="449" spans="1:9" hidden="1" x14ac:dyDescent="0.25">
      <c r="A449" s="74" t="s">
        <v>195</v>
      </c>
      <c r="B449" s="74" t="s">
        <v>230</v>
      </c>
      <c r="C449" s="74" t="s">
        <v>32</v>
      </c>
      <c r="D449" s="74" t="s">
        <v>163</v>
      </c>
      <c r="E449" s="74" t="s">
        <v>202</v>
      </c>
      <c r="F449" s="74">
        <v>434</v>
      </c>
      <c r="G449" s="76">
        <v>43269</v>
      </c>
      <c r="H449" s="74">
        <v>39.5347583</v>
      </c>
      <c r="I449" s="74">
        <v>-79.483247222222204</v>
      </c>
    </row>
    <row r="450" spans="1:9" hidden="1" x14ac:dyDescent="0.25">
      <c r="A450" s="74" t="s">
        <v>195</v>
      </c>
      <c r="B450" s="74" t="s">
        <v>230</v>
      </c>
      <c r="C450" s="74" t="s">
        <v>32</v>
      </c>
      <c r="D450" s="74" t="s">
        <v>163</v>
      </c>
      <c r="E450" s="74" t="s">
        <v>202</v>
      </c>
      <c r="F450" s="74">
        <v>436</v>
      </c>
      <c r="G450" s="76">
        <v>43269</v>
      </c>
      <c r="H450" s="74">
        <v>39.5347583</v>
      </c>
      <c r="I450" s="74">
        <v>-79.483247222222204</v>
      </c>
    </row>
    <row r="451" spans="1:9" hidden="1" x14ac:dyDescent="0.25">
      <c r="A451" s="74" t="s">
        <v>195</v>
      </c>
      <c r="B451" s="74" t="s">
        <v>230</v>
      </c>
      <c r="C451" s="74" t="s">
        <v>32</v>
      </c>
      <c r="D451" s="74" t="s">
        <v>163</v>
      </c>
      <c r="E451" s="74" t="s">
        <v>202</v>
      </c>
      <c r="F451" s="74">
        <v>445</v>
      </c>
      <c r="G451" s="76">
        <v>43280</v>
      </c>
      <c r="H451" s="74">
        <v>39.535091700000002</v>
      </c>
      <c r="I451" s="74">
        <v>-79.482963888888804</v>
      </c>
    </row>
    <row r="452" spans="1:9" hidden="1" x14ac:dyDescent="0.25">
      <c r="A452" s="74" t="s">
        <v>195</v>
      </c>
      <c r="B452" s="74" t="s">
        <v>230</v>
      </c>
      <c r="C452" s="74" t="s">
        <v>32</v>
      </c>
      <c r="D452" s="74" t="s">
        <v>163</v>
      </c>
      <c r="E452" s="74" t="s">
        <v>202</v>
      </c>
      <c r="F452" s="74">
        <v>513</v>
      </c>
      <c r="G452" s="76">
        <v>43289</v>
      </c>
      <c r="H452" s="74">
        <v>39.534813900000003</v>
      </c>
      <c r="I452" s="74">
        <v>-79.483155555277705</v>
      </c>
    </row>
    <row r="453" spans="1:9" hidden="1" x14ac:dyDescent="0.25">
      <c r="A453" s="74" t="s">
        <v>277</v>
      </c>
      <c r="B453" s="74" t="s">
        <v>278</v>
      </c>
      <c r="C453" s="74" t="s">
        <v>32</v>
      </c>
      <c r="D453" s="74" t="s">
        <v>163</v>
      </c>
      <c r="E453" s="74" t="s">
        <v>202</v>
      </c>
      <c r="F453" s="74">
        <v>188</v>
      </c>
      <c r="G453" s="76">
        <v>43255</v>
      </c>
      <c r="H453" s="74">
        <v>39.602069399999998</v>
      </c>
      <c r="I453" s="74">
        <v>-79.272805555555493</v>
      </c>
    </row>
    <row r="454" spans="1:9" hidden="1" x14ac:dyDescent="0.25">
      <c r="A454" s="74" t="s">
        <v>277</v>
      </c>
      <c r="B454" s="74" t="s">
        <v>278</v>
      </c>
      <c r="C454" s="74" t="s">
        <v>32</v>
      </c>
      <c r="D454" s="74" t="s">
        <v>163</v>
      </c>
      <c r="E454" s="74" t="s">
        <v>202</v>
      </c>
      <c r="F454" s="74">
        <v>189</v>
      </c>
      <c r="G454" s="76">
        <v>43255</v>
      </c>
      <c r="H454" s="74">
        <v>39.602069399999998</v>
      </c>
      <c r="I454" s="74">
        <v>-79.272805555555493</v>
      </c>
    </row>
    <row r="455" spans="1:9" hidden="1" x14ac:dyDescent="0.25">
      <c r="A455" s="74" t="s">
        <v>277</v>
      </c>
      <c r="B455" s="74" t="s">
        <v>278</v>
      </c>
      <c r="C455" s="74" t="s">
        <v>32</v>
      </c>
      <c r="D455" s="74" t="s">
        <v>163</v>
      </c>
      <c r="E455" s="74" t="s">
        <v>202</v>
      </c>
      <c r="F455" s="74">
        <v>190</v>
      </c>
      <c r="G455" s="76">
        <v>43255</v>
      </c>
      <c r="H455" s="74">
        <v>39.602069399999998</v>
      </c>
      <c r="I455" s="74">
        <v>-79.272805555555493</v>
      </c>
    </row>
    <row r="456" spans="1:9" hidden="1" x14ac:dyDescent="0.25">
      <c r="A456" s="74" t="s">
        <v>277</v>
      </c>
      <c r="B456" s="74" t="s">
        <v>278</v>
      </c>
      <c r="C456" s="74" t="s">
        <v>32</v>
      </c>
      <c r="D456" s="74" t="s">
        <v>163</v>
      </c>
      <c r="E456" s="74" t="s">
        <v>202</v>
      </c>
      <c r="F456" s="74">
        <v>343</v>
      </c>
      <c r="G456" s="76">
        <v>43265</v>
      </c>
      <c r="H456" s="74">
        <v>39.602194400000002</v>
      </c>
      <c r="I456" s="74">
        <v>-79.273016666666607</v>
      </c>
    </row>
    <row r="457" spans="1:9" hidden="1" x14ac:dyDescent="0.25">
      <c r="A457" s="74" t="s">
        <v>277</v>
      </c>
      <c r="B457" s="74" t="s">
        <v>278</v>
      </c>
      <c r="C457" s="74" t="s">
        <v>32</v>
      </c>
      <c r="D457" s="74" t="s">
        <v>163</v>
      </c>
      <c r="E457" s="74" t="s">
        <v>202</v>
      </c>
      <c r="F457" s="74">
        <v>344</v>
      </c>
      <c r="G457" s="76">
        <v>43265</v>
      </c>
      <c r="H457" s="74">
        <v>39.602194400000002</v>
      </c>
      <c r="I457" s="74">
        <v>-79.273016666666607</v>
      </c>
    </row>
    <row r="458" spans="1:9" hidden="1" x14ac:dyDescent="0.25">
      <c r="A458" s="74" t="s">
        <v>277</v>
      </c>
      <c r="B458" s="74" t="s">
        <v>278</v>
      </c>
      <c r="C458" s="74" t="s">
        <v>32</v>
      </c>
      <c r="D458" s="74" t="s">
        <v>163</v>
      </c>
      <c r="E458" s="74" t="s">
        <v>202</v>
      </c>
      <c r="F458" s="74">
        <v>345</v>
      </c>
      <c r="G458" s="76">
        <v>43265</v>
      </c>
      <c r="H458" s="74">
        <v>39.602194400000002</v>
      </c>
      <c r="I458" s="74">
        <v>-79.273016666666607</v>
      </c>
    </row>
    <row r="459" spans="1:9" hidden="1" x14ac:dyDescent="0.25">
      <c r="A459" s="74" t="s">
        <v>277</v>
      </c>
      <c r="B459" s="74" t="s">
        <v>278</v>
      </c>
      <c r="C459" s="74" t="s">
        <v>32</v>
      </c>
      <c r="D459" s="74" t="s">
        <v>163</v>
      </c>
      <c r="E459" s="74" t="s">
        <v>202</v>
      </c>
      <c r="F459" s="74">
        <v>347</v>
      </c>
      <c r="G459" s="76">
        <v>43265</v>
      </c>
      <c r="H459" s="74">
        <v>39.602347199999997</v>
      </c>
      <c r="I459" s="74">
        <v>-79.272727777777703</v>
      </c>
    </row>
    <row r="460" spans="1:9" hidden="1" x14ac:dyDescent="0.25">
      <c r="A460" s="74" t="s">
        <v>277</v>
      </c>
      <c r="B460" s="74" t="s">
        <v>278</v>
      </c>
      <c r="C460" s="74" t="s">
        <v>32</v>
      </c>
      <c r="D460" s="74" t="s">
        <v>163</v>
      </c>
      <c r="E460" s="74" t="s">
        <v>202</v>
      </c>
      <c r="F460" s="74">
        <v>505</v>
      </c>
      <c r="G460" s="76">
        <v>43284</v>
      </c>
      <c r="H460" s="74">
        <v>39.601908299999998</v>
      </c>
      <c r="I460" s="74">
        <v>-79.273216666666599</v>
      </c>
    </row>
    <row r="461" spans="1:9" hidden="1" x14ac:dyDescent="0.25">
      <c r="A461" s="74" t="s">
        <v>277</v>
      </c>
      <c r="B461" s="74" t="s">
        <v>278</v>
      </c>
      <c r="C461" s="74" t="s">
        <v>32</v>
      </c>
      <c r="D461" s="74" t="s">
        <v>163</v>
      </c>
      <c r="E461" s="74" t="s">
        <v>202</v>
      </c>
      <c r="F461" s="74">
        <v>510</v>
      </c>
      <c r="G461" s="76">
        <v>43284</v>
      </c>
      <c r="H461" s="74">
        <v>39.602088899999998</v>
      </c>
      <c r="I461" s="74">
        <v>-79.272994444444393</v>
      </c>
    </row>
    <row r="462" spans="1:9" hidden="1" x14ac:dyDescent="0.25">
      <c r="A462" s="74" t="s">
        <v>277</v>
      </c>
      <c r="B462" s="74" t="s">
        <v>278</v>
      </c>
      <c r="C462" s="74" t="s">
        <v>32</v>
      </c>
      <c r="D462" s="74" t="s">
        <v>163</v>
      </c>
      <c r="E462" s="74" t="s">
        <v>202</v>
      </c>
      <c r="F462" s="74">
        <v>511</v>
      </c>
      <c r="G462" s="76">
        <v>43284</v>
      </c>
      <c r="H462" s="74">
        <v>39.602088899999998</v>
      </c>
      <c r="I462" s="74">
        <v>-79.272994444444393</v>
      </c>
    </row>
    <row r="463" spans="1:9" hidden="1" x14ac:dyDescent="0.25">
      <c r="A463" s="74" t="s">
        <v>277</v>
      </c>
      <c r="B463" s="74" t="s">
        <v>278</v>
      </c>
      <c r="C463" s="74" t="s">
        <v>32</v>
      </c>
      <c r="D463" s="74" t="s">
        <v>163</v>
      </c>
      <c r="E463" s="74" t="s">
        <v>202</v>
      </c>
      <c r="F463" s="74">
        <v>595</v>
      </c>
      <c r="G463" s="76">
        <v>43293</v>
      </c>
      <c r="H463" s="74">
        <v>39.602252800000002</v>
      </c>
      <c r="I463" s="74">
        <v>-79.272666666666595</v>
      </c>
    </row>
    <row r="464" spans="1:9" hidden="1" x14ac:dyDescent="0.25">
      <c r="A464" s="74" t="s">
        <v>277</v>
      </c>
      <c r="B464" s="74" t="s">
        <v>278</v>
      </c>
      <c r="C464" s="74" t="s">
        <v>32</v>
      </c>
      <c r="D464" s="74" t="s">
        <v>163</v>
      </c>
      <c r="E464" s="74" t="s">
        <v>202</v>
      </c>
      <c r="F464" s="74">
        <v>596</v>
      </c>
      <c r="G464" s="76">
        <v>43293</v>
      </c>
      <c r="H464" s="74">
        <v>39.602252800000002</v>
      </c>
      <c r="I464" s="74">
        <v>-79.272666666666595</v>
      </c>
    </row>
    <row r="465" spans="1:15" hidden="1" x14ac:dyDescent="0.25">
      <c r="A465" s="74" t="s">
        <v>277</v>
      </c>
      <c r="B465" s="74" t="s">
        <v>278</v>
      </c>
      <c r="C465" s="74" t="s">
        <v>32</v>
      </c>
      <c r="D465" s="74" t="s">
        <v>163</v>
      </c>
      <c r="E465" s="74" t="s">
        <v>202</v>
      </c>
      <c r="F465" s="74">
        <v>597</v>
      </c>
      <c r="G465" s="76">
        <v>43293</v>
      </c>
      <c r="H465" s="74">
        <v>39.602252800000002</v>
      </c>
      <c r="I465" s="74">
        <v>-79.272666666666595</v>
      </c>
    </row>
    <row r="466" spans="1:15" hidden="1" x14ac:dyDescent="0.25">
      <c r="A466" s="74" t="s">
        <v>277</v>
      </c>
      <c r="B466" s="74" t="s">
        <v>278</v>
      </c>
      <c r="C466" s="74" t="s">
        <v>32</v>
      </c>
      <c r="D466" s="74" t="s">
        <v>163</v>
      </c>
      <c r="E466" s="74" t="s">
        <v>202</v>
      </c>
      <c r="F466" s="74">
        <v>598</v>
      </c>
      <c r="G466" s="76">
        <v>43293</v>
      </c>
      <c r="H466" s="74">
        <v>39.602252800000002</v>
      </c>
      <c r="I466" s="74">
        <v>-79.272666666666595</v>
      </c>
    </row>
    <row r="467" spans="1:15" hidden="1" x14ac:dyDescent="0.25">
      <c r="A467" s="74" t="s">
        <v>252</v>
      </c>
      <c r="B467" s="74" t="s">
        <v>253</v>
      </c>
      <c r="C467" s="74" t="s">
        <v>32</v>
      </c>
      <c r="D467" s="74" t="s">
        <v>163</v>
      </c>
      <c r="E467" s="74" t="s">
        <v>202</v>
      </c>
      <c r="F467" s="74">
        <v>179</v>
      </c>
      <c r="G467" s="76">
        <v>43255</v>
      </c>
      <c r="H467" s="74">
        <v>39.606002799999999</v>
      </c>
      <c r="I467" s="74">
        <v>-79.276733333333297</v>
      </c>
    </row>
    <row r="468" spans="1:15" hidden="1" x14ac:dyDescent="0.25">
      <c r="A468" s="74" t="s">
        <v>252</v>
      </c>
      <c r="B468" s="74" t="s">
        <v>253</v>
      </c>
      <c r="C468" s="74" t="s">
        <v>32</v>
      </c>
      <c r="D468" s="74" t="s">
        <v>163</v>
      </c>
      <c r="E468" s="74" t="s">
        <v>202</v>
      </c>
      <c r="F468" s="74">
        <v>313</v>
      </c>
      <c r="G468" s="76">
        <v>43265</v>
      </c>
      <c r="H468" s="74">
        <v>39.606236099999997</v>
      </c>
      <c r="I468" s="74">
        <v>-79.277000000000001</v>
      </c>
    </row>
    <row r="469" spans="1:15" hidden="1" x14ac:dyDescent="0.25">
      <c r="A469" s="74" t="s">
        <v>252</v>
      </c>
      <c r="B469" s="74" t="s">
        <v>253</v>
      </c>
      <c r="C469" s="74" t="s">
        <v>32</v>
      </c>
      <c r="D469" s="74" t="s">
        <v>163</v>
      </c>
      <c r="E469" s="74" t="s">
        <v>202</v>
      </c>
      <c r="F469" s="74">
        <v>317</v>
      </c>
      <c r="G469" s="76">
        <v>43265</v>
      </c>
      <c r="H469" s="74">
        <v>39.606236099999997</v>
      </c>
      <c r="I469" s="74">
        <v>-79.277000000000001</v>
      </c>
    </row>
    <row r="470" spans="1:15" hidden="1" x14ac:dyDescent="0.25">
      <c r="A470" s="74" t="s">
        <v>252</v>
      </c>
      <c r="B470" s="74" t="s">
        <v>253</v>
      </c>
      <c r="C470" s="74" t="s">
        <v>32</v>
      </c>
      <c r="D470" s="74" t="s">
        <v>163</v>
      </c>
      <c r="E470" s="74" t="s">
        <v>202</v>
      </c>
      <c r="F470" s="74">
        <v>321</v>
      </c>
      <c r="G470" s="76">
        <v>43265</v>
      </c>
      <c r="H470" s="74">
        <v>39.605958299999998</v>
      </c>
      <c r="I470" s="74">
        <v>-79.276763888888794</v>
      </c>
    </row>
    <row r="471" spans="1:15" hidden="1" x14ac:dyDescent="0.25">
      <c r="A471" s="74" t="s">
        <v>252</v>
      </c>
      <c r="B471" s="74" t="s">
        <v>253</v>
      </c>
      <c r="C471" s="74" t="s">
        <v>32</v>
      </c>
      <c r="D471" s="74" t="s">
        <v>163</v>
      </c>
      <c r="E471" s="74" t="s">
        <v>202</v>
      </c>
      <c r="F471" s="74">
        <v>566</v>
      </c>
      <c r="G471" s="76">
        <v>43291</v>
      </c>
      <c r="H471" s="74">
        <v>39.606105599999999</v>
      </c>
      <c r="I471" s="74">
        <v>-79.276886111111097</v>
      </c>
    </row>
    <row r="472" spans="1:15" hidden="1" x14ac:dyDescent="0.25">
      <c r="A472" s="74" t="s">
        <v>252</v>
      </c>
      <c r="B472" s="74" t="s">
        <v>253</v>
      </c>
      <c r="C472" s="74" t="s">
        <v>32</v>
      </c>
      <c r="D472" s="74" t="s">
        <v>163</v>
      </c>
      <c r="E472" s="74" t="s">
        <v>202</v>
      </c>
      <c r="F472" s="74">
        <v>569</v>
      </c>
      <c r="G472" s="76">
        <v>43291</v>
      </c>
      <c r="H472" s="74">
        <v>39.606105599999999</v>
      </c>
      <c r="I472" s="74">
        <v>-79.276886111111097</v>
      </c>
    </row>
    <row r="473" spans="1:15" hidden="1" x14ac:dyDescent="0.25">
      <c r="A473" s="74" t="s">
        <v>252</v>
      </c>
      <c r="B473" s="74" t="s">
        <v>253</v>
      </c>
      <c r="C473" s="74" t="s">
        <v>32</v>
      </c>
      <c r="D473" s="74" t="s">
        <v>163</v>
      </c>
      <c r="E473" s="74" t="s">
        <v>202</v>
      </c>
      <c r="F473" s="74">
        <v>573</v>
      </c>
      <c r="G473" s="76">
        <v>43291</v>
      </c>
      <c r="H473" s="74">
        <v>39.606105599999999</v>
      </c>
      <c r="I473" s="74">
        <v>-79.276886111111097</v>
      </c>
    </row>
    <row r="474" spans="1:15" hidden="1" x14ac:dyDescent="0.25">
      <c r="A474" s="74" t="s">
        <v>209</v>
      </c>
      <c r="B474" s="74" t="s">
        <v>210</v>
      </c>
      <c r="C474" s="74" t="s">
        <v>32</v>
      </c>
      <c r="D474" s="74" t="s">
        <v>163</v>
      </c>
      <c r="E474" s="74" t="s">
        <v>202</v>
      </c>
      <c r="F474" s="74">
        <v>257</v>
      </c>
      <c r="G474" s="76">
        <v>43258</v>
      </c>
      <c r="H474" s="74">
        <v>39.621461099999998</v>
      </c>
      <c r="I474" s="74">
        <v>-79.263502775000006</v>
      </c>
    </row>
    <row r="475" spans="1:15" hidden="1" x14ac:dyDescent="0.25">
      <c r="A475" s="74" t="s">
        <v>195</v>
      </c>
      <c r="B475" s="74" t="s">
        <v>230</v>
      </c>
      <c r="C475" s="74" t="s">
        <v>26</v>
      </c>
      <c r="D475" s="74" t="s">
        <v>157</v>
      </c>
      <c r="E475" s="74" t="s">
        <v>202</v>
      </c>
      <c r="F475" s="74">
        <v>516</v>
      </c>
      <c r="G475" s="76">
        <v>43289</v>
      </c>
      <c r="H475" s="74">
        <v>39.534980599999997</v>
      </c>
      <c r="I475" s="74">
        <v>-79.4826972222222</v>
      </c>
    </row>
    <row r="476" spans="1:15" hidden="1" x14ac:dyDescent="0.25">
      <c r="A476" s="74" t="s">
        <v>209</v>
      </c>
      <c r="B476" s="74" t="s">
        <v>210</v>
      </c>
      <c r="C476" s="74" t="s">
        <v>296</v>
      </c>
      <c r="D476" s="74" t="s">
        <v>141</v>
      </c>
      <c r="E476" s="74" t="s">
        <v>206</v>
      </c>
      <c r="F476" s="74">
        <v>620</v>
      </c>
      <c r="G476" s="76">
        <v>43293</v>
      </c>
      <c r="H476" s="74">
        <v>39.6221806</v>
      </c>
      <c r="I476" s="74">
        <v>-79.263763888888803</v>
      </c>
    </row>
    <row r="477" spans="1:15" hidden="1" x14ac:dyDescent="0.25">
      <c r="A477" s="74" t="s">
        <v>195</v>
      </c>
      <c r="B477" s="74" t="s">
        <v>230</v>
      </c>
      <c r="C477" s="74" t="s">
        <v>31</v>
      </c>
      <c r="D477" s="74" t="s">
        <v>162</v>
      </c>
      <c r="E477" s="74" t="s">
        <v>202</v>
      </c>
      <c r="F477" s="74">
        <v>88</v>
      </c>
      <c r="G477" s="76">
        <v>43248</v>
      </c>
      <c r="H477" s="74">
        <v>39.534844399999997</v>
      </c>
      <c r="I477" s="74">
        <v>-79.482955555555506</v>
      </c>
    </row>
    <row r="478" spans="1:15" hidden="1" x14ac:dyDescent="0.25">
      <c r="A478" s="74" t="s">
        <v>195</v>
      </c>
      <c r="B478" s="74" t="s">
        <v>230</v>
      </c>
      <c r="C478" s="74" t="s">
        <v>31</v>
      </c>
      <c r="D478" s="74" t="s">
        <v>162</v>
      </c>
      <c r="E478" s="74" t="s">
        <v>202</v>
      </c>
      <c r="F478" s="74">
        <v>89</v>
      </c>
      <c r="G478" s="76">
        <v>43248</v>
      </c>
      <c r="H478" s="74">
        <v>39.534844399999997</v>
      </c>
      <c r="I478" s="74">
        <v>-79.482955555555506</v>
      </c>
      <c r="J478" s="76">
        <v>43255</v>
      </c>
      <c r="K478" s="74">
        <v>39.5348556</v>
      </c>
      <c r="L478" s="74">
        <v>-79.482824999997206</v>
      </c>
      <c r="M478" s="76">
        <v>43263</v>
      </c>
      <c r="N478" s="74">
        <v>39.534916699999997</v>
      </c>
      <c r="O478" s="74">
        <v>-79.482963888888804</v>
      </c>
    </row>
    <row r="479" spans="1:15" hidden="1" x14ac:dyDescent="0.25">
      <c r="A479" s="74" t="s">
        <v>195</v>
      </c>
      <c r="B479" s="74" t="s">
        <v>230</v>
      </c>
      <c r="C479" s="74" t="s">
        <v>31</v>
      </c>
      <c r="D479" s="74" t="s">
        <v>162</v>
      </c>
      <c r="E479" s="74" t="s">
        <v>202</v>
      </c>
      <c r="F479" s="74">
        <v>90</v>
      </c>
      <c r="G479" s="76">
        <v>43248</v>
      </c>
      <c r="H479" s="74">
        <v>39.534844399999997</v>
      </c>
      <c r="I479" s="74">
        <v>-79.482955555555506</v>
      </c>
    </row>
    <row r="480" spans="1:15" hidden="1" x14ac:dyDescent="0.25">
      <c r="A480" s="74" t="s">
        <v>195</v>
      </c>
      <c r="B480" s="74" t="s">
        <v>230</v>
      </c>
      <c r="C480" s="74" t="s">
        <v>31</v>
      </c>
      <c r="D480" s="74" t="s">
        <v>162</v>
      </c>
      <c r="E480" s="74" t="s">
        <v>202</v>
      </c>
      <c r="F480" s="74">
        <v>91</v>
      </c>
      <c r="G480" s="76">
        <v>43248</v>
      </c>
      <c r="H480" s="74">
        <v>39.534844399999997</v>
      </c>
      <c r="I480" s="74">
        <v>-79.482955555555506</v>
      </c>
    </row>
    <row r="481" spans="1:15" hidden="1" x14ac:dyDescent="0.25">
      <c r="A481" s="74" t="s">
        <v>195</v>
      </c>
      <c r="B481" s="74" t="s">
        <v>230</v>
      </c>
      <c r="C481" s="74" t="s">
        <v>31</v>
      </c>
      <c r="D481" s="74" t="s">
        <v>162</v>
      </c>
      <c r="E481" s="74" t="s">
        <v>202</v>
      </c>
      <c r="F481" s="74">
        <v>92</v>
      </c>
      <c r="G481" s="76">
        <v>43248</v>
      </c>
      <c r="H481" s="74">
        <v>39.534844399999997</v>
      </c>
      <c r="I481" s="74">
        <v>-79.482955555555506</v>
      </c>
      <c r="J481" s="76">
        <v>43263</v>
      </c>
      <c r="K481" s="74">
        <v>39.534916699999997</v>
      </c>
      <c r="L481" s="74">
        <v>-79.482963888888804</v>
      </c>
    </row>
    <row r="482" spans="1:15" hidden="1" x14ac:dyDescent="0.25">
      <c r="A482" s="74" t="s">
        <v>195</v>
      </c>
      <c r="B482" s="74" t="s">
        <v>230</v>
      </c>
      <c r="C482" s="74" t="s">
        <v>31</v>
      </c>
      <c r="D482" s="74" t="s">
        <v>162</v>
      </c>
      <c r="E482" s="74" t="s">
        <v>202</v>
      </c>
      <c r="F482" s="74">
        <v>93</v>
      </c>
      <c r="G482" s="76">
        <v>43248</v>
      </c>
      <c r="H482" s="74">
        <v>39.534844399999997</v>
      </c>
      <c r="I482" s="74">
        <v>-79.482955555555506</v>
      </c>
      <c r="J482" s="76">
        <v>43255</v>
      </c>
      <c r="K482" s="74">
        <v>39.534911100000002</v>
      </c>
      <c r="L482" s="74">
        <v>-79.483177777777698</v>
      </c>
      <c r="M482" s="76">
        <v>43263</v>
      </c>
      <c r="N482" s="74">
        <v>39.534966699999998</v>
      </c>
      <c r="O482" s="74">
        <v>-79.482963888888804</v>
      </c>
    </row>
    <row r="483" spans="1:15" hidden="1" x14ac:dyDescent="0.25">
      <c r="A483" s="74" t="s">
        <v>195</v>
      </c>
      <c r="B483" s="74" t="s">
        <v>230</v>
      </c>
      <c r="C483" s="74" t="s">
        <v>31</v>
      </c>
      <c r="D483" s="74" t="s">
        <v>162</v>
      </c>
      <c r="E483" s="74" t="s">
        <v>202</v>
      </c>
      <c r="F483" s="74">
        <v>94</v>
      </c>
      <c r="G483" s="76">
        <v>43248</v>
      </c>
      <c r="H483" s="74">
        <v>39.534844399999997</v>
      </c>
      <c r="I483" s="74">
        <v>-79.482955555555506</v>
      </c>
    </row>
    <row r="484" spans="1:15" hidden="1" x14ac:dyDescent="0.25">
      <c r="A484" s="74" t="s">
        <v>195</v>
      </c>
      <c r="B484" s="74" t="s">
        <v>230</v>
      </c>
      <c r="C484" s="74" t="s">
        <v>31</v>
      </c>
      <c r="D484" s="74" t="s">
        <v>162</v>
      </c>
      <c r="E484" s="74" t="s">
        <v>202</v>
      </c>
      <c r="F484" s="74">
        <v>95</v>
      </c>
      <c r="G484" s="76">
        <v>43248</v>
      </c>
      <c r="H484" s="74">
        <v>39.534844399999997</v>
      </c>
      <c r="I484" s="74">
        <v>-79.482955555555506</v>
      </c>
      <c r="J484" s="76">
        <v>43263</v>
      </c>
      <c r="K484" s="74">
        <v>39.536999999999999</v>
      </c>
      <c r="L484" s="74">
        <v>-79.482358333333295</v>
      </c>
    </row>
    <row r="485" spans="1:15" hidden="1" x14ac:dyDescent="0.25">
      <c r="A485" s="74" t="s">
        <v>195</v>
      </c>
      <c r="B485" s="74" t="s">
        <v>230</v>
      </c>
      <c r="C485" s="74" t="s">
        <v>31</v>
      </c>
      <c r="D485" s="74" t="s">
        <v>162</v>
      </c>
      <c r="E485" s="74" t="s">
        <v>202</v>
      </c>
      <c r="F485" s="74">
        <v>96</v>
      </c>
      <c r="G485" s="76">
        <v>43248</v>
      </c>
      <c r="H485" s="74">
        <v>39.534844399999997</v>
      </c>
      <c r="I485" s="74">
        <v>-79.482955555555506</v>
      </c>
    </row>
    <row r="486" spans="1:15" hidden="1" x14ac:dyDescent="0.25">
      <c r="A486" s="74" t="s">
        <v>195</v>
      </c>
      <c r="B486" s="74" t="s">
        <v>230</v>
      </c>
      <c r="C486" s="74" t="s">
        <v>31</v>
      </c>
      <c r="D486" s="74" t="s">
        <v>162</v>
      </c>
      <c r="E486" s="74" t="s">
        <v>202</v>
      </c>
      <c r="F486" s="74">
        <v>97</v>
      </c>
      <c r="G486" s="76">
        <v>43248</v>
      </c>
      <c r="H486" s="74">
        <v>39.534844399999997</v>
      </c>
      <c r="I486" s="74">
        <v>-79.482955555555506</v>
      </c>
    </row>
    <row r="487" spans="1:15" hidden="1" x14ac:dyDescent="0.25">
      <c r="A487" s="74" t="s">
        <v>195</v>
      </c>
      <c r="B487" s="74" t="s">
        <v>230</v>
      </c>
      <c r="C487" s="74" t="s">
        <v>31</v>
      </c>
      <c r="D487" s="74" t="s">
        <v>162</v>
      </c>
      <c r="E487" s="74" t="s">
        <v>202</v>
      </c>
      <c r="F487" s="74">
        <v>98</v>
      </c>
      <c r="G487" s="76">
        <v>43248</v>
      </c>
      <c r="H487" s="74">
        <v>39.534844399999997</v>
      </c>
      <c r="I487" s="74">
        <v>-79.482955555555506</v>
      </c>
    </row>
    <row r="488" spans="1:15" hidden="1" x14ac:dyDescent="0.25">
      <c r="A488" s="74" t="s">
        <v>195</v>
      </c>
      <c r="B488" s="74" t="s">
        <v>230</v>
      </c>
      <c r="C488" s="74" t="s">
        <v>31</v>
      </c>
      <c r="D488" s="74" t="s">
        <v>162</v>
      </c>
      <c r="E488" s="74" t="s">
        <v>202</v>
      </c>
      <c r="F488" s="74">
        <v>99</v>
      </c>
      <c r="G488" s="76">
        <v>43248</v>
      </c>
      <c r="H488" s="74">
        <v>39.534844399999997</v>
      </c>
      <c r="I488" s="74">
        <v>-79.482955555555506</v>
      </c>
      <c r="J488" s="76">
        <v>43263</v>
      </c>
      <c r="K488" s="74">
        <v>39.534916699999997</v>
      </c>
      <c r="L488" s="74">
        <v>-79.482963888888804</v>
      </c>
      <c r="M488" s="76">
        <v>43269</v>
      </c>
      <c r="N488" s="74">
        <v>39.534824999999998</v>
      </c>
      <c r="O488" s="74">
        <v>-79.482880277777696</v>
      </c>
    </row>
    <row r="489" spans="1:15" hidden="1" x14ac:dyDescent="0.25">
      <c r="A489" s="74" t="s">
        <v>195</v>
      </c>
      <c r="B489" s="74" t="s">
        <v>230</v>
      </c>
      <c r="C489" s="74" t="s">
        <v>31</v>
      </c>
      <c r="D489" s="74" t="s">
        <v>162</v>
      </c>
      <c r="E489" s="74" t="s">
        <v>202</v>
      </c>
      <c r="F489" s="74">
        <v>100</v>
      </c>
      <c r="G489" s="76">
        <v>43248</v>
      </c>
      <c r="H489" s="74">
        <v>39.534844399999997</v>
      </c>
      <c r="I489" s="74">
        <v>-79.482955555555506</v>
      </c>
    </row>
    <row r="490" spans="1:15" hidden="1" x14ac:dyDescent="0.25">
      <c r="A490" s="74" t="s">
        <v>195</v>
      </c>
      <c r="B490" s="74" t="s">
        <v>230</v>
      </c>
      <c r="C490" s="74" t="s">
        <v>31</v>
      </c>
      <c r="D490" s="74" t="s">
        <v>162</v>
      </c>
      <c r="E490" s="74" t="s">
        <v>202</v>
      </c>
      <c r="F490" s="74">
        <v>101</v>
      </c>
      <c r="G490" s="76">
        <v>43248</v>
      </c>
      <c r="H490" s="74">
        <v>39.534844399999997</v>
      </c>
      <c r="I490" s="74">
        <v>-79.482955555555506</v>
      </c>
      <c r="J490" s="76">
        <v>43263</v>
      </c>
      <c r="K490" s="74">
        <v>39.534916699999997</v>
      </c>
      <c r="L490" s="74">
        <v>-79.482963888888804</v>
      </c>
    </row>
    <row r="491" spans="1:15" hidden="1" x14ac:dyDescent="0.25">
      <c r="A491" s="74" t="s">
        <v>195</v>
      </c>
      <c r="B491" s="74" t="s">
        <v>230</v>
      </c>
      <c r="C491" s="74" t="s">
        <v>31</v>
      </c>
      <c r="D491" s="74" t="s">
        <v>162</v>
      </c>
      <c r="E491" s="74" t="s">
        <v>202</v>
      </c>
      <c r="F491" s="74">
        <v>102</v>
      </c>
      <c r="G491" s="76">
        <v>43248</v>
      </c>
      <c r="H491" s="74">
        <v>39.534844399999997</v>
      </c>
      <c r="I491" s="74">
        <v>-79.482955555555506</v>
      </c>
      <c r="J491" s="76">
        <v>43263</v>
      </c>
      <c r="K491" s="74">
        <v>39.536999999999999</v>
      </c>
      <c r="L491" s="74">
        <v>-79.482358333333295</v>
      </c>
    </row>
    <row r="492" spans="1:15" hidden="1" x14ac:dyDescent="0.25">
      <c r="A492" s="74" t="s">
        <v>195</v>
      </c>
      <c r="B492" s="74" t="s">
        <v>230</v>
      </c>
      <c r="C492" s="74" t="s">
        <v>31</v>
      </c>
      <c r="D492" s="74" t="s">
        <v>162</v>
      </c>
      <c r="E492" s="74" t="s">
        <v>202</v>
      </c>
      <c r="F492" s="74">
        <v>103</v>
      </c>
      <c r="G492" s="76">
        <v>43248</v>
      </c>
      <c r="H492" s="74">
        <v>39.534844399999997</v>
      </c>
      <c r="I492" s="74">
        <v>-79.482955555555506</v>
      </c>
      <c r="J492" s="76">
        <v>43263</v>
      </c>
      <c r="K492" s="74">
        <v>39.536999999999999</v>
      </c>
      <c r="L492" s="74">
        <v>-79.482358333333295</v>
      </c>
    </row>
    <row r="493" spans="1:15" hidden="1" x14ac:dyDescent="0.25">
      <c r="A493" s="74" t="s">
        <v>195</v>
      </c>
      <c r="B493" s="74" t="s">
        <v>230</v>
      </c>
      <c r="C493" s="74" t="s">
        <v>31</v>
      </c>
      <c r="D493" s="74" t="s">
        <v>162</v>
      </c>
      <c r="E493" s="74" t="s">
        <v>202</v>
      </c>
      <c r="F493" s="74">
        <v>104</v>
      </c>
      <c r="G493" s="76">
        <v>43248</v>
      </c>
      <c r="H493" s="74">
        <v>39.534844399999997</v>
      </c>
      <c r="I493" s="74">
        <v>-79.482955555555506</v>
      </c>
    </row>
    <row r="494" spans="1:15" hidden="1" x14ac:dyDescent="0.25">
      <c r="A494" s="74" t="s">
        <v>195</v>
      </c>
      <c r="B494" s="74" t="s">
        <v>230</v>
      </c>
      <c r="C494" s="74" t="s">
        <v>31</v>
      </c>
      <c r="D494" s="74" t="s">
        <v>162</v>
      </c>
      <c r="E494" s="74" t="s">
        <v>202</v>
      </c>
      <c r="F494" s="74">
        <v>105</v>
      </c>
      <c r="G494" s="76">
        <v>43248</v>
      </c>
      <c r="H494" s="74">
        <v>39.534844399999997</v>
      </c>
      <c r="I494" s="74">
        <v>-79.482955555555506</v>
      </c>
    </row>
    <row r="495" spans="1:15" hidden="1" x14ac:dyDescent="0.25">
      <c r="A495" s="74" t="s">
        <v>195</v>
      </c>
      <c r="B495" s="74" t="s">
        <v>230</v>
      </c>
      <c r="C495" s="74" t="s">
        <v>31</v>
      </c>
      <c r="D495" s="74" t="s">
        <v>162</v>
      </c>
      <c r="E495" s="74" t="s">
        <v>206</v>
      </c>
      <c r="F495" s="74">
        <v>106</v>
      </c>
      <c r="G495" s="76">
        <v>43248</v>
      </c>
      <c r="H495" s="74">
        <v>39.534863899999998</v>
      </c>
      <c r="I495" s="74">
        <v>-79.482819444444402</v>
      </c>
    </row>
    <row r="496" spans="1:15" hidden="1" x14ac:dyDescent="0.25">
      <c r="A496" s="74" t="s">
        <v>195</v>
      </c>
      <c r="B496" s="74" t="s">
        <v>230</v>
      </c>
      <c r="C496" s="74" t="s">
        <v>31</v>
      </c>
      <c r="D496" s="74" t="s">
        <v>162</v>
      </c>
      <c r="E496" s="74" t="s">
        <v>202</v>
      </c>
      <c r="F496" s="74">
        <v>107</v>
      </c>
      <c r="G496" s="76">
        <v>43248</v>
      </c>
      <c r="H496" s="74">
        <v>39.534863899999998</v>
      </c>
      <c r="I496" s="74">
        <v>-79.482819444444402</v>
      </c>
    </row>
    <row r="497" spans="1:15" hidden="1" x14ac:dyDescent="0.25">
      <c r="A497" s="74" t="s">
        <v>195</v>
      </c>
      <c r="B497" s="74" t="s">
        <v>230</v>
      </c>
      <c r="C497" s="74" t="s">
        <v>31</v>
      </c>
      <c r="D497" s="74" t="s">
        <v>162</v>
      </c>
      <c r="E497" s="74" t="s">
        <v>202</v>
      </c>
      <c r="F497" s="74">
        <v>108</v>
      </c>
      <c r="G497" s="76">
        <v>43248</v>
      </c>
      <c r="H497" s="74">
        <v>39.534863899999998</v>
      </c>
      <c r="I497" s="74">
        <v>-79.482819444444402</v>
      </c>
    </row>
    <row r="498" spans="1:15" hidden="1" x14ac:dyDescent="0.25">
      <c r="A498" s="74" t="s">
        <v>195</v>
      </c>
      <c r="B498" s="74" t="s">
        <v>230</v>
      </c>
      <c r="C498" s="74" t="s">
        <v>31</v>
      </c>
      <c r="D498" s="74" t="s">
        <v>162</v>
      </c>
      <c r="E498" s="74" t="s">
        <v>202</v>
      </c>
      <c r="F498" s="74">
        <v>109</v>
      </c>
      <c r="G498" s="76">
        <v>43248</v>
      </c>
      <c r="H498" s="74">
        <v>39.534908299999998</v>
      </c>
      <c r="I498" s="74">
        <v>-79.482627777777694</v>
      </c>
    </row>
    <row r="499" spans="1:15" hidden="1" x14ac:dyDescent="0.25">
      <c r="A499" s="74" t="s">
        <v>195</v>
      </c>
      <c r="B499" s="74" t="s">
        <v>230</v>
      </c>
      <c r="C499" s="74" t="s">
        <v>31</v>
      </c>
      <c r="D499" s="74" t="s">
        <v>162</v>
      </c>
      <c r="E499" s="74" t="s">
        <v>202</v>
      </c>
      <c r="F499" s="74">
        <v>110</v>
      </c>
      <c r="G499" s="76">
        <v>43248</v>
      </c>
      <c r="H499" s="74">
        <v>39.534908299999998</v>
      </c>
      <c r="I499" s="74">
        <v>-79.482627777777694</v>
      </c>
    </row>
    <row r="500" spans="1:15" hidden="1" x14ac:dyDescent="0.25">
      <c r="A500" s="74" t="s">
        <v>195</v>
      </c>
      <c r="B500" s="74" t="s">
        <v>230</v>
      </c>
      <c r="C500" s="74" t="s">
        <v>31</v>
      </c>
      <c r="D500" s="74" t="s">
        <v>162</v>
      </c>
      <c r="E500" s="74" t="s">
        <v>202</v>
      </c>
      <c r="F500" s="74">
        <v>111</v>
      </c>
      <c r="G500" s="76">
        <v>43248</v>
      </c>
      <c r="H500" s="74">
        <v>39.534908299999998</v>
      </c>
      <c r="I500" s="74">
        <v>-79.482627777777694</v>
      </c>
    </row>
    <row r="501" spans="1:15" hidden="1" x14ac:dyDescent="0.25">
      <c r="A501" s="74" t="s">
        <v>195</v>
      </c>
      <c r="B501" s="74" t="s">
        <v>230</v>
      </c>
      <c r="C501" s="74" t="s">
        <v>31</v>
      </c>
      <c r="D501" s="74" t="s">
        <v>162</v>
      </c>
      <c r="E501" s="74" t="s">
        <v>202</v>
      </c>
      <c r="F501" s="74">
        <v>114</v>
      </c>
      <c r="G501" s="76">
        <v>43248</v>
      </c>
      <c r="H501" s="74">
        <v>39.535155600000003</v>
      </c>
      <c r="I501" s="74">
        <v>-79.482758333305497</v>
      </c>
    </row>
    <row r="502" spans="1:15" hidden="1" x14ac:dyDescent="0.25">
      <c r="A502" s="74" t="s">
        <v>195</v>
      </c>
      <c r="B502" s="74" t="s">
        <v>230</v>
      </c>
      <c r="C502" s="74" t="s">
        <v>31</v>
      </c>
      <c r="D502" s="74" t="s">
        <v>162</v>
      </c>
      <c r="E502" s="74" t="s">
        <v>202</v>
      </c>
      <c r="F502" s="74">
        <v>115</v>
      </c>
      <c r="G502" s="76">
        <v>43248</v>
      </c>
      <c r="H502" s="74">
        <v>39.535155600000003</v>
      </c>
      <c r="I502" s="74">
        <v>-79.482758333305497</v>
      </c>
      <c r="J502" s="76">
        <v>43269</v>
      </c>
      <c r="K502" s="74">
        <v>39.534747199999998</v>
      </c>
      <c r="L502" s="74">
        <v>-79.4827333333333</v>
      </c>
      <c r="M502" s="76">
        <v>43280</v>
      </c>
      <c r="N502" s="74">
        <v>39.534777800000001</v>
      </c>
      <c r="O502" s="74">
        <v>-79.4826972222222</v>
      </c>
    </row>
    <row r="503" spans="1:15" hidden="1" x14ac:dyDescent="0.25">
      <c r="A503" s="74" t="s">
        <v>195</v>
      </c>
      <c r="B503" s="74" t="s">
        <v>230</v>
      </c>
      <c r="C503" s="74" t="s">
        <v>31</v>
      </c>
      <c r="D503" s="74" t="s">
        <v>162</v>
      </c>
      <c r="E503" s="74" t="s">
        <v>202</v>
      </c>
      <c r="F503" s="74">
        <v>117</v>
      </c>
      <c r="G503" s="76">
        <v>43248</v>
      </c>
      <c r="H503" s="74">
        <v>39.535155600000003</v>
      </c>
      <c r="I503" s="74">
        <v>-79.482758333305497</v>
      </c>
    </row>
    <row r="504" spans="1:15" hidden="1" x14ac:dyDescent="0.25">
      <c r="A504" s="74" t="s">
        <v>195</v>
      </c>
      <c r="B504" s="74" t="s">
        <v>230</v>
      </c>
      <c r="C504" s="74" t="s">
        <v>31</v>
      </c>
      <c r="D504" s="74" t="s">
        <v>162</v>
      </c>
      <c r="E504" s="74" t="s">
        <v>202</v>
      </c>
      <c r="F504" s="74">
        <v>118</v>
      </c>
      <c r="G504" s="76">
        <v>43248</v>
      </c>
      <c r="H504" s="74">
        <v>39.535155600000003</v>
      </c>
      <c r="I504" s="74">
        <v>-79.482758333305497</v>
      </c>
    </row>
    <row r="505" spans="1:15" hidden="1" x14ac:dyDescent="0.25">
      <c r="A505" s="74" t="s">
        <v>195</v>
      </c>
      <c r="B505" s="74" t="s">
        <v>230</v>
      </c>
      <c r="C505" s="74" t="s">
        <v>31</v>
      </c>
      <c r="D505" s="74" t="s">
        <v>162</v>
      </c>
      <c r="E505" s="74" t="s">
        <v>202</v>
      </c>
      <c r="F505" s="74">
        <v>119</v>
      </c>
      <c r="G505" s="76">
        <v>43248</v>
      </c>
      <c r="H505" s="74">
        <v>39.535155600000003</v>
      </c>
      <c r="I505" s="74">
        <v>-79.482758333305497</v>
      </c>
    </row>
    <row r="506" spans="1:15" hidden="1" x14ac:dyDescent="0.25">
      <c r="A506" s="74" t="s">
        <v>195</v>
      </c>
      <c r="B506" s="74" t="s">
        <v>230</v>
      </c>
      <c r="C506" s="74" t="s">
        <v>31</v>
      </c>
      <c r="D506" s="74" t="s">
        <v>162</v>
      </c>
      <c r="E506" s="74" t="s">
        <v>202</v>
      </c>
      <c r="F506" s="74">
        <v>192</v>
      </c>
      <c r="G506" s="76">
        <v>43255</v>
      </c>
      <c r="H506" s="74">
        <v>39.534838899999997</v>
      </c>
      <c r="I506" s="74">
        <v>-79.482819444444402</v>
      </c>
    </row>
    <row r="507" spans="1:15" hidden="1" x14ac:dyDescent="0.25">
      <c r="A507" s="74" t="s">
        <v>195</v>
      </c>
      <c r="B507" s="74" t="s">
        <v>230</v>
      </c>
      <c r="C507" s="74" t="s">
        <v>31</v>
      </c>
      <c r="D507" s="74" t="s">
        <v>162</v>
      </c>
      <c r="E507" s="74" t="s">
        <v>206</v>
      </c>
      <c r="F507" s="74">
        <v>305</v>
      </c>
      <c r="G507" s="76">
        <v>43263</v>
      </c>
      <c r="H507" s="74">
        <v>39.534788900000002</v>
      </c>
      <c r="I507" s="74">
        <v>-79.482941666666605</v>
      </c>
    </row>
    <row r="508" spans="1:15" hidden="1" x14ac:dyDescent="0.25">
      <c r="A508" s="74" t="s">
        <v>195</v>
      </c>
      <c r="B508" s="74" t="s">
        <v>230</v>
      </c>
      <c r="C508" s="74" t="s">
        <v>31</v>
      </c>
      <c r="D508" s="74" t="s">
        <v>162</v>
      </c>
      <c r="E508" s="74" t="s">
        <v>206</v>
      </c>
      <c r="F508" s="74">
        <v>306</v>
      </c>
      <c r="G508" s="76">
        <v>43263</v>
      </c>
      <c r="H508" s="74">
        <v>39.534788900000002</v>
      </c>
      <c r="I508" s="74">
        <v>-79.482941666666605</v>
      </c>
    </row>
    <row r="509" spans="1:15" hidden="1" x14ac:dyDescent="0.25">
      <c r="A509" s="74" t="s">
        <v>195</v>
      </c>
      <c r="B509" s="74" t="s">
        <v>230</v>
      </c>
      <c r="C509" s="74" t="s">
        <v>31</v>
      </c>
      <c r="D509" s="74" t="s">
        <v>162</v>
      </c>
      <c r="E509" s="74" t="s">
        <v>202</v>
      </c>
      <c r="F509" s="74">
        <v>308</v>
      </c>
      <c r="G509" s="76">
        <v>43263</v>
      </c>
      <c r="H509" s="74">
        <v>39.534788900000002</v>
      </c>
      <c r="I509" s="74">
        <v>-79.482941666666605</v>
      </c>
    </row>
    <row r="510" spans="1:15" hidden="1" x14ac:dyDescent="0.25">
      <c r="A510" s="74" t="s">
        <v>195</v>
      </c>
      <c r="B510" s="74" t="s">
        <v>230</v>
      </c>
      <c r="C510" s="74" t="s">
        <v>31</v>
      </c>
      <c r="D510" s="74" t="s">
        <v>162</v>
      </c>
      <c r="E510" s="74" t="s">
        <v>202</v>
      </c>
      <c r="F510" s="74">
        <v>309</v>
      </c>
      <c r="G510" s="76">
        <v>43263</v>
      </c>
      <c r="H510" s="74">
        <v>39.534788900000002</v>
      </c>
      <c r="I510" s="74">
        <v>-79.482941666666605</v>
      </c>
    </row>
    <row r="511" spans="1:15" hidden="1" x14ac:dyDescent="0.25">
      <c r="A511" s="74" t="s">
        <v>195</v>
      </c>
      <c r="B511" s="74" t="s">
        <v>230</v>
      </c>
      <c r="C511" s="74" t="s">
        <v>31</v>
      </c>
      <c r="D511" s="74" t="s">
        <v>162</v>
      </c>
      <c r="E511" s="74" t="s">
        <v>206</v>
      </c>
      <c r="F511" s="74">
        <v>432</v>
      </c>
      <c r="G511" s="76">
        <v>43269</v>
      </c>
      <c r="H511" s="74">
        <v>39.5347583</v>
      </c>
      <c r="I511" s="74">
        <v>-79.483247222222204</v>
      </c>
    </row>
    <row r="512" spans="1:15" hidden="1" x14ac:dyDescent="0.25">
      <c r="A512" s="74" t="s">
        <v>195</v>
      </c>
      <c r="B512" s="74" t="s">
        <v>230</v>
      </c>
      <c r="C512" s="74" t="s">
        <v>31</v>
      </c>
      <c r="D512" s="74" t="s">
        <v>162</v>
      </c>
      <c r="E512" s="74" t="s">
        <v>202</v>
      </c>
      <c r="F512" s="74">
        <v>433</v>
      </c>
      <c r="G512" s="76">
        <v>43269</v>
      </c>
      <c r="H512" s="74">
        <v>39.5347583</v>
      </c>
      <c r="I512" s="74">
        <v>-79.483247222222204</v>
      </c>
    </row>
    <row r="513" spans="1:12" hidden="1" x14ac:dyDescent="0.25">
      <c r="A513" s="74" t="s">
        <v>195</v>
      </c>
      <c r="B513" s="74" t="s">
        <v>230</v>
      </c>
      <c r="C513" s="74" t="s">
        <v>31</v>
      </c>
      <c r="D513" s="74" t="s">
        <v>162</v>
      </c>
      <c r="E513" s="74" t="s">
        <v>202</v>
      </c>
      <c r="F513" s="74">
        <v>435</v>
      </c>
      <c r="G513" s="76">
        <v>43269</v>
      </c>
      <c r="H513" s="74">
        <v>39.5347583</v>
      </c>
      <c r="I513" s="74">
        <v>-79.483247222222204</v>
      </c>
    </row>
    <row r="514" spans="1:12" hidden="1" x14ac:dyDescent="0.25">
      <c r="A514" s="74" t="s">
        <v>195</v>
      </c>
      <c r="B514" s="74" t="s">
        <v>230</v>
      </c>
      <c r="C514" s="74" t="s">
        <v>31</v>
      </c>
      <c r="D514" s="74" t="s">
        <v>162</v>
      </c>
      <c r="E514" s="74" t="s">
        <v>206</v>
      </c>
      <c r="F514" s="74">
        <v>437</v>
      </c>
      <c r="G514" s="76">
        <v>43269</v>
      </c>
      <c r="H514" s="74">
        <v>39.5347583</v>
      </c>
      <c r="I514" s="74">
        <v>-79.483247222222204</v>
      </c>
    </row>
    <row r="515" spans="1:12" hidden="1" x14ac:dyDescent="0.25">
      <c r="A515" s="74" t="s">
        <v>195</v>
      </c>
      <c r="B515" s="74" t="s">
        <v>230</v>
      </c>
      <c r="C515" s="74" t="s">
        <v>31</v>
      </c>
      <c r="D515" s="74" t="s">
        <v>162</v>
      </c>
      <c r="E515" s="74" t="s">
        <v>202</v>
      </c>
      <c r="F515" s="74">
        <v>438</v>
      </c>
      <c r="G515" s="76">
        <v>43269</v>
      </c>
      <c r="H515" s="74">
        <v>39.5347583</v>
      </c>
      <c r="I515" s="74">
        <v>-79.483247222222204</v>
      </c>
    </row>
    <row r="516" spans="1:12" hidden="1" x14ac:dyDescent="0.25">
      <c r="A516" s="74" t="s">
        <v>195</v>
      </c>
      <c r="B516" s="74" t="s">
        <v>230</v>
      </c>
      <c r="C516" s="74" t="s">
        <v>31</v>
      </c>
      <c r="D516" s="74" t="s">
        <v>162</v>
      </c>
      <c r="E516" s="74" t="s">
        <v>206</v>
      </c>
      <c r="F516" s="74">
        <v>444</v>
      </c>
      <c r="G516" s="76">
        <v>43280</v>
      </c>
      <c r="H516" s="74">
        <v>39.535091700000002</v>
      </c>
      <c r="I516" s="74">
        <v>-79.482963888888804</v>
      </c>
    </row>
    <row r="517" spans="1:12" hidden="1" x14ac:dyDescent="0.25">
      <c r="A517" s="74" t="s">
        <v>195</v>
      </c>
      <c r="B517" s="74" t="s">
        <v>230</v>
      </c>
      <c r="C517" s="74" t="s">
        <v>31</v>
      </c>
      <c r="D517" s="74" t="s">
        <v>162</v>
      </c>
      <c r="E517" s="74" t="s">
        <v>202</v>
      </c>
      <c r="F517" s="74">
        <v>446</v>
      </c>
      <c r="G517" s="76">
        <v>43280</v>
      </c>
      <c r="H517" s="74">
        <v>39.535113899999999</v>
      </c>
      <c r="I517" s="74">
        <v>-79.482933333333307</v>
      </c>
    </row>
    <row r="518" spans="1:12" hidden="1" x14ac:dyDescent="0.25">
      <c r="A518" s="74" t="s">
        <v>195</v>
      </c>
      <c r="B518" s="74" t="s">
        <v>230</v>
      </c>
      <c r="C518" s="74" t="s">
        <v>31</v>
      </c>
      <c r="D518" s="74" t="s">
        <v>162</v>
      </c>
      <c r="E518" s="74" t="s">
        <v>202</v>
      </c>
      <c r="F518" s="74">
        <v>514</v>
      </c>
      <c r="G518" s="76">
        <v>43289</v>
      </c>
      <c r="H518" s="74">
        <v>39.535544399999999</v>
      </c>
      <c r="I518" s="74">
        <v>-79.483069444441597</v>
      </c>
    </row>
    <row r="519" spans="1:12" hidden="1" x14ac:dyDescent="0.25">
      <c r="A519" s="74" t="s">
        <v>195</v>
      </c>
      <c r="B519" s="74" t="s">
        <v>230</v>
      </c>
      <c r="C519" s="74" t="s">
        <v>31</v>
      </c>
      <c r="D519" s="74" t="s">
        <v>162</v>
      </c>
      <c r="E519" s="74" t="s">
        <v>202</v>
      </c>
      <c r="F519" s="74">
        <v>515</v>
      </c>
      <c r="G519" s="76">
        <v>43289</v>
      </c>
      <c r="H519" s="74">
        <v>39.535544399999999</v>
      </c>
      <c r="I519" s="74">
        <v>-79.483069444441597</v>
      </c>
    </row>
    <row r="520" spans="1:12" hidden="1" x14ac:dyDescent="0.25">
      <c r="A520" s="74" t="s">
        <v>238</v>
      </c>
      <c r="B520" s="74" t="s">
        <v>237</v>
      </c>
      <c r="C520" s="74" t="s">
        <v>31</v>
      </c>
      <c r="D520" s="74" t="s">
        <v>162</v>
      </c>
      <c r="E520" s="74" t="s">
        <v>202</v>
      </c>
      <c r="F520" s="74">
        <v>353</v>
      </c>
      <c r="G520" s="76">
        <v>43265</v>
      </c>
      <c r="H520" s="74">
        <v>39.626727799999998</v>
      </c>
      <c r="I520" s="74">
        <v>-79.257752777777497</v>
      </c>
    </row>
    <row r="521" spans="1:12" hidden="1" x14ac:dyDescent="0.25">
      <c r="A521" s="74" t="s">
        <v>209</v>
      </c>
      <c r="B521" s="74" t="s">
        <v>210</v>
      </c>
      <c r="C521" s="74" t="s">
        <v>31</v>
      </c>
      <c r="D521" s="74" t="s">
        <v>162</v>
      </c>
      <c r="E521" s="74" t="s">
        <v>202</v>
      </c>
      <c r="F521" s="74">
        <v>290</v>
      </c>
      <c r="G521" s="76">
        <v>43260</v>
      </c>
      <c r="H521" s="74">
        <v>39.622202799999997</v>
      </c>
      <c r="I521" s="74">
        <v>-79.263763888861106</v>
      </c>
      <c r="J521" s="76">
        <v>43266</v>
      </c>
      <c r="K521" s="74">
        <v>39.621808299999998</v>
      </c>
      <c r="L521" s="74">
        <v>-79.263527777777696</v>
      </c>
    </row>
    <row r="522" spans="1:12" hidden="1" x14ac:dyDescent="0.25">
      <c r="A522" s="74" t="s">
        <v>209</v>
      </c>
      <c r="B522" s="74" t="s">
        <v>210</v>
      </c>
      <c r="C522" s="74" t="s">
        <v>31</v>
      </c>
      <c r="D522" s="74" t="s">
        <v>162</v>
      </c>
      <c r="E522" s="74" t="s">
        <v>202</v>
      </c>
      <c r="F522" s="74">
        <v>400</v>
      </c>
      <c r="G522" s="76">
        <v>43266</v>
      </c>
      <c r="H522" s="74">
        <v>39.622094400000002</v>
      </c>
      <c r="I522" s="74">
        <v>-79.263755555555505</v>
      </c>
    </row>
    <row r="523" spans="1:12" hidden="1" x14ac:dyDescent="0.25">
      <c r="A523" s="74" t="s">
        <v>252</v>
      </c>
      <c r="B523" s="74" t="s">
        <v>253</v>
      </c>
      <c r="C523" s="74" t="s">
        <v>43</v>
      </c>
      <c r="D523" s="74" t="s">
        <v>174</v>
      </c>
      <c r="E523" s="74" t="s">
        <v>202</v>
      </c>
      <c r="F523" s="74">
        <v>482</v>
      </c>
      <c r="G523" s="76">
        <v>43284</v>
      </c>
      <c r="H523" s="74">
        <v>39.604427800000003</v>
      </c>
      <c r="I523" s="74">
        <v>-79.277322222221898</v>
      </c>
    </row>
    <row r="524" spans="1:12" hidden="1" x14ac:dyDescent="0.25">
      <c r="A524" s="74" t="s">
        <v>209</v>
      </c>
      <c r="B524" s="74" t="s">
        <v>210</v>
      </c>
      <c r="C524" s="74" t="s">
        <v>43</v>
      </c>
      <c r="D524" s="74" t="s">
        <v>174</v>
      </c>
      <c r="E524" s="74" t="s">
        <v>202</v>
      </c>
      <c r="F524" s="74">
        <v>292</v>
      </c>
      <c r="G524" s="76">
        <v>43260</v>
      </c>
      <c r="H524" s="74">
        <v>39.622202799999997</v>
      </c>
      <c r="I524" s="74">
        <v>-79.263763888861106</v>
      </c>
    </row>
    <row r="525" spans="1:12" hidden="1" x14ac:dyDescent="0.25">
      <c r="A525" s="74" t="s">
        <v>209</v>
      </c>
      <c r="B525" s="74" t="s">
        <v>210</v>
      </c>
      <c r="C525" s="74" t="s">
        <v>43</v>
      </c>
      <c r="D525" s="74" t="s">
        <v>174</v>
      </c>
      <c r="E525" s="74" t="s">
        <v>202</v>
      </c>
      <c r="F525" s="74">
        <v>563</v>
      </c>
      <c r="G525" s="76">
        <v>43290</v>
      </c>
      <c r="H525" s="74">
        <v>39.620664486085801</v>
      </c>
      <c r="I525" s="74">
        <v>-79.2631907062663</v>
      </c>
    </row>
    <row r="526" spans="1:12" hidden="1" x14ac:dyDescent="0.25">
      <c r="A526" s="74" t="s">
        <v>299</v>
      </c>
      <c r="B526" s="74" t="s">
        <v>300</v>
      </c>
      <c r="C526" s="74" t="s">
        <v>43</v>
      </c>
      <c r="D526" s="74" t="s">
        <v>174</v>
      </c>
      <c r="E526" s="74" t="s">
        <v>202</v>
      </c>
      <c r="F526" s="74">
        <v>150</v>
      </c>
      <c r="G526" s="76">
        <v>43249</v>
      </c>
      <c r="H526" s="74">
        <v>39.616541699999999</v>
      </c>
      <c r="I526" s="74">
        <v>-79.267394444444406</v>
      </c>
    </row>
    <row r="527" spans="1:12" hidden="1" x14ac:dyDescent="0.25">
      <c r="A527" s="74" t="s">
        <v>340</v>
      </c>
      <c r="B527" s="74" t="s">
        <v>343</v>
      </c>
      <c r="C527" s="74" t="s">
        <v>39</v>
      </c>
      <c r="D527" s="74" t="s">
        <v>170</v>
      </c>
      <c r="E527" s="74" t="s">
        <v>202</v>
      </c>
      <c r="F527" s="74">
        <v>193</v>
      </c>
      <c r="G527" s="76">
        <v>43258</v>
      </c>
      <c r="H527" s="74">
        <v>39.5570722</v>
      </c>
      <c r="I527" s="74">
        <v>-79.244347222222203</v>
      </c>
    </row>
    <row r="528" spans="1:12" hidden="1" x14ac:dyDescent="0.25">
      <c r="A528" s="74" t="s">
        <v>197</v>
      </c>
      <c r="B528" s="74" t="s">
        <v>207</v>
      </c>
      <c r="C528" s="74" t="s">
        <v>39</v>
      </c>
      <c r="D528" s="74" t="s">
        <v>170</v>
      </c>
      <c r="E528" s="76" t="s">
        <v>202</v>
      </c>
      <c r="F528" s="74">
        <v>6</v>
      </c>
      <c r="G528" s="76">
        <v>43232</v>
      </c>
      <c r="H528" s="74">
        <v>39.545008299999999</v>
      </c>
      <c r="I528" s="74">
        <v>-79.252341666666595</v>
      </c>
    </row>
    <row r="529" spans="1:9" hidden="1" x14ac:dyDescent="0.25">
      <c r="A529" s="74" t="s">
        <v>197</v>
      </c>
      <c r="B529" s="74" t="s">
        <v>207</v>
      </c>
      <c r="C529" s="74" t="s">
        <v>39</v>
      </c>
      <c r="D529" s="74" t="s">
        <v>170</v>
      </c>
      <c r="E529" s="76" t="s">
        <v>202</v>
      </c>
      <c r="F529" s="74">
        <v>7</v>
      </c>
      <c r="G529" s="76">
        <v>43232</v>
      </c>
      <c r="H529" s="74">
        <v>39.545099999999998</v>
      </c>
      <c r="I529" s="74">
        <v>-79.252511111083294</v>
      </c>
    </row>
    <row r="530" spans="1:9" hidden="1" x14ac:dyDescent="0.25">
      <c r="A530" s="74" t="s">
        <v>197</v>
      </c>
      <c r="B530" s="74" t="s">
        <v>207</v>
      </c>
      <c r="C530" s="74" t="s">
        <v>39</v>
      </c>
      <c r="D530" s="74" t="s">
        <v>170</v>
      </c>
      <c r="E530" s="76" t="s">
        <v>202</v>
      </c>
      <c r="F530" s="74">
        <v>8</v>
      </c>
      <c r="G530" s="76">
        <v>43232</v>
      </c>
      <c r="H530" s="74">
        <v>39.545099999999998</v>
      </c>
      <c r="I530" s="74">
        <v>-79.252511111083294</v>
      </c>
    </row>
    <row r="531" spans="1:9" hidden="1" x14ac:dyDescent="0.25">
      <c r="A531" s="74" t="s">
        <v>197</v>
      </c>
      <c r="B531" s="74" t="s">
        <v>207</v>
      </c>
      <c r="C531" s="74" t="s">
        <v>39</v>
      </c>
      <c r="D531" s="74" t="s">
        <v>170</v>
      </c>
      <c r="E531" s="76" t="s">
        <v>202</v>
      </c>
      <c r="F531" s="74">
        <v>9</v>
      </c>
      <c r="G531" s="76">
        <v>43232</v>
      </c>
      <c r="H531" s="74">
        <v>39.545099999999998</v>
      </c>
      <c r="I531" s="74">
        <v>-79.252511111083294</v>
      </c>
    </row>
    <row r="532" spans="1:9" hidden="1" x14ac:dyDescent="0.25">
      <c r="A532" s="74" t="s">
        <v>197</v>
      </c>
      <c r="B532" s="74" t="s">
        <v>207</v>
      </c>
      <c r="C532" s="74" t="s">
        <v>39</v>
      </c>
      <c r="D532" s="74" t="s">
        <v>170</v>
      </c>
      <c r="E532" s="76" t="s">
        <v>202</v>
      </c>
      <c r="F532" s="74">
        <v>10</v>
      </c>
      <c r="G532" s="76">
        <v>43232</v>
      </c>
      <c r="H532" s="74">
        <v>39.545099999999998</v>
      </c>
      <c r="I532" s="74">
        <v>-79.252511111083294</v>
      </c>
    </row>
    <row r="533" spans="1:9" hidden="1" x14ac:dyDescent="0.25">
      <c r="A533" s="74" t="s">
        <v>197</v>
      </c>
      <c r="B533" s="74" t="s">
        <v>207</v>
      </c>
      <c r="C533" s="74" t="s">
        <v>39</v>
      </c>
      <c r="D533" s="74" t="s">
        <v>170</v>
      </c>
      <c r="E533" s="76" t="s">
        <v>202</v>
      </c>
      <c r="F533" s="74">
        <v>11</v>
      </c>
      <c r="G533" s="76">
        <v>43232</v>
      </c>
      <c r="H533" s="74">
        <v>39.545099999999998</v>
      </c>
      <c r="I533" s="74">
        <v>-79.252511111083294</v>
      </c>
    </row>
    <row r="534" spans="1:9" hidden="1" x14ac:dyDescent="0.25">
      <c r="A534" s="74" t="s">
        <v>197</v>
      </c>
      <c r="B534" s="74" t="s">
        <v>207</v>
      </c>
      <c r="C534" s="74" t="s">
        <v>39</v>
      </c>
      <c r="D534" s="74" t="s">
        <v>170</v>
      </c>
      <c r="E534" s="76" t="s">
        <v>202</v>
      </c>
      <c r="F534" s="74">
        <v>13</v>
      </c>
      <c r="G534" s="76">
        <v>43232</v>
      </c>
      <c r="H534" s="74">
        <v>39.545099999999998</v>
      </c>
      <c r="I534" s="74">
        <v>-79.252511111083294</v>
      </c>
    </row>
    <row r="535" spans="1:9" hidden="1" x14ac:dyDescent="0.25">
      <c r="A535" s="74" t="s">
        <v>197</v>
      </c>
      <c r="B535" s="74" t="s">
        <v>207</v>
      </c>
      <c r="C535" s="74" t="s">
        <v>39</v>
      </c>
      <c r="D535" s="74" t="s">
        <v>170</v>
      </c>
      <c r="E535" s="76" t="s">
        <v>202</v>
      </c>
      <c r="F535" s="74">
        <v>14</v>
      </c>
      <c r="G535" s="76">
        <v>43232</v>
      </c>
      <c r="H535" s="74">
        <v>39.545099999999998</v>
      </c>
      <c r="I535" s="74">
        <v>-79.252511111083294</v>
      </c>
    </row>
    <row r="536" spans="1:9" hidden="1" x14ac:dyDescent="0.25">
      <c r="A536" s="74" t="s">
        <v>197</v>
      </c>
      <c r="B536" s="74" t="s">
        <v>207</v>
      </c>
      <c r="C536" s="74" t="s">
        <v>39</v>
      </c>
      <c r="D536" s="74" t="s">
        <v>170</v>
      </c>
      <c r="E536" s="76" t="s">
        <v>202</v>
      </c>
      <c r="F536" s="74">
        <v>24</v>
      </c>
      <c r="G536" s="76">
        <v>43244</v>
      </c>
      <c r="H536" s="74">
        <v>39.544430599999998</v>
      </c>
      <c r="I536" s="74">
        <v>-79.252747222222197</v>
      </c>
    </row>
    <row r="537" spans="1:9" hidden="1" x14ac:dyDescent="0.25">
      <c r="A537" s="74" t="s">
        <v>197</v>
      </c>
      <c r="B537" s="74" t="s">
        <v>207</v>
      </c>
      <c r="C537" s="74" t="s">
        <v>39</v>
      </c>
      <c r="D537" s="74" t="s">
        <v>170</v>
      </c>
      <c r="E537" s="76" t="s">
        <v>202</v>
      </c>
      <c r="F537" s="74">
        <v>25</v>
      </c>
      <c r="G537" s="76">
        <v>43244</v>
      </c>
      <c r="H537" s="74">
        <v>39.5444417</v>
      </c>
      <c r="I537" s="74">
        <v>-79.252791666638799</v>
      </c>
    </row>
    <row r="538" spans="1:9" hidden="1" x14ac:dyDescent="0.25">
      <c r="A538" s="74" t="s">
        <v>197</v>
      </c>
      <c r="B538" s="74" t="s">
        <v>207</v>
      </c>
      <c r="C538" s="74" t="s">
        <v>39</v>
      </c>
      <c r="D538" s="74" t="s">
        <v>170</v>
      </c>
      <c r="E538" s="76" t="s">
        <v>202</v>
      </c>
      <c r="F538" s="74">
        <v>26</v>
      </c>
      <c r="G538" s="76">
        <v>43244</v>
      </c>
      <c r="H538" s="74">
        <v>39.544350000000001</v>
      </c>
      <c r="I538" s="74">
        <v>-79.251113888888895</v>
      </c>
    </row>
    <row r="539" spans="1:9" hidden="1" x14ac:dyDescent="0.25">
      <c r="A539" s="74" t="s">
        <v>197</v>
      </c>
      <c r="B539" s="74" t="s">
        <v>207</v>
      </c>
      <c r="C539" s="74" t="s">
        <v>39</v>
      </c>
      <c r="D539" s="74" t="s">
        <v>170</v>
      </c>
      <c r="E539" s="76" t="s">
        <v>202</v>
      </c>
      <c r="F539" s="74">
        <v>27</v>
      </c>
      <c r="G539" s="76">
        <v>43244</v>
      </c>
      <c r="H539" s="74">
        <v>39.544625000000003</v>
      </c>
      <c r="I539" s="74">
        <v>-79.251069444166603</v>
      </c>
    </row>
    <row r="540" spans="1:9" hidden="1" x14ac:dyDescent="0.25">
      <c r="A540" s="74" t="s">
        <v>197</v>
      </c>
      <c r="B540" s="74" t="s">
        <v>207</v>
      </c>
      <c r="C540" s="74" t="s">
        <v>39</v>
      </c>
      <c r="D540" s="74" t="s">
        <v>170</v>
      </c>
      <c r="E540" s="76" t="s">
        <v>202</v>
      </c>
      <c r="F540" s="74">
        <v>30</v>
      </c>
      <c r="G540" s="76">
        <v>43244</v>
      </c>
      <c r="H540" s="74">
        <v>39.545124999999999</v>
      </c>
      <c r="I540" s="74">
        <v>-79.250633333333298</v>
      </c>
    </row>
    <row r="541" spans="1:9" hidden="1" x14ac:dyDescent="0.25">
      <c r="A541" s="74" t="s">
        <v>197</v>
      </c>
      <c r="B541" s="74" t="s">
        <v>207</v>
      </c>
      <c r="C541" s="74" t="s">
        <v>39</v>
      </c>
      <c r="D541" s="74" t="s">
        <v>170</v>
      </c>
      <c r="E541" s="76" t="s">
        <v>202</v>
      </c>
      <c r="F541" s="74">
        <v>32</v>
      </c>
      <c r="G541" s="76">
        <v>43244</v>
      </c>
      <c r="H541" s="74">
        <v>39.545650000000002</v>
      </c>
      <c r="I541" s="74">
        <v>-79.251913888888893</v>
      </c>
    </row>
    <row r="542" spans="1:9" hidden="1" x14ac:dyDescent="0.25">
      <c r="A542" s="74" t="s">
        <v>277</v>
      </c>
      <c r="B542" s="74" t="s">
        <v>278</v>
      </c>
      <c r="C542" s="74" t="s">
        <v>39</v>
      </c>
      <c r="D542" s="74" t="s">
        <v>170</v>
      </c>
      <c r="E542" s="74" t="s">
        <v>202</v>
      </c>
      <c r="F542" s="74">
        <v>82</v>
      </c>
      <c r="G542" s="76">
        <v>43245</v>
      </c>
      <c r="H542" s="74">
        <v>39.601999999999997</v>
      </c>
      <c r="I542" s="74">
        <v>-79.273025000000004</v>
      </c>
    </row>
    <row r="543" spans="1:9" hidden="1" x14ac:dyDescent="0.25">
      <c r="A543" s="74" t="s">
        <v>252</v>
      </c>
      <c r="B543" s="74" t="s">
        <v>253</v>
      </c>
      <c r="C543" s="74" t="s">
        <v>39</v>
      </c>
      <c r="D543" s="74" t="s">
        <v>170</v>
      </c>
      <c r="E543" s="74" t="s">
        <v>202</v>
      </c>
      <c r="F543" s="74">
        <v>71</v>
      </c>
      <c r="G543" s="76">
        <v>43245</v>
      </c>
      <c r="H543" s="74">
        <v>39.6041417</v>
      </c>
      <c r="I543" s="74">
        <v>-79.277052777777698</v>
      </c>
    </row>
    <row r="544" spans="1:9" hidden="1" x14ac:dyDescent="0.25">
      <c r="A544" s="74" t="s">
        <v>252</v>
      </c>
      <c r="B544" s="74" t="s">
        <v>253</v>
      </c>
      <c r="C544" s="74" t="s">
        <v>39</v>
      </c>
      <c r="D544" s="74" t="s">
        <v>170</v>
      </c>
      <c r="E544" s="74" t="s">
        <v>202</v>
      </c>
      <c r="F544" s="74">
        <v>72</v>
      </c>
      <c r="G544" s="76">
        <v>43245</v>
      </c>
      <c r="H544" s="74">
        <v>39.6041417</v>
      </c>
      <c r="I544" s="74">
        <v>-79.277052777777698</v>
      </c>
    </row>
    <row r="545" spans="1:12" hidden="1" x14ac:dyDescent="0.25">
      <c r="A545" s="74" t="s">
        <v>252</v>
      </c>
      <c r="B545" s="74" t="s">
        <v>253</v>
      </c>
      <c r="C545" s="74" t="s">
        <v>39</v>
      </c>
      <c r="D545" s="74" t="s">
        <v>170</v>
      </c>
      <c r="E545" s="74" t="s">
        <v>202</v>
      </c>
      <c r="F545" s="74">
        <v>73</v>
      </c>
      <c r="G545" s="76">
        <v>43245</v>
      </c>
      <c r="H545" s="74">
        <v>39.6041417</v>
      </c>
      <c r="I545" s="74">
        <v>-79.277052777777698</v>
      </c>
    </row>
    <row r="546" spans="1:12" hidden="1" x14ac:dyDescent="0.25">
      <c r="A546" s="74" t="s">
        <v>252</v>
      </c>
      <c r="B546" s="74" t="s">
        <v>253</v>
      </c>
      <c r="C546" s="74" t="s">
        <v>39</v>
      </c>
      <c r="D546" s="74" t="s">
        <v>170</v>
      </c>
      <c r="E546" s="74" t="s">
        <v>202</v>
      </c>
      <c r="F546" s="74">
        <v>567</v>
      </c>
      <c r="G546" s="76">
        <v>43291</v>
      </c>
      <c r="H546" s="74">
        <v>39.606105599999999</v>
      </c>
      <c r="I546" s="74">
        <v>-79.276886111111097</v>
      </c>
    </row>
    <row r="547" spans="1:12" hidden="1" x14ac:dyDescent="0.25">
      <c r="A547" s="74" t="s">
        <v>445</v>
      </c>
      <c r="B547" s="74" t="s">
        <v>237</v>
      </c>
      <c r="C547" s="74" t="s">
        <v>39</v>
      </c>
      <c r="D547" s="74" t="s">
        <v>170</v>
      </c>
      <c r="E547" s="74" t="s">
        <v>202</v>
      </c>
      <c r="F547" s="74">
        <v>3</v>
      </c>
      <c r="G547" s="76">
        <v>43231</v>
      </c>
      <c r="H547" s="74">
        <v>39.626819400000002</v>
      </c>
      <c r="I547" s="74">
        <v>-79.257683333333304</v>
      </c>
    </row>
    <row r="548" spans="1:12" hidden="1" x14ac:dyDescent="0.25">
      <c r="A548" s="74" t="s">
        <v>209</v>
      </c>
      <c r="B548" s="74" t="s">
        <v>210</v>
      </c>
      <c r="C548" s="74" t="s">
        <v>212</v>
      </c>
      <c r="D548" s="74" t="s">
        <v>170</v>
      </c>
      <c r="E548" s="74" t="s">
        <v>202</v>
      </c>
      <c r="F548" s="74">
        <v>43</v>
      </c>
      <c r="G548" s="76">
        <v>43245</v>
      </c>
      <c r="H548" s="74">
        <v>39.620741700000004</v>
      </c>
      <c r="I548" s="74">
        <v>-79.263405555555494</v>
      </c>
    </row>
    <row r="549" spans="1:12" hidden="1" x14ac:dyDescent="0.25">
      <c r="A549" s="74" t="s">
        <v>209</v>
      </c>
      <c r="B549" s="74" t="s">
        <v>210</v>
      </c>
      <c r="C549" s="74" t="s">
        <v>212</v>
      </c>
      <c r="D549" s="74" t="s">
        <v>170</v>
      </c>
      <c r="E549" s="74" t="s">
        <v>202</v>
      </c>
      <c r="F549" s="74">
        <v>45</v>
      </c>
      <c r="G549" s="76">
        <v>43245</v>
      </c>
      <c r="H549" s="74">
        <v>39.620741700000004</v>
      </c>
      <c r="I549" s="74">
        <v>-79.263405555555494</v>
      </c>
    </row>
    <row r="550" spans="1:12" hidden="1" x14ac:dyDescent="0.25">
      <c r="A550" s="74" t="s">
        <v>209</v>
      </c>
      <c r="B550" s="74" t="s">
        <v>210</v>
      </c>
      <c r="C550" s="74" t="s">
        <v>212</v>
      </c>
      <c r="D550" s="74" t="s">
        <v>170</v>
      </c>
      <c r="E550" s="74" t="s">
        <v>202</v>
      </c>
      <c r="F550" s="74">
        <v>46</v>
      </c>
      <c r="G550" s="76">
        <v>43245</v>
      </c>
      <c r="H550" s="74">
        <v>39.620741700000004</v>
      </c>
      <c r="I550" s="74">
        <v>-79.263405555555494</v>
      </c>
      <c r="J550" s="76">
        <v>43260</v>
      </c>
      <c r="K550" s="74">
        <v>39.621441699999998</v>
      </c>
      <c r="L550" s="74">
        <v>-79.263236111111098</v>
      </c>
    </row>
    <row r="551" spans="1:12" hidden="1" x14ac:dyDescent="0.25">
      <c r="A551" s="74" t="s">
        <v>209</v>
      </c>
      <c r="B551" s="74" t="s">
        <v>210</v>
      </c>
      <c r="C551" s="74" t="s">
        <v>212</v>
      </c>
      <c r="D551" s="74" t="s">
        <v>170</v>
      </c>
      <c r="E551" s="74" t="s">
        <v>202</v>
      </c>
      <c r="F551" s="74">
        <v>47</v>
      </c>
      <c r="G551" s="76">
        <v>43245</v>
      </c>
      <c r="H551" s="74">
        <v>39.6209056</v>
      </c>
      <c r="I551" s="74">
        <v>-79.262999997222195</v>
      </c>
    </row>
    <row r="552" spans="1:12" hidden="1" x14ac:dyDescent="0.25">
      <c r="A552" s="74" t="s">
        <v>209</v>
      </c>
      <c r="B552" s="74" t="s">
        <v>210</v>
      </c>
      <c r="C552" s="74" t="s">
        <v>212</v>
      </c>
      <c r="D552" s="74" t="s">
        <v>170</v>
      </c>
      <c r="E552" s="74" t="s">
        <v>202</v>
      </c>
      <c r="F552" s="74">
        <v>49</v>
      </c>
      <c r="G552" s="76">
        <v>43245</v>
      </c>
      <c r="H552" s="74">
        <v>39.621124999999999</v>
      </c>
      <c r="I552" s="74">
        <v>-79.263199999999998</v>
      </c>
    </row>
    <row r="553" spans="1:12" hidden="1" x14ac:dyDescent="0.25">
      <c r="A553" s="74" t="s">
        <v>209</v>
      </c>
      <c r="B553" s="74" t="s">
        <v>210</v>
      </c>
      <c r="C553" s="74" t="s">
        <v>212</v>
      </c>
      <c r="D553" s="74" t="s">
        <v>170</v>
      </c>
      <c r="E553" s="74" t="s">
        <v>202</v>
      </c>
      <c r="F553" s="74">
        <v>50</v>
      </c>
      <c r="G553" s="76">
        <v>43245</v>
      </c>
      <c r="H553" s="74">
        <v>39.621124999999999</v>
      </c>
      <c r="I553" s="74">
        <v>-79.263199999999998</v>
      </c>
    </row>
    <row r="554" spans="1:12" hidden="1" x14ac:dyDescent="0.25">
      <c r="A554" s="74" t="s">
        <v>209</v>
      </c>
      <c r="B554" s="74" t="s">
        <v>210</v>
      </c>
      <c r="C554" s="74" t="s">
        <v>212</v>
      </c>
      <c r="D554" s="74" t="s">
        <v>170</v>
      </c>
      <c r="E554" s="74" t="s">
        <v>206</v>
      </c>
      <c r="F554" s="74">
        <v>51</v>
      </c>
      <c r="G554" s="76">
        <v>43245</v>
      </c>
      <c r="H554" s="74">
        <v>39.621124999999999</v>
      </c>
      <c r="I554" s="74">
        <v>-79.263199999999998</v>
      </c>
    </row>
    <row r="555" spans="1:12" hidden="1" x14ac:dyDescent="0.25">
      <c r="A555" s="74" t="s">
        <v>209</v>
      </c>
      <c r="B555" s="74" t="s">
        <v>210</v>
      </c>
      <c r="C555" s="74" t="s">
        <v>212</v>
      </c>
      <c r="D555" s="74" t="s">
        <v>170</v>
      </c>
      <c r="E555" s="74" t="s">
        <v>202</v>
      </c>
      <c r="F555" s="74">
        <v>52</v>
      </c>
      <c r="G555" s="76">
        <v>43245</v>
      </c>
      <c r="H555" s="74">
        <v>39.621124999999999</v>
      </c>
      <c r="I555" s="74">
        <v>-79.263199999999998</v>
      </c>
      <c r="J555" s="76">
        <v>43249</v>
      </c>
      <c r="K555" s="74">
        <v>39.6222639</v>
      </c>
      <c r="L555" s="74">
        <v>-79.264083333333303</v>
      </c>
    </row>
    <row r="556" spans="1:12" hidden="1" x14ac:dyDescent="0.25">
      <c r="A556" s="74" t="s">
        <v>209</v>
      </c>
      <c r="B556" s="74" t="s">
        <v>210</v>
      </c>
      <c r="C556" s="74" t="s">
        <v>212</v>
      </c>
      <c r="D556" s="74" t="s">
        <v>170</v>
      </c>
      <c r="E556" s="74" t="s">
        <v>202</v>
      </c>
      <c r="F556" s="74">
        <v>53</v>
      </c>
      <c r="G556" s="76">
        <v>43245</v>
      </c>
      <c r="H556" s="74">
        <v>39.621124999999999</v>
      </c>
      <c r="I556" s="74">
        <v>-79.263199999999998</v>
      </c>
    </row>
    <row r="557" spans="1:12" hidden="1" x14ac:dyDescent="0.25">
      <c r="A557" s="74" t="s">
        <v>209</v>
      </c>
      <c r="B557" s="74" t="s">
        <v>210</v>
      </c>
      <c r="C557" s="74" t="s">
        <v>212</v>
      </c>
      <c r="D557" s="74" t="s">
        <v>170</v>
      </c>
      <c r="E557" s="74" t="s">
        <v>202</v>
      </c>
      <c r="F557" s="74">
        <v>54</v>
      </c>
      <c r="G557" s="76">
        <v>43245</v>
      </c>
      <c r="H557" s="74">
        <v>39.621124999999999</v>
      </c>
      <c r="I557" s="74">
        <v>-79.263199999999998</v>
      </c>
    </row>
    <row r="558" spans="1:12" hidden="1" x14ac:dyDescent="0.25">
      <c r="A558" s="74" t="s">
        <v>209</v>
      </c>
      <c r="B558" s="74" t="s">
        <v>210</v>
      </c>
      <c r="C558" s="74" t="s">
        <v>212</v>
      </c>
      <c r="D558" s="74" t="s">
        <v>170</v>
      </c>
      <c r="E558" s="74" t="s">
        <v>202</v>
      </c>
      <c r="F558" s="74">
        <v>55</v>
      </c>
      <c r="G558" s="76">
        <v>43245</v>
      </c>
      <c r="H558" s="74">
        <v>39.621124999999999</v>
      </c>
      <c r="I558" s="74">
        <v>-79.263199999999998</v>
      </c>
    </row>
    <row r="559" spans="1:12" hidden="1" x14ac:dyDescent="0.25">
      <c r="A559" s="74" t="s">
        <v>209</v>
      </c>
      <c r="B559" s="74" t="s">
        <v>210</v>
      </c>
      <c r="C559" s="74" t="s">
        <v>212</v>
      </c>
      <c r="D559" s="74" t="s">
        <v>170</v>
      </c>
      <c r="E559" s="74" t="s">
        <v>202</v>
      </c>
      <c r="F559" s="74">
        <v>56</v>
      </c>
      <c r="G559" s="76">
        <v>43245</v>
      </c>
      <c r="H559" s="74">
        <v>39.621124999999999</v>
      </c>
      <c r="I559" s="74">
        <v>-79.263199999999998</v>
      </c>
    </row>
    <row r="560" spans="1:12" hidden="1" x14ac:dyDescent="0.25">
      <c r="A560" s="74" t="s">
        <v>209</v>
      </c>
      <c r="B560" s="74" t="s">
        <v>210</v>
      </c>
      <c r="C560" s="74" t="s">
        <v>212</v>
      </c>
      <c r="D560" s="74" t="s">
        <v>170</v>
      </c>
      <c r="E560" s="74" t="s">
        <v>202</v>
      </c>
      <c r="F560" s="74">
        <v>57</v>
      </c>
      <c r="G560" s="76">
        <v>43245</v>
      </c>
      <c r="H560" s="74">
        <v>39.621124999999999</v>
      </c>
      <c r="I560" s="74">
        <v>-79.263199999999998</v>
      </c>
    </row>
    <row r="561" spans="1:9" hidden="1" x14ac:dyDescent="0.25">
      <c r="A561" s="74" t="s">
        <v>209</v>
      </c>
      <c r="B561" s="74" t="s">
        <v>210</v>
      </c>
      <c r="C561" s="74" t="s">
        <v>212</v>
      </c>
      <c r="D561" s="74" t="s">
        <v>170</v>
      </c>
      <c r="E561" s="74" t="s">
        <v>202</v>
      </c>
      <c r="F561" s="74">
        <v>59</v>
      </c>
      <c r="G561" s="76">
        <v>43245</v>
      </c>
      <c r="H561" s="74">
        <v>39.622322199999999</v>
      </c>
      <c r="I561" s="74">
        <v>-79.263894444444404</v>
      </c>
    </row>
    <row r="562" spans="1:9" hidden="1" x14ac:dyDescent="0.25">
      <c r="A562" s="74" t="s">
        <v>209</v>
      </c>
      <c r="B562" s="74" t="s">
        <v>210</v>
      </c>
      <c r="C562" s="74" t="s">
        <v>212</v>
      </c>
      <c r="D562" s="74" t="s">
        <v>170</v>
      </c>
      <c r="E562" s="74" t="s">
        <v>202</v>
      </c>
      <c r="F562" s="74">
        <v>60</v>
      </c>
      <c r="G562" s="76">
        <v>43245</v>
      </c>
      <c r="H562" s="74">
        <v>39.622322199999999</v>
      </c>
      <c r="I562" s="74">
        <v>-79.263894444444404</v>
      </c>
    </row>
    <row r="563" spans="1:9" hidden="1" x14ac:dyDescent="0.25">
      <c r="A563" s="74" t="s">
        <v>209</v>
      </c>
      <c r="B563" s="74" t="s">
        <v>210</v>
      </c>
      <c r="C563" s="74" t="s">
        <v>212</v>
      </c>
      <c r="D563" s="74" t="s">
        <v>170</v>
      </c>
      <c r="E563" s="74" t="s">
        <v>202</v>
      </c>
      <c r="F563" s="74">
        <v>63</v>
      </c>
      <c r="G563" s="76">
        <v>43245</v>
      </c>
      <c r="H563" s="74">
        <v>39.620697200000002</v>
      </c>
      <c r="I563" s="74">
        <v>-79.263047219444402</v>
      </c>
    </row>
    <row r="564" spans="1:9" hidden="1" x14ac:dyDescent="0.25">
      <c r="A564" s="74" t="s">
        <v>209</v>
      </c>
      <c r="B564" s="74" t="s">
        <v>210</v>
      </c>
      <c r="C564" s="74" t="s">
        <v>39</v>
      </c>
      <c r="D564" s="74" t="s">
        <v>170</v>
      </c>
      <c r="E564" s="74" t="s">
        <v>202</v>
      </c>
      <c r="F564" s="74">
        <v>154</v>
      </c>
      <c r="G564" s="76">
        <v>43249</v>
      </c>
      <c r="H564" s="74">
        <v>39.620644400000003</v>
      </c>
      <c r="I564" s="74">
        <v>-79.263383330555499</v>
      </c>
    </row>
    <row r="565" spans="1:9" hidden="1" x14ac:dyDescent="0.25">
      <c r="A565" s="74" t="s">
        <v>209</v>
      </c>
      <c r="B565" s="74" t="s">
        <v>210</v>
      </c>
      <c r="C565" s="74" t="s">
        <v>39</v>
      </c>
      <c r="D565" s="74" t="s">
        <v>170</v>
      </c>
      <c r="E565" s="74" t="s">
        <v>202</v>
      </c>
      <c r="F565" s="74">
        <v>156</v>
      </c>
      <c r="G565" s="76">
        <v>43249</v>
      </c>
      <c r="H565" s="74">
        <v>39.620644400000003</v>
      </c>
      <c r="I565" s="74">
        <v>-79.263383330555499</v>
      </c>
    </row>
    <row r="566" spans="1:9" hidden="1" x14ac:dyDescent="0.25">
      <c r="A566" s="74" t="s">
        <v>209</v>
      </c>
      <c r="B566" s="74" t="s">
        <v>210</v>
      </c>
      <c r="C566" s="74" t="s">
        <v>39</v>
      </c>
      <c r="D566" s="74" t="s">
        <v>170</v>
      </c>
      <c r="E566" s="74" t="s">
        <v>202</v>
      </c>
      <c r="F566" s="74">
        <v>163</v>
      </c>
      <c r="G566" s="76">
        <v>43249</v>
      </c>
      <c r="H566" s="74">
        <v>39.621430599999997</v>
      </c>
      <c r="I566" s="74">
        <v>-79.263205555277693</v>
      </c>
    </row>
    <row r="567" spans="1:9" hidden="1" x14ac:dyDescent="0.25">
      <c r="A567" s="74" t="s">
        <v>209</v>
      </c>
      <c r="B567" s="74" t="s">
        <v>210</v>
      </c>
      <c r="C567" s="74" t="s">
        <v>39</v>
      </c>
      <c r="D567" s="74" t="s">
        <v>170</v>
      </c>
      <c r="E567" s="74" t="s">
        <v>202</v>
      </c>
      <c r="F567" s="74">
        <v>164</v>
      </c>
      <c r="G567" s="76">
        <v>43249</v>
      </c>
      <c r="H567" s="74">
        <v>39.621505599999999</v>
      </c>
      <c r="I567" s="74">
        <v>-79.263686111111099</v>
      </c>
    </row>
    <row r="568" spans="1:9" hidden="1" x14ac:dyDescent="0.25">
      <c r="A568" s="74" t="s">
        <v>209</v>
      </c>
      <c r="B568" s="74" t="s">
        <v>210</v>
      </c>
      <c r="C568" s="74" t="s">
        <v>39</v>
      </c>
      <c r="D568" s="74" t="s">
        <v>170</v>
      </c>
      <c r="E568" s="74" t="s">
        <v>202</v>
      </c>
      <c r="F568" s="74">
        <v>165</v>
      </c>
      <c r="G568" s="76">
        <v>43249</v>
      </c>
      <c r="H568" s="74">
        <v>39.621505599999999</v>
      </c>
      <c r="I568" s="74">
        <v>-79.263686111111099</v>
      </c>
    </row>
    <row r="569" spans="1:9" hidden="1" x14ac:dyDescent="0.25">
      <c r="A569" s="74" t="s">
        <v>209</v>
      </c>
      <c r="B569" s="74" t="s">
        <v>210</v>
      </c>
      <c r="C569" s="74" t="s">
        <v>39</v>
      </c>
      <c r="D569" s="74" t="s">
        <v>170</v>
      </c>
      <c r="E569" s="74" t="s">
        <v>202</v>
      </c>
      <c r="F569" s="74">
        <v>166</v>
      </c>
      <c r="G569" s="76">
        <v>43249</v>
      </c>
      <c r="H569" s="74">
        <v>39.621758300000003</v>
      </c>
      <c r="I569" s="74">
        <v>-79.263816663888804</v>
      </c>
    </row>
    <row r="570" spans="1:9" hidden="1" x14ac:dyDescent="0.25">
      <c r="A570" s="74" t="s">
        <v>209</v>
      </c>
      <c r="B570" s="74" t="s">
        <v>210</v>
      </c>
      <c r="C570" s="74" t="s">
        <v>39</v>
      </c>
      <c r="D570" s="74" t="s">
        <v>170</v>
      </c>
      <c r="E570" s="74" t="s">
        <v>202</v>
      </c>
      <c r="F570" s="74">
        <v>167</v>
      </c>
      <c r="G570" s="76">
        <v>43249</v>
      </c>
      <c r="H570" s="74">
        <v>39.621758300000003</v>
      </c>
      <c r="I570" s="74">
        <v>-79.263816663888804</v>
      </c>
    </row>
    <row r="571" spans="1:9" hidden="1" x14ac:dyDescent="0.25">
      <c r="A571" s="74" t="s">
        <v>209</v>
      </c>
      <c r="B571" s="74" t="s">
        <v>210</v>
      </c>
      <c r="C571" s="74" t="s">
        <v>39</v>
      </c>
      <c r="D571" s="74" t="s">
        <v>170</v>
      </c>
      <c r="E571" s="74" t="s">
        <v>202</v>
      </c>
      <c r="F571" s="74">
        <v>168</v>
      </c>
      <c r="G571" s="76">
        <v>43249</v>
      </c>
      <c r="H571" s="74">
        <v>39.621516700000001</v>
      </c>
      <c r="I571" s="74">
        <v>-79.263633333333303</v>
      </c>
    </row>
    <row r="572" spans="1:9" hidden="1" x14ac:dyDescent="0.25">
      <c r="A572" s="74" t="s">
        <v>209</v>
      </c>
      <c r="B572" s="74" t="s">
        <v>210</v>
      </c>
      <c r="C572" s="74" t="s">
        <v>39</v>
      </c>
      <c r="D572" s="74" t="s">
        <v>170</v>
      </c>
      <c r="E572" s="74" t="s">
        <v>202</v>
      </c>
      <c r="F572" s="74">
        <v>169</v>
      </c>
      <c r="G572" s="76">
        <v>43249</v>
      </c>
      <c r="H572" s="74">
        <v>39.621055599999998</v>
      </c>
      <c r="I572" s="74">
        <v>-79.263358333333301</v>
      </c>
    </row>
    <row r="573" spans="1:9" hidden="1" x14ac:dyDescent="0.25">
      <c r="A573" s="74" t="s">
        <v>209</v>
      </c>
      <c r="B573" s="74" t="s">
        <v>210</v>
      </c>
      <c r="C573" s="74" t="s">
        <v>39</v>
      </c>
      <c r="D573" s="74" t="s">
        <v>170</v>
      </c>
      <c r="E573" s="74" t="s">
        <v>202</v>
      </c>
      <c r="F573" s="74">
        <v>275</v>
      </c>
      <c r="G573" s="76">
        <v>43260</v>
      </c>
      <c r="H573" s="74">
        <v>39.621441699999998</v>
      </c>
      <c r="I573" s="74">
        <v>-79.263236111111098</v>
      </c>
    </row>
    <row r="574" spans="1:9" hidden="1" x14ac:dyDescent="0.25">
      <c r="A574" s="74" t="s">
        <v>209</v>
      </c>
      <c r="B574" s="74" t="s">
        <v>210</v>
      </c>
      <c r="C574" s="74" t="s">
        <v>39</v>
      </c>
      <c r="D574" s="74" t="s">
        <v>170</v>
      </c>
      <c r="E574" s="74" t="s">
        <v>202</v>
      </c>
      <c r="F574" s="74">
        <v>281</v>
      </c>
      <c r="G574" s="76">
        <v>43260</v>
      </c>
      <c r="H574" s="74">
        <v>39.622202799999997</v>
      </c>
      <c r="I574" s="74">
        <v>-79.263763888861106</v>
      </c>
    </row>
    <row r="575" spans="1:9" hidden="1" x14ac:dyDescent="0.25">
      <c r="A575" s="74" t="s">
        <v>209</v>
      </c>
      <c r="B575" s="74" t="s">
        <v>210</v>
      </c>
      <c r="C575" s="74" t="s">
        <v>39</v>
      </c>
      <c r="D575" s="74" t="s">
        <v>170</v>
      </c>
      <c r="E575" s="74" t="s">
        <v>202</v>
      </c>
      <c r="F575" s="74">
        <v>282</v>
      </c>
      <c r="G575" s="76">
        <v>43260</v>
      </c>
      <c r="H575" s="74">
        <v>39.622202799999997</v>
      </c>
      <c r="I575" s="74">
        <v>-79.263763888861106</v>
      </c>
    </row>
    <row r="576" spans="1:9" hidden="1" x14ac:dyDescent="0.25">
      <c r="A576" s="74" t="s">
        <v>209</v>
      </c>
      <c r="B576" s="74" t="s">
        <v>210</v>
      </c>
      <c r="C576" s="74" t="s">
        <v>39</v>
      </c>
      <c r="D576" s="74" t="s">
        <v>170</v>
      </c>
      <c r="E576" s="74" t="s">
        <v>202</v>
      </c>
      <c r="F576" s="74">
        <v>291</v>
      </c>
      <c r="G576" s="76">
        <v>43260</v>
      </c>
      <c r="H576" s="74">
        <v>39.622202799999997</v>
      </c>
      <c r="I576" s="74">
        <v>-79.263763888861106</v>
      </c>
    </row>
    <row r="577" spans="1:9" hidden="1" x14ac:dyDescent="0.25">
      <c r="A577" s="74" t="s">
        <v>209</v>
      </c>
      <c r="B577" s="74" t="s">
        <v>210</v>
      </c>
      <c r="C577" s="74" t="s">
        <v>39</v>
      </c>
      <c r="D577" s="74" t="s">
        <v>170</v>
      </c>
      <c r="E577" s="74" t="s">
        <v>202</v>
      </c>
      <c r="F577" s="74">
        <v>385</v>
      </c>
      <c r="G577" s="76">
        <v>43266</v>
      </c>
      <c r="H577" s="74">
        <v>39.621711099999999</v>
      </c>
      <c r="I577" s="74">
        <v>-79.263580555555507</v>
      </c>
    </row>
    <row r="578" spans="1:9" hidden="1" x14ac:dyDescent="0.25">
      <c r="A578" s="74" t="s">
        <v>209</v>
      </c>
      <c r="B578" s="74" t="s">
        <v>210</v>
      </c>
      <c r="C578" s="74" t="s">
        <v>39</v>
      </c>
      <c r="D578" s="74" t="s">
        <v>170</v>
      </c>
      <c r="E578" s="74" t="s">
        <v>202</v>
      </c>
      <c r="F578" s="74">
        <v>393</v>
      </c>
      <c r="G578" s="76">
        <v>43266</v>
      </c>
      <c r="H578" s="74">
        <v>39.622094400000002</v>
      </c>
      <c r="I578" s="74">
        <v>-79.263755555555505</v>
      </c>
    </row>
    <row r="579" spans="1:9" hidden="1" x14ac:dyDescent="0.25">
      <c r="A579" s="74" t="s">
        <v>209</v>
      </c>
      <c r="B579" s="74" t="s">
        <v>210</v>
      </c>
      <c r="C579" s="74" t="s">
        <v>39</v>
      </c>
      <c r="D579" s="74" t="s">
        <v>170</v>
      </c>
      <c r="E579" s="74" t="s">
        <v>202</v>
      </c>
      <c r="F579" s="74">
        <v>395</v>
      </c>
      <c r="G579" s="76">
        <v>43266</v>
      </c>
      <c r="H579" s="74">
        <v>39.622094400000002</v>
      </c>
      <c r="I579" s="74">
        <v>-79.263755555555505</v>
      </c>
    </row>
    <row r="580" spans="1:9" hidden="1" x14ac:dyDescent="0.25">
      <c r="A580" s="74" t="s">
        <v>209</v>
      </c>
      <c r="B580" s="74" t="s">
        <v>210</v>
      </c>
      <c r="C580" s="74" t="s">
        <v>39</v>
      </c>
      <c r="D580" s="74" t="s">
        <v>170</v>
      </c>
      <c r="E580" s="74" t="s">
        <v>206</v>
      </c>
      <c r="F580" s="74">
        <v>520</v>
      </c>
      <c r="G580" s="76">
        <v>43290</v>
      </c>
      <c r="H580" s="74">
        <v>39.620663899999997</v>
      </c>
      <c r="I580" s="74">
        <v>-79.263358333333301</v>
      </c>
    </row>
    <row r="581" spans="1:9" hidden="1" x14ac:dyDescent="0.25">
      <c r="A581" s="74" t="s">
        <v>209</v>
      </c>
      <c r="B581" s="74" t="s">
        <v>210</v>
      </c>
      <c r="C581" s="74" t="s">
        <v>39</v>
      </c>
      <c r="D581" s="74" t="s">
        <v>170</v>
      </c>
      <c r="E581" s="74" t="s">
        <v>202</v>
      </c>
      <c r="F581" s="74">
        <v>547</v>
      </c>
      <c r="G581" s="76">
        <v>43290</v>
      </c>
      <c r="H581" s="74">
        <v>39.6216972</v>
      </c>
      <c r="I581" s="74">
        <v>-79.263397222222196</v>
      </c>
    </row>
    <row r="582" spans="1:9" hidden="1" x14ac:dyDescent="0.25">
      <c r="A582" s="74" t="s">
        <v>209</v>
      </c>
      <c r="B582" s="74" t="s">
        <v>210</v>
      </c>
      <c r="C582" s="74" t="s">
        <v>39</v>
      </c>
      <c r="D582" s="74" t="s">
        <v>170</v>
      </c>
      <c r="E582" s="74" t="s">
        <v>202</v>
      </c>
      <c r="F582" s="74">
        <v>619</v>
      </c>
      <c r="G582" s="76">
        <v>43293</v>
      </c>
      <c r="H582" s="74">
        <v>39.622211100000001</v>
      </c>
      <c r="I582" s="74">
        <v>-79.263833333333295</v>
      </c>
    </row>
    <row r="583" spans="1:9" hidden="1" x14ac:dyDescent="0.25">
      <c r="A583" s="74" t="s">
        <v>446</v>
      </c>
      <c r="B583" s="74" t="s">
        <v>244</v>
      </c>
      <c r="C583" s="74" t="s">
        <v>39</v>
      </c>
      <c r="D583" s="74" t="s">
        <v>170</v>
      </c>
      <c r="E583" s="74" t="s">
        <v>202</v>
      </c>
      <c r="F583" s="74">
        <v>2</v>
      </c>
      <c r="G583" s="76">
        <v>43231</v>
      </c>
      <c r="H583" s="74">
        <v>39.630352799999997</v>
      </c>
      <c r="I583" s="74">
        <v>-79.257858333333303</v>
      </c>
    </row>
    <row r="584" spans="1:9" hidden="1" x14ac:dyDescent="0.25">
      <c r="A584" s="74" t="s">
        <v>446</v>
      </c>
      <c r="B584" s="74" t="s">
        <v>244</v>
      </c>
      <c r="C584" s="74" t="s">
        <v>39</v>
      </c>
      <c r="D584" s="74" t="s">
        <v>170</v>
      </c>
      <c r="E584" s="74" t="s">
        <v>202</v>
      </c>
      <c r="F584" s="74">
        <v>4</v>
      </c>
      <c r="G584" s="76">
        <v>43231</v>
      </c>
      <c r="H584" s="74">
        <v>39.630102800000003</v>
      </c>
      <c r="I584" s="74">
        <v>-79.257391666666607</v>
      </c>
    </row>
    <row r="585" spans="1:9" hidden="1" x14ac:dyDescent="0.25">
      <c r="A585" s="74" t="s">
        <v>243</v>
      </c>
      <c r="B585" s="74" t="s">
        <v>244</v>
      </c>
      <c r="C585" s="74" t="s">
        <v>39</v>
      </c>
      <c r="D585" s="74" t="s">
        <v>170</v>
      </c>
      <c r="E585" s="74" t="s">
        <v>202</v>
      </c>
      <c r="F585" s="74">
        <v>19</v>
      </c>
      <c r="G585" s="76">
        <v>43243</v>
      </c>
      <c r="H585" s="74">
        <v>39.631527800000001</v>
      </c>
      <c r="I585" s="74">
        <v>-79.260252777777694</v>
      </c>
    </row>
    <row r="586" spans="1:9" hidden="1" x14ac:dyDescent="0.25">
      <c r="A586" s="74" t="s">
        <v>243</v>
      </c>
      <c r="B586" s="74" t="s">
        <v>244</v>
      </c>
      <c r="C586" s="74" t="s">
        <v>39</v>
      </c>
      <c r="D586" s="74" t="s">
        <v>170</v>
      </c>
      <c r="E586" s="74" t="s">
        <v>202</v>
      </c>
      <c r="F586" s="74">
        <v>20</v>
      </c>
      <c r="G586" s="76">
        <v>43243</v>
      </c>
      <c r="H586" s="74">
        <v>39.630336100000001</v>
      </c>
      <c r="I586" s="74">
        <v>-79.257513888888596</v>
      </c>
    </row>
    <row r="587" spans="1:9" hidden="1" x14ac:dyDescent="0.25">
      <c r="A587" s="74" t="s">
        <v>243</v>
      </c>
      <c r="B587" s="74" t="s">
        <v>244</v>
      </c>
      <c r="C587" s="74" t="s">
        <v>39</v>
      </c>
      <c r="D587" s="74" t="s">
        <v>170</v>
      </c>
      <c r="E587" s="74" t="s">
        <v>202</v>
      </c>
      <c r="F587" s="74">
        <v>21</v>
      </c>
      <c r="G587" s="76">
        <v>43243</v>
      </c>
      <c r="H587" s="74">
        <v>39.630141700000003</v>
      </c>
      <c r="I587" s="74">
        <v>-79.256836111110701</v>
      </c>
    </row>
    <row r="588" spans="1:9" hidden="1" x14ac:dyDescent="0.25">
      <c r="A588" s="74" t="s">
        <v>243</v>
      </c>
      <c r="B588" s="74" t="s">
        <v>244</v>
      </c>
      <c r="C588" s="74" t="s">
        <v>39</v>
      </c>
      <c r="D588" s="74" t="s">
        <v>170</v>
      </c>
      <c r="E588" s="74" t="s">
        <v>202</v>
      </c>
      <c r="F588" s="74">
        <v>22</v>
      </c>
      <c r="G588" s="76">
        <v>43243</v>
      </c>
      <c r="H588" s="74">
        <v>39.630152799999998</v>
      </c>
      <c r="I588" s="74">
        <v>-79.256844444444397</v>
      </c>
    </row>
    <row r="589" spans="1:9" hidden="1" x14ac:dyDescent="0.25">
      <c r="A589" s="74" t="s">
        <v>250</v>
      </c>
      <c r="B589" s="74" t="s">
        <v>244</v>
      </c>
      <c r="C589" s="74" t="s">
        <v>39</v>
      </c>
      <c r="D589" s="74" t="s">
        <v>170</v>
      </c>
      <c r="E589" s="74" t="s">
        <v>202</v>
      </c>
      <c r="F589" s="74">
        <v>350</v>
      </c>
      <c r="G589" s="76">
        <v>43265</v>
      </c>
      <c r="H589" s="74">
        <v>39.631383300000003</v>
      </c>
      <c r="I589" s="74">
        <v>-79.260094444444405</v>
      </c>
    </row>
    <row r="590" spans="1:9" hidden="1" x14ac:dyDescent="0.25">
      <c r="A590" s="74" t="s">
        <v>250</v>
      </c>
      <c r="B590" s="74" t="s">
        <v>244</v>
      </c>
      <c r="C590" s="74" t="s">
        <v>39</v>
      </c>
      <c r="D590" s="74" t="s">
        <v>170</v>
      </c>
      <c r="E590" s="74" t="s">
        <v>202</v>
      </c>
      <c r="F590" s="74">
        <v>351</v>
      </c>
      <c r="G590" s="76">
        <v>43265</v>
      </c>
      <c r="H590" s="74">
        <v>39.630372199999996</v>
      </c>
      <c r="I590" s="74">
        <v>-79.257994444444407</v>
      </c>
    </row>
    <row r="591" spans="1:9" hidden="1" x14ac:dyDescent="0.25">
      <c r="A591" s="74" t="s">
        <v>250</v>
      </c>
      <c r="B591" s="74" t="s">
        <v>244</v>
      </c>
      <c r="C591" s="74" t="s">
        <v>39</v>
      </c>
      <c r="D591" s="74" t="s">
        <v>170</v>
      </c>
      <c r="E591" s="74" t="s">
        <v>202</v>
      </c>
      <c r="F591" s="74">
        <v>440</v>
      </c>
      <c r="G591" s="76">
        <v>43277</v>
      </c>
      <c r="H591" s="74">
        <v>39.6305306</v>
      </c>
      <c r="I591" s="74">
        <v>-79.257941666666596</v>
      </c>
    </row>
    <row r="592" spans="1:9" hidden="1" x14ac:dyDescent="0.25">
      <c r="A592" s="74" t="s">
        <v>250</v>
      </c>
      <c r="B592" s="74" t="s">
        <v>244</v>
      </c>
      <c r="C592" s="74" t="s">
        <v>39</v>
      </c>
      <c r="D592" s="74" t="s">
        <v>170</v>
      </c>
      <c r="E592" s="74" t="s">
        <v>202</v>
      </c>
      <c r="F592" s="74">
        <v>447</v>
      </c>
      <c r="G592" s="76">
        <v>43280</v>
      </c>
      <c r="H592" s="74">
        <v>39.6312639</v>
      </c>
      <c r="I592" s="74">
        <v>-79.259636111111107</v>
      </c>
    </row>
    <row r="593" spans="1:9" hidden="1" x14ac:dyDescent="0.25">
      <c r="A593" s="74" t="s">
        <v>250</v>
      </c>
      <c r="B593" s="74" t="s">
        <v>244</v>
      </c>
      <c r="C593" s="74" t="s">
        <v>39</v>
      </c>
      <c r="D593" s="74" t="s">
        <v>170</v>
      </c>
      <c r="E593" s="74" t="s">
        <v>202</v>
      </c>
      <c r="F593" s="74">
        <v>448</v>
      </c>
      <c r="G593" s="76">
        <v>43280</v>
      </c>
      <c r="H593" s="74">
        <v>39.630355600000001</v>
      </c>
      <c r="I593" s="74">
        <v>-79.257827777777706</v>
      </c>
    </row>
    <row r="594" spans="1:9" hidden="1" x14ac:dyDescent="0.25">
      <c r="A594" s="74" t="s">
        <v>299</v>
      </c>
      <c r="B594" s="74" t="s">
        <v>300</v>
      </c>
      <c r="C594" s="74" t="s">
        <v>39</v>
      </c>
      <c r="D594" s="74" t="s">
        <v>170</v>
      </c>
      <c r="E594" s="74" t="s">
        <v>202</v>
      </c>
      <c r="F594" s="74">
        <v>35</v>
      </c>
      <c r="G594" s="76">
        <v>43245</v>
      </c>
      <c r="H594" s="74">
        <v>39.615180600000002</v>
      </c>
      <c r="I594" s="74">
        <v>-79.272858333333303</v>
      </c>
    </row>
    <row r="595" spans="1:9" hidden="1" x14ac:dyDescent="0.25">
      <c r="A595" s="74" t="s">
        <v>299</v>
      </c>
      <c r="B595" s="74" t="s">
        <v>300</v>
      </c>
      <c r="C595" s="74" t="s">
        <v>39</v>
      </c>
      <c r="D595" s="74" t="s">
        <v>170</v>
      </c>
      <c r="E595" s="74" t="s">
        <v>202</v>
      </c>
      <c r="F595" s="74">
        <v>36</v>
      </c>
      <c r="G595" s="76">
        <v>43245</v>
      </c>
      <c r="H595" s="74">
        <v>39.615180600000002</v>
      </c>
      <c r="I595" s="74">
        <v>-79.272858333333303</v>
      </c>
    </row>
    <row r="596" spans="1:9" hidden="1" x14ac:dyDescent="0.25">
      <c r="A596" s="74" t="s">
        <v>299</v>
      </c>
      <c r="B596" s="74" t="s">
        <v>300</v>
      </c>
      <c r="C596" s="74" t="s">
        <v>39</v>
      </c>
      <c r="D596" s="74" t="s">
        <v>170</v>
      </c>
      <c r="E596" s="74" t="s">
        <v>202</v>
      </c>
      <c r="F596" s="74">
        <v>37</v>
      </c>
      <c r="G596" s="76">
        <v>43245</v>
      </c>
      <c r="H596" s="74">
        <v>39.615180600000002</v>
      </c>
      <c r="I596" s="74">
        <v>-79.272858333333303</v>
      </c>
    </row>
    <row r="597" spans="1:9" hidden="1" x14ac:dyDescent="0.25">
      <c r="A597" s="74" t="s">
        <v>299</v>
      </c>
      <c r="B597" s="74" t="s">
        <v>300</v>
      </c>
      <c r="C597" s="74" t="s">
        <v>39</v>
      </c>
      <c r="D597" s="74" t="s">
        <v>170</v>
      </c>
      <c r="E597" s="74" t="s">
        <v>202</v>
      </c>
      <c r="F597" s="74">
        <v>38</v>
      </c>
      <c r="G597" s="76">
        <v>43245</v>
      </c>
      <c r="H597" s="74">
        <v>39.615180600000002</v>
      </c>
      <c r="I597" s="74">
        <v>-79.272858333333303</v>
      </c>
    </row>
    <row r="598" spans="1:9" hidden="1" x14ac:dyDescent="0.25">
      <c r="A598" s="74" t="s">
        <v>299</v>
      </c>
      <c r="B598" s="74" t="s">
        <v>300</v>
      </c>
      <c r="C598" s="74" t="s">
        <v>39</v>
      </c>
      <c r="D598" s="74" t="s">
        <v>170</v>
      </c>
      <c r="E598" s="74" t="s">
        <v>202</v>
      </c>
      <c r="F598" s="74">
        <v>67</v>
      </c>
      <c r="G598" s="76">
        <v>43245</v>
      </c>
      <c r="H598" s="74">
        <v>39.61515</v>
      </c>
      <c r="I598" s="74">
        <v>-79.272491666666596</v>
      </c>
    </row>
    <row r="599" spans="1:9" hidden="1" x14ac:dyDescent="0.25">
      <c r="A599" s="74" t="s">
        <v>299</v>
      </c>
      <c r="B599" s="74" t="s">
        <v>300</v>
      </c>
      <c r="C599" s="74" t="s">
        <v>39</v>
      </c>
      <c r="D599" s="74" t="s">
        <v>170</v>
      </c>
      <c r="E599" s="74" t="s">
        <v>206</v>
      </c>
      <c r="F599" s="74">
        <v>259</v>
      </c>
      <c r="G599" s="76">
        <v>43260</v>
      </c>
      <c r="H599" s="74">
        <v>39.617515016510701</v>
      </c>
      <c r="I599" s="74">
        <v>-79.264332152990093</v>
      </c>
    </row>
    <row r="600" spans="1:9" hidden="1" x14ac:dyDescent="0.25">
      <c r="A600" s="74" t="s">
        <v>252</v>
      </c>
      <c r="B600" s="74" t="s">
        <v>253</v>
      </c>
      <c r="C600" s="74" t="s">
        <v>52</v>
      </c>
      <c r="D600" s="74" t="s">
        <v>183</v>
      </c>
      <c r="E600" s="74" t="s">
        <v>202</v>
      </c>
      <c r="F600" s="74">
        <v>491</v>
      </c>
      <c r="G600" s="76">
        <v>43284</v>
      </c>
      <c r="H600" s="74">
        <v>39.603936099999999</v>
      </c>
      <c r="I600" s="74">
        <v>-79.277152777777701</v>
      </c>
    </row>
    <row r="601" spans="1:9" hidden="1" x14ac:dyDescent="0.25">
      <c r="A601" s="74" t="s">
        <v>252</v>
      </c>
      <c r="B601" s="74" t="s">
        <v>253</v>
      </c>
      <c r="C601" s="74" t="s">
        <v>52</v>
      </c>
      <c r="D601" s="74" t="s">
        <v>183</v>
      </c>
      <c r="E601" s="74" t="s">
        <v>202</v>
      </c>
      <c r="F601" s="74">
        <v>492</v>
      </c>
      <c r="G601" s="76">
        <v>43284</v>
      </c>
      <c r="H601" s="74">
        <v>39.603936099999999</v>
      </c>
      <c r="I601" s="74">
        <v>-79.277152777777701</v>
      </c>
    </row>
    <row r="602" spans="1:9" hidden="1" x14ac:dyDescent="0.25">
      <c r="A602" s="74" t="s">
        <v>209</v>
      </c>
      <c r="B602" s="74" t="s">
        <v>210</v>
      </c>
      <c r="C602" s="74" t="s">
        <v>36</v>
      </c>
      <c r="D602" s="74" t="s">
        <v>167</v>
      </c>
      <c r="E602" s="74" t="s">
        <v>202</v>
      </c>
      <c r="F602" s="74">
        <v>588</v>
      </c>
      <c r="G602" s="76">
        <v>43291</v>
      </c>
      <c r="H602" s="74">
        <v>39.621722200000001</v>
      </c>
      <c r="I602" s="74">
        <v>-79.263450000000006</v>
      </c>
    </row>
    <row r="603" spans="1:9" hidden="1" x14ac:dyDescent="0.25">
      <c r="A603" s="74" t="s">
        <v>195</v>
      </c>
      <c r="B603" s="74" t="s">
        <v>230</v>
      </c>
      <c r="C603" s="74" t="s">
        <v>35</v>
      </c>
      <c r="D603" s="74" t="s">
        <v>166</v>
      </c>
      <c r="E603" s="74" t="s">
        <v>202</v>
      </c>
      <c r="F603" s="74">
        <v>310</v>
      </c>
      <c r="G603" s="76">
        <v>43263</v>
      </c>
      <c r="H603" s="74">
        <v>39.534788900000002</v>
      </c>
      <c r="I603" s="74">
        <v>-79.482941666666605</v>
      </c>
    </row>
    <row r="604" spans="1:9" hidden="1" x14ac:dyDescent="0.25">
      <c r="A604" s="74" t="s">
        <v>277</v>
      </c>
      <c r="B604" s="74" t="s">
        <v>278</v>
      </c>
      <c r="C604" s="74" t="s">
        <v>35</v>
      </c>
      <c r="D604" s="74" t="s">
        <v>166</v>
      </c>
      <c r="E604" s="74" t="s">
        <v>202</v>
      </c>
      <c r="F604" s="74">
        <v>509</v>
      </c>
      <c r="G604" s="76">
        <v>43284</v>
      </c>
      <c r="H604" s="74">
        <v>39.602088899999998</v>
      </c>
      <c r="I604" s="74">
        <v>-79.272994444444393</v>
      </c>
    </row>
    <row r="605" spans="1:9" hidden="1" x14ac:dyDescent="0.25">
      <c r="A605" s="74" t="s">
        <v>209</v>
      </c>
      <c r="B605" s="74" t="s">
        <v>210</v>
      </c>
      <c r="C605" s="74" t="s">
        <v>35</v>
      </c>
      <c r="D605" s="74" t="s">
        <v>166</v>
      </c>
      <c r="E605" s="74" t="s">
        <v>206</v>
      </c>
      <c r="F605" s="74">
        <v>548</v>
      </c>
      <c r="G605" s="76">
        <v>43290</v>
      </c>
      <c r="H605" s="74">
        <v>39.6216972</v>
      </c>
      <c r="I605" s="74">
        <v>-79.263397222222196</v>
      </c>
    </row>
    <row r="606" spans="1:9" hidden="1" x14ac:dyDescent="0.25">
      <c r="A606" s="74" t="s">
        <v>195</v>
      </c>
      <c r="B606" s="74" t="s">
        <v>230</v>
      </c>
      <c r="C606" s="74" t="s">
        <v>232</v>
      </c>
      <c r="D606" s="74" t="s">
        <v>169</v>
      </c>
      <c r="E606" s="74" t="s">
        <v>202</v>
      </c>
      <c r="F606" s="74">
        <v>439</v>
      </c>
      <c r="G606" s="76">
        <v>43269</v>
      </c>
      <c r="H606" s="74">
        <v>39.5347583</v>
      </c>
      <c r="I606" s="74">
        <v>-79.483247222222204</v>
      </c>
    </row>
    <row r="607" spans="1:9" hidden="1" x14ac:dyDescent="0.25">
      <c r="A607" s="74" t="s">
        <v>195</v>
      </c>
      <c r="B607" s="74" t="s">
        <v>230</v>
      </c>
      <c r="C607" s="74" t="s">
        <v>232</v>
      </c>
      <c r="D607" s="74" t="s">
        <v>169</v>
      </c>
      <c r="E607" s="74" t="s">
        <v>202</v>
      </c>
      <c r="F607" s="74">
        <v>442</v>
      </c>
      <c r="G607" s="76">
        <v>43280</v>
      </c>
      <c r="H607" s="74">
        <v>39.5349</v>
      </c>
      <c r="I607" s="74">
        <v>-79.483125000000001</v>
      </c>
    </row>
    <row r="608" spans="1:9" hidden="1" x14ac:dyDescent="0.25">
      <c r="A608" s="74" t="s">
        <v>277</v>
      </c>
      <c r="B608" s="74" t="s">
        <v>278</v>
      </c>
      <c r="C608" s="74" t="s">
        <v>38</v>
      </c>
      <c r="D608" s="74" t="s">
        <v>169</v>
      </c>
      <c r="E608" s="74" t="s">
        <v>202</v>
      </c>
      <c r="F608" s="74">
        <v>494</v>
      </c>
      <c r="G608" s="76">
        <v>43284</v>
      </c>
      <c r="H608" s="74">
        <v>39.601261100000002</v>
      </c>
      <c r="I608" s="74">
        <v>-79.273536111111099</v>
      </c>
    </row>
    <row r="609" spans="1:9" hidden="1" x14ac:dyDescent="0.25">
      <c r="A609" s="74" t="s">
        <v>277</v>
      </c>
      <c r="B609" s="74" t="s">
        <v>278</v>
      </c>
      <c r="C609" s="74" t="s">
        <v>38</v>
      </c>
      <c r="D609" s="74" t="s">
        <v>169</v>
      </c>
      <c r="E609" s="74" t="s">
        <v>202</v>
      </c>
      <c r="F609" s="74">
        <v>503</v>
      </c>
      <c r="G609" s="76">
        <v>43284</v>
      </c>
      <c r="H609" s="74">
        <v>39.601908299999998</v>
      </c>
      <c r="I609" s="74">
        <v>-79.273216666666599</v>
      </c>
    </row>
    <row r="610" spans="1:9" hidden="1" x14ac:dyDescent="0.25">
      <c r="A610" s="74" t="s">
        <v>277</v>
      </c>
      <c r="B610" s="74" t="s">
        <v>278</v>
      </c>
      <c r="C610" s="74" t="s">
        <v>38</v>
      </c>
      <c r="D610" s="74" t="s">
        <v>169</v>
      </c>
      <c r="E610" s="74" t="s">
        <v>202</v>
      </c>
      <c r="F610" s="74">
        <v>507</v>
      </c>
      <c r="G610" s="76">
        <v>43284</v>
      </c>
      <c r="H610" s="74">
        <v>39.601908299999998</v>
      </c>
      <c r="I610" s="74">
        <v>-79.273216666666599</v>
      </c>
    </row>
    <row r="611" spans="1:9" hidden="1" x14ac:dyDescent="0.25">
      <c r="A611" s="74" t="s">
        <v>252</v>
      </c>
      <c r="B611" s="74" t="s">
        <v>253</v>
      </c>
      <c r="C611" s="74" t="s">
        <v>232</v>
      </c>
      <c r="D611" s="74" t="s">
        <v>169</v>
      </c>
      <c r="E611" s="74" t="s">
        <v>202</v>
      </c>
      <c r="F611" s="74">
        <v>575</v>
      </c>
      <c r="G611" s="76">
        <v>43291</v>
      </c>
      <c r="H611" s="74">
        <v>39.604391700000001</v>
      </c>
      <c r="I611" s="74">
        <v>-79.277266666666605</v>
      </c>
    </row>
    <row r="612" spans="1:9" hidden="1" x14ac:dyDescent="0.25">
      <c r="A612" s="74" t="s">
        <v>252</v>
      </c>
      <c r="B612" s="74" t="s">
        <v>253</v>
      </c>
      <c r="C612" s="74" t="s">
        <v>232</v>
      </c>
      <c r="D612" s="74" t="s">
        <v>169</v>
      </c>
      <c r="E612" s="74" t="s">
        <v>202</v>
      </c>
      <c r="F612" s="74">
        <v>581</v>
      </c>
      <c r="G612" s="76">
        <v>43291</v>
      </c>
      <c r="H612" s="74">
        <v>39.604391700000001</v>
      </c>
      <c r="I612" s="74">
        <v>-79.277266666666605</v>
      </c>
    </row>
    <row r="613" spans="1:9" hidden="1" x14ac:dyDescent="0.25">
      <c r="A613" s="74" t="s">
        <v>252</v>
      </c>
      <c r="B613" s="74" t="s">
        <v>253</v>
      </c>
      <c r="C613" s="74" t="s">
        <v>232</v>
      </c>
      <c r="D613" s="74" t="s">
        <v>169</v>
      </c>
      <c r="E613" s="74" t="s">
        <v>202</v>
      </c>
      <c r="F613" s="74">
        <v>611</v>
      </c>
      <c r="G613" s="76">
        <v>43293</v>
      </c>
      <c r="H613" s="74">
        <v>39.605975000000001</v>
      </c>
      <c r="I613" s="74">
        <v>-79.2767027777777</v>
      </c>
    </row>
    <row r="614" spans="1:9" hidden="1" x14ac:dyDescent="0.25">
      <c r="A614" s="74" t="s">
        <v>236</v>
      </c>
      <c r="B614" s="74" t="s">
        <v>237</v>
      </c>
      <c r="C614" s="74" t="s">
        <v>232</v>
      </c>
      <c r="D614" s="74" t="s">
        <v>169</v>
      </c>
      <c r="E614" s="74" t="s">
        <v>202</v>
      </c>
      <c r="F614" s="74">
        <v>453</v>
      </c>
      <c r="G614" s="76">
        <v>43280</v>
      </c>
      <c r="H614" s="74">
        <v>39.626727799999998</v>
      </c>
      <c r="I614" s="74">
        <v>-79.257752777777497</v>
      </c>
    </row>
    <row r="615" spans="1:9" hidden="1" x14ac:dyDescent="0.25">
      <c r="A615" s="74" t="s">
        <v>209</v>
      </c>
      <c r="B615" s="74" t="s">
        <v>210</v>
      </c>
      <c r="C615" s="74" t="s">
        <v>38</v>
      </c>
      <c r="D615" s="74" t="s">
        <v>169</v>
      </c>
      <c r="E615" s="74" t="s">
        <v>202</v>
      </c>
      <c r="F615" s="74">
        <v>617</v>
      </c>
      <c r="G615" s="76">
        <v>43293</v>
      </c>
      <c r="H615" s="74">
        <v>39.622211100000001</v>
      </c>
      <c r="I615" s="74">
        <v>-79.263833333333295</v>
      </c>
    </row>
    <row r="616" spans="1:9" hidden="1" x14ac:dyDescent="0.25">
      <c r="A616" s="74" t="s">
        <v>277</v>
      </c>
      <c r="B616" s="74" t="s">
        <v>278</v>
      </c>
      <c r="C616" s="74" t="s">
        <v>13</v>
      </c>
      <c r="D616" s="74" t="s">
        <v>144</v>
      </c>
      <c r="E616" s="74" t="s">
        <v>202</v>
      </c>
      <c r="F616" s="74">
        <v>349</v>
      </c>
      <c r="G616" s="76">
        <v>43265</v>
      </c>
      <c r="H616" s="74">
        <v>39.602347199999997</v>
      </c>
      <c r="I616" s="74">
        <v>-79.272727777777703</v>
      </c>
    </row>
    <row r="617" spans="1:9" hidden="1" x14ac:dyDescent="0.25">
      <c r="A617" s="74" t="s">
        <v>252</v>
      </c>
      <c r="B617" s="74" t="s">
        <v>253</v>
      </c>
      <c r="C617" s="74" t="s">
        <v>13</v>
      </c>
      <c r="D617" s="74" t="s">
        <v>144</v>
      </c>
      <c r="E617" s="74" t="s">
        <v>202</v>
      </c>
      <c r="F617" s="74">
        <v>339</v>
      </c>
      <c r="G617" s="76">
        <v>43265</v>
      </c>
      <c r="H617" s="74">
        <v>39.604408300000003</v>
      </c>
      <c r="I617" s="74">
        <v>-79.277405555555504</v>
      </c>
    </row>
    <row r="618" spans="1:9" hidden="1" x14ac:dyDescent="0.25">
      <c r="A618" s="74" t="s">
        <v>252</v>
      </c>
      <c r="B618" s="74" t="s">
        <v>253</v>
      </c>
      <c r="C618" s="74" t="s">
        <v>13</v>
      </c>
      <c r="D618" s="74" t="s">
        <v>144</v>
      </c>
      <c r="E618" s="74" t="s">
        <v>202</v>
      </c>
      <c r="F618" s="74">
        <v>488</v>
      </c>
      <c r="G618" s="76">
        <v>43284</v>
      </c>
      <c r="H618" s="74">
        <v>39.604422200000002</v>
      </c>
      <c r="I618" s="74">
        <v>-79.277511111111096</v>
      </c>
    </row>
    <row r="619" spans="1:9" hidden="1" x14ac:dyDescent="0.25">
      <c r="A619" s="74" t="s">
        <v>252</v>
      </c>
      <c r="B619" s="74" t="s">
        <v>253</v>
      </c>
      <c r="C619" s="74" t="s">
        <v>13</v>
      </c>
      <c r="D619" s="74" t="s">
        <v>144</v>
      </c>
      <c r="E619" s="74" t="s">
        <v>202</v>
      </c>
      <c r="F619" s="74">
        <v>490</v>
      </c>
      <c r="G619" s="76">
        <v>43284</v>
      </c>
      <c r="H619" s="74">
        <v>39.604244399999999</v>
      </c>
      <c r="I619" s="74">
        <v>-79.277205555555497</v>
      </c>
    </row>
    <row r="620" spans="1:9" hidden="1" x14ac:dyDescent="0.25">
      <c r="A620" s="74" t="s">
        <v>252</v>
      </c>
      <c r="B620" s="74" t="s">
        <v>253</v>
      </c>
      <c r="C620" s="74" t="s">
        <v>13</v>
      </c>
      <c r="D620" s="74" t="s">
        <v>144</v>
      </c>
      <c r="E620" s="74" t="s">
        <v>202</v>
      </c>
      <c r="F620" s="74">
        <v>603</v>
      </c>
      <c r="G620" s="76">
        <v>43293</v>
      </c>
      <c r="H620" s="74">
        <v>39.604313900000001</v>
      </c>
      <c r="I620" s="74">
        <v>-79.277205555555497</v>
      </c>
    </row>
    <row r="621" spans="1:9" ht="15.75" hidden="1" customHeight="1" x14ac:dyDescent="0.25">
      <c r="A621" s="74" t="s">
        <v>209</v>
      </c>
      <c r="B621" s="74" t="s">
        <v>210</v>
      </c>
      <c r="C621" s="74" t="s">
        <v>13</v>
      </c>
      <c r="D621" s="74" t="s">
        <v>144</v>
      </c>
      <c r="E621" s="74" t="s">
        <v>202</v>
      </c>
      <c r="F621" s="74">
        <v>283</v>
      </c>
      <c r="G621" s="76">
        <v>43260</v>
      </c>
      <c r="H621" s="74">
        <v>39.622202799999997</v>
      </c>
      <c r="I621" s="74">
        <v>-79.263763888861106</v>
      </c>
    </row>
    <row r="622" spans="1:9" hidden="1" x14ac:dyDescent="0.25">
      <c r="A622" s="74" t="s">
        <v>209</v>
      </c>
      <c r="B622" s="74" t="s">
        <v>210</v>
      </c>
      <c r="C622" s="74" t="s">
        <v>13</v>
      </c>
      <c r="D622" s="74" t="s">
        <v>144</v>
      </c>
      <c r="E622" s="74" t="s">
        <v>202</v>
      </c>
      <c r="F622" s="74">
        <v>457</v>
      </c>
      <c r="G622" s="76">
        <v>43281</v>
      </c>
      <c r="H622" s="74">
        <v>39.621222199999998</v>
      </c>
      <c r="I622" s="74">
        <v>-79.263236111111098</v>
      </c>
    </row>
    <row r="623" spans="1:9" hidden="1" x14ac:dyDescent="0.25">
      <c r="A623" s="74" t="s">
        <v>209</v>
      </c>
      <c r="B623" s="74" t="s">
        <v>210</v>
      </c>
      <c r="C623" s="74" t="s">
        <v>13</v>
      </c>
      <c r="D623" s="74" t="s">
        <v>144</v>
      </c>
      <c r="E623" s="74" t="s">
        <v>202</v>
      </c>
      <c r="F623" s="74">
        <v>461</v>
      </c>
      <c r="G623" s="76">
        <v>43281</v>
      </c>
      <c r="H623" s="74">
        <v>39.621186100000003</v>
      </c>
      <c r="I623" s="74">
        <v>-79.263336111111101</v>
      </c>
    </row>
    <row r="624" spans="1:9" hidden="1" x14ac:dyDescent="0.25">
      <c r="A624" s="74" t="s">
        <v>250</v>
      </c>
      <c r="B624" s="74" t="s">
        <v>244</v>
      </c>
      <c r="C624" s="74" t="s">
        <v>13</v>
      </c>
      <c r="D624" s="74" t="s">
        <v>144</v>
      </c>
      <c r="E624" s="74" t="s">
        <v>202</v>
      </c>
      <c r="F624" s="74">
        <v>451</v>
      </c>
      <c r="G624" s="76">
        <v>43280</v>
      </c>
      <c r="H624" s="74">
        <v>39.630255599999998</v>
      </c>
      <c r="I624" s="74">
        <v>-79.257324999999994</v>
      </c>
    </row>
    <row r="625" spans="1:18" hidden="1" x14ac:dyDescent="0.25">
      <c r="A625" s="74" t="s">
        <v>277</v>
      </c>
      <c r="B625" s="74" t="s">
        <v>278</v>
      </c>
      <c r="C625" s="74" t="s">
        <v>279</v>
      </c>
      <c r="D625" s="74" t="s">
        <v>182</v>
      </c>
      <c r="E625" s="74" t="s">
        <v>202</v>
      </c>
      <c r="F625" s="74">
        <v>508</v>
      </c>
      <c r="G625" s="76">
        <v>43284</v>
      </c>
      <c r="H625" s="74">
        <v>39.601908299999998</v>
      </c>
      <c r="I625" s="74">
        <v>-79.273216666666599</v>
      </c>
    </row>
    <row r="626" spans="1:18" x14ac:dyDescent="0.25">
      <c r="A626" s="75"/>
      <c r="B626" s="75"/>
      <c r="C626" s="75"/>
      <c r="D626" s="75"/>
      <c r="E626" s="75"/>
      <c r="F626" s="75"/>
      <c r="G626" s="78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</row>
  </sheetData>
  <sortState ref="A6:Q621">
    <sortCondition ref="E6:E621"/>
  </sortState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A2" sqref="A2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2.5703125" bestFit="1" customWidth="1"/>
    <col min="4" max="4" width="12" bestFit="1" customWidth="1"/>
  </cols>
  <sheetData>
    <row r="1" spans="1:6" x14ac:dyDescent="0.25">
      <c r="A1" t="s">
        <v>441</v>
      </c>
      <c r="B1" t="s">
        <v>442</v>
      </c>
      <c r="C1" t="s">
        <v>443</v>
      </c>
      <c r="D1" t="s">
        <v>674</v>
      </c>
      <c r="E1" t="s">
        <v>444</v>
      </c>
      <c r="F1" t="s">
        <v>447</v>
      </c>
    </row>
    <row r="2" spans="1:6" x14ac:dyDescent="0.25">
      <c r="A2" t="s">
        <v>230</v>
      </c>
      <c r="B2">
        <v>15</v>
      </c>
      <c r="C2">
        <v>65</v>
      </c>
      <c r="D2">
        <f>(B2/C2)*100</f>
        <v>23.076923076923077</v>
      </c>
      <c r="E2">
        <v>2</v>
      </c>
      <c r="F2">
        <f>(E2/C2)*100</f>
        <v>3.0769230769230771</v>
      </c>
    </row>
    <row r="3" spans="1:6" x14ac:dyDescent="0.25">
      <c r="A3" t="s">
        <v>343</v>
      </c>
      <c r="B3">
        <v>1</v>
      </c>
      <c r="C3">
        <v>15</v>
      </c>
      <c r="D3">
        <f t="shared" ref="D3:D10" si="0">(B3/C3)*100</f>
        <v>6.666666666666667</v>
      </c>
      <c r="E3">
        <v>0</v>
      </c>
      <c r="F3">
        <f t="shared" ref="F3:F10" si="1">(E3/C3)*100</f>
        <v>0</v>
      </c>
    </row>
    <row r="4" spans="1:6" x14ac:dyDescent="0.25">
      <c r="A4" t="s">
        <v>207</v>
      </c>
      <c r="B4">
        <v>0</v>
      </c>
      <c r="C4">
        <v>125</v>
      </c>
      <c r="D4">
        <f t="shared" si="0"/>
        <v>0</v>
      </c>
      <c r="E4">
        <v>6</v>
      </c>
      <c r="F4">
        <f t="shared" si="1"/>
        <v>4.8</v>
      </c>
    </row>
    <row r="5" spans="1:6" x14ac:dyDescent="0.25">
      <c r="A5" t="s">
        <v>210</v>
      </c>
      <c r="B5">
        <v>22</v>
      </c>
      <c r="C5">
        <v>229</v>
      </c>
      <c r="D5">
        <f t="shared" si="0"/>
        <v>9.606986899563319</v>
      </c>
      <c r="E5">
        <v>11</v>
      </c>
      <c r="F5">
        <f t="shared" si="1"/>
        <v>4.8034934497816595</v>
      </c>
    </row>
    <row r="6" spans="1:6" x14ac:dyDescent="0.25">
      <c r="A6" t="s">
        <v>244</v>
      </c>
      <c r="B6">
        <v>0</v>
      </c>
      <c r="C6">
        <v>16</v>
      </c>
      <c r="D6">
        <f t="shared" si="0"/>
        <v>0</v>
      </c>
      <c r="E6">
        <v>0</v>
      </c>
      <c r="F6">
        <f t="shared" si="1"/>
        <v>0</v>
      </c>
    </row>
    <row r="7" spans="1:6" x14ac:dyDescent="0.25">
      <c r="A7" t="s">
        <v>300</v>
      </c>
      <c r="B7">
        <v>0</v>
      </c>
      <c r="C7">
        <v>13</v>
      </c>
      <c r="D7">
        <f t="shared" si="0"/>
        <v>0</v>
      </c>
      <c r="E7">
        <v>0</v>
      </c>
      <c r="F7">
        <f t="shared" si="1"/>
        <v>0</v>
      </c>
    </row>
    <row r="8" spans="1:6" x14ac:dyDescent="0.25">
      <c r="A8" t="s">
        <v>278</v>
      </c>
      <c r="B8">
        <v>0</v>
      </c>
      <c r="C8">
        <v>46</v>
      </c>
      <c r="D8">
        <f t="shared" si="0"/>
        <v>0</v>
      </c>
      <c r="E8">
        <v>1</v>
      </c>
      <c r="F8">
        <f t="shared" si="1"/>
        <v>2.1739130434782608</v>
      </c>
    </row>
    <row r="9" spans="1:6" x14ac:dyDescent="0.25">
      <c r="A9" t="s">
        <v>253</v>
      </c>
      <c r="B9">
        <v>4</v>
      </c>
      <c r="C9">
        <v>105</v>
      </c>
      <c r="D9">
        <f t="shared" si="0"/>
        <v>3.8095238095238098</v>
      </c>
      <c r="E9">
        <v>4</v>
      </c>
      <c r="F9">
        <f t="shared" si="1"/>
        <v>3.8095238095238098</v>
      </c>
    </row>
    <row r="10" spans="1:6" x14ac:dyDescent="0.25">
      <c r="A10" t="s">
        <v>237</v>
      </c>
      <c r="B10">
        <v>0</v>
      </c>
      <c r="C10">
        <v>6</v>
      </c>
      <c r="D10">
        <f t="shared" si="0"/>
        <v>0</v>
      </c>
      <c r="E10">
        <v>1</v>
      </c>
      <c r="F10">
        <f t="shared" si="1"/>
        <v>16.666666666666664</v>
      </c>
    </row>
    <row r="11" spans="1:6" s="62" customFormat="1" x14ac:dyDescent="0.25">
      <c r="A11" s="62" t="s">
        <v>122</v>
      </c>
      <c r="B11" s="62">
        <f>SUM(B2:B10)</f>
        <v>42</v>
      </c>
      <c r="C11" s="62">
        <f>SUM(C2:C10)</f>
        <v>620</v>
      </c>
      <c r="D11" s="62">
        <f>(B11/C11)*100</f>
        <v>6.7741935483870979</v>
      </c>
      <c r="E11" s="62">
        <f>SUM(E2:E10)</f>
        <v>25</v>
      </c>
      <c r="F11" s="62">
        <f>(25/620)*100</f>
        <v>4.032258064516129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F928-A18A-4A8B-9513-4ABA5E72CE29}">
  <dimension ref="A1:S40"/>
  <sheetViews>
    <sheetView workbookViewId="0">
      <selection activeCell="C7" sqref="C7:C15"/>
    </sheetView>
  </sheetViews>
  <sheetFormatPr defaultRowHeight="15" x14ac:dyDescent="0.25"/>
  <cols>
    <col min="1" max="3" width="9.140625" style="55"/>
    <col min="4" max="4" width="9.140625" style="88"/>
    <col min="5" max="6" width="9.140625" style="55"/>
    <col min="7" max="7" width="10.140625" style="55" bestFit="1" customWidth="1"/>
    <col min="8" max="9" width="9.140625" style="55"/>
    <col min="10" max="10" width="12.28515625" style="55" bestFit="1" customWidth="1"/>
    <col min="11" max="16384" width="9.140625" style="55"/>
  </cols>
  <sheetData>
    <row r="1" spans="1:19" x14ac:dyDescent="0.25">
      <c r="A1" s="55" t="s">
        <v>655</v>
      </c>
    </row>
    <row r="2" spans="1:19" x14ac:dyDescent="0.25">
      <c r="A2" s="55" t="s">
        <v>668</v>
      </c>
    </row>
    <row r="4" spans="1:19" s="74" customFormat="1" x14ac:dyDescent="0.25">
      <c r="A4" s="75" t="s">
        <v>116</v>
      </c>
      <c r="B4" s="75" t="s">
        <v>667</v>
      </c>
      <c r="C4" s="75" t="s">
        <v>199</v>
      </c>
      <c r="D4" s="89" t="s">
        <v>666</v>
      </c>
      <c r="E4" s="75" t="s">
        <v>200</v>
      </c>
      <c r="F4" s="75" t="s">
        <v>201</v>
      </c>
      <c r="G4" s="75" t="s">
        <v>119</v>
      </c>
      <c r="H4" s="75" t="s">
        <v>129</v>
      </c>
      <c r="I4" s="75" t="s">
        <v>130</v>
      </c>
      <c r="J4" s="75" t="s">
        <v>656</v>
      </c>
      <c r="K4" s="75" t="s">
        <v>657</v>
      </c>
      <c r="L4" s="75" t="s">
        <v>658</v>
      </c>
      <c r="M4" s="75" t="s">
        <v>659</v>
      </c>
      <c r="N4" s="75" t="s">
        <v>660</v>
      </c>
      <c r="O4" s="75" t="s">
        <v>661</v>
      </c>
      <c r="P4" s="75" t="s">
        <v>662</v>
      </c>
      <c r="Q4" s="75" t="s">
        <v>663</v>
      </c>
      <c r="R4" s="75" t="s">
        <v>664</v>
      </c>
      <c r="S4" s="75" t="s">
        <v>665</v>
      </c>
    </row>
    <row r="5" spans="1:19" s="74" customFormat="1" x14ac:dyDescent="0.25">
      <c r="A5" s="74" t="s">
        <v>209</v>
      </c>
      <c r="B5" s="74" t="s">
        <v>210</v>
      </c>
      <c r="C5" s="74" t="s">
        <v>212</v>
      </c>
      <c r="D5" s="90" t="s">
        <v>170</v>
      </c>
      <c r="E5" s="74" t="s">
        <v>202</v>
      </c>
      <c r="F5" s="74">
        <v>46</v>
      </c>
      <c r="G5" s="76">
        <v>43245</v>
      </c>
      <c r="H5" s="74">
        <v>39.620741700000004</v>
      </c>
      <c r="I5" s="74">
        <v>-79.263405555555494</v>
      </c>
      <c r="J5" s="76">
        <v>43260</v>
      </c>
      <c r="K5" s="74">
        <v>39.621441699999998</v>
      </c>
      <c r="L5" s="74">
        <v>-79.263236111111098</v>
      </c>
      <c r="S5" s="74">
        <v>1</v>
      </c>
    </row>
    <row r="6" spans="1:19" s="74" customFormat="1" x14ac:dyDescent="0.25">
      <c r="A6" s="74" t="s">
        <v>209</v>
      </c>
      <c r="B6" s="74" t="s">
        <v>210</v>
      </c>
      <c r="C6" s="74" t="s">
        <v>212</v>
      </c>
      <c r="D6" s="90" t="s">
        <v>170</v>
      </c>
      <c r="E6" s="74" t="s">
        <v>202</v>
      </c>
      <c r="F6" s="74">
        <v>52</v>
      </c>
      <c r="G6" s="76">
        <v>43245</v>
      </c>
      <c r="H6" s="74">
        <v>39.621124999999999</v>
      </c>
      <c r="I6" s="74">
        <v>-79.263199999999998</v>
      </c>
      <c r="J6" s="76">
        <v>43249</v>
      </c>
      <c r="K6" s="74">
        <v>39.6222639</v>
      </c>
      <c r="L6" s="74">
        <v>-79.264083333333303</v>
      </c>
      <c r="S6" s="74">
        <v>1</v>
      </c>
    </row>
    <row r="7" spans="1:19" s="74" customFormat="1" x14ac:dyDescent="0.25">
      <c r="A7" s="74" t="s">
        <v>195</v>
      </c>
      <c r="B7" s="74" t="s">
        <v>230</v>
      </c>
      <c r="C7" s="74" t="s">
        <v>31</v>
      </c>
      <c r="D7" s="90" t="s">
        <v>162</v>
      </c>
      <c r="E7" s="74" t="s">
        <v>202</v>
      </c>
      <c r="F7" s="74">
        <v>89</v>
      </c>
      <c r="G7" s="76">
        <v>43248</v>
      </c>
      <c r="H7" s="74">
        <v>39.534844399999997</v>
      </c>
      <c r="I7" s="74">
        <v>-79.482955555555506</v>
      </c>
      <c r="J7" s="76">
        <v>43255</v>
      </c>
      <c r="K7" s="74">
        <v>39.5348556</v>
      </c>
      <c r="L7" s="74">
        <v>-79.482824999997206</v>
      </c>
      <c r="M7" s="76">
        <v>43263</v>
      </c>
      <c r="N7" s="74">
        <v>39.534916699999997</v>
      </c>
      <c r="O7" s="74">
        <v>-79.482963888888804</v>
      </c>
      <c r="S7" s="74">
        <v>2</v>
      </c>
    </row>
    <row r="8" spans="1:19" s="74" customFormat="1" x14ac:dyDescent="0.25">
      <c r="A8" s="74" t="s">
        <v>195</v>
      </c>
      <c r="B8" s="74" t="s">
        <v>230</v>
      </c>
      <c r="C8" s="74" t="s">
        <v>31</v>
      </c>
      <c r="D8" s="90" t="s">
        <v>162</v>
      </c>
      <c r="E8" s="74" t="s">
        <v>202</v>
      </c>
      <c r="F8" s="74">
        <v>92</v>
      </c>
      <c r="G8" s="76">
        <v>43248</v>
      </c>
      <c r="H8" s="74">
        <v>39.534844399999997</v>
      </c>
      <c r="I8" s="74">
        <v>-79.482955555555506</v>
      </c>
      <c r="J8" s="76">
        <v>43263</v>
      </c>
      <c r="K8" s="74">
        <v>39.534916699999997</v>
      </c>
      <c r="L8" s="74">
        <v>-79.482963888888804</v>
      </c>
      <c r="S8" s="74">
        <v>1</v>
      </c>
    </row>
    <row r="9" spans="1:19" s="74" customFormat="1" x14ac:dyDescent="0.25">
      <c r="A9" s="74" t="s">
        <v>195</v>
      </c>
      <c r="B9" s="74" t="s">
        <v>230</v>
      </c>
      <c r="C9" s="74" t="s">
        <v>31</v>
      </c>
      <c r="D9" s="90" t="s">
        <v>162</v>
      </c>
      <c r="E9" s="74" t="s">
        <v>202</v>
      </c>
      <c r="F9" s="74">
        <v>93</v>
      </c>
      <c r="G9" s="76">
        <v>43248</v>
      </c>
      <c r="H9" s="74">
        <v>39.534844399999997</v>
      </c>
      <c r="I9" s="74">
        <v>-79.482955555555506</v>
      </c>
      <c r="J9" s="76">
        <v>43255</v>
      </c>
      <c r="K9" s="74">
        <v>39.534911100000002</v>
      </c>
      <c r="L9" s="74">
        <v>-79.483177777777698</v>
      </c>
      <c r="M9" s="76">
        <v>43263</v>
      </c>
      <c r="N9" s="74">
        <v>39.534966699999998</v>
      </c>
      <c r="O9" s="74">
        <v>-79.482963888888804</v>
      </c>
      <c r="S9" s="74">
        <v>2</v>
      </c>
    </row>
    <row r="10" spans="1:19" s="74" customFormat="1" x14ac:dyDescent="0.25">
      <c r="A10" s="74" t="s">
        <v>195</v>
      </c>
      <c r="B10" s="74" t="s">
        <v>230</v>
      </c>
      <c r="C10" s="74" t="s">
        <v>31</v>
      </c>
      <c r="D10" s="90" t="s">
        <v>162</v>
      </c>
      <c r="E10" s="74" t="s">
        <v>202</v>
      </c>
      <c r="F10" s="74">
        <v>95</v>
      </c>
      <c r="G10" s="76">
        <v>43248</v>
      </c>
      <c r="H10" s="74">
        <v>39.534844399999997</v>
      </c>
      <c r="I10" s="74">
        <v>-79.482955555555506</v>
      </c>
      <c r="J10" s="76">
        <v>43263</v>
      </c>
      <c r="K10" s="74">
        <v>39.536999999999999</v>
      </c>
      <c r="L10" s="74">
        <v>-79.482358333333295</v>
      </c>
      <c r="S10" s="74">
        <v>1</v>
      </c>
    </row>
    <row r="11" spans="1:19" s="74" customFormat="1" x14ac:dyDescent="0.25">
      <c r="A11" s="74" t="s">
        <v>195</v>
      </c>
      <c r="B11" s="74" t="s">
        <v>230</v>
      </c>
      <c r="C11" s="74" t="s">
        <v>31</v>
      </c>
      <c r="D11" s="90" t="s">
        <v>162</v>
      </c>
      <c r="E11" s="74" t="s">
        <v>202</v>
      </c>
      <c r="F11" s="74">
        <v>99</v>
      </c>
      <c r="G11" s="76">
        <v>43248</v>
      </c>
      <c r="H11" s="74">
        <v>39.534844399999997</v>
      </c>
      <c r="I11" s="74">
        <v>-79.482955555555506</v>
      </c>
      <c r="J11" s="76">
        <v>43263</v>
      </c>
      <c r="K11" s="74">
        <v>39.534916699999997</v>
      </c>
      <c r="L11" s="74">
        <v>-79.482963888888804</v>
      </c>
      <c r="M11" s="76">
        <v>43269</v>
      </c>
      <c r="N11" s="74">
        <v>39.534824999999998</v>
      </c>
      <c r="O11" s="74">
        <v>-79.482880277777696</v>
      </c>
      <c r="S11" s="74">
        <v>2</v>
      </c>
    </row>
    <row r="12" spans="1:19" s="74" customFormat="1" x14ac:dyDescent="0.25">
      <c r="A12" s="74" t="s">
        <v>195</v>
      </c>
      <c r="B12" s="74" t="s">
        <v>230</v>
      </c>
      <c r="C12" s="74" t="s">
        <v>31</v>
      </c>
      <c r="D12" s="90" t="s">
        <v>162</v>
      </c>
      <c r="E12" s="74" t="s">
        <v>202</v>
      </c>
      <c r="F12" s="74">
        <v>101</v>
      </c>
      <c r="G12" s="76">
        <v>43248</v>
      </c>
      <c r="H12" s="74">
        <v>39.534844399999997</v>
      </c>
      <c r="I12" s="74">
        <v>-79.482955555555506</v>
      </c>
      <c r="J12" s="76">
        <v>43263</v>
      </c>
      <c r="K12" s="74">
        <v>39.534916699999997</v>
      </c>
      <c r="L12" s="74">
        <v>-79.482963888888804</v>
      </c>
      <c r="S12" s="74">
        <v>1</v>
      </c>
    </row>
    <row r="13" spans="1:19" s="74" customFormat="1" x14ac:dyDescent="0.25">
      <c r="A13" s="74" t="s">
        <v>195</v>
      </c>
      <c r="B13" s="74" t="s">
        <v>230</v>
      </c>
      <c r="C13" s="74" t="s">
        <v>31</v>
      </c>
      <c r="D13" s="90" t="s">
        <v>162</v>
      </c>
      <c r="E13" s="74" t="s">
        <v>202</v>
      </c>
      <c r="F13" s="74">
        <v>102</v>
      </c>
      <c r="G13" s="76">
        <v>43248</v>
      </c>
      <c r="H13" s="74">
        <v>39.534844399999997</v>
      </c>
      <c r="I13" s="74">
        <v>-79.482955555555506</v>
      </c>
      <c r="J13" s="76">
        <v>43263</v>
      </c>
      <c r="K13" s="74">
        <v>39.536999999999999</v>
      </c>
      <c r="L13" s="74">
        <v>-79.482358333333295</v>
      </c>
      <c r="S13" s="74">
        <v>1</v>
      </c>
    </row>
    <row r="14" spans="1:19" s="74" customFormat="1" x14ac:dyDescent="0.25">
      <c r="A14" s="74" t="s">
        <v>195</v>
      </c>
      <c r="B14" s="74" t="s">
        <v>230</v>
      </c>
      <c r="C14" s="74" t="s">
        <v>31</v>
      </c>
      <c r="D14" s="90" t="s">
        <v>162</v>
      </c>
      <c r="E14" s="74" t="s">
        <v>202</v>
      </c>
      <c r="F14" s="74">
        <v>103</v>
      </c>
      <c r="G14" s="76">
        <v>43248</v>
      </c>
      <c r="H14" s="74">
        <v>39.534844399999997</v>
      </c>
      <c r="I14" s="74">
        <v>-79.482955555555506</v>
      </c>
      <c r="J14" s="76">
        <v>43263</v>
      </c>
      <c r="K14" s="74">
        <v>39.536999999999999</v>
      </c>
      <c r="L14" s="74">
        <v>-79.482358333333295</v>
      </c>
      <c r="S14" s="74">
        <v>1</v>
      </c>
    </row>
    <row r="15" spans="1:19" s="74" customFormat="1" x14ac:dyDescent="0.25">
      <c r="A15" s="74" t="s">
        <v>195</v>
      </c>
      <c r="B15" s="74" t="s">
        <v>230</v>
      </c>
      <c r="C15" s="74" t="s">
        <v>31</v>
      </c>
      <c r="D15" s="90" t="s">
        <v>162</v>
      </c>
      <c r="E15" s="74" t="s">
        <v>202</v>
      </c>
      <c r="F15" s="74">
        <v>115</v>
      </c>
      <c r="G15" s="76">
        <v>43248</v>
      </c>
      <c r="H15" s="74">
        <v>39.535155600000003</v>
      </c>
      <c r="I15" s="74">
        <v>-79.482758333305497</v>
      </c>
      <c r="J15" s="76">
        <v>43269</v>
      </c>
      <c r="K15" s="74">
        <v>39.534747199999998</v>
      </c>
      <c r="L15" s="74">
        <v>-79.4827333333333</v>
      </c>
      <c r="M15" s="76">
        <v>43280</v>
      </c>
      <c r="N15" s="74">
        <v>39.534777800000001</v>
      </c>
      <c r="O15" s="74">
        <v>-79.4826972222222</v>
      </c>
      <c r="S15" s="74">
        <v>2</v>
      </c>
    </row>
    <row r="16" spans="1:19" s="74" customFormat="1" x14ac:dyDescent="0.25">
      <c r="A16" s="74" t="s">
        <v>252</v>
      </c>
      <c r="B16" s="74" t="s">
        <v>253</v>
      </c>
      <c r="C16" s="74" t="s">
        <v>235</v>
      </c>
      <c r="D16" s="90" t="s">
        <v>158</v>
      </c>
      <c r="E16" s="74" t="s">
        <v>202</v>
      </c>
      <c r="F16" s="74">
        <v>174</v>
      </c>
      <c r="G16" s="76">
        <v>43255</v>
      </c>
      <c r="H16" s="74">
        <v>39.606002799999999</v>
      </c>
      <c r="I16" s="74">
        <v>-79.276733333333297</v>
      </c>
      <c r="J16" s="76">
        <v>43265</v>
      </c>
      <c r="K16" s="74">
        <v>39.604133300000001</v>
      </c>
      <c r="L16" s="74">
        <v>-79.277472222222201</v>
      </c>
      <c r="S16" s="74">
        <v>1</v>
      </c>
    </row>
    <row r="17" spans="1:19" s="74" customFormat="1" x14ac:dyDescent="0.25">
      <c r="A17" s="74" t="s">
        <v>195</v>
      </c>
      <c r="B17" s="74" t="s">
        <v>230</v>
      </c>
      <c r="C17" s="74" t="s">
        <v>203</v>
      </c>
      <c r="D17" s="90" t="s">
        <v>158</v>
      </c>
      <c r="E17" s="74" t="s">
        <v>202</v>
      </c>
      <c r="F17" s="74">
        <v>191</v>
      </c>
      <c r="G17" s="76">
        <v>43255</v>
      </c>
      <c r="H17" s="74">
        <v>39.534966699999998</v>
      </c>
      <c r="I17" s="74">
        <v>-79.483099999722199</v>
      </c>
      <c r="J17" s="76">
        <v>43263</v>
      </c>
      <c r="K17" s="74">
        <v>39.534972199999999</v>
      </c>
      <c r="L17" s="74">
        <v>-79.433016666666603</v>
      </c>
      <c r="S17" s="74">
        <v>1</v>
      </c>
    </row>
    <row r="18" spans="1:19" s="74" customFormat="1" x14ac:dyDescent="0.25">
      <c r="A18" s="74" t="s">
        <v>340</v>
      </c>
      <c r="B18" s="74" t="s">
        <v>343</v>
      </c>
      <c r="C18" s="74" t="s">
        <v>235</v>
      </c>
      <c r="D18" s="90" t="s">
        <v>158</v>
      </c>
      <c r="E18" s="74" t="s">
        <v>202</v>
      </c>
      <c r="F18" s="74">
        <v>251</v>
      </c>
      <c r="G18" s="76">
        <v>43258</v>
      </c>
      <c r="H18" s="74">
        <v>39.557247199999999</v>
      </c>
      <c r="I18" s="74">
        <v>-79.244438888888794</v>
      </c>
      <c r="J18" s="76">
        <v>43266</v>
      </c>
      <c r="K18" s="74">
        <v>39.5569639</v>
      </c>
      <c r="L18" s="74">
        <v>-79.244500000000002</v>
      </c>
      <c r="S18" s="74">
        <v>1</v>
      </c>
    </row>
    <row r="19" spans="1:19" s="74" customFormat="1" x14ac:dyDescent="0.25">
      <c r="A19" s="74" t="s">
        <v>209</v>
      </c>
      <c r="B19" s="74" t="s">
        <v>210</v>
      </c>
      <c r="C19" s="74" t="s">
        <v>205</v>
      </c>
      <c r="D19" s="90" t="s">
        <v>161</v>
      </c>
      <c r="E19" s="74" t="s">
        <v>202</v>
      </c>
      <c r="F19" s="74">
        <v>263</v>
      </c>
      <c r="G19" s="76">
        <v>43260</v>
      </c>
      <c r="H19" s="74">
        <v>39.620649999999998</v>
      </c>
      <c r="I19" s="74">
        <v>-79.263261108333296</v>
      </c>
      <c r="J19" s="76">
        <v>43266</v>
      </c>
      <c r="K19" s="74">
        <v>39.6221417</v>
      </c>
      <c r="L19" s="74">
        <v>-79.263777777775005</v>
      </c>
      <c r="M19" s="76">
        <v>43290</v>
      </c>
      <c r="N19" s="74">
        <v>39.622197200000002</v>
      </c>
      <c r="O19" s="74">
        <v>-79.2637944444444</v>
      </c>
      <c r="P19" s="76">
        <v>43291</v>
      </c>
      <c r="Q19" s="74">
        <v>39.621402799999998</v>
      </c>
      <c r="R19" s="74">
        <v>-79.263291666666603</v>
      </c>
      <c r="S19" s="74">
        <v>3</v>
      </c>
    </row>
    <row r="20" spans="1:19" s="74" customFormat="1" x14ac:dyDescent="0.25">
      <c r="A20" s="74" t="s">
        <v>209</v>
      </c>
      <c r="B20" s="74" t="s">
        <v>210</v>
      </c>
      <c r="C20" s="74" t="s">
        <v>203</v>
      </c>
      <c r="D20" s="90" t="s">
        <v>158</v>
      </c>
      <c r="E20" s="74" t="s">
        <v>202</v>
      </c>
      <c r="F20" s="74">
        <v>265</v>
      </c>
      <c r="G20" s="76">
        <v>43260</v>
      </c>
      <c r="H20" s="74">
        <v>39.620694399999998</v>
      </c>
      <c r="I20" s="74">
        <v>-79.262474997222199</v>
      </c>
      <c r="J20" s="76">
        <v>43266</v>
      </c>
      <c r="K20" s="74">
        <v>39.620994400000001</v>
      </c>
      <c r="L20" s="74">
        <v>-79.263411111111097</v>
      </c>
      <c r="S20" s="74">
        <v>1</v>
      </c>
    </row>
    <row r="21" spans="1:19" s="74" customFormat="1" x14ac:dyDescent="0.25">
      <c r="A21" s="74" t="s">
        <v>209</v>
      </c>
      <c r="B21" s="74" t="s">
        <v>210</v>
      </c>
      <c r="C21" s="74" t="s">
        <v>203</v>
      </c>
      <c r="D21" s="90" t="s">
        <v>158</v>
      </c>
      <c r="E21" s="74" t="s">
        <v>202</v>
      </c>
      <c r="F21" s="74">
        <v>278</v>
      </c>
      <c r="G21" s="76">
        <v>43260</v>
      </c>
      <c r="H21" s="74">
        <v>39.622202799999997</v>
      </c>
      <c r="I21" s="74">
        <v>-79.263763888861106</v>
      </c>
      <c r="J21" s="76">
        <v>43266</v>
      </c>
      <c r="K21" s="74">
        <v>39.621688900000002</v>
      </c>
      <c r="L21" s="74">
        <v>-79.263794444416604</v>
      </c>
      <c r="S21" s="74">
        <v>1</v>
      </c>
    </row>
    <row r="22" spans="1:19" s="74" customFormat="1" x14ac:dyDescent="0.25">
      <c r="A22" s="74" t="s">
        <v>209</v>
      </c>
      <c r="B22" s="74" t="s">
        <v>210</v>
      </c>
      <c r="C22" s="74" t="s">
        <v>31</v>
      </c>
      <c r="D22" s="90" t="s">
        <v>162</v>
      </c>
      <c r="E22" s="74" t="s">
        <v>202</v>
      </c>
      <c r="F22" s="74">
        <v>290</v>
      </c>
      <c r="G22" s="76">
        <v>43260</v>
      </c>
      <c r="H22" s="74">
        <v>39.622202799999997</v>
      </c>
      <c r="I22" s="74">
        <v>-79.263763888861106</v>
      </c>
      <c r="J22" s="76">
        <v>43266</v>
      </c>
      <c r="K22" s="74">
        <v>39.621808299999998</v>
      </c>
      <c r="L22" s="74">
        <v>-79.263527777777696</v>
      </c>
      <c r="S22" s="74">
        <v>1</v>
      </c>
    </row>
    <row r="23" spans="1:19" s="74" customFormat="1" x14ac:dyDescent="0.25">
      <c r="A23" s="74" t="s">
        <v>209</v>
      </c>
      <c r="B23" s="74" t="s">
        <v>210</v>
      </c>
      <c r="C23" s="74" t="s">
        <v>203</v>
      </c>
      <c r="D23" s="90" t="s">
        <v>158</v>
      </c>
      <c r="E23" s="74" t="s">
        <v>202</v>
      </c>
      <c r="F23" s="74">
        <v>298</v>
      </c>
      <c r="G23" s="76">
        <v>43260</v>
      </c>
      <c r="H23" s="74">
        <v>39.622202799999997</v>
      </c>
      <c r="I23" s="74">
        <v>-79.263763888861106</v>
      </c>
      <c r="J23" s="76">
        <v>43266</v>
      </c>
      <c r="K23" s="74">
        <v>39.629097199999997</v>
      </c>
      <c r="L23" s="74">
        <v>-79.251602777777705</v>
      </c>
      <c r="S23" s="74">
        <v>1</v>
      </c>
    </row>
    <row r="24" spans="1:19" s="74" customFormat="1" x14ac:dyDescent="0.25">
      <c r="A24" s="74" t="s">
        <v>195</v>
      </c>
      <c r="B24" s="74" t="s">
        <v>230</v>
      </c>
      <c r="C24" s="74" t="s">
        <v>203</v>
      </c>
      <c r="D24" s="90" t="s">
        <v>158</v>
      </c>
      <c r="E24" s="74" t="s">
        <v>202</v>
      </c>
      <c r="F24" s="74">
        <v>304</v>
      </c>
      <c r="G24" s="76">
        <v>43263</v>
      </c>
      <c r="H24" s="74">
        <v>39.534747199999998</v>
      </c>
      <c r="I24" s="74">
        <v>-79.483130555555505</v>
      </c>
      <c r="J24" s="76">
        <v>43269</v>
      </c>
      <c r="K24" s="74">
        <v>39.5347583</v>
      </c>
      <c r="L24" s="74">
        <v>-79.483322222222199</v>
      </c>
      <c r="S24" s="74">
        <v>1</v>
      </c>
    </row>
    <row r="25" spans="1:19" s="74" customFormat="1" x14ac:dyDescent="0.25">
      <c r="A25" s="74" t="s">
        <v>209</v>
      </c>
      <c r="B25" s="74" t="s">
        <v>210</v>
      </c>
      <c r="C25" s="74" t="s">
        <v>205</v>
      </c>
      <c r="D25" s="90" t="s">
        <v>161</v>
      </c>
      <c r="E25" s="74" t="s">
        <v>202</v>
      </c>
      <c r="F25" s="74">
        <v>398</v>
      </c>
      <c r="G25" s="76">
        <v>43266</v>
      </c>
      <c r="H25" s="74">
        <v>39.622094400000002</v>
      </c>
      <c r="I25" s="74">
        <v>-79.263755555555505</v>
      </c>
      <c r="J25" s="76">
        <v>43293</v>
      </c>
      <c r="K25" s="74">
        <v>39.621555600000001</v>
      </c>
      <c r="L25" s="74">
        <v>-79.263563888888797</v>
      </c>
      <c r="S25" s="74">
        <v>1</v>
      </c>
    </row>
    <row r="26" spans="1:19" s="74" customFormat="1" x14ac:dyDescent="0.25">
      <c r="A26" s="74" t="s">
        <v>209</v>
      </c>
      <c r="B26" s="74" t="s">
        <v>210</v>
      </c>
      <c r="C26" s="74" t="s">
        <v>44</v>
      </c>
      <c r="D26" s="90" t="s">
        <v>175</v>
      </c>
      <c r="E26" s="74" t="s">
        <v>202</v>
      </c>
      <c r="F26" s="74">
        <v>460</v>
      </c>
      <c r="G26" s="76">
        <v>43281</v>
      </c>
      <c r="H26" s="74">
        <v>39.621186100000003</v>
      </c>
      <c r="I26" s="74">
        <v>-79.263336111111101</v>
      </c>
      <c r="J26" s="76">
        <v>43293</v>
      </c>
      <c r="K26" s="74">
        <v>39.620813900000002</v>
      </c>
      <c r="L26" s="74">
        <v>-79.263649999999998</v>
      </c>
      <c r="S26" s="74">
        <v>1</v>
      </c>
    </row>
    <row r="27" spans="1:19" s="74" customFormat="1" x14ac:dyDescent="0.25">
      <c r="A27" s="74" t="s">
        <v>252</v>
      </c>
      <c r="B27" s="74" t="s">
        <v>253</v>
      </c>
      <c r="C27" s="74" t="s">
        <v>235</v>
      </c>
      <c r="D27" s="90" t="s">
        <v>158</v>
      </c>
      <c r="E27" s="74" t="s">
        <v>202</v>
      </c>
      <c r="F27" s="74">
        <v>476</v>
      </c>
      <c r="G27" s="76">
        <v>43284</v>
      </c>
      <c r="H27" s="74">
        <v>39.606138899999998</v>
      </c>
      <c r="I27" s="74">
        <v>-79.276955555555205</v>
      </c>
      <c r="J27" s="76">
        <v>43291</v>
      </c>
      <c r="K27" s="74">
        <v>39.606105599999999</v>
      </c>
      <c r="L27" s="74">
        <v>-79.276916666666594</v>
      </c>
      <c r="M27" s="76">
        <v>43293</v>
      </c>
      <c r="N27" s="74">
        <v>39.606063900000002</v>
      </c>
      <c r="O27" s="74">
        <v>-79.276938888888793</v>
      </c>
      <c r="S27" s="74">
        <v>2</v>
      </c>
    </row>
    <row r="28" spans="1:19" s="74" customFormat="1" x14ac:dyDescent="0.25">
      <c r="A28" s="74" t="s">
        <v>209</v>
      </c>
      <c r="B28" s="74" t="s">
        <v>210</v>
      </c>
      <c r="C28" s="74" t="s">
        <v>205</v>
      </c>
      <c r="D28" s="90" t="s">
        <v>161</v>
      </c>
      <c r="E28" s="74" t="s">
        <v>202</v>
      </c>
      <c r="F28" s="74">
        <v>529</v>
      </c>
      <c r="G28" s="76">
        <v>43290</v>
      </c>
      <c r="H28" s="74">
        <v>39.6216972</v>
      </c>
      <c r="I28" s="74">
        <v>-79.263397222222196</v>
      </c>
      <c r="J28" s="76">
        <v>43293</v>
      </c>
      <c r="K28" s="74">
        <v>39.621422199999998</v>
      </c>
      <c r="L28" s="74">
        <v>-79.263594444444394</v>
      </c>
      <c r="S28" s="74">
        <v>1</v>
      </c>
    </row>
    <row r="29" spans="1:19" s="74" customFormat="1" x14ac:dyDescent="0.25">
      <c r="A29" s="74" t="s">
        <v>209</v>
      </c>
      <c r="B29" s="74" t="s">
        <v>210</v>
      </c>
      <c r="C29" s="74" t="s">
        <v>205</v>
      </c>
      <c r="D29" s="90" t="s">
        <v>161</v>
      </c>
      <c r="E29" s="74" t="s">
        <v>202</v>
      </c>
      <c r="F29" s="74">
        <v>535</v>
      </c>
      <c r="G29" s="76">
        <v>43290</v>
      </c>
      <c r="H29" s="74">
        <v>39.6216972</v>
      </c>
      <c r="I29" s="74">
        <v>-79.263397222222196</v>
      </c>
      <c r="J29" s="76">
        <v>43291</v>
      </c>
      <c r="K29" s="74">
        <v>39.621463900000002</v>
      </c>
      <c r="L29" s="74">
        <v>-79.263533333333299</v>
      </c>
      <c r="S29" s="74">
        <v>1</v>
      </c>
    </row>
    <row r="30" spans="1:19" s="74" customFormat="1" x14ac:dyDescent="0.25">
      <c r="A30" s="74" t="s">
        <v>209</v>
      </c>
      <c r="B30" s="74" t="s">
        <v>210</v>
      </c>
      <c r="C30" s="74" t="s">
        <v>205</v>
      </c>
      <c r="D30" s="90" t="s">
        <v>161</v>
      </c>
      <c r="E30" s="74" t="s">
        <v>202</v>
      </c>
      <c r="F30" s="74">
        <v>544</v>
      </c>
      <c r="G30" s="76">
        <v>43290</v>
      </c>
      <c r="H30" s="74">
        <v>39.6216972</v>
      </c>
      <c r="I30" s="74">
        <v>-79.263397222222196</v>
      </c>
      <c r="J30" s="76">
        <v>43291</v>
      </c>
      <c r="K30" s="74">
        <v>39.6216194</v>
      </c>
      <c r="L30" s="74">
        <v>-79.263245108712994</v>
      </c>
      <c r="S30" s="74">
        <v>1</v>
      </c>
    </row>
    <row r="31" spans="1:19" s="74" customFormat="1" x14ac:dyDescent="0.25">
      <c r="A31" s="74" t="s">
        <v>209</v>
      </c>
      <c r="B31" s="74" t="s">
        <v>210</v>
      </c>
      <c r="C31" s="74" t="s">
        <v>205</v>
      </c>
      <c r="D31" s="90" t="s">
        <v>161</v>
      </c>
      <c r="E31" s="74" t="s">
        <v>202</v>
      </c>
      <c r="F31" s="74">
        <v>545</v>
      </c>
      <c r="G31" s="76">
        <v>43290</v>
      </c>
      <c r="H31" s="74">
        <v>39.6216972</v>
      </c>
      <c r="I31" s="74">
        <v>-79.263397222222196</v>
      </c>
      <c r="J31" s="76">
        <v>43291</v>
      </c>
      <c r="K31" s="74">
        <v>39.6221951685013</v>
      </c>
      <c r="L31" s="74">
        <v>-79.263780024741493</v>
      </c>
      <c r="S31" s="74">
        <v>1</v>
      </c>
    </row>
    <row r="32" spans="1:19" s="74" customFormat="1" x14ac:dyDescent="0.25">
      <c r="A32" s="74" t="s">
        <v>209</v>
      </c>
      <c r="B32" s="74" t="s">
        <v>210</v>
      </c>
      <c r="C32" s="74" t="s">
        <v>205</v>
      </c>
      <c r="D32" s="90" t="s">
        <v>161</v>
      </c>
      <c r="E32" s="74" t="s">
        <v>202</v>
      </c>
      <c r="F32" s="74">
        <v>546</v>
      </c>
      <c r="G32" s="76">
        <v>43290</v>
      </c>
      <c r="H32" s="74">
        <v>39.6216972</v>
      </c>
      <c r="I32" s="74">
        <v>-79.263397222222196</v>
      </c>
      <c r="J32" s="76">
        <v>43291</v>
      </c>
      <c r="K32" s="74">
        <v>39.621741700000001</v>
      </c>
      <c r="L32" s="74">
        <v>-79.263716666666596</v>
      </c>
      <c r="S32" s="74">
        <v>1</v>
      </c>
    </row>
    <row r="33" spans="1:19" s="74" customFormat="1" x14ac:dyDescent="0.25">
      <c r="A33" s="74" t="s">
        <v>209</v>
      </c>
      <c r="B33" s="74" t="s">
        <v>210</v>
      </c>
      <c r="C33" s="74" t="s">
        <v>205</v>
      </c>
      <c r="D33" s="90" t="s">
        <v>161</v>
      </c>
      <c r="E33" s="74" t="s">
        <v>202</v>
      </c>
      <c r="F33" s="74">
        <v>549</v>
      </c>
      <c r="G33" s="76">
        <v>43290</v>
      </c>
      <c r="H33" s="74">
        <v>39.6216972</v>
      </c>
      <c r="I33" s="74">
        <v>-79.263397222222196</v>
      </c>
      <c r="J33" s="76">
        <v>43291</v>
      </c>
      <c r="K33" s="74">
        <v>39.6216194</v>
      </c>
      <c r="L33" s="74">
        <v>-79.263245108712994</v>
      </c>
      <c r="S33" s="74">
        <v>1</v>
      </c>
    </row>
    <row r="34" spans="1:19" s="74" customFormat="1" x14ac:dyDescent="0.25">
      <c r="A34" s="74" t="s">
        <v>209</v>
      </c>
      <c r="B34" s="74" t="s">
        <v>210</v>
      </c>
      <c r="C34" s="74" t="s">
        <v>235</v>
      </c>
      <c r="D34" s="90" t="s">
        <v>158</v>
      </c>
      <c r="E34" s="74" t="s">
        <v>202</v>
      </c>
      <c r="F34" s="74">
        <v>553</v>
      </c>
      <c r="G34" s="76">
        <v>43290</v>
      </c>
      <c r="H34" s="74">
        <v>39.6216972</v>
      </c>
      <c r="I34" s="74">
        <v>-79.263397222222196</v>
      </c>
      <c r="J34" s="76">
        <v>43291</v>
      </c>
      <c r="K34" s="74">
        <v>39.6216194</v>
      </c>
      <c r="L34" s="74">
        <v>-79.263245108712994</v>
      </c>
      <c r="S34" s="74">
        <v>1</v>
      </c>
    </row>
    <row r="35" spans="1:19" s="74" customFormat="1" x14ac:dyDescent="0.25">
      <c r="A35" s="74" t="s">
        <v>209</v>
      </c>
      <c r="B35" s="74" t="s">
        <v>210</v>
      </c>
      <c r="C35" s="74" t="s">
        <v>205</v>
      </c>
      <c r="D35" s="90" t="s">
        <v>161</v>
      </c>
      <c r="E35" s="74" t="s">
        <v>202</v>
      </c>
      <c r="F35" s="74">
        <v>559</v>
      </c>
      <c r="G35" s="76">
        <v>43290</v>
      </c>
      <c r="H35" s="74">
        <v>39.621670701414899</v>
      </c>
      <c r="I35" s="74">
        <v>-79.263432949487296</v>
      </c>
      <c r="J35" s="76">
        <v>43291</v>
      </c>
      <c r="K35" s="74">
        <v>39.622224480907299</v>
      </c>
      <c r="L35" s="74">
        <v>-79.264042147173598</v>
      </c>
      <c r="S35" s="74">
        <v>1</v>
      </c>
    </row>
    <row r="36" spans="1:19" s="74" customFormat="1" x14ac:dyDescent="0.25">
      <c r="A36" s="74" t="s">
        <v>209</v>
      </c>
      <c r="B36" s="74" t="s">
        <v>210</v>
      </c>
      <c r="C36" s="74" t="s">
        <v>235</v>
      </c>
      <c r="D36" s="90" t="s">
        <v>158</v>
      </c>
      <c r="E36" s="74" t="s">
        <v>202</v>
      </c>
      <c r="F36" s="74">
        <v>562</v>
      </c>
      <c r="G36" s="76">
        <v>43290</v>
      </c>
      <c r="H36" s="74">
        <v>39.620664486085801</v>
      </c>
      <c r="I36" s="74">
        <v>-79.2631907062663</v>
      </c>
      <c r="J36" s="76">
        <v>43291</v>
      </c>
      <c r="K36" s="74">
        <v>39.620690938078098</v>
      </c>
      <c r="L36" s="74">
        <v>-79.263063498068206</v>
      </c>
      <c r="S36" s="74">
        <v>1</v>
      </c>
    </row>
    <row r="37" spans="1:19" s="74" customFormat="1" x14ac:dyDescent="0.25">
      <c r="A37" s="74" t="s">
        <v>252</v>
      </c>
      <c r="B37" s="74" t="s">
        <v>253</v>
      </c>
      <c r="C37" s="74" t="s">
        <v>235</v>
      </c>
      <c r="D37" s="90" t="s">
        <v>158</v>
      </c>
      <c r="E37" s="74" t="s">
        <v>202</v>
      </c>
      <c r="F37" s="74">
        <v>565</v>
      </c>
      <c r="G37" s="76">
        <v>43291</v>
      </c>
      <c r="H37" s="74">
        <v>39.606105599999999</v>
      </c>
      <c r="I37" s="74">
        <v>-79.276886111111097</v>
      </c>
      <c r="J37" s="76">
        <v>43293</v>
      </c>
      <c r="K37" s="74">
        <v>39.606063900000002</v>
      </c>
      <c r="L37" s="74">
        <v>-79.276938888888793</v>
      </c>
      <c r="S37" s="74">
        <v>1</v>
      </c>
    </row>
    <row r="38" spans="1:19" s="74" customFormat="1" x14ac:dyDescent="0.25">
      <c r="A38" s="74" t="s">
        <v>209</v>
      </c>
      <c r="B38" s="74" t="s">
        <v>210</v>
      </c>
      <c r="C38" s="74" t="s">
        <v>44</v>
      </c>
      <c r="D38" s="90" t="s">
        <v>175</v>
      </c>
      <c r="E38" s="74" t="s">
        <v>202</v>
      </c>
      <c r="F38" s="74">
        <v>587</v>
      </c>
      <c r="G38" s="76">
        <v>43291</v>
      </c>
      <c r="H38" s="74">
        <v>39.621722200000001</v>
      </c>
      <c r="I38" s="74">
        <v>-79.263450000000006</v>
      </c>
      <c r="J38" s="76">
        <v>43293</v>
      </c>
      <c r="K38" s="74">
        <v>39.621451918908797</v>
      </c>
      <c r="L38" s="74">
        <v>-79.263224313738505</v>
      </c>
      <c r="S38" s="74">
        <v>1</v>
      </c>
    </row>
    <row r="39" spans="1:19" s="74" customFormat="1" x14ac:dyDescent="0.25">
      <c r="A39" s="74" t="s">
        <v>209</v>
      </c>
      <c r="B39" s="74" t="s">
        <v>210</v>
      </c>
      <c r="C39" s="74" t="s">
        <v>205</v>
      </c>
      <c r="D39" s="90" t="s">
        <v>161</v>
      </c>
      <c r="E39" s="74" t="s">
        <v>202</v>
      </c>
      <c r="F39" s="74">
        <v>616</v>
      </c>
      <c r="G39" s="76">
        <v>43293</v>
      </c>
      <c r="H39" s="74">
        <v>39.621752800000003</v>
      </c>
      <c r="I39" s="74">
        <v>-79.263747222222193</v>
      </c>
      <c r="J39" s="76">
        <v>43300</v>
      </c>
      <c r="K39" s="74">
        <v>39.621353458439899</v>
      </c>
      <c r="L39" s="74">
        <v>-79.263317429645795</v>
      </c>
      <c r="S39" s="74">
        <v>1</v>
      </c>
    </row>
    <row r="40" spans="1:19" x14ac:dyDescent="0.25">
      <c r="S40" s="55">
        <f>SUM(S5:S39)</f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98E2-D066-4854-860E-0C754C081CE3}">
  <dimension ref="A1:S624"/>
  <sheetViews>
    <sheetView zoomScale="98" zoomScaleNormal="98" workbookViewId="0">
      <pane xSplit="7" ySplit="3" topLeftCell="H4" activePane="bottomRight" state="frozen"/>
      <selection pane="topRight" activeCell="E1" sqref="E1"/>
      <selection pane="bottomLeft" activeCell="A6" sqref="A6"/>
      <selection pane="bottomRight" activeCell="D3" sqref="D3"/>
    </sheetView>
  </sheetViews>
  <sheetFormatPr defaultRowHeight="15" x14ac:dyDescent="0.25"/>
  <cols>
    <col min="1" max="1" width="10.5703125" style="15" customWidth="1"/>
    <col min="2" max="2" width="11" style="15" customWidth="1"/>
    <col min="3" max="3" width="19" style="74" bestFit="1" customWidth="1"/>
    <col min="4" max="4" width="19" style="74" customWidth="1"/>
    <col min="5" max="5" width="10.140625" style="74" bestFit="1" customWidth="1"/>
    <col min="6" max="6" width="10.42578125" style="15" customWidth="1"/>
    <col min="7" max="7" width="10.140625" style="15" bestFit="1" customWidth="1"/>
    <col min="8" max="8" width="14.42578125" style="15" customWidth="1"/>
    <col min="9" max="9" width="12.85546875" style="15" customWidth="1"/>
    <col min="10" max="11" width="14.42578125" style="15" customWidth="1"/>
    <col min="12" max="12" width="12.85546875" style="15" customWidth="1"/>
    <col min="13" max="13" width="14" style="15" customWidth="1"/>
    <col min="14" max="14" width="14.42578125" style="15" customWidth="1"/>
    <col min="15" max="15" width="12.85546875" style="15" customWidth="1"/>
    <col min="16" max="16" width="14.42578125" style="15" customWidth="1"/>
    <col min="17" max="16384" width="9.140625" style="15"/>
  </cols>
  <sheetData>
    <row r="1" spans="1:19" x14ac:dyDescent="0.25">
      <c r="A1" s="15" t="s">
        <v>637</v>
      </c>
      <c r="C1" s="79"/>
      <c r="D1" s="58"/>
    </row>
    <row r="2" spans="1:19" x14ac:dyDescent="0.25">
      <c r="C2" s="15"/>
      <c r="D2" s="59"/>
    </row>
    <row r="3" spans="1:19" s="74" customFormat="1" x14ac:dyDescent="0.25">
      <c r="A3" s="75" t="s">
        <v>116</v>
      </c>
      <c r="B3" s="75" t="s">
        <v>541</v>
      </c>
      <c r="C3" s="75" t="s">
        <v>199</v>
      </c>
      <c r="D3" s="75" t="s">
        <v>666</v>
      </c>
      <c r="E3" s="75" t="s">
        <v>200</v>
      </c>
      <c r="F3" s="75" t="s">
        <v>201</v>
      </c>
      <c r="G3" s="75" t="s">
        <v>638</v>
      </c>
      <c r="H3" s="80" t="s">
        <v>642</v>
      </c>
      <c r="I3" s="80" t="s">
        <v>643</v>
      </c>
      <c r="J3" s="80" t="s">
        <v>644</v>
      </c>
      <c r="K3" s="80" t="s">
        <v>645</v>
      </c>
      <c r="L3" s="80" t="s">
        <v>646</v>
      </c>
      <c r="M3" s="80" t="s">
        <v>647</v>
      </c>
      <c r="N3" s="80" t="s">
        <v>648</v>
      </c>
      <c r="O3" s="80" t="s">
        <v>649</v>
      </c>
      <c r="P3" s="80" t="s">
        <v>650</v>
      </c>
      <c r="Q3" s="80" t="s">
        <v>651</v>
      </c>
      <c r="R3" s="80" t="s">
        <v>652</v>
      </c>
      <c r="S3" s="15"/>
    </row>
    <row r="4" spans="1:19" x14ac:dyDescent="0.25">
      <c r="A4" s="46" t="s">
        <v>209</v>
      </c>
      <c r="B4" s="46" t="s">
        <v>210</v>
      </c>
      <c r="C4" s="74" t="s">
        <v>12</v>
      </c>
      <c r="D4" s="74" t="s">
        <v>143</v>
      </c>
      <c r="E4" s="74" t="s">
        <v>202</v>
      </c>
      <c r="F4" s="46">
        <v>1</v>
      </c>
      <c r="G4" s="81">
        <v>43222</v>
      </c>
      <c r="H4" s="46">
        <v>1</v>
      </c>
      <c r="I4" s="46">
        <v>0</v>
      </c>
      <c r="J4" s="46">
        <v>0</v>
      </c>
      <c r="K4" s="46">
        <v>0</v>
      </c>
      <c r="L4" s="46">
        <v>0</v>
      </c>
      <c r="M4" s="46">
        <v>0</v>
      </c>
      <c r="N4" s="46">
        <v>0</v>
      </c>
      <c r="O4" s="46">
        <v>0</v>
      </c>
      <c r="P4" s="46">
        <v>0</v>
      </c>
      <c r="Q4" s="15">
        <v>0</v>
      </c>
      <c r="R4" s="15">
        <v>0</v>
      </c>
    </row>
    <row r="5" spans="1:19" x14ac:dyDescent="0.25">
      <c r="A5" s="46" t="s">
        <v>446</v>
      </c>
      <c r="B5" s="46" t="s">
        <v>244</v>
      </c>
      <c r="C5" s="74" t="s">
        <v>39</v>
      </c>
      <c r="D5" s="74" t="s">
        <v>170</v>
      </c>
      <c r="E5" s="74" t="s">
        <v>202</v>
      </c>
      <c r="F5" s="46">
        <v>2</v>
      </c>
      <c r="G5" s="81">
        <v>43231</v>
      </c>
      <c r="H5" s="46">
        <v>1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15">
        <v>0</v>
      </c>
      <c r="R5" s="15">
        <v>0</v>
      </c>
    </row>
    <row r="6" spans="1:19" x14ac:dyDescent="0.25">
      <c r="A6" s="46" t="s">
        <v>445</v>
      </c>
      <c r="B6" s="46" t="s">
        <v>237</v>
      </c>
      <c r="C6" s="74" t="s">
        <v>39</v>
      </c>
      <c r="D6" s="74" t="s">
        <v>170</v>
      </c>
      <c r="E6" s="74" t="s">
        <v>202</v>
      </c>
      <c r="F6" s="46">
        <v>3</v>
      </c>
      <c r="G6" s="81">
        <v>43231</v>
      </c>
      <c r="H6" s="46">
        <v>1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15">
        <v>0</v>
      </c>
      <c r="R6" s="15">
        <v>0</v>
      </c>
    </row>
    <row r="7" spans="1:19" x14ac:dyDescent="0.25">
      <c r="A7" s="46" t="s">
        <v>446</v>
      </c>
      <c r="B7" s="46" t="s">
        <v>244</v>
      </c>
      <c r="C7" s="74" t="s">
        <v>39</v>
      </c>
      <c r="D7" s="74" t="s">
        <v>170</v>
      </c>
      <c r="E7" s="74" t="s">
        <v>202</v>
      </c>
      <c r="F7" s="46">
        <v>4</v>
      </c>
      <c r="G7" s="81">
        <v>43231</v>
      </c>
      <c r="H7" s="46">
        <v>1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15">
        <v>0</v>
      </c>
      <c r="R7" s="15">
        <v>0</v>
      </c>
    </row>
    <row r="8" spans="1:19" x14ac:dyDescent="0.25">
      <c r="A8" s="46" t="s">
        <v>197</v>
      </c>
      <c r="B8" s="46" t="s">
        <v>207</v>
      </c>
      <c r="C8" s="74" t="s">
        <v>56</v>
      </c>
      <c r="D8" s="74" t="s">
        <v>187</v>
      </c>
      <c r="E8" s="74" t="s">
        <v>202</v>
      </c>
      <c r="F8" s="46">
        <v>5</v>
      </c>
      <c r="G8" s="81">
        <v>43232</v>
      </c>
      <c r="H8" s="46">
        <v>1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15">
        <v>0</v>
      </c>
      <c r="R8" s="15">
        <v>0</v>
      </c>
    </row>
    <row r="9" spans="1:19" x14ac:dyDescent="0.25">
      <c r="A9" s="46" t="s">
        <v>197</v>
      </c>
      <c r="B9" s="46" t="s">
        <v>207</v>
      </c>
      <c r="C9" s="74" t="s">
        <v>39</v>
      </c>
      <c r="D9" s="74" t="s">
        <v>170</v>
      </c>
      <c r="E9" s="76" t="s">
        <v>202</v>
      </c>
      <c r="F9" s="46">
        <v>6</v>
      </c>
      <c r="G9" s="81">
        <v>43232</v>
      </c>
      <c r="H9" s="46">
        <v>1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15">
        <v>0</v>
      </c>
      <c r="R9" s="15">
        <v>0</v>
      </c>
    </row>
    <row r="10" spans="1:19" x14ac:dyDescent="0.25">
      <c r="A10" s="46" t="s">
        <v>197</v>
      </c>
      <c r="B10" s="46" t="s">
        <v>207</v>
      </c>
      <c r="C10" s="74" t="s">
        <v>39</v>
      </c>
      <c r="D10" s="74" t="s">
        <v>170</v>
      </c>
      <c r="E10" s="76" t="s">
        <v>202</v>
      </c>
      <c r="F10" s="46">
        <v>7</v>
      </c>
      <c r="G10" s="81">
        <v>43232</v>
      </c>
      <c r="H10" s="46">
        <v>1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15">
        <v>0</v>
      </c>
      <c r="R10" s="15">
        <v>0</v>
      </c>
    </row>
    <row r="11" spans="1:19" x14ac:dyDescent="0.25">
      <c r="A11" s="46" t="s">
        <v>197</v>
      </c>
      <c r="B11" s="46" t="s">
        <v>207</v>
      </c>
      <c r="C11" s="74" t="s">
        <v>39</v>
      </c>
      <c r="D11" s="74" t="s">
        <v>170</v>
      </c>
      <c r="E11" s="76" t="s">
        <v>202</v>
      </c>
      <c r="F11" s="46">
        <v>8</v>
      </c>
      <c r="G11" s="81">
        <v>43232</v>
      </c>
      <c r="H11" s="46">
        <v>1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15">
        <v>0</v>
      </c>
      <c r="R11" s="15">
        <v>0</v>
      </c>
    </row>
    <row r="12" spans="1:19" x14ac:dyDescent="0.25">
      <c r="A12" s="46" t="s">
        <v>197</v>
      </c>
      <c r="B12" s="46" t="s">
        <v>207</v>
      </c>
      <c r="C12" s="74" t="s">
        <v>39</v>
      </c>
      <c r="D12" s="74" t="s">
        <v>170</v>
      </c>
      <c r="E12" s="76" t="s">
        <v>202</v>
      </c>
      <c r="F12" s="46">
        <v>9</v>
      </c>
      <c r="G12" s="81">
        <v>43232</v>
      </c>
      <c r="H12" s="46">
        <v>1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15">
        <v>0</v>
      </c>
      <c r="R12" s="15">
        <v>0</v>
      </c>
    </row>
    <row r="13" spans="1:19" x14ac:dyDescent="0.25">
      <c r="A13" s="46" t="s">
        <v>197</v>
      </c>
      <c r="B13" s="46" t="s">
        <v>207</v>
      </c>
      <c r="C13" s="74" t="s">
        <v>39</v>
      </c>
      <c r="D13" s="74" t="s">
        <v>170</v>
      </c>
      <c r="E13" s="76" t="s">
        <v>202</v>
      </c>
      <c r="F13" s="46">
        <v>10</v>
      </c>
      <c r="G13" s="81">
        <v>43232</v>
      </c>
      <c r="H13" s="46">
        <v>1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15">
        <v>0</v>
      </c>
      <c r="R13" s="15">
        <v>0</v>
      </c>
    </row>
    <row r="14" spans="1:19" x14ac:dyDescent="0.25">
      <c r="A14" s="46" t="s">
        <v>197</v>
      </c>
      <c r="B14" s="46" t="s">
        <v>207</v>
      </c>
      <c r="C14" s="74" t="s">
        <v>39</v>
      </c>
      <c r="D14" s="74" t="s">
        <v>170</v>
      </c>
      <c r="E14" s="76" t="s">
        <v>202</v>
      </c>
      <c r="F14" s="46">
        <v>11</v>
      </c>
      <c r="G14" s="81">
        <v>43232</v>
      </c>
      <c r="H14" s="46">
        <v>1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15">
        <v>0</v>
      </c>
      <c r="R14" s="15">
        <v>0</v>
      </c>
    </row>
    <row r="15" spans="1:19" x14ac:dyDescent="0.25">
      <c r="A15" s="46" t="s">
        <v>197</v>
      </c>
      <c r="B15" s="46" t="s">
        <v>207</v>
      </c>
      <c r="C15" s="74" t="s">
        <v>56</v>
      </c>
      <c r="D15" s="74" t="s">
        <v>187</v>
      </c>
      <c r="E15" s="74" t="s">
        <v>202</v>
      </c>
      <c r="F15" s="46">
        <v>12</v>
      </c>
      <c r="G15" s="81">
        <v>43232</v>
      </c>
      <c r="H15" s="46">
        <v>1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15">
        <v>0</v>
      </c>
      <c r="R15" s="15">
        <v>0</v>
      </c>
    </row>
    <row r="16" spans="1:19" x14ac:dyDescent="0.25">
      <c r="A16" s="46" t="s">
        <v>197</v>
      </c>
      <c r="B16" s="46" t="s">
        <v>207</v>
      </c>
      <c r="C16" s="74" t="s">
        <v>39</v>
      </c>
      <c r="D16" s="74" t="s">
        <v>170</v>
      </c>
      <c r="E16" s="76" t="s">
        <v>202</v>
      </c>
      <c r="F16" s="46">
        <v>13</v>
      </c>
      <c r="G16" s="81">
        <v>43232</v>
      </c>
      <c r="H16" s="46">
        <v>1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15">
        <v>0</v>
      </c>
      <c r="R16" s="15">
        <v>0</v>
      </c>
    </row>
    <row r="17" spans="1:19" x14ac:dyDescent="0.25">
      <c r="A17" s="46" t="s">
        <v>197</v>
      </c>
      <c r="B17" s="46" t="s">
        <v>207</v>
      </c>
      <c r="C17" s="74" t="s">
        <v>39</v>
      </c>
      <c r="D17" s="74" t="s">
        <v>170</v>
      </c>
      <c r="E17" s="76" t="s">
        <v>202</v>
      </c>
      <c r="F17" s="46">
        <v>14</v>
      </c>
      <c r="G17" s="81">
        <v>43232</v>
      </c>
      <c r="H17" s="46">
        <v>1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15">
        <v>0</v>
      </c>
      <c r="R17" s="15">
        <v>0</v>
      </c>
    </row>
    <row r="18" spans="1:19" x14ac:dyDescent="0.25">
      <c r="A18" s="46" t="s">
        <v>197</v>
      </c>
      <c r="B18" s="46" t="s">
        <v>207</v>
      </c>
      <c r="C18" s="74" t="s">
        <v>56</v>
      </c>
      <c r="D18" s="74" t="s">
        <v>187</v>
      </c>
      <c r="E18" s="74" t="s">
        <v>202</v>
      </c>
      <c r="F18" s="46">
        <v>15</v>
      </c>
      <c r="G18" s="81">
        <v>43232</v>
      </c>
      <c r="H18" s="46">
        <v>1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15">
        <v>0</v>
      </c>
      <c r="R18" s="15">
        <v>0</v>
      </c>
    </row>
    <row r="19" spans="1:19" x14ac:dyDescent="0.25">
      <c r="A19" s="46" t="s">
        <v>197</v>
      </c>
      <c r="B19" s="46" t="s">
        <v>207</v>
      </c>
      <c r="C19" s="74" t="s">
        <v>56</v>
      </c>
      <c r="D19" s="74" t="s">
        <v>187</v>
      </c>
      <c r="E19" s="74" t="s">
        <v>202</v>
      </c>
      <c r="F19" s="46">
        <v>16</v>
      </c>
      <c r="G19" s="81">
        <v>43232</v>
      </c>
      <c r="H19" s="46">
        <v>1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15">
        <v>0</v>
      </c>
      <c r="R19" s="15">
        <v>0</v>
      </c>
    </row>
    <row r="20" spans="1:19" x14ac:dyDescent="0.25">
      <c r="A20" s="46" t="s">
        <v>197</v>
      </c>
      <c r="B20" s="46" t="s">
        <v>207</v>
      </c>
      <c r="C20" s="74" t="s">
        <v>56</v>
      </c>
      <c r="D20" s="74" t="s">
        <v>187</v>
      </c>
      <c r="E20" s="74" t="s">
        <v>202</v>
      </c>
      <c r="F20" s="46">
        <v>17</v>
      </c>
      <c r="G20" s="81">
        <v>43232</v>
      </c>
      <c r="H20" s="46">
        <v>1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15">
        <v>0</v>
      </c>
      <c r="R20" s="15">
        <v>0</v>
      </c>
    </row>
    <row r="21" spans="1:19" x14ac:dyDescent="0.25">
      <c r="A21" s="46" t="s">
        <v>197</v>
      </c>
      <c r="B21" s="46" t="s">
        <v>207</v>
      </c>
      <c r="C21" s="74" t="s">
        <v>56</v>
      </c>
      <c r="D21" s="74" t="s">
        <v>187</v>
      </c>
      <c r="E21" s="74" t="s">
        <v>202</v>
      </c>
      <c r="F21" s="46">
        <v>18</v>
      </c>
      <c r="G21" s="81">
        <v>43232</v>
      </c>
      <c r="H21" s="46">
        <v>1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15">
        <v>0</v>
      </c>
      <c r="R21" s="15">
        <v>0</v>
      </c>
    </row>
    <row r="22" spans="1:19" x14ac:dyDescent="0.25">
      <c r="A22" s="46" t="s">
        <v>243</v>
      </c>
      <c r="B22" s="46" t="s">
        <v>244</v>
      </c>
      <c r="C22" s="74" t="s">
        <v>39</v>
      </c>
      <c r="D22" s="74" t="s">
        <v>170</v>
      </c>
      <c r="E22" s="74" t="s">
        <v>202</v>
      </c>
      <c r="F22" s="46">
        <v>19</v>
      </c>
      <c r="G22" s="81">
        <v>43243</v>
      </c>
      <c r="H22" s="46">
        <v>0</v>
      </c>
      <c r="I22" s="46">
        <v>1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15">
        <v>0</v>
      </c>
      <c r="R22" s="15">
        <v>0</v>
      </c>
    </row>
    <row r="23" spans="1:19" x14ac:dyDescent="0.25">
      <c r="A23" s="46" t="s">
        <v>243</v>
      </c>
      <c r="B23" s="46" t="s">
        <v>244</v>
      </c>
      <c r="C23" s="74" t="s">
        <v>39</v>
      </c>
      <c r="D23" s="74" t="s">
        <v>170</v>
      </c>
      <c r="E23" s="74" t="s">
        <v>202</v>
      </c>
      <c r="F23" s="46">
        <v>20</v>
      </c>
      <c r="G23" s="81">
        <v>43243</v>
      </c>
      <c r="H23" s="46">
        <v>0</v>
      </c>
      <c r="I23" s="46">
        <v>1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15">
        <v>0</v>
      </c>
      <c r="R23" s="15">
        <v>0</v>
      </c>
    </row>
    <row r="24" spans="1:19" x14ac:dyDescent="0.25">
      <c r="A24" s="46" t="s">
        <v>243</v>
      </c>
      <c r="B24" s="46" t="s">
        <v>244</v>
      </c>
      <c r="C24" s="74" t="s">
        <v>39</v>
      </c>
      <c r="D24" s="74" t="s">
        <v>170</v>
      </c>
      <c r="E24" s="74" t="s">
        <v>202</v>
      </c>
      <c r="F24" s="46">
        <v>21</v>
      </c>
      <c r="G24" s="81">
        <v>43243</v>
      </c>
      <c r="H24" s="46">
        <v>0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15">
        <v>0</v>
      </c>
      <c r="R24" s="15">
        <v>0</v>
      </c>
    </row>
    <row r="25" spans="1:19" x14ac:dyDescent="0.25">
      <c r="A25" s="46" t="s">
        <v>243</v>
      </c>
      <c r="B25" s="46" t="s">
        <v>244</v>
      </c>
      <c r="C25" s="74" t="s">
        <v>39</v>
      </c>
      <c r="D25" s="74" t="s">
        <v>170</v>
      </c>
      <c r="E25" s="74" t="s">
        <v>202</v>
      </c>
      <c r="F25" s="46">
        <v>22</v>
      </c>
      <c r="G25" s="81">
        <v>43243</v>
      </c>
      <c r="H25" s="46">
        <v>0</v>
      </c>
      <c r="I25" s="46">
        <v>1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15">
        <v>0</v>
      </c>
      <c r="R25" s="15">
        <v>0</v>
      </c>
    </row>
    <row r="26" spans="1:19" x14ac:dyDescent="0.25">
      <c r="A26" s="46" t="s">
        <v>197</v>
      </c>
      <c r="B26" s="46" t="s">
        <v>207</v>
      </c>
      <c r="C26" s="74" t="s">
        <v>56</v>
      </c>
      <c r="D26" s="74" t="s">
        <v>187</v>
      </c>
      <c r="E26" s="74" t="s">
        <v>202</v>
      </c>
      <c r="F26" s="46">
        <v>23</v>
      </c>
      <c r="G26" s="81">
        <v>43244</v>
      </c>
      <c r="H26" s="46">
        <v>0</v>
      </c>
      <c r="I26" s="46">
        <v>1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15">
        <v>0</v>
      </c>
      <c r="R26" s="15">
        <v>0</v>
      </c>
    </row>
    <row r="27" spans="1:19" x14ac:dyDescent="0.25">
      <c r="A27" s="46" t="s">
        <v>197</v>
      </c>
      <c r="B27" s="46" t="s">
        <v>207</v>
      </c>
      <c r="C27" s="74" t="s">
        <v>39</v>
      </c>
      <c r="D27" s="74" t="s">
        <v>170</v>
      </c>
      <c r="E27" s="76" t="s">
        <v>202</v>
      </c>
      <c r="F27" s="46">
        <v>24</v>
      </c>
      <c r="G27" s="81">
        <v>43244</v>
      </c>
      <c r="H27" s="46">
        <v>0</v>
      </c>
      <c r="I27" s="46">
        <v>1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15">
        <v>0</v>
      </c>
      <c r="R27" s="15">
        <v>0</v>
      </c>
    </row>
    <row r="28" spans="1:19" x14ac:dyDescent="0.25">
      <c r="A28" s="46" t="s">
        <v>197</v>
      </c>
      <c r="B28" s="46" t="s">
        <v>207</v>
      </c>
      <c r="C28" s="74" t="s">
        <v>39</v>
      </c>
      <c r="D28" s="74" t="s">
        <v>170</v>
      </c>
      <c r="E28" s="76" t="s">
        <v>202</v>
      </c>
      <c r="F28" s="46">
        <v>25</v>
      </c>
      <c r="G28" s="81">
        <v>43244</v>
      </c>
      <c r="H28" s="46">
        <v>0</v>
      </c>
      <c r="I28" s="46">
        <v>1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15">
        <v>0</v>
      </c>
      <c r="R28" s="15">
        <v>0</v>
      </c>
    </row>
    <row r="29" spans="1:19" x14ac:dyDescent="0.25">
      <c r="A29" s="46" t="s">
        <v>197</v>
      </c>
      <c r="B29" s="46" t="s">
        <v>207</v>
      </c>
      <c r="C29" s="74" t="s">
        <v>39</v>
      </c>
      <c r="D29" s="74" t="s">
        <v>170</v>
      </c>
      <c r="E29" s="76" t="s">
        <v>202</v>
      </c>
      <c r="F29" s="46">
        <v>26</v>
      </c>
      <c r="G29" s="81">
        <v>43244</v>
      </c>
      <c r="H29" s="46">
        <v>0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15">
        <v>0</v>
      </c>
      <c r="R29" s="15">
        <v>0</v>
      </c>
    </row>
    <row r="30" spans="1:19" x14ac:dyDescent="0.25">
      <c r="A30" s="46" t="s">
        <v>197</v>
      </c>
      <c r="B30" s="46" t="s">
        <v>207</v>
      </c>
      <c r="C30" s="74" t="s">
        <v>39</v>
      </c>
      <c r="D30" s="74" t="s">
        <v>170</v>
      </c>
      <c r="E30" s="76" t="s">
        <v>202</v>
      </c>
      <c r="F30" s="46">
        <v>27</v>
      </c>
      <c r="G30" s="81">
        <v>43244</v>
      </c>
      <c r="H30" s="46">
        <v>0</v>
      </c>
      <c r="I30" s="46">
        <v>1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79">
        <v>0</v>
      </c>
      <c r="R30" s="79">
        <v>0</v>
      </c>
      <c r="S30" s="79"/>
    </row>
    <row r="31" spans="1:19" x14ac:dyDescent="0.25">
      <c r="A31" s="46" t="s">
        <v>197</v>
      </c>
      <c r="B31" s="46" t="s">
        <v>207</v>
      </c>
      <c r="C31" s="74" t="s">
        <v>56</v>
      </c>
      <c r="D31" s="74" t="s">
        <v>187</v>
      </c>
      <c r="E31" s="74" t="s">
        <v>202</v>
      </c>
      <c r="F31" s="46">
        <v>28</v>
      </c>
      <c r="G31" s="81">
        <v>43244</v>
      </c>
      <c r="H31" s="46">
        <v>0</v>
      </c>
      <c r="I31" s="46">
        <v>1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15">
        <v>0</v>
      </c>
      <c r="R31" s="15">
        <v>0</v>
      </c>
    </row>
    <row r="32" spans="1:19" x14ac:dyDescent="0.25">
      <c r="A32" s="46" t="s">
        <v>197</v>
      </c>
      <c r="B32" s="46" t="s">
        <v>207</v>
      </c>
      <c r="C32" s="74" t="s">
        <v>56</v>
      </c>
      <c r="D32" s="74" t="s">
        <v>187</v>
      </c>
      <c r="E32" s="74" t="s">
        <v>202</v>
      </c>
      <c r="F32" s="46">
        <v>29</v>
      </c>
      <c r="G32" s="81">
        <v>43244</v>
      </c>
      <c r="H32" s="46">
        <v>0</v>
      </c>
      <c r="I32" s="46">
        <v>1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79">
        <v>0</v>
      </c>
      <c r="R32" s="79">
        <v>0</v>
      </c>
      <c r="S32" s="79"/>
    </row>
    <row r="33" spans="1:19" x14ac:dyDescent="0.25">
      <c r="A33" s="46" t="s">
        <v>197</v>
      </c>
      <c r="B33" s="46" t="s">
        <v>207</v>
      </c>
      <c r="C33" s="74" t="s">
        <v>39</v>
      </c>
      <c r="D33" s="74" t="s">
        <v>170</v>
      </c>
      <c r="E33" s="76" t="s">
        <v>202</v>
      </c>
      <c r="F33" s="46">
        <v>30</v>
      </c>
      <c r="G33" s="81">
        <v>43244</v>
      </c>
      <c r="H33" s="46">
        <v>0</v>
      </c>
      <c r="I33" s="46">
        <v>1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15">
        <v>0</v>
      </c>
      <c r="R33" s="15">
        <v>0</v>
      </c>
    </row>
    <row r="34" spans="1:19" x14ac:dyDescent="0.25">
      <c r="A34" s="46" t="s">
        <v>197</v>
      </c>
      <c r="B34" s="46" t="s">
        <v>207</v>
      </c>
      <c r="C34" s="74" t="s">
        <v>203</v>
      </c>
      <c r="D34" s="74" t="s">
        <v>158</v>
      </c>
      <c r="E34" s="74" t="s">
        <v>202</v>
      </c>
      <c r="F34" s="46">
        <v>31</v>
      </c>
      <c r="G34" s="81">
        <v>43244</v>
      </c>
      <c r="H34" s="46">
        <v>0</v>
      </c>
      <c r="I34" s="46">
        <v>1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15">
        <v>0</v>
      </c>
      <c r="R34" s="15">
        <v>0</v>
      </c>
    </row>
    <row r="35" spans="1:19" x14ac:dyDescent="0.25">
      <c r="A35" s="46" t="s">
        <v>197</v>
      </c>
      <c r="B35" s="46" t="s">
        <v>207</v>
      </c>
      <c r="C35" s="74" t="s">
        <v>39</v>
      </c>
      <c r="D35" s="74" t="s">
        <v>170</v>
      </c>
      <c r="E35" s="76" t="s">
        <v>202</v>
      </c>
      <c r="F35" s="46">
        <v>32</v>
      </c>
      <c r="G35" s="81">
        <v>43244</v>
      </c>
      <c r="H35" s="46">
        <v>0</v>
      </c>
      <c r="I35" s="46">
        <v>1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15">
        <v>0</v>
      </c>
      <c r="R35" s="15">
        <v>0</v>
      </c>
    </row>
    <row r="36" spans="1:19" x14ac:dyDescent="0.25">
      <c r="A36" s="46" t="s">
        <v>197</v>
      </c>
      <c r="B36" s="46" t="s">
        <v>207</v>
      </c>
      <c r="C36" s="74" t="s">
        <v>56</v>
      </c>
      <c r="D36" s="74" t="s">
        <v>187</v>
      </c>
      <c r="E36" s="74" t="s">
        <v>202</v>
      </c>
      <c r="F36" s="46">
        <v>33</v>
      </c>
      <c r="G36" s="81">
        <v>43244</v>
      </c>
      <c r="H36" s="46">
        <v>0</v>
      </c>
      <c r="I36" s="46">
        <v>1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79">
        <v>0</v>
      </c>
      <c r="R36" s="79">
        <v>0</v>
      </c>
      <c r="S36" s="79"/>
    </row>
    <row r="37" spans="1:19" x14ac:dyDescent="0.25">
      <c r="A37" s="46" t="s">
        <v>197</v>
      </c>
      <c r="B37" s="46" t="s">
        <v>207</v>
      </c>
      <c r="C37" s="74" t="s">
        <v>56</v>
      </c>
      <c r="D37" s="74" t="s">
        <v>187</v>
      </c>
      <c r="E37" s="74" t="s">
        <v>202</v>
      </c>
      <c r="F37" s="46">
        <v>34</v>
      </c>
      <c r="G37" s="81">
        <v>43244</v>
      </c>
      <c r="H37" s="46">
        <v>0</v>
      </c>
      <c r="I37" s="46">
        <v>1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15">
        <v>0</v>
      </c>
      <c r="R37" s="15">
        <v>0</v>
      </c>
    </row>
    <row r="38" spans="1:19" x14ac:dyDescent="0.25">
      <c r="A38" s="46" t="s">
        <v>299</v>
      </c>
      <c r="B38" s="46" t="s">
        <v>300</v>
      </c>
      <c r="C38" s="74" t="s">
        <v>39</v>
      </c>
      <c r="D38" s="74" t="s">
        <v>170</v>
      </c>
      <c r="E38" s="74" t="s">
        <v>202</v>
      </c>
      <c r="F38" s="46">
        <v>35</v>
      </c>
      <c r="G38" s="81">
        <v>43245</v>
      </c>
      <c r="H38" s="46">
        <v>1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15">
        <v>0</v>
      </c>
      <c r="R38" s="15">
        <v>0</v>
      </c>
    </row>
    <row r="39" spans="1:19" x14ac:dyDescent="0.25">
      <c r="A39" s="46" t="s">
        <v>299</v>
      </c>
      <c r="B39" s="46" t="s">
        <v>300</v>
      </c>
      <c r="C39" s="74" t="s">
        <v>39</v>
      </c>
      <c r="D39" s="74" t="s">
        <v>170</v>
      </c>
      <c r="E39" s="74" t="s">
        <v>202</v>
      </c>
      <c r="F39" s="46">
        <v>36</v>
      </c>
      <c r="G39" s="81">
        <v>43245</v>
      </c>
      <c r="H39" s="46">
        <v>1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15">
        <v>0</v>
      </c>
      <c r="R39" s="15">
        <v>0</v>
      </c>
    </row>
    <row r="40" spans="1:19" x14ac:dyDescent="0.25">
      <c r="A40" s="46" t="s">
        <v>299</v>
      </c>
      <c r="B40" s="46" t="s">
        <v>300</v>
      </c>
      <c r="C40" s="74" t="s">
        <v>39</v>
      </c>
      <c r="D40" s="74" t="s">
        <v>170</v>
      </c>
      <c r="E40" s="74" t="s">
        <v>202</v>
      </c>
      <c r="F40" s="46">
        <v>37</v>
      </c>
      <c r="G40" s="81">
        <v>43245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15">
        <v>0</v>
      </c>
      <c r="R40" s="15">
        <v>0</v>
      </c>
    </row>
    <row r="41" spans="1:19" x14ac:dyDescent="0.25">
      <c r="A41" s="46" t="s">
        <v>299</v>
      </c>
      <c r="B41" s="46" t="s">
        <v>300</v>
      </c>
      <c r="C41" s="74" t="s">
        <v>39</v>
      </c>
      <c r="D41" s="74" t="s">
        <v>170</v>
      </c>
      <c r="E41" s="74" t="s">
        <v>202</v>
      </c>
      <c r="F41" s="46">
        <v>38</v>
      </c>
      <c r="G41" s="81">
        <v>43245</v>
      </c>
      <c r="H41" s="46">
        <v>1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15">
        <v>0</v>
      </c>
      <c r="R41" s="15">
        <v>0</v>
      </c>
    </row>
    <row r="42" spans="1:19" x14ac:dyDescent="0.25">
      <c r="A42" s="46" t="s">
        <v>299</v>
      </c>
      <c r="B42" s="46" t="s">
        <v>300</v>
      </c>
      <c r="C42" s="74" t="s">
        <v>235</v>
      </c>
      <c r="D42" s="74" t="s">
        <v>158</v>
      </c>
      <c r="E42" s="74" t="s">
        <v>206</v>
      </c>
      <c r="F42" s="46">
        <v>39</v>
      </c>
      <c r="G42" s="81">
        <v>43245</v>
      </c>
      <c r="H42" s="46">
        <v>1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15">
        <v>0</v>
      </c>
      <c r="R42" s="15">
        <v>0</v>
      </c>
    </row>
    <row r="43" spans="1:19" x14ac:dyDescent="0.25">
      <c r="A43" s="46" t="s">
        <v>299</v>
      </c>
      <c r="B43" s="46" t="s">
        <v>300</v>
      </c>
      <c r="C43" s="74" t="s">
        <v>235</v>
      </c>
      <c r="D43" s="74" t="s">
        <v>158</v>
      </c>
      <c r="E43" s="74" t="s">
        <v>202</v>
      </c>
      <c r="F43" s="46">
        <v>40</v>
      </c>
      <c r="G43" s="81">
        <v>43245</v>
      </c>
      <c r="H43" s="46">
        <v>1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15">
        <v>0</v>
      </c>
      <c r="R43" s="15">
        <v>0</v>
      </c>
    </row>
    <row r="44" spans="1:19" x14ac:dyDescent="0.25">
      <c r="A44" s="46" t="s">
        <v>299</v>
      </c>
      <c r="B44" s="46" t="s">
        <v>300</v>
      </c>
      <c r="C44" s="74" t="s">
        <v>44</v>
      </c>
      <c r="D44" s="74" t="s">
        <v>175</v>
      </c>
      <c r="E44" s="74" t="s">
        <v>202</v>
      </c>
      <c r="F44" s="46">
        <v>41</v>
      </c>
      <c r="G44" s="81">
        <v>43245</v>
      </c>
      <c r="H44" s="46">
        <v>1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15">
        <v>0</v>
      </c>
      <c r="R44" s="15">
        <v>0</v>
      </c>
    </row>
    <row r="45" spans="1:19" x14ac:dyDescent="0.25">
      <c r="A45" s="46" t="s">
        <v>209</v>
      </c>
      <c r="B45" s="46" t="s">
        <v>210</v>
      </c>
      <c r="C45" s="74" t="s">
        <v>211</v>
      </c>
      <c r="D45" s="74" t="s">
        <v>154</v>
      </c>
      <c r="E45" s="74" t="s">
        <v>202</v>
      </c>
      <c r="F45" s="46">
        <v>42</v>
      </c>
      <c r="G45" s="81">
        <v>43245</v>
      </c>
      <c r="H45" s="46">
        <v>0</v>
      </c>
      <c r="I45" s="46">
        <v>1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15">
        <v>0</v>
      </c>
      <c r="R45" s="15">
        <v>0</v>
      </c>
    </row>
    <row r="46" spans="1:19" x14ac:dyDescent="0.25">
      <c r="A46" s="46" t="s">
        <v>209</v>
      </c>
      <c r="B46" s="46" t="s">
        <v>210</v>
      </c>
      <c r="C46" s="74" t="s">
        <v>212</v>
      </c>
      <c r="D46" s="74" t="s">
        <v>170</v>
      </c>
      <c r="E46" s="74" t="s">
        <v>202</v>
      </c>
      <c r="F46" s="46">
        <v>43</v>
      </c>
      <c r="G46" s="81">
        <v>43245</v>
      </c>
      <c r="H46" s="46">
        <v>0</v>
      </c>
      <c r="I46" s="46">
        <v>1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15">
        <v>0</v>
      </c>
      <c r="R46" s="15">
        <v>0</v>
      </c>
    </row>
    <row r="47" spans="1:19" x14ac:dyDescent="0.25">
      <c r="A47" s="46" t="s">
        <v>209</v>
      </c>
      <c r="B47" s="46" t="s">
        <v>210</v>
      </c>
      <c r="C47" s="74" t="s">
        <v>211</v>
      </c>
      <c r="D47" s="74" t="s">
        <v>154</v>
      </c>
      <c r="E47" s="74" t="s">
        <v>202</v>
      </c>
      <c r="F47" s="46">
        <v>44</v>
      </c>
      <c r="G47" s="81">
        <v>43245</v>
      </c>
      <c r="H47" s="46">
        <v>0</v>
      </c>
      <c r="I47" s="46">
        <v>1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15">
        <v>0</v>
      </c>
      <c r="R47" s="15">
        <v>0</v>
      </c>
    </row>
    <row r="48" spans="1:19" x14ac:dyDescent="0.25">
      <c r="A48" s="46" t="s">
        <v>209</v>
      </c>
      <c r="B48" s="46" t="s">
        <v>210</v>
      </c>
      <c r="C48" s="74" t="s">
        <v>212</v>
      </c>
      <c r="D48" s="74" t="s">
        <v>170</v>
      </c>
      <c r="E48" s="74" t="s">
        <v>202</v>
      </c>
      <c r="F48" s="46">
        <v>45</v>
      </c>
      <c r="G48" s="81">
        <v>43245</v>
      </c>
      <c r="H48" s="46">
        <v>0</v>
      </c>
      <c r="I48" s="46">
        <v>1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15">
        <v>0</v>
      </c>
      <c r="R48" s="15">
        <v>0</v>
      </c>
    </row>
    <row r="49" spans="1:18" x14ac:dyDescent="0.25">
      <c r="A49" s="46" t="s">
        <v>209</v>
      </c>
      <c r="B49" s="46" t="s">
        <v>210</v>
      </c>
      <c r="C49" s="74" t="s">
        <v>212</v>
      </c>
      <c r="D49" s="74" t="s">
        <v>170</v>
      </c>
      <c r="E49" s="74" t="s">
        <v>202</v>
      </c>
      <c r="F49" s="46">
        <v>46</v>
      </c>
      <c r="G49" s="81">
        <v>43245</v>
      </c>
      <c r="H49" s="82">
        <v>0</v>
      </c>
      <c r="I49" s="46">
        <v>1</v>
      </c>
      <c r="J49" s="46">
        <v>0</v>
      </c>
      <c r="K49" s="46">
        <v>0</v>
      </c>
      <c r="L49" s="46">
        <v>1</v>
      </c>
      <c r="M49" s="46">
        <v>0</v>
      </c>
      <c r="N49" s="46">
        <v>0</v>
      </c>
      <c r="O49" s="46">
        <v>0</v>
      </c>
      <c r="P49" s="46">
        <v>0</v>
      </c>
      <c r="Q49" s="15">
        <v>0</v>
      </c>
      <c r="R49" s="15">
        <v>0</v>
      </c>
    </row>
    <row r="50" spans="1:18" x14ac:dyDescent="0.25">
      <c r="A50" s="46" t="s">
        <v>209</v>
      </c>
      <c r="B50" s="46" t="s">
        <v>210</v>
      </c>
      <c r="C50" s="74" t="s">
        <v>212</v>
      </c>
      <c r="D50" s="74" t="s">
        <v>170</v>
      </c>
      <c r="E50" s="74" t="s">
        <v>202</v>
      </c>
      <c r="F50" s="46">
        <v>47</v>
      </c>
      <c r="G50" s="81">
        <v>43245</v>
      </c>
      <c r="H50" s="46">
        <v>0</v>
      </c>
      <c r="I50" s="46">
        <v>1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15">
        <v>0</v>
      </c>
      <c r="R50" s="15">
        <v>0</v>
      </c>
    </row>
    <row r="51" spans="1:18" x14ac:dyDescent="0.25">
      <c r="A51" s="46" t="s">
        <v>209</v>
      </c>
      <c r="B51" s="46" t="s">
        <v>210</v>
      </c>
      <c r="C51" s="74" t="s">
        <v>56</v>
      </c>
      <c r="D51" s="74" t="s">
        <v>187</v>
      </c>
      <c r="E51" s="74" t="s">
        <v>202</v>
      </c>
      <c r="F51" s="46">
        <v>48</v>
      </c>
      <c r="G51" s="81">
        <v>43245</v>
      </c>
      <c r="H51" s="46">
        <v>0</v>
      </c>
      <c r="I51" s="46">
        <v>1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15">
        <v>0</v>
      </c>
      <c r="R51" s="15">
        <v>0</v>
      </c>
    </row>
    <row r="52" spans="1:18" x14ac:dyDescent="0.25">
      <c r="A52" s="46" t="s">
        <v>209</v>
      </c>
      <c r="B52" s="46" t="s">
        <v>210</v>
      </c>
      <c r="C52" s="74" t="s">
        <v>212</v>
      </c>
      <c r="D52" s="74" t="s">
        <v>170</v>
      </c>
      <c r="E52" s="74" t="s">
        <v>202</v>
      </c>
      <c r="F52" s="46">
        <v>49</v>
      </c>
      <c r="G52" s="81">
        <v>43245</v>
      </c>
      <c r="H52" s="46">
        <v>0</v>
      </c>
      <c r="I52" s="46">
        <v>1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15">
        <v>0</v>
      </c>
      <c r="R52" s="15">
        <v>0</v>
      </c>
    </row>
    <row r="53" spans="1:18" x14ac:dyDescent="0.25">
      <c r="A53" s="46" t="s">
        <v>209</v>
      </c>
      <c r="B53" s="46" t="s">
        <v>210</v>
      </c>
      <c r="C53" s="74" t="s">
        <v>212</v>
      </c>
      <c r="D53" s="74" t="s">
        <v>170</v>
      </c>
      <c r="E53" s="74" t="s">
        <v>202</v>
      </c>
      <c r="F53" s="46">
        <v>50</v>
      </c>
      <c r="G53" s="81">
        <v>43245</v>
      </c>
      <c r="H53" s="46">
        <v>0</v>
      </c>
      <c r="I53" s="46">
        <v>1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15">
        <v>0</v>
      </c>
      <c r="R53" s="15">
        <v>0</v>
      </c>
    </row>
    <row r="54" spans="1:18" x14ac:dyDescent="0.25">
      <c r="A54" s="46" t="s">
        <v>209</v>
      </c>
      <c r="B54" s="46" t="s">
        <v>210</v>
      </c>
      <c r="C54" s="74" t="s">
        <v>212</v>
      </c>
      <c r="D54" s="74" t="s">
        <v>170</v>
      </c>
      <c r="E54" s="74" t="s">
        <v>206</v>
      </c>
      <c r="F54" s="46">
        <v>51</v>
      </c>
      <c r="G54" s="81">
        <v>43245</v>
      </c>
      <c r="H54" s="46">
        <v>0</v>
      </c>
      <c r="I54" s="46">
        <v>1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15">
        <v>0</v>
      </c>
      <c r="R54" s="15">
        <v>0</v>
      </c>
    </row>
    <row r="55" spans="1:18" x14ac:dyDescent="0.25">
      <c r="A55" s="46" t="s">
        <v>209</v>
      </c>
      <c r="B55" s="46" t="s">
        <v>210</v>
      </c>
      <c r="C55" s="74" t="s">
        <v>212</v>
      </c>
      <c r="D55" s="74" t="s">
        <v>170</v>
      </c>
      <c r="E55" s="74" t="s">
        <v>202</v>
      </c>
      <c r="F55" s="46">
        <v>52</v>
      </c>
      <c r="G55" s="81">
        <v>43245</v>
      </c>
      <c r="H55" s="82">
        <v>0</v>
      </c>
      <c r="I55" s="46">
        <v>1</v>
      </c>
      <c r="J55" s="46">
        <v>1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15">
        <v>0</v>
      </c>
      <c r="R55" s="15">
        <v>0</v>
      </c>
    </row>
    <row r="56" spans="1:18" x14ac:dyDescent="0.25">
      <c r="A56" s="46" t="s">
        <v>209</v>
      </c>
      <c r="B56" s="46" t="s">
        <v>210</v>
      </c>
      <c r="C56" s="74" t="s">
        <v>212</v>
      </c>
      <c r="D56" s="74" t="s">
        <v>170</v>
      </c>
      <c r="E56" s="74" t="s">
        <v>202</v>
      </c>
      <c r="F56" s="46">
        <v>53</v>
      </c>
      <c r="G56" s="81">
        <v>43245</v>
      </c>
      <c r="H56" s="46">
        <v>0</v>
      </c>
      <c r="I56" s="46">
        <v>1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15">
        <v>0</v>
      </c>
      <c r="R56" s="15">
        <v>0</v>
      </c>
    </row>
    <row r="57" spans="1:18" x14ac:dyDescent="0.25">
      <c r="A57" s="46" t="s">
        <v>209</v>
      </c>
      <c r="B57" s="46" t="s">
        <v>210</v>
      </c>
      <c r="C57" s="74" t="s">
        <v>212</v>
      </c>
      <c r="D57" s="74" t="s">
        <v>170</v>
      </c>
      <c r="E57" s="74" t="s">
        <v>202</v>
      </c>
      <c r="F57" s="46">
        <v>54</v>
      </c>
      <c r="G57" s="81">
        <v>43245</v>
      </c>
      <c r="H57" s="46">
        <v>0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15">
        <v>0</v>
      </c>
      <c r="R57" s="15">
        <v>0</v>
      </c>
    </row>
    <row r="58" spans="1:18" x14ac:dyDescent="0.25">
      <c r="A58" s="46" t="s">
        <v>209</v>
      </c>
      <c r="B58" s="46" t="s">
        <v>210</v>
      </c>
      <c r="C58" s="74" t="s">
        <v>212</v>
      </c>
      <c r="D58" s="74" t="s">
        <v>170</v>
      </c>
      <c r="E58" s="74" t="s">
        <v>202</v>
      </c>
      <c r="F58" s="46">
        <v>55</v>
      </c>
      <c r="G58" s="81">
        <v>43245</v>
      </c>
      <c r="H58" s="46">
        <v>0</v>
      </c>
      <c r="I58" s="46">
        <v>1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15">
        <v>0</v>
      </c>
      <c r="R58" s="15">
        <v>0</v>
      </c>
    </row>
    <row r="59" spans="1:18" x14ac:dyDescent="0.25">
      <c r="A59" s="46" t="s">
        <v>209</v>
      </c>
      <c r="B59" s="46" t="s">
        <v>210</v>
      </c>
      <c r="C59" s="74" t="s">
        <v>212</v>
      </c>
      <c r="D59" s="74" t="s">
        <v>170</v>
      </c>
      <c r="E59" s="74" t="s">
        <v>202</v>
      </c>
      <c r="F59" s="46">
        <v>56</v>
      </c>
      <c r="G59" s="81">
        <v>43245</v>
      </c>
      <c r="H59" s="46">
        <v>0</v>
      </c>
      <c r="I59" s="46">
        <v>1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15">
        <v>0</v>
      </c>
      <c r="R59" s="15">
        <v>0</v>
      </c>
    </row>
    <row r="60" spans="1:18" x14ac:dyDescent="0.25">
      <c r="A60" s="46" t="s">
        <v>209</v>
      </c>
      <c r="B60" s="46" t="s">
        <v>210</v>
      </c>
      <c r="C60" s="74" t="s">
        <v>212</v>
      </c>
      <c r="D60" s="74" t="s">
        <v>170</v>
      </c>
      <c r="E60" s="74" t="s">
        <v>202</v>
      </c>
      <c r="F60" s="46">
        <v>57</v>
      </c>
      <c r="G60" s="81">
        <v>43245</v>
      </c>
      <c r="H60" s="46">
        <v>0</v>
      </c>
      <c r="I60" s="46">
        <v>1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15">
        <v>0</v>
      </c>
      <c r="R60" s="15">
        <v>0</v>
      </c>
    </row>
    <row r="61" spans="1:18" x14ac:dyDescent="0.25">
      <c r="A61" s="46" t="s">
        <v>209</v>
      </c>
      <c r="B61" s="46" t="s">
        <v>210</v>
      </c>
      <c r="C61" s="74" t="s">
        <v>56</v>
      </c>
      <c r="D61" s="74" t="s">
        <v>187</v>
      </c>
      <c r="E61" s="74" t="s">
        <v>202</v>
      </c>
      <c r="F61" s="46">
        <v>58</v>
      </c>
      <c r="G61" s="81">
        <v>43245</v>
      </c>
      <c r="H61" s="46">
        <v>0</v>
      </c>
      <c r="I61" s="46">
        <v>1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15">
        <v>0</v>
      </c>
      <c r="R61" s="15">
        <v>0</v>
      </c>
    </row>
    <row r="62" spans="1:18" x14ac:dyDescent="0.25">
      <c r="A62" s="46" t="s">
        <v>209</v>
      </c>
      <c r="B62" s="46" t="s">
        <v>210</v>
      </c>
      <c r="C62" s="74" t="s">
        <v>212</v>
      </c>
      <c r="D62" s="74" t="s">
        <v>170</v>
      </c>
      <c r="E62" s="74" t="s">
        <v>202</v>
      </c>
      <c r="F62" s="46">
        <v>59</v>
      </c>
      <c r="G62" s="81">
        <v>43245</v>
      </c>
      <c r="H62" s="46">
        <v>0</v>
      </c>
      <c r="I62" s="46">
        <v>1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15">
        <v>0</v>
      </c>
      <c r="R62" s="15">
        <v>0</v>
      </c>
    </row>
    <row r="63" spans="1:18" x14ac:dyDescent="0.25">
      <c r="A63" s="46" t="s">
        <v>209</v>
      </c>
      <c r="B63" s="46" t="s">
        <v>210</v>
      </c>
      <c r="C63" s="74" t="s">
        <v>212</v>
      </c>
      <c r="D63" s="74" t="s">
        <v>170</v>
      </c>
      <c r="E63" s="74" t="s">
        <v>202</v>
      </c>
      <c r="F63" s="46">
        <v>60</v>
      </c>
      <c r="G63" s="81">
        <v>43245</v>
      </c>
      <c r="H63" s="46">
        <v>0</v>
      </c>
      <c r="I63" s="46">
        <v>1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15">
        <v>0</v>
      </c>
      <c r="R63" s="15">
        <v>0</v>
      </c>
    </row>
    <row r="64" spans="1:18" x14ac:dyDescent="0.25">
      <c r="A64" s="46" t="s">
        <v>209</v>
      </c>
      <c r="B64" s="46" t="s">
        <v>210</v>
      </c>
      <c r="C64" s="74" t="s">
        <v>211</v>
      </c>
      <c r="D64" s="74" t="s">
        <v>154</v>
      </c>
      <c r="E64" s="74" t="s">
        <v>202</v>
      </c>
      <c r="F64" s="46">
        <v>61</v>
      </c>
      <c r="G64" s="81">
        <v>43245</v>
      </c>
      <c r="H64" s="46">
        <v>0</v>
      </c>
      <c r="I64" s="46">
        <v>1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15">
        <v>0</v>
      </c>
      <c r="R64" s="15">
        <v>0</v>
      </c>
    </row>
    <row r="65" spans="1:19" x14ac:dyDescent="0.25">
      <c r="A65" s="46" t="s">
        <v>209</v>
      </c>
      <c r="B65" s="46" t="s">
        <v>210</v>
      </c>
      <c r="C65" s="74" t="s">
        <v>211</v>
      </c>
      <c r="D65" s="74" t="s">
        <v>154</v>
      </c>
      <c r="E65" s="74" t="s">
        <v>202</v>
      </c>
      <c r="F65" s="46">
        <v>62</v>
      </c>
      <c r="G65" s="81">
        <v>43245</v>
      </c>
      <c r="H65" s="46">
        <v>0</v>
      </c>
      <c r="I65" s="46">
        <v>1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15">
        <v>0</v>
      </c>
      <c r="R65" s="15">
        <v>0</v>
      </c>
    </row>
    <row r="66" spans="1:19" x14ac:dyDescent="0.25">
      <c r="A66" s="46" t="s">
        <v>209</v>
      </c>
      <c r="B66" s="46" t="s">
        <v>210</v>
      </c>
      <c r="C66" s="74" t="s">
        <v>212</v>
      </c>
      <c r="D66" s="74" t="s">
        <v>170</v>
      </c>
      <c r="E66" s="74" t="s">
        <v>202</v>
      </c>
      <c r="F66" s="46">
        <v>63</v>
      </c>
      <c r="G66" s="81">
        <v>43245</v>
      </c>
      <c r="H66" s="46">
        <v>0</v>
      </c>
      <c r="I66" s="46">
        <v>1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15">
        <v>0</v>
      </c>
      <c r="R66" s="15">
        <v>0</v>
      </c>
    </row>
    <row r="67" spans="1:19" x14ac:dyDescent="0.25">
      <c r="A67" s="46" t="s">
        <v>299</v>
      </c>
      <c r="B67" s="46" t="s">
        <v>300</v>
      </c>
      <c r="C67" s="74" t="s">
        <v>44</v>
      </c>
      <c r="D67" s="74" t="s">
        <v>175</v>
      </c>
      <c r="E67" s="74" t="s">
        <v>202</v>
      </c>
      <c r="F67" s="46">
        <v>64</v>
      </c>
      <c r="G67" s="81">
        <v>43245</v>
      </c>
      <c r="H67" s="46">
        <v>1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15">
        <v>0</v>
      </c>
      <c r="R67" s="15">
        <v>0</v>
      </c>
    </row>
    <row r="68" spans="1:19" x14ac:dyDescent="0.25">
      <c r="A68" s="46" t="s">
        <v>299</v>
      </c>
      <c r="B68" s="46" t="s">
        <v>300</v>
      </c>
      <c r="C68" s="74" t="s">
        <v>235</v>
      </c>
      <c r="D68" s="74" t="s">
        <v>158</v>
      </c>
      <c r="E68" s="74" t="s">
        <v>206</v>
      </c>
      <c r="F68" s="46">
        <v>65</v>
      </c>
      <c r="G68" s="81">
        <v>43245</v>
      </c>
      <c r="H68" s="46">
        <v>1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15">
        <v>0</v>
      </c>
      <c r="R68" s="15">
        <v>0</v>
      </c>
    </row>
    <row r="69" spans="1:19" x14ac:dyDescent="0.25">
      <c r="A69" s="46" t="s">
        <v>299</v>
      </c>
      <c r="B69" s="46" t="s">
        <v>300</v>
      </c>
      <c r="C69" s="74" t="s">
        <v>44</v>
      </c>
      <c r="D69" s="74" t="s">
        <v>175</v>
      </c>
      <c r="E69" s="74" t="s">
        <v>202</v>
      </c>
      <c r="F69" s="46">
        <v>66</v>
      </c>
      <c r="G69" s="81">
        <v>43245</v>
      </c>
      <c r="H69" s="46">
        <v>1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15">
        <v>0</v>
      </c>
      <c r="R69" s="15">
        <v>0</v>
      </c>
    </row>
    <row r="70" spans="1:19" x14ac:dyDescent="0.25">
      <c r="A70" s="46" t="s">
        <v>299</v>
      </c>
      <c r="B70" s="46" t="s">
        <v>300</v>
      </c>
      <c r="C70" s="74" t="s">
        <v>39</v>
      </c>
      <c r="D70" s="74" t="s">
        <v>170</v>
      </c>
      <c r="E70" s="74" t="s">
        <v>202</v>
      </c>
      <c r="F70" s="46">
        <v>67</v>
      </c>
      <c r="G70" s="81">
        <v>43245</v>
      </c>
      <c r="H70" s="46">
        <v>1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15">
        <v>0</v>
      </c>
      <c r="R70" s="15">
        <v>0</v>
      </c>
    </row>
    <row r="71" spans="1:19" x14ac:dyDescent="0.25">
      <c r="A71" s="46" t="s">
        <v>252</v>
      </c>
      <c r="B71" s="46" t="s">
        <v>253</v>
      </c>
      <c r="C71" s="74" t="s">
        <v>23</v>
      </c>
      <c r="D71" s="74" t="s">
        <v>154</v>
      </c>
      <c r="E71" s="74" t="s">
        <v>202</v>
      </c>
      <c r="F71" s="46">
        <v>68</v>
      </c>
      <c r="G71" s="81">
        <v>43245</v>
      </c>
      <c r="H71" s="46">
        <v>1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15">
        <v>0</v>
      </c>
      <c r="R71" s="15">
        <v>0</v>
      </c>
    </row>
    <row r="72" spans="1:19" x14ac:dyDescent="0.25">
      <c r="A72" s="46" t="s">
        <v>252</v>
      </c>
      <c r="B72" s="46" t="s">
        <v>253</v>
      </c>
      <c r="C72" s="74" t="s">
        <v>12</v>
      </c>
      <c r="D72" s="74" t="s">
        <v>143</v>
      </c>
      <c r="E72" s="74" t="s">
        <v>202</v>
      </c>
      <c r="F72" s="46">
        <v>69</v>
      </c>
      <c r="G72" s="81">
        <v>43245</v>
      </c>
      <c r="H72" s="46">
        <v>1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15">
        <v>0</v>
      </c>
      <c r="R72" s="15">
        <v>0</v>
      </c>
    </row>
    <row r="73" spans="1:19" x14ac:dyDescent="0.25">
      <c r="A73" s="46" t="s">
        <v>252</v>
      </c>
      <c r="B73" s="46" t="s">
        <v>253</v>
      </c>
      <c r="C73" s="74" t="s">
        <v>23</v>
      </c>
      <c r="D73" s="74" t="s">
        <v>154</v>
      </c>
      <c r="E73" s="74" t="s">
        <v>202</v>
      </c>
      <c r="F73" s="46">
        <v>70</v>
      </c>
      <c r="G73" s="81">
        <v>43245</v>
      </c>
      <c r="H73" s="46">
        <v>1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15">
        <v>0</v>
      </c>
      <c r="R73" s="15">
        <v>0</v>
      </c>
    </row>
    <row r="74" spans="1:19" s="79" customFormat="1" x14ac:dyDescent="0.25">
      <c r="A74" s="46" t="s">
        <v>252</v>
      </c>
      <c r="B74" s="46" t="s">
        <v>253</v>
      </c>
      <c r="C74" s="74" t="s">
        <v>39</v>
      </c>
      <c r="D74" s="74" t="s">
        <v>170</v>
      </c>
      <c r="E74" s="74" t="s">
        <v>202</v>
      </c>
      <c r="F74" s="46">
        <v>71</v>
      </c>
      <c r="G74" s="81">
        <v>43245</v>
      </c>
      <c r="H74" s="46">
        <v>1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15">
        <v>0</v>
      </c>
      <c r="R74" s="15">
        <v>0</v>
      </c>
      <c r="S74" s="15"/>
    </row>
    <row r="75" spans="1:19" x14ac:dyDescent="0.25">
      <c r="A75" s="46" t="s">
        <v>252</v>
      </c>
      <c r="B75" s="46" t="s">
        <v>253</v>
      </c>
      <c r="C75" s="74" t="s">
        <v>39</v>
      </c>
      <c r="D75" s="74" t="s">
        <v>170</v>
      </c>
      <c r="E75" s="74" t="s">
        <v>202</v>
      </c>
      <c r="F75" s="46">
        <v>72</v>
      </c>
      <c r="G75" s="81">
        <v>43245</v>
      </c>
      <c r="H75" s="46">
        <v>1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15">
        <v>0</v>
      </c>
      <c r="R75" s="15">
        <v>0</v>
      </c>
    </row>
    <row r="76" spans="1:19" s="79" customFormat="1" x14ac:dyDescent="0.25">
      <c r="A76" s="46" t="s">
        <v>252</v>
      </c>
      <c r="B76" s="46" t="s">
        <v>253</v>
      </c>
      <c r="C76" s="74" t="s">
        <v>39</v>
      </c>
      <c r="D76" s="74" t="s">
        <v>170</v>
      </c>
      <c r="E76" s="74" t="s">
        <v>202</v>
      </c>
      <c r="F76" s="46">
        <v>73</v>
      </c>
      <c r="G76" s="81">
        <v>43245</v>
      </c>
      <c r="H76" s="46">
        <v>1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15">
        <v>0</v>
      </c>
      <c r="R76" s="15">
        <v>0</v>
      </c>
      <c r="S76" s="15"/>
    </row>
    <row r="77" spans="1:19" x14ac:dyDescent="0.25">
      <c r="A77" s="46" t="s">
        <v>277</v>
      </c>
      <c r="B77" s="46" t="s">
        <v>278</v>
      </c>
      <c r="C77" s="74" t="s">
        <v>44</v>
      </c>
      <c r="D77" s="74" t="s">
        <v>175</v>
      </c>
      <c r="E77" s="74" t="s">
        <v>202</v>
      </c>
      <c r="F77" s="46">
        <v>74</v>
      </c>
      <c r="G77" s="81">
        <v>43245</v>
      </c>
      <c r="H77" s="46">
        <v>1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15">
        <v>0</v>
      </c>
      <c r="R77" s="15">
        <v>0</v>
      </c>
    </row>
    <row r="78" spans="1:19" s="79" customFormat="1" x14ac:dyDescent="0.25">
      <c r="A78" s="46" t="s">
        <v>277</v>
      </c>
      <c r="B78" s="46" t="s">
        <v>278</v>
      </c>
      <c r="C78" s="74" t="s">
        <v>23</v>
      </c>
      <c r="D78" s="74" t="s">
        <v>154</v>
      </c>
      <c r="E78" s="74" t="s">
        <v>202</v>
      </c>
      <c r="F78" s="46">
        <v>75</v>
      </c>
      <c r="G78" s="81">
        <v>43245</v>
      </c>
      <c r="H78" s="46">
        <v>1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15">
        <v>0</v>
      </c>
      <c r="R78" s="15">
        <v>0</v>
      </c>
      <c r="S78" s="15"/>
    </row>
    <row r="79" spans="1:19" x14ac:dyDescent="0.25">
      <c r="A79" s="46" t="s">
        <v>277</v>
      </c>
      <c r="B79" s="46" t="s">
        <v>278</v>
      </c>
      <c r="C79" s="74" t="s">
        <v>23</v>
      </c>
      <c r="D79" s="74" t="s">
        <v>154</v>
      </c>
      <c r="E79" s="74" t="s">
        <v>202</v>
      </c>
      <c r="F79" s="46">
        <v>76</v>
      </c>
      <c r="G79" s="81">
        <v>43245</v>
      </c>
      <c r="H79" s="46">
        <v>1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15">
        <v>0</v>
      </c>
      <c r="R79" s="15">
        <v>0</v>
      </c>
    </row>
    <row r="80" spans="1:19" x14ac:dyDescent="0.25">
      <c r="A80" s="46" t="s">
        <v>277</v>
      </c>
      <c r="B80" s="46" t="s">
        <v>278</v>
      </c>
      <c r="C80" s="74" t="s">
        <v>44</v>
      </c>
      <c r="D80" s="74" t="s">
        <v>175</v>
      </c>
      <c r="E80" s="74" t="s">
        <v>202</v>
      </c>
      <c r="F80" s="46">
        <v>77</v>
      </c>
      <c r="G80" s="81">
        <v>43245</v>
      </c>
      <c r="H80" s="46">
        <v>1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15">
        <v>0</v>
      </c>
      <c r="R80" s="15">
        <v>0</v>
      </c>
    </row>
    <row r="81" spans="1:18" x14ac:dyDescent="0.25">
      <c r="A81" s="46" t="s">
        <v>277</v>
      </c>
      <c r="B81" s="46" t="s">
        <v>278</v>
      </c>
      <c r="C81" s="74" t="s">
        <v>23</v>
      </c>
      <c r="D81" s="74" t="s">
        <v>154</v>
      </c>
      <c r="E81" s="74" t="s">
        <v>202</v>
      </c>
      <c r="F81" s="46">
        <v>78</v>
      </c>
      <c r="G81" s="81">
        <v>43245</v>
      </c>
      <c r="H81" s="46">
        <v>1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15">
        <v>0</v>
      </c>
      <c r="R81" s="15">
        <v>0</v>
      </c>
    </row>
    <row r="82" spans="1:18" x14ac:dyDescent="0.25">
      <c r="A82" s="46" t="s">
        <v>277</v>
      </c>
      <c r="B82" s="46" t="s">
        <v>278</v>
      </c>
      <c r="C82" s="74" t="s">
        <v>44</v>
      </c>
      <c r="D82" s="74" t="s">
        <v>175</v>
      </c>
      <c r="E82" s="74" t="s">
        <v>202</v>
      </c>
      <c r="F82" s="46">
        <v>79</v>
      </c>
      <c r="G82" s="81">
        <v>43245</v>
      </c>
      <c r="H82" s="46">
        <v>1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15">
        <v>0</v>
      </c>
      <c r="R82" s="15">
        <v>0</v>
      </c>
    </row>
    <row r="83" spans="1:18" x14ac:dyDescent="0.25">
      <c r="A83" s="46" t="s">
        <v>277</v>
      </c>
      <c r="B83" s="46" t="s">
        <v>278</v>
      </c>
      <c r="C83" s="74" t="s">
        <v>235</v>
      </c>
      <c r="D83" s="74" t="s">
        <v>158</v>
      </c>
      <c r="E83" s="74" t="s">
        <v>202</v>
      </c>
      <c r="F83" s="46">
        <v>80</v>
      </c>
      <c r="G83" s="81">
        <v>43245</v>
      </c>
      <c r="H83" s="46">
        <v>1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15">
        <v>0</v>
      </c>
      <c r="R83" s="15">
        <v>0</v>
      </c>
    </row>
    <row r="84" spans="1:18" x14ac:dyDescent="0.25">
      <c r="A84" s="46" t="s">
        <v>277</v>
      </c>
      <c r="B84" s="46" t="s">
        <v>278</v>
      </c>
      <c r="C84" s="74" t="s">
        <v>23</v>
      </c>
      <c r="D84" s="74" t="s">
        <v>154</v>
      </c>
      <c r="E84" s="74" t="s">
        <v>202</v>
      </c>
      <c r="F84" s="46">
        <v>81</v>
      </c>
      <c r="G84" s="81">
        <v>43245</v>
      </c>
      <c r="H84" s="46">
        <v>1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15">
        <v>0</v>
      </c>
      <c r="R84" s="15">
        <v>0</v>
      </c>
    </row>
    <row r="85" spans="1:18" x14ac:dyDescent="0.25">
      <c r="A85" s="46" t="s">
        <v>277</v>
      </c>
      <c r="B85" s="46" t="s">
        <v>278</v>
      </c>
      <c r="C85" s="74" t="s">
        <v>39</v>
      </c>
      <c r="D85" s="74" t="s">
        <v>170</v>
      </c>
      <c r="E85" s="74" t="s">
        <v>202</v>
      </c>
      <c r="F85" s="46">
        <v>82</v>
      </c>
      <c r="G85" s="81">
        <v>43245</v>
      </c>
      <c r="H85" s="46">
        <v>1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15">
        <v>0</v>
      </c>
      <c r="R85" s="15">
        <v>0</v>
      </c>
    </row>
    <row r="86" spans="1:18" x14ac:dyDescent="0.25">
      <c r="A86" s="46" t="s">
        <v>252</v>
      </c>
      <c r="B86" s="46" t="s">
        <v>253</v>
      </c>
      <c r="C86" s="74" t="s">
        <v>23</v>
      </c>
      <c r="D86" s="74" t="s">
        <v>154</v>
      </c>
      <c r="E86" s="74" t="s">
        <v>202</v>
      </c>
      <c r="F86" s="46">
        <v>83</v>
      </c>
      <c r="G86" s="81">
        <v>43245</v>
      </c>
      <c r="H86" s="46">
        <v>1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15">
        <v>0</v>
      </c>
      <c r="R86" s="15">
        <v>0</v>
      </c>
    </row>
    <row r="87" spans="1:18" x14ac:dyDescent="0.25">
      <c r="A87" s="46" t="s">
        <v>252</v>
      </c>
      <c r="B87" s="46" t="s">
        <v>253</v>
      </c>
      <c r="C87" s="74" t="s">
        <v>23</v>
      </c>
      <c r="D87" s="74" t="s">
        <v>154</v>
      </c>
      <c r="E87" s="74" t="s">
        <v>202</v>
      </c>
      <c r="F87" s="46">
        <v>84</v>
      </c>
      <c r="G87" s="81">
        <v>43245</v>
      </c>
      <c r="H87" s="46">
        <v>1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15">
        <v>0</v>
      </c>
      <c r="R87" s="15">
        <v>0</v>
      </c>
    </row>
    <row r="88" spans="1:18" x14ac:dyDescent="0.25">
      <c r="A88" s="46" t="s">
        <v>252</v>
      </c>
      <c r="B88" s="46" t="s">
        <v>253</v>
      </c>
      <c r="C88" s="74" t="s">
        <v>23</v>
      </c>
      <c r="D88" s="74" t="s">
        <v>154</v>
      </c>
      <c r="E88" s="74" t="s">
        <v>202</v>
      </c>
      <c r="F88" s="46">
        <v>85</v>
      </c>
      <c r="G88" s="81">
        <v>43245</v>
      </c>
      <c r="H88" s="46">
        <v>1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15">
        <v>0</v>
      </c>
      <c r="R88" s="15">
        <v>0</v>
      </c>
    </row>
    <row r="89" spans="1:18" x14ac:dyDescent="0.25">
      <c r="A89" s="46" t="s">
        <v>252</v>
      </c>
      <c r="B89" s="46" t="s">
        <v>253</v>
      </c>
      <c r="C89" s="74" t="s">
        <v>23</v>
      </c>
      <c r="D89" s="74" t="s">
        <v>154</v>
      </c>
      <c r="E89" s="74" t="s">
        <v>202</v>
      </c>
      <c r="F89" s="46">
        <v>86</v>
      </c>
      <c r="G89" s="81">
        <v>43245</v>
      </c>
      <c r="H89" s="46">
        <v>1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15">
        <v>0</v>
      </c>
      <c r="R89" s="15">
        <v>0</v>
      </c>
    </row>
    <row r="90" spans="1:18" x14ac:dyDescent="0.25">
      <c r="A90" s="46" t="s">
        <v>252</v>
      </c>
      <c r="B90" s="46" t="s">
        <v>253</v>
      </c>
      <c r="C90" s="74" t="s">
        <v>23</v>
      </c>
      <c r="D90" s="74" t="s">
        <v>154</v>
      </c>
      <c r="E90" s="74" t="s">
        <v>202</v>
      </c>
      <c r="F90" s="46">
        <v>87</v>
      </c>
      <c r="G90" s="81">
        <v>43245</v>
      </c>
      <c r="H90" s="46">
        <v>1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15">
        <v>0</v>
      </c>
      <c r="R90" s="15">
        <v>0</v>
      </c>
    </row>
    <row r="91" spans="1:18" x14ac:dyDescent="0.25">
      <c r="A91" s="46" t="s">
        <v>195</v>
      </c>
      <c r="B91" s="46" t="s">
        <v>230</v>
      </c>
      <c r="C91" s="74" t="s">
        <v>31</v>
      </c>
      <c r="D91" s="74" t="s">
        <v>162</v>
      </c>
      <c r="E91" s="74" t="s">
        <v>202</v>
      </c>
      <c r="F91" s="46">
        <v>88</v>
      </c>
      <c r="G91" s="81">
        <v>43248</v>
      </c>
      <c r="H91" s="46">
        <v>1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15">
        <v>0</v>
      </c>
      <c r="R91" s="15">
        <v>0</v>
      </c>
    </row>
    <row r="92" spans="1:18" x14ac:dyDescent="0.25">
      <c r="A92" s="46" t="s">
        <v>195</v>
      </c>
      <c r="B92" s="46" t="s">
        <v>230</v>
      </c>
      <c r="C92" s="74" t="s">
        <v>31</v>
      </c>
      <c r="D92" s="74" t="s">
        <v>162</v>
      </c>
      <c r="E92" s="74" t="s">
        <v>202</v>
      </c>
      <c r="F92" s="46">
        <v>89</v>
      </c>
      <c r="G92" s="81">
        <v>43248</v>
      </c>
      <c r="H92" s="82">
        <v>1</v>
      </c>
      <c r="I92" s="46">
        <v>1</v>
      </c>
      <c r="J92" s="46">
        <v>1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15">
        <v>0</v>
      </c>
      <c r="R92" s="15">
        <v>0</v>
      </c>
    </row>
    <row r="93" spans="1:18" x14ac:dyDescent="0.25">
      <c r="A93" s="46" t="s">
        <v>195</v>
      </c>
      <c r="B93" s="46" t="s">
        <v>230</v>
      </c>
      <c r="C93" s="74" t="s">
        <v>31</v>
      </c>
      <c r="D93" s="74" t="s">
        <v>162</v>
      </c>
      <c r="E93" s="74" t="s">
        <v>202</v>
      </c>
      <c r="F93" s="46">
        <v>90</v>
      </c>
      <c r="G93" s="81">
        <v>43248</v>
      </c>
      <c r="H93" s="46">
        <v>1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15">
        <v>0</v>
      </c>
      <c r="R93" s="15">
        <v>0</v>
      </c>
    </row>
    <row r="94" spans="1:18" x14ac:dyDescent="0.25">
      <c r="A94" s="46" t="s">
        <v>195</v>
      </c>
      <c r="B94" s="46" t="s">
        <v>230</v>
      </c>
      <c r="C94" s="74" t="s">
        <v>31</v>
      </c>
      <c r="D94" s="74" t="s">
        <v>162</v>
      </c>
      <c r="E94" s="74" t="s">
        <v>202</v>
      </c>
      <c r="F94" s="46">
        <v>91</v>
      </c>
      <c r="G94" s="81">
        <v>43248</v>
      </c>
      <c r="H94" s="46">
        <v>1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15">
        <v>0</v>
      </c>
      <c r="R94" s="15">
        <v>0</v>
      </c>
    </row>
    <row r="95" spans="1:18" x14ac:dyDescent="0.25">
      <c r="A95" s="46" t="s">
        <v>195</v>
      </c>
      <c r="B95" s="46" t="s">
        <v>230</v>
      </c>
      <c r="C95" s="74" t="s">
        <v>31</v>
      </c>
      <c r="D95" s="74" t="s">
        <v>162</v>
      </c>
      <c r="E95" s="74" t="s">
        <v>202</v>
      </c>
      <c r="F95" s="46">
        <v>92</v>
      </c>
      <c r="G95" s="81">
        <v>43248</v>
      </c>
      <c r="H95" s="82">
        <v>1</v>
      </c>
      <c r="I95" s="46">
        <v>0</v>
      </c>
      <c r="J95" s="46">
        <v>1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15">
        <v>0</v>
      </c>
      <c r="R95" s="15">
        <v>0</v>
      </c>
    </row>
    <row r="96" spans="1:18" x14ac:dyDescent="0.25">
      <c r="A96" s="46" t="s">
        <v>195</v>
      </c>
      <c r="B96" s="46" t="s">
        <v>230</v>
      </c>
      <c r="C96" s="74" t="s">
        <v>31</v>
      </c>
      <c r="D96" s="74" t="s">
        <v>162</v>
      </c>
      <c r="E96" s="74" t="s">
        <v>202</v>
      </c>
      <c r="F96" s="46">
        <v>93</v>
      </c>
      <c r="G96" s="81">
        <v>43248</v>
      </c>
      <c r="H96" s="82">
        <v>1</v>
      </c>
      <c r="I96" s="46">
        <v>1</v>
      </c>
      <c r="J96" s="46">
        <v>1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15">
        <v>0</v>
      </c>
      <c r="R96" s="15">
        <v>0</v>
      </c>
    </row>
    <row r="97" spans="1:19" x14ac:dyDescent="0.25">
      <c r="A97" s="46" t="s">
        <v>195</v>
      </c>
      <c r="B97" s="46" t="s">
        <v>230</v>
      </c>
      <c r="C97" s="74" t="s">
        <v>31</v>
      </c>
      <c r="D97" s="74" t="s">
        <v>162</v>
      </c>
      <c r="E97" s="74" t="s">
        <v>202</v>
      </c>
      <c r="F97" s="46">
        <v>94</v>
      </c>
      <c r="G97" s="81">
        <v>43248</v>
      </c>
      <c r="H97" s="46">
        <v>1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15">
        <v>0</v>
      </c>
      <c r="R97" s="15">
        <v>0</v>
      </c>
    </row>
    <row r="98" spans="1:19" x14ac:dyDescent="0.25">
      <c r="A98" s="46" t="s">
        <v>195</v>
      </c>
      <c r="B98" s="46" t="s">
        <v>230</v>
      </c>
      <c r="C98" s="74" t="s">
        <v>31</v>
      </c>
      <c r="D98" s="74" t="s">
        <v>162</v>
      </c>
      <c r="E98" s="74" t="s">
        <v>202</v>
      </c>
      <c r="F98" s="46">
        <v>95</v>
      </c>
      <c r="G98" s="81">
        <v>43248</v>
      </c>
      <c r="H98" s="82">
        <v>1</v>
      </c>
      <c r="I98" s="46">
        <v>0</v>
      </c>
      <c r="J98" s="46">
        <v>1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15">
        <v>0</v>
      </c>
      <c r="R98" s="15">
        <v>0</v>
      </c>
    </row>
    <row r="99" spans="1:19" x14ac:dyDescent="0.25">
      <c r="A99" s="46" t="s">
        <v>195</v>
      </c>
      <c r="B99" s="46" t="s">
        <v>230</v>
      </c>
      <c r="C99" s="74" t="s">
        <v>31</v>
      </c>
      <c r="D99" s="74" t="s">
        <v>162</v>
      </c>
      <c r="E99" s="74" t="s">
        <v>202</v>
      </c>
      <c r="F99" s="46">
        <v>96</v>
      </c>
      <c r="G99" s="81">
        <v>43248</v>
      </c>
      <c r="H99" s="46">
        <v>1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15">
        <v>0</v>
      </c>
      <c r="R99" s="15">
        <v>0</v>
      </c>
    </row>
    <row r="100" spans="1:19" x14ac:dyDescent="0.25">
      <c r="A100" s="46" t="s">
        <v>195</v>
      </c>
      <c r="B100" s="46" t="s">
        <v>230</v>
      </c>
      <c r="C100" s="74" t="s">
        <v>31</v>
      </c>
      <c r="D100" s="74" t="s">
        <v>162</v>
      </c>
      <c r="E100" s="74" t="s">
        <v>202</v>
      </c>
      <c r="F100" s="46">
        <v>97</v>
      </c>
      <c r="G100" s="81">
        <v>43248</v>
      </c>
      <c r="H100" s="46">
        <v>1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15">
        <v>0</v>
      </c>
      <c r="R100" s="15">
        <v>0</v>
      </c>
    </row>
    <row r="101" spans="1:19" x14ac:dyDescent="0.25">
      <c r="A101" s="46" t="s">
        <v>195</v>
      </c>
      <c r="B101" s="46" t="s">
        <v>230</v>
      </c>
      <c r="C101" s="74" t="s">
        <v>31</v>
      </c>
      <c r="D101" s="74" t="s">
        <v>162</v>
      </c>
      <c r="E101" s="74" t="s">
        <v>202</v>
      </c>
      <c r="F101" s="46">
        <v>98</v>
      </c>
      <c r="G101" s="81">
        <v>43248</v>
      </c>
      <c r="H101" s="46">
        <v>1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15">
        <v>0</v>
      </c>
      <c r="R101" s="15">
        <v>0</v>
      </c>
    </row>
    <row r="102" spans="1:19" s="79" customFormat="1" x14ac:dyDescent="0.25">
      <c r="A102" s="46" t="s">
        <v>195</v>
      </c>
      <c r="B102" s="46" t="s">
        <v>230</v>
      </c>
      <c r="C102" s="74" t="s">
        <v>31</v>
      </c>
      <c r="D102" s="74" t="s">
        <v>162</v>
      </c>
      <c r="E102" s="74" t="s">
        <v>202</v>
      </c>
      <c r="F102" s="46">
        <v>99</v>
      </c>
      <c r="G102" s="81">
        <v>43248</v>
      </c>
      <c r="H102" s="82">
        <v>1</v>
      </c>
      <c r="I102" s="46">
        <v>0</v>
      </c>
      <c r="J102" s="46">
        <v>1</v>
      </c>
      <c r="K102" s="82">
        <v>1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15">
        <v>0</v>
      </c>
      <c r="R102" s="15">
        <v>0</v>
      </c>
      <c r="S102" s="15"/>
    </row>
    <row r="103" spans="1:19" x14ac:dyDescent="0.25">
      <c r="A103" s="46" t="s">
        <v>195</v>
      </c>
      <c r="B103" s="46" t="s">
        <v>230</v>
      </c>
      <c r="C103" s="74" t="s">
        <v>31</v>
      </c>
      <c r="D103" s="74" t="s">
        <v>162</v>
      </c>
      <c r="E103" s="74" t="s">
        <v>202</v>
      </c>
      <c r="F103" s="46">
        <v>100</v>
      </c>
      <c r="G103" s="81">
        <v>43248</v>
      </c>
      <c r="H103" s="46">
        <v>1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15">
        <v>0</v>
      </c>
      <c r="R103" s="15">
        <v>0</v>
      </c>
    </row>
    <row r="104" spans="1:19" s="79" customFormat="1" x14ac:dyDescent="0.25">
      <c r="A104" s="46" t="s">
        <v>195</v>
      </c>
      <c r="B104" s="46" t="s">
        <v>230</v>
      </c>
      <c r="C104" s="74" t="s">
        <v>31</v>
      </c>
      <c r="D104" s="74" t="s">
        <v>162</v>
      </c>
      <c r="E104" s="74" t="s">
        <v>202</v>
      </c>
      <c r="F104" s="46">
        <v>101</v>
      </c>
      <c r="G104" s="81">
        <v>43248</v>
      </c>
      <c r="H104" s="82">
        <v>1</v>
      </c>
      <c r="I104" s="46">
        <v>0</v>
      </c>
      <c r="J104" s="46">
        <v>1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15">
        <v>0</v>
      </c>
      <c r="R104" s="15">
        <v>0</v>
      </c>
      <c r="S104" s="15"/>
    </row>
    <row r="105" spans="1:19" x14ac:dyDescent="0.25">
      <c r="A105" s="46" t="s">
        <v>195</v>
      </c>
      <c r="B105" s="46" t="s">
        <v>230</v>
      </c>
      <c r="C105" s="74" t="s">
        <v>31</v>
      </c>
      <c r="D105" s="74" t="s">
        <v>162</v>
      </c>
      <c r="E105" s="74" t="s">
        <v>202</v>
      </c>
      <c r="F105" s="46">
        <v>102</v>
      </c>
      <c r="G105" s="81">
        <v>43248</v>
      </c>
      <c r="H105" s="82">
        <v>1</v>
      </c>
      <c r="I105" s="46">
        <v>0</v>
      </c>
      <c r="J105" s="46">
        <v>1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15">
        <v>0</v>
      </c>
      <c r="R105" s="15">
        <v>0</v>
      </c>
    </row>
    <row r="106" spans="1:19" x14ac:dyDescent="0.25">
      <c r="A106" s="46" t="s">
        <v>195</v>
      </c>
      <c r="B106" s="46" t="s">
        <v>230</v>
      </c>
      <c r="C106" s="74" t="s">
        <v>31</v>
      </c>
      <c r="D106" s="74" t="s">
        <v>162</v>
      </c>
      <c r="E106" s="74" t="s">
        <v>202</v>
      </c>
      <c r="F106" s="46">
        <v>103</v>
      </c>
      <c r="G106" s="81">
        <v>43248</v>
      </c>
      <c r="H106" s="82">
        <v>1</v>
      </c>
      <c r="I106" s="46">
        <v>0</v>
      </c>
      <c r="J106" s="46">
        <v>1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15">
        <v>0</v>
      </c>
      <c r="R106" s="15">
        <v>0</v>
      </c>
    </row>
    <row r="107" spans="1:19" x14ac:dyDescent="0.25">
      <c r="A107" s="46" t="s">
        <v>195</v>
      </c>
      <c r="B107" s="46" t="s">
        <v>230</v>
      </c>
      <c r="C107" s="74" t="s">
        <v>31</v>
      </c>
      <c r="D107" s="74" t="s">
        <v>162</v>
      </c>
      <c r="E107" s="74" t="s">
        <v>202</v>
      </c>
      <c r="F107" s="46">
        <v>104</v>
      </c>
      <c r="G107" s="81">
        <v>43248</v>
      </c>
      <c r="H107" s="46">
        <v>1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15">
        <v>0</v>
      </c>
      <c r="R107" s="15">
        <v>0</v>
      </c>
    </row>
    <row r="108" spans="1:19" s="79" customFormat="1" x14ac:dyDescent="0.25">
      <c r="A108" s="46" t="s">
        <v>195</v>
      </c>
      <c r="B108" s="46" t="s">
        <v>230</v>
      </c>
      <c r="C108" s="74" t="s">
        <v>31</v>
      </c>
      <c r="D108" s="74" t="s">
        <v>162</v>
      </c>
      <c r="E108" s="74" t="s">
        <v>202</v>
      </c>
      <c r="F108" s="46">
        <v>105</v>
      </c>
      <c r="G108" s="81">
        <v>43248</v>
      </c>
      <c r="H108" s="46">
        <v>1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15">
        <v>0</v>
      </c>
      <c r="R108" s="15">
        <v>0</v>
      </c>
      <c r="S108" s="15"/>
    </row>
    <row r="109" spans="1:19" x14ac:dyDescent="0.25">
      <c r="A109" s="46" t="s">
        <v>195</v>
      </c>
      <c r="B109" s="46" t="s">
        <v>230</v>
      </c>
      <c r="C109" s="74" t="s">
        <v>31</v>
      </c>
      <c r="D109" s="74" t="s">
        <v>162</v>
      </c>
      <c r="E109" s="74" t="s">
        <v>206</v>
      </c>
      <c r="F109" s="46">
        <v>106</v>
      </c>
      <c r="G109" s="81">
        <v>43248</v>
      </c>
      <c r="H109" s="46">
        <v>1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15">
        <v>0</v>
      </c>
      <c r="R109" s="15">
        <v>0</v>
      </c>
    </row>
    <row r="110" spans="1:19" x14ac:dyDescent="0.25">
      <c r="A110" s="46" t="s">
        <v>195</v>
      </c>
      <c r="B110" s="46" t="s">
        <v>230</v>
      </c>
      <c r="C110" s="74" t="s">
        <v>31</v>
      </c>
      <c r="D110" s="74" t="s">
        <v>162</v>
      </c>
      <c r="E110" s="74" t="s">
        <v>202</v>
      </c>
      <c r="F110" s="46">
        <v>107</v>
      </c>
      <c r="G110" s="81">
        <v>43248</v>
      </c>
      <c r="H110" s="46">
        <v>1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15">
        <v>0</v>
      </c>
      <c r="R110" s="15">
        <v>0</v>
      </c>
    </row>
    <row r="111" spans="1:19" x14ac:dyDescent="0.25">
      <c r="A111" s="46" t="s">
        <v>195</v>
      </c>
      <c r="B111" s="46" t="s">
        <v>230</v>
      </c>
      <c r="C111" s="74" t="s">
        <v>31</v>
      </c>
      <c r="D111" s="74" t="s">
        <v>162</v>
      </c>
      <c r="E111" s="74" t="s">
        <v>202</v>
      </c>
      <c r="F111" s="46">
        <v>108</v>
      </c>
      <c r="G111" s="81">
        <v>43248</v>
      </c>
      <c r="H111" s="46">
        <v>1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15">
        <v>0</v>
      </c>
      <c r="R111" s="15">
        <v>0</v>
      </c>
    </row>
    <row r="112" spans="1:19" x14ac:dyDescent="0.25">
      <c r="A112" s="46" t="s">
        <v>195</v>
      </c>
      <c r="B112" s="46" t="s">
        <v>230</v>
      </c>
      <c r="C112" s="74" t="s">
        <v>31</v>
      </c>
      <c r="D112" s="74" t="s">
        <v>162</v>
      </c>
      <c r="E112" s="74" t="s">
        <v>202</v>
      </c>
      <c r="F112" s="46">
        <v>109</v>
      </c>
      <c r="G112" s="81">
        <v>43248</v>
      </c>
      <c r="H112" s="46">
        <v>1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15">
        <v>0</v>
      </c>
      <c r="R112" s="15">
        <v>0</v>
      </c>
    </row>
    <row r="113" spans="1:18" x14ac:dyDescent="0.25">
      <c r="A113" s="46" t="s">
        <v>195</v>
      </c>
      <c r="B113" s="46" t="s">
        <v>230</v>
      </c>
      <c r="C113" s="74" t="s">
        <v>31</v>
      </c>
      <c r="D113" s="74" t="s">
        <v>162</v>
      </c>
      <c r="E113" s="74" t="s">
        <v>202</v>
      </c>
      <c r="F113" s="46">
        <v>110</v>
      </c>
      <c r="G113" s="81">
        <v>43248</v>
      </c>
      <c r="H113" s="46">
        <v>1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15">
        <v>0</v>
      </c>
      <c r="R113" s="15">
        <v>0</v>
      </c>
    </row>
    <row r="114" spans="1:18" x14ac:dyDescent="0.25">
      <c r="A114" s="46" t="s">
        <v>195</v>
      </c>
      <c r="B114" s="46" t="s">
        <v>230</v>
      </c>
      <c r="C114" s="74" t="s">
        <v>31</v>
      </c>
      <c r="D114" s="74" t="s">
        <v>162</v>
      </c>
      <c r="E114" s="74" t="s">
        <v>202</v>
      </c>
      <c r="F114" s="46">
        <v>111</v>
      </c>
      <c r="G114" s="81">
        <v>43248</v>
      </c>
      <c r="H114" s="46">
        <v>1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15">
        <v>0</v>
      </c>
      <c r="R114" s="15">
        <v>0</v>
      </c>
    </row>
    <row r="115" spans="1:18" x14ac:dyDescent="0.25">
      <c r="A115" s="46" t="s">
        <v>195</v>
      </c>
      <c r="B115" s="46" t="s">
        <v>230</v>
      </c>
      <c r="C115" s="74" t="s">
        <v>21</v>
      </c>
      <c r="D115" s="74" t="s">
        <v>152</v>
      </c>
      <c r="E115" s="74" t="s">
        <v>202</v>
      </c>
      <c r="F115" s="46">
        <v>112</v>
      </c>
      <c r="G115" s="81">
        <v>43248</v>
      </c>
      <c r="H115" s="46">
        <v>1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15">
        <v>0</v>
      </c>
      <c r="R115" s="15">
        <v>0</v>
      </c>
    </row>
    <row r="116" spans="1:18" x14ac:dyDescent="0.25">
      <c r="A116" s="46" t="s">
        <v>195</v>
      </c>
      <c r="B116" s="46" t="s">
        <v>230</v>
      </c>
      <c r="C116" s="74" t="s">
        <v>23</v>
      </c>
      <c r="D116" s="74" t="s">
        <v>154</v>
      </c>
      <c r="E116" s="74" t="s">
        <v>202</v>
      </c>
      <c r="F116" s="46">
        <v>113</v>
      </c>
      <c r="G116" s="81">
        <v>43248</v>
      </c>
      <c r="H116" s="46">
        <v>1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15">
        <v>0</v>
      </c>
      <c r="R116" s="15">
        <v>0</v>
      </c>
    </row>
    <row r="117" spans="1:18" x14ac:dyDescent="0.25">
      <c r="A117" s="46" t="s">
        <v>195</v>
      </c>
      <c r="B117" s="46" t="s">
        <v>230</v>
      </c>
      <c r="C117" s="74" t="s">
        <v>31</v>
      </c>
      <c r="D117" s="74" t="s">
        <v>162</v>
      </c>
      <c r="E117" s="74" t="s">
        <v>202</v>
      </c>
      <c r="F117" s="46">
        <v>114</v>
      </c>
      <c r="G117" s="81">
        <v>43248</v>
      </c>
      <c r="H117" s="46">
        <v>1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15">
        <v>0</v>
      </c>
      <c r="R117" s="15">
        <v>0</v>
      </c>
    </row>
    <row r="118" spans="1:18" x14ac:dyDescent="0.25">
      <c r="A118" s="46" t="s">
        <v>195</v>
      </c>
      <c r="B118" s="46" t="s">
        <v>230</v>
      </c>
      <c r="C118" s="74" t="s">
        <v>31</v>
      </c>
      <c r="D118" s="74" t="s">
        <v>162</v>
      </c>
      <c r="E118" s="74" t="s">
        <v>202</v>
      </c>
      <c r="F118" s="46">
        <v>115</v>
      </c>
      <c r="G118" s="81">
        <v>43248</v>
      </c>
      <c r="H118" s="82">
        <v>1</v>
      </c>
      <c r="I118" s="46">
        <v>0</v>
      </c>
      <c r="J118" s="46">
        <v>1</v>
      </c>
      <c r="K118" s="82">
        <v>0</v>
      </c>
      <c r="L118" s="46">
        <v>1</v>
      </c>
      <c r="M118" s="46">
        <v>0</v>
      </c>
      <c r="N118" s="46">
        <v>0</v>
      </c>
      <c r="O118" s="46">
        <v>0</v>
      </c>
      <c r="P118" s="46">
        <v>0</v>
      </c>
      <c r="Q118" s="15">
        <v>0</v>
      </c>
      <c r="R118" s="15">
        <v>0</v>
      </c>
    </row>
    <row r="119" spans="1:18" x14ac:dyDescent="0.25">
      <c r="A119" s="46" t="s">
        <v>195</v>
      </c>
      <c r="B119" s="46" t="s">
        <v>230</v>
      </c>
      <c r="C119" s="74" t="s">
        <v>32</v>
      </c>
      <c r="D119" s="74" t="s">
        <v>163</v>
      </c>
      <c r="E119" s="74" t="s">
        <v>202</v>
      </c>
      <c r="F119" s="46">
        <v>116</v>
      </c>
      <c r="G119" s="81">
        <v>43248</v>
      </c>
      <c r="H119" s="46">
        <v>1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15">
        <v>0</v>
      </c>
      <c r="R119" s="15">
        <v>0</v>
      </c>
    </row>
    <row r="120" spans="1:18" x14ac:dyDescent="0.25">
      <c r="A120" s="46" t="s">
        <v>195</v>
      </c>
      <c r="B120" s="46" t="s">
        <v>230</v>
      </c>
      <c r="C120" s="74" t="s">
        <v>31</v>
      </c>
      <c r="D120" s="74" t="s">
        <v>162</v>
      </c>
      <c r="E120" s="74" t="s">
        <v>202</v>
      </c>
      <c r="F120" s="46">
        <v>117</v>
      </c>
      <c r="G120" s="81">
        <v>43248</v>
      </c>
      <c r="H120" s="46">
        <v>1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15">
        <v>0</v>
      </c>
      <c r="R120" s="15">
        <v>0</v>
      </c>
    </row>
    <row r="121" spans="1:18" x14ac:dyDescent="0.25">
      <c r="A121" s="46" t="s">
        <v>195</v>
      </c>
      <c r="B121" s="46" t="s">
        <v>230</v>
      </c>
      <c r="C121" s="74" t="s">
        <v>31</v>
      </c>
      <c r="D121" s="74" t="s">
        <v>162</v>
      </c>
      <c r="E121" s="74" t="s">
        <v>202</v>
      </c>
      <c r="F121" s="46">
        <v>118</v>
      </c>
      <c r="G121" s="81">
        <v>43248</v>
      </c>
      <c r="H121" s="46">
        <v>1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  <c r="Q121" s="15">
        <v>0</v>
      </c>
      <c r="R121" s="15">
        <v>0</v>
      </c>
    </row>
    <row r="122" spans="1:18" x14ac:dyDescent="0.25">
      <c r="A122" s="46" t="s">
        <v>195</v>
      </c>
      <c r="B122" s="46" t="s">
        <v>230</v>
      </c>
      <c r="C122" s="74" t="s">
        <v>31</v>
      </c>
      <c r="D122" s="74" t="s">
        <v>162</v>
      </c>
      <c r="E122" s="74" t="s">
        <v>202</v>
      </c>
      <c r="F122" s="46">
        <v>119</v>
      </c>
      <c r="G122" s="81">
        <v>43248</v>
      </c>
      <c r="H122" s="46">
        <v>1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15">
        <v>0</v>
      </c>
      <c r="R122" s="15">
        <v>0</v>
      </c>
    </row>
    <row r="123" spans="1:18" x14ac:dyDescent="0.25">
      <c r="A123" s="46" t="s">
        <v>197</v>
      </c>
      <c r="B123" s="46" t="s">
        <v>207</v>
      </c>
      <c r="C123" s="74" t="s">
        <v>205</v>
      </c>
      <c r="D123" s="74" t="s">
        <v>161</v>
      </c>
      <c r="E123" s="76" t="s">
        <v>206</v>
      </c>
      <c r="F123" s="46">
        <v>120</v>
      </c>
      <c r="G123" s="81">
        <v>43248</v>
      </c>
      <c r="H123" s="46">
        <v>0</v>
      </c>
      <c r="I123" s="46">
        <v>0</v>
      </c>
      <c r="J123" s="46">
        <v>1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15">
        <v>0</v>
      </c>
    </row>
    <row r="124" spans="1:18" x14ac:dyDescent="0.25">
      <c r="A124" s="46" t="s">
        <v>197</v>
      </c>
      <c r="B124" s="46" t="s">
        <v>207</v>
      </c>
      <c r="C124" s="74" t="s">
        <v>205</v>
      </c>
      <c r="D124" s="74" t="s">
        <v>161</v>
      </c>
      <c r="E124" s="74" t="s">
        <v>202</v>
      </c>
      <c r="F124" s="46">
        <v>121</v>
      </c>
      <c r="G124" s="81">
        <v>43248</v>
      </c>
      <c r="H124" s="46">
        <v>0</v>
      </c>
      <c r="I124" s="46">
        <v>0</v>
      </c>
      <c r="J124" s="46">
        <v>1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15">
        <v>0</v>
      </c>
    </row>
    <row r="125" spans="1:18" x14ac:dyDescent="0.25">
      <c r="A125" s="46" t="s">
        <v>197</v>
      </c>
      <c r="B125" s="46" t="s">
        <v>207</v>
      </c>
      <c r="C125" s="74" t="s">
        <v>21</v>
      </c>
      <c r="D125" s="74" t="s">
        <v>152</v>
      </c>
      <c r="E125" s="74" t="s">
        <v>202</v>
      </c>
      <c r="F125" s="46">
        <v>122</v>
      </c>
      <c r="G125" s="81">
        <v>43248</v>
      </c>
      <c r="H125" s="46">
        <v>0</v>
      </c>
      <c r="I125" s="46">
        <v>0</v>
      </c>
      <c r="J125" s="46">
        <v>1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15">
        <v>0</v>
      </c>
    </row>
    <row r="126" spans="1:18" x14ac:dyDescent="0.25">
      <c r="A126" s="46" t="s">
        <v>197</v>
      </c>
      <c r="B126" s="46" t="s">
        <v>207</v>
      </c>
      <c r="C126" s="74" t="s">
        <v>205</v>
      </c>
      <c r="D126" s="74" t="s">
        <v>161</v>
      </c>
      <c r="E126" s="74" t="s">
        <v>202</v>
      </c>
      <c r="F126" s="46">
        <v>123</v>
      </c>
      <c r="G126" s="81">
        <v>43248</v>
      </c>
      <c r="H126" s="46">
        <v>0</v>
      </c>
      <c r="I126" s="46">
        <v>0</v>
      </c>
      <c r="J126" s="46">
        <v>1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15">
        <v>0</v>
      </c>
    </row>
    <row r="127" spans="1:18" x14ac:dyDescent="0.25">
      <c r="A127" s="46" t="s">
        <v>197</v>
      </c>
      <c r="B127" s="46" t="s">
        <v>207</v>
      </c>
      <c r="C127" s="74" t="s">
        <v>205</v>
      </c>
      <c r="D127" s="74" t="s">
        <v>161</v>
      </c>
      <c r="E127" s="74" t="s">
        <v>202</v>
      </c>
      <c r="F127" s="46">
        <v>124</v>
      </c>
      <c r="G127" s="81">
        <v>43248</v>
      </c>
      <c r="H127" s="46">
        <v>0</v>
      </c>
      <c r="I127" s="46">
        <v>0</v>
      </c>
      <c r="J127" s="46">
        <v>1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15">
        <v>0</v>
      </c>
    </row>
    <row r="128" spans="1:18" x14ac:dyDescent="0.25">
      <c r="A128" s="46" t="s">
        <v>197</v>
      </c>
      <c r="B128" s="46" t="s">
        <v>207</v>
      </c>
      <c r="C128" s="74" t="s">
        <v>205</v>
      </c>
      <c r="D128" s="74" t="s">
        <v>161</v>
      </c>
      <c r="E128" s="76" t="s">
        <v>206</v>
      </c>
      <c r="F128" s="46">
        <v>125</v>
      </c>
      <c r="G128" s="81">
        <v>43248</v>
      </c>
      <c r="H128" s="46">
        <v>0</v>
      </c>
      <c r="I128" s="46">
        <v>0</v>
      </c>
      <c r="J128" s="46">
        <v>1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15">
        <v>0</v>
      </c>
      <c r="R128" s="15">
        <v>0</v>
      </c>
    </row>
    <row r="129" spans="1:18" x14ac:dyDescent="0.25">
      <c r="A129" s="46" t="s">
        <v>197</v>
      </c>
      <c r="B129" s="46" t="s">
        <v>207</v>
      </c>
      <c r="C129" s="74" t="s">
        <v>205</v>
      </c>
      <c r="D129" s="74" t="s">
        <v>161</v>
      </c>
      <c r="E129" s="74" t="s">
        <v>202</v>
      </c>
      <c r="F129" s="46">
        <v>126</v>
      </c>
      <c r="G129" s="81">
        <v>43248</v>
      </c>
      <c r="H129" s="46">
        <v>0</v>
      </c>
      <c r="I129" s="46">
        <v>0</v>
      </c>
      <c r="J129" s="46">
        <v>1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15">
        <v>0</v>
      </c>
      <c r="R129" s="15">
        <v>0</v>
      </c>
    </row>
    <row r="130" spans="1:18" x14ac:dyDescent="0.25">
      <c r="A130" s="46" t="s">
        <v>197</v>
      </c>
      <c r="B130" s="46" t="s">
        <v>207</v>
      </c>
      <c r="C130" s="74" t="s">
        <v>205</v>
      </c>
      <c r="D130" s="74" t="s">
        <v>161</v>
      </c>
      <c r="E130" s="74" t="s">
        <v>202</v>
      </c>
      <c r="F130" s="46">
        <v>127</v>
      </c>
      <c r="G130" s="81">
        <v>43248</v>
      </c>
      <c r="H130" s="46">
        <v>0</v>
      </c>
      <c r="I130" s="46">
        <v>0</v>
      </c>
      <c r="J130" s="46">
        <v>1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15">
        <v>0</v>
      </c>
      <c r="R130" s="15">
        <v>0</v>
      </c>
    </row>
    <row r="131" spans="1:18" x14ac:dyDescent="0.25">
      <c r="A131" s="46" t="s">
        <v>197</v>
      </c>
      <c r="B131" s="46" t="s">
        <v>207</v>
      </c>
      <c r="C131" s="74" t="s">
        <v>205</v>
      </c>
      <c r="D131" s="74" t="s">
        <v>161</v>
      </c>
      <c r="E131" s="74" t="s">
        <v>202</v>
      </c>
      <c r="F131" s="46">
        <v>128</v>
      </c>
      <c r="G131" s="81">
        <v>43248</v>
      </c>
      <c r="H131" s="46">
        <v>0</v>
      </c>
      <c r="I131" s="46">
        <v>0</v>
      </c>
      <c r="J131" s="46">
        <v>1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15">
        <v>0</v>
      </c>
      <c r="R131" s="15">
        <v>0</v>
      </c>
    </row>
    <row r="132" spans="1:18" x14ac:dyDescent="0.25">
      <c r="A132" s="46" t="s">
        <v>197</v>
      </c>
      <c r="B132" s="46" t="s">
        <v>207</v>
      </c>
      <c r="C132" s="74" t="s">
        <v>205</v>
      </c>
      <c r="D132" s="74" t="s">
        <v>161</v>
      </c>
      <c r="E132" s="76" t="s">
        <v>206</v>
      </c>
      <c r="F132" s="46">
        <v>129</v>
      </c>
      <c r="G132" s="81">
        <v>43248</v>
      </c>
      <c r="H132" s="46">
        <v>0</v>
      </c>
      <c r="I132" s="46">
        <v>0</v>
      </c>
      <c r="J132" s="46">
        <v>1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15">
        <v>0</v>
      </c>
      <c r="R132" s="15">
        <v>0</v>
      </c>
    </row>
    <row r="133" spans="1:18" x14ac:dyDescent="0.25">
      <c r="A133" s="46" t="s">
        <v>197</v>
      </c>
      <c r="B133" s="46" t="s">
        <v>207</v>
      </c>
      <c r="C133" s="74" t="s">
        <v>205</v>
      </c>
      <c r="D133" s="74" t="s">
        <v>161</v>
      </c>
      <c r="E133" s="74" t="s">
        <v>202</v>
      </c>
      <c r="F133" s="46">
        <v>130</v>
      </c>
      <c r="G133" s="81">
        <v>43248</v>
      </c>
      <c r="H133" s="46">
        <v>0</v>
      </c>
      <c r="I133" s="46">
        <v>0</v>
      </c>
      <c r="J133" s="46">
        <v>1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15">
        <v>0</v>
      </c>
      <c r="R133" s="15">
        <v>0</v>
      </c>
    </row>
    <row r="134" spans="1:18" x14ac:dyDescent="0.25">
      <c r="A134" s="46" t="s">
        <v>197</v>
      </c>
      <c r="B134" s="46" t="s">
        <v>207</v>
      </c>
      <c r="C134" s="74" t="s">
        <v>205</v>
      </c>
      <c r="D134" s="74" t="s">
        <v>161</v>
      </c>
      <c r="E134" s="74" t="s">
        <v>202</v>
      </c>
      <c r="F134" s="46">
        <v>131</v>
      </c>
      <c r="G134" s="81">
        <v>43248</v>
      </c>
      <c r="H134" s="46">
        <v>0</v>
      </c>
      <c r="I134" s="46">
        <v>0</v>
      </c>
      <c r="J134" s="46">
        <v>1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15">
        <v>0</v>
      </c>
      <c r="R134" s="15">
        <v>0</v>
      </c>
    </row>
    <row r="135" spans="1:18" x14ac:dyDescent="0.25">
      <c r="A135" s="46" t="s">
        <v>197</v>
      </c>
      <c r="B135" s="46" t="s">
        <v>207</v>
      </c>
      <c r="C135" s="74" t="s">
        <v>205</v>
      </c>
      <c r="D135" s="74" t="s">
        <v>161</v>
      </c>
      <c r="E135" s="76" t="s">
        <v>206</v>
      </c>
      <c r="F135" s="46">
        <v>132</v>
      </c>
      <c r="G135" s="81">
        <v>43248</v>
      </c>
      <c r="H135" s="46">
        <v>0</v>
      </c>
      <c r="I135" s="46">
        <v>0</v>
      </c>
      <c r="J135" s="46">
        <v>1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15">
        <v>0</v>
      </c>
      <c r="R135" s="15">
        <v>0</v>
      </c>
    </row>
    <row r="136" spans="1:18" x14ac:dyDescent="0.25">
      <c r="A136" s="46" t="s">
        <v>197</v>
      </c>
      <c r="B136" s="46" t="s">
        <v>207</v>
      </c>
      <c r="C136" s="74" t="s">
        <v>205</v>
      </c>
      <c r="D136" s="74" t="s">
        <v>161</v>
      </c>
      <c r="E136" s="74" t="s">
        <v>202</v>
      </c>
      <c r="F136" s="46">
        <v>133</v>
      </c>
      <c r="G136" s="81">
        <v>43248</v>
      </c>
      <c r="H136" s="46">
        <v>0</v>
      </c>
      <c r="I136" s="46">
        <v>0</v>
      </c>
      <c r="J136" s="46">
        <v>1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15">
        <v>0</v>
      </c>
      <c r="R136" s="15">
        <v>0</v>
      </c>
    </row>
    <row r="137" spans="1:18" x14ac:dyDescent="0.25">
      <c r="A137" s="46" t="s">
        <v>197</v>
      </c>
      <c r="B137" s="46" t="s">
        <v>207</v>
      </c>
      <c r="C137" s="74" t="s">
        <v>205</v>
      </c>
      <c r="D137" s="74" t="s">
        <v>161</v>
      </c>
      <c r="E137" s="74" t="s">
        <v>202</v>
      </c>
      <c r="F137" s="46">
        <v>134</v>
      </c>
      <c r="G137" s="81">
        <v>43248</v>
      </c>
      <c r="H137" s="46">
        <v>0</v>
      </c>
      <c r="I137" s="46">
        <v>0</v>
      </c>
      <c r="J137" s="46">
        <v>1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15">
        <v>0</v>
      </c>
      <c r="R137" s="15">
        <v>0</v>
      </c>
    </row>
    <row r="138" spans="1:18" x14ac:dyDescent="0.25">
      <c r="A138" s="46" t="s">
        <v>197</v>
      </c>
      <c r="B138" s="46" t="s">
        <v>207</v>
      </c>
      <c r="C138" s="74" t="s">
        <v>205</v>
      </c>
      <c r="D138" s="74" t="s">
        <v>161</v>
      </c>
      <c r="E138" s="74" t="s">
        <v>202</v>
      </c>
      <c r="F138" s="46">
        <v>135</v>
      </c>
      <c r="G138" s="81">
        <v>43248</v>
      </c>
      <c r="H138" s="46">
        <v>0</v>
      </c>
      <c r="I138" s="46">
        <v>0</v>
      </c>
      <c r="J138" s="46">
        <v>1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15">
        <v>0</v>
      </c>
      <c r="R138" s="15">
        <v>0</v>
      </c>
    </row>
    <row r="139" spans="1:18" x14ac:dyDescent="0.25">
      <c r="A139" s="46" t="s">
        <v>197</v>
      </c>
      <c r="B139" s="46" t="s">
        <v>207</v>
      </c>
      <c r="C139" s="74" t="s">
        <v>205</v>
      </c>
      <c r="D139" s="74" t="s">
        <v>161</v>
      </c>
      <c r="E139" s="76" t="s">
        <v>206</v>
      </c>
      <c r="F139" s="46">
        <v>136</v>
      </c>
      <c r="G139" s="81">
        <v>43248</v>
      </c>
      <c r="H139" s="46">
        <v>0</v>
      </c>
      <c r="I139" s="46">
        <v>0</v>
      </c>
      <c r="J139" s="46">
        <v>1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15">
        <v>0</v>
      </c>
      <c r="R139" s="15">
        <v>0</v>
      </c>
    </row>
    <row r="140" spans="1:18" x14ac:dyDescent="0.25">
      <c r="A140" s="46" t="s">
        <v>197</v>
      </c>
      <c r="B140" s="46" t="s">
        <v>207</v>
      </c>
      <c r="C140" s="74" t="s">
        <v>205</v>
      </c>
      <c r="D140" s="74" t="s">
        <v>161</v>
      </c>
      <c r="E140" s="74" t="s">
        <v>202</v>
      </c>
      <c r="F140" s="46">
        <v>137</v>
      </c>
      <c r="G140" s="81">
        <v>43248</v>
      </c>
      <c r="H140" s="46">
        <v>0</v>
      </c>
      <c r="I140" s="46">
        <v>0</v>
      </c>
      <c r="J140" s="46">
        <v>1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15">
        <v>0</v>
      </c>
      <c r="R140" s="15">
        <v>0</v>
      </c>
    </row>
    <row r="141" spans="1:18" x14ac:dyDescent="0.25">
      <c r="A141" s="46" t="s">
        <v>197</v>
      </c>
      <c r="B141" s="46" t="s">
        <v>207</v>
      </c>
      <c r="C141" s="74" t="s">
        <v>205</v>
      </c>
      <c r="D141" s="74" t="s">
        <v>161</v>
      </c>
      <c r="E141" s="74" t="s">
        <v>202</v>
      </c>
      <c r="F141" s="46">
        <v>138</v>
      </c>
      <c r="G141" s="81">
        <v>43248</v>
      </c>
      <c r="H141" s="46">
        <v>0</v>
      </c>
      <c r="I141" s="46">
        <v>0</v>
      </c>
      <c r="J141" s="46">
        <v>1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15">
        <v>0</v>
      </c>
      <c r="R141" s="15">
        <v>0</v>
      </c>
    </row>
    <row r="142" spans="1:18" x14ac:dyDescent="0.25">
      <c r="A142" s="46" t="s">
        <v>197</v>
      </c>
      <c r="B142" s="46" t="s">
        <v>207</v>
      </c>
      <c r="C142" s="74" t="s">
        <v>205</v>
      </c>
      <c r="D142" s="74" t="s">
        <v>161</v>
      </c>
      <c r="E142" s="76" t="s">
        <v>206</v>
      </c>
      <c r="F142" s="46">
        <v>139</v>
      </c>
      <c r="G142" s="81">
        <v>43248</v>
      </c>
      <c r="H142" s="46">
        <v>0</v>
      </c>
      <c r="I142" s="46">
        <v>0</v>
      </c>
      <c r="J142" s="46">
        <v>1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15">
        <v>0</v>
      </c>
      <c r="R142" s="15">
        <v>0</v>
      </c>
    </row>
    <row r="143" spans="1:18" x14ac:dyDescent="0.25">
      <c r="A143" s="46" t="s">
        <v>197</v>
      </c>
      <c r="B143" s="46" t="s">
        <v>207</v>
      </c>
      <c r="C143" s="74" t="s">
        <v>205</v>
      </c>
      <c r="D143" s="74" t="s">
        <v>161</v>
      </c>
      <c r="E143" s="74" t="s">
        <v>202</v>
      </c>
      <c r="F143" s="46">
        <v>140</v>
      </c>
      <c r="G143" s="81">
        <v>43248</v>
      </c>
      <c r="H143" s="46">
        <v>0</v>
      </c>
      <c r="I143" s="46">
        <v>0</v>
      </c>
      <c r="J143" s="46">
        <v>1</v>
      </c>
      <c r="K143" s="46">
        <v>0</v>
      </c>
      <c r="L143" s="46">
        <v>0</v>
      </c>
      <c r="M143" s="46">
        <v>0</v>
      </c>
      <c r="N143" s="46">
        <v>0</v>
      </c>
      <c r="O143" s="46">
        <v>0</v>
      </c>
      <c r="P143" s="46">
        <v>0</v>
      </c>
      <c r="Q143" s="15">
        <v>0</v>
      </c>
      <c r="R143" s="15">
        <v>0</v>
      </c>
    </row>
    <row r="144" spans="1:18" x14ac:dyDescent="0.25">
      <c r="A144" s="46" t="s">
        <v>197</v>
      </c>
      <c r="B144" s="46" t="s">
        <v>207</v>
      </c>
      <c r="C144" s="74" t="s">
        <v>205</v>
      </c>
      <c r="D144" s="74" t="s">
        <v>161</v>
      </c>
      <c r="E144" s="74" t="s">
        <v>202</v>
      </c>
      <c r="F144" s="46">
        <v>141</v>
      </c>
      <c r="G144" s="81">
        <v>43248</v>
      </c>
      <c r="H144" s="46">
        <v>0</v>
      </c>
      <c r="I144" s="46">
        <v>0</v>
      </c>
      <c r="J144" s="46">
        <v>1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15">
        <v>0</v>
      </c>
      <c r="R144" s="15">
        <v>0</v>
      </c>
    </row>
    <row r="145" spans="1:19" x14ac:dyDescent="0.25">
      <c r="A145" s="46" t="s">
        <v>197</v>
      </c>
      <c r="B145" s="46" t="s">
        <v>207</v>
      </c>
      <c r="C145" s="74" t="s">
        <v>205</v>
      </c>
      <c r="D145" s="74" t="s">
        <v>161</v>
      </c>
      <c r="E145" s="74" t="s">
        <v>202</v>
      </c>
      <c r="F145" s="46">
        <v>142</v>
      </c>
      <c r="G145" s="81">
        <v>43248</v>
      </c>
      <c r="H145" s="46">
        <v>0</v>
      </c>
      <c r="I145" s="46">
        <v>0</v>
      </c>
      <c r="J145" s="46">
        <v>1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  <c r="Q145" s="15">
        <v>0</v>
      </c>
      <c r="R145" s="15">
        <v>0</v>
      </c>
    </row>
    <row r="146" spans="1:19" x14ac:dyDescent="0.25">
      <c r="A146" s="46" t="s">
        <v>197</v>
      </c>
      <c r="B146" s="46" t="s">
        <v>207</v>
      </c>
      <c r="C146" s="74" t="s">
        <v>205</v>
      </c>
      <c r="D146" s="74" t="s">
        <v>161</v>
      </c>
      <c r="E146" s="74" t="s">
        <v>202</v>
      </c>
      <c r="F146" s="46">
        <v>143</v>
      </c>
      <c r="G146" s="81">
        <v>43248</v>
      </c>
      <c r="H146" s="46">
        <v>0</v>
      </c>
      <c r="I146" s="46">
        <v>0</v>
      </c>
      <c r="J146" s="46">
        <v>1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  <c r="Q146" s="15">
        <v>0</v>
      </c>
      <c r="R146" s="15">
        <v>0</v>
      </c>
    </row>
    <row r="147" spans="1:19" x14ac:dyDescent="0.25">
      <c r="A147" s="46" t="s">
        <v>197</v>
      </c>
      <c r="B147" s="46" t="s">
        <v>207</v>
      </c>
      <c r="C147" s="74" t="s">
        <v>205</v>
      </c>
      <c r="D147" s="74" t="s">
        <v>161</v>
      </c>
      <c r="E147" s="74" t="s">
        <v>202</v>
      </c>
      <c r="F147" s="46">
        <v>144</v>
      </c>
      <c r="G147" s="81">
        <v>43248</v>
      </c>
      <c r="H147" s="46">
        <v>0</v>
      </c>
      <c r="I147" s="46">
        <v>0</v>
      </c>
      <c r="J147" s="46">
        <v>1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15">
        <v>0</v>
      </c>
      <c r="R147" s="15">
        <v>0</v>
      </c>
    </row>
    <row r="148" spans="1:19" x14ac:dyDescent="0.25">
      <c r="A148" s="46" t="s">
        <v>197</v>
      </c>
      <c r="B148" s="46" t="s">
        <v>207</v>
      </c>
      <c r="C148" s="74" t="s">
        <v>205</v>
      </c>
      <c r="D148" s="74" t="s">
        <v>161</v>
      </c>
      <c r="E148" s="76" t="s">
        <v>206</v>
      </c>
      <c r="F148" s="46">
        <v>145</v>
      </c>
      <c r="G148" s="81">
        <v>43248</v>
      </c>
      <c r="H148" s="46">
        <v>0</v>
      </c>
      <c r="I148" s="46">
        <v>0</v>
      </c>
      <c r="J148" s="46">
        <v>1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15">
        <v>0</v>
      </c>
      <c r="R148" s="15">
        <v>0</v>
      </c>
    </row>
    <row r="149" spans="1:19" x14ac:dyDescent="0.25">
      <c r="A149" s="46" t="s">
        <v>197</v>
      </c>
      <c r="B149" s="46" t="s">
        <v>207</v>
      </c>
      <c r="C149" s="74" t="s">
        <v>205</v>
      </c>
      <c r="D149" s="74" t="s">
        <v>161</v>
      </c>
      <c r="E149" s="74" t="s">
        <v>202</v>
      </c>
      <c r="F149" s="46">
        <v>146</v>
      </c>
      <c r="G149" s="81">
        <v>43248</v>
      </c>
      <c r="H149" s="46">
        <v>0</v>
      </c>
      <c r="I149" s="46">
        <v>0</v>
      </c>
      <c r="J149" s="46">
        <v>1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15">
        <v>0</v>
      </c>
      <c r="R149" s="15">
        <v>0</v>
      </c>
    </row>
    <row r="150" spans="1:19" x14ac:dyDescent="0.25">
      <c r="A150" s="46" t="s">
        <v>197</v>
      </c>
      <c r="B150" s="46" t="s">
        <v>207</v>
      </c>
      <c r="C150" s="74" t="s">
        <v>205</v>
      </c>
      <c r="D150" s="74" t="s">
        <v>161</v>
      </c>
      <c r="E150" s="76" t="s">
        <v>206</v>
      </c>
      <c r="F150" s="46">
        <v>147</v>
      </c>
      <c r="G150" s="81">
        <v>43248</v>
      </c>
      <c r="H150" s="46">
        <v>0</v>
      </c>
      <c r="I150" s="46">
        <v>0</v>
      </c>
      <c r="J150" s="46">
        <v>1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15">
        <v>0</v>
      </c>
      <c r="R150" s="15">
        <v>0</v>
      </c>
    </row>
    <row r="151" spans="1:19" x14ac:dyDescent="0.25">
      <c r="A151" s="46" t="s">
        <v>197</v>
      </c>
      <c r="B151" s="46" t="s">
        <v>207</v>
      </c>
      <c r="C151" s="74" t="s">
        <v>205</v>
      </c>
      <c r="D151" s="74" t="s">
        <v>161</v>
      </c>
      <c r="E151" s="74" t="s">
        <v>202</v>
      </c>
      <c r="F151" s="46">
        <v>148</v>
      </c>
      <c r="G151" s="81">
        <v>43248</v>
      </c>
      <c r="H151" s="46">
        <v>0</v>
      </c>
      <c r="I151" s="46">
        <v>0</v>
      </c>
      <c r="J151" s="46">
        <v>1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15">
        <v>0</v>
      </c>
      <c r="R151" s="15">
        <v>0</v>
      </c>
    </row>
    <row r="152" spans="1:19" x14ac:dyDescent="0.25">
      <c r="A152" s="46" t="s">
        <v>299</v>
      </c>
      <c r="B152" s="46" t="s">
        <v>300</v>
      </c>
      <c r="C152" s="74" t="s">
        <v>43</v>
      </c>
      <c r="D152" s="74" t="s">
        <v>174</v>
      </c>
      <c r="E152" s="74" t="s">
        <v>202</v>
      </c>
      <c r="F152" s="46">
        <v>150</v>
      </c>
      <c r="G152" s="81">
        <v>43249</v>
      </c>
      <c r="H152" s="46">
        <v>0</v>
      </c>
      <c r="I152" s="46">
        <v>1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  <c r="Q152" s="15">
        <v>0</v>
      </c>
      <c r="R152" s="15">
        <v>0</v>
      </c>
    </row>
    <row r="153" spans="1:19" x14ac:dyDescent="0.25">
      <c r="A153" s="46" t="s">
        <v>209</v>
      </c>
      <c r="B153" s="46" t="s">
        <v>210</v>
      </c>
      <c r="C153" s="74" t="s">
        <v>203</v>
      </c>
      <c r="D153" s="74" t="s">
        <v>158</v>
      </c>
      <c r="E153" s="74" t="s">
        <v>202</v>
      </c>
      <c r="F153" s="46">
        <v>151</v>
      </c>
      <c r="G153" s="81">
        <v>43249</v>
      </c>
      <c r="H153" s="46">
        <v>0</v>
      </c>
      <c r="I153" s="46">
        <v>0</v>
      </c>
      <c r="J153" s="46">
        <v>1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15">
        <v>0</v>
      </c>
      <c r="R153" s="15">
        <v>0</v>
      </c>
    </row>
    <row r="154" spans="1:19" x14ac:dyDescent="0.25">
      <c r="A154" s="46" t="s">
        <v>209</v>
      </c>
      <c r="B154" s="46" t="s">
        <v>210</v>
      </c>
      <c r="C154" s="74" t="s">
        <v>203</v>
      </c>
      <c r="D154" s="74" t="s">
        <v>158</v>
      </c>
      <c r="E154" s="74" t="s">
        <v>202</v>
      </c>
      <c r="F154" s="46">
        <v>152</v>
      </c>
      <c r="G154" s="81">
        <v>43249</v>
      </c>
      <c r="H154" s="46">
        <v>0</v>
      </c>
      <c r="I154" s="46">
        <v>0</v>
      </c>
      <c r="J154" s="46">
        <v>1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15">
        <v>0</v>
      </c>
      <c r="R154" s="15">
        <v>0</v>
      </c>
    </row>
    <row r="155" spans="1:19" s="79" customFormat="1" x14ac:dyDescent="0.25">
      <c r="A155" s="46" t="s">
        <v>209</v>
      </c>
      <c r="B155" s="46" t="s">
        <v>210</v>
      </c>
      <c r="C155" s="74" t="s">
        <v>56</v>
      </c>
      <c r="D155" s="74" t="s">
        <v>187</v>
      </c>
      <c r="E155" s="74" t="s">
        <v>202</v>
      </c>
      <c r="F155" s="46">
        <v>153</v>
      </c>
      <c r="G155" s="81">
        <v>43249</v>
      </c>
      <c r="H155" s="46">
        <v>0</v>
      </c>
      <c r="I155" s="46">
        <v>0</v>
      </c>
      <c r="J155" s="46">
        <v>1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  <c r="Q155" s="15">
        <v>0</v>
      </c>
      <c r="R155" s="15">
        <v>0</v>
      </c>
      <c r="S155" s="15"/>
    </row>
    <row r="156" spans="1:19" x14ac:dyDescent="0.25">
      <c r="A156" s="46" t="s">
        <v>209</v>
      </c>
      <c r="B156" s="46" t="s">
        <v>210</v>
      </c>
      <c r="C156" s="74" t="s">
        <v>39</v>
      </c>
      <c r="D156" s="74" t="s">
        <v>170</v>
      </c>
      <c r="E156" s="74" t="s">
        <v>202</v>
      </c>
      <c r="F156" s="46">
        <v>154</v>
      </c>
      <c r="G156" s="81">
        <v>43249</v>
      </c>
      <c r="H156" s="46">
        <v>0</v>
      </c>
      <c r="I156" s="46">
        <v>0</v>
      </c>
      <c r="J156" s="46">
        <v>1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  <c r="Q156" s="15">
        <v>0</v>
      </c>
      <c r="R156" s="15">
        <v>0</v>
      </c>
    </row>
    <row r="157" spans="1:19" x14ac:dyDescent="0.25">
      <c r="A157" s="46" t="s">
        <v>209</v>
      </c>
      <c r="B157" s="46" t="s">
        <v>210</v>
      </c>
      <c r="C157" s="74" t="s">
        <v>203</v>
      </c>
      <c r="D157" s="74" t="s">
        <v>158</v>
      </c>
      <c r="E157" s="74" t="s">
        <v>202</v>
      </c>
      <c r="F157" s="46">
        <v>155</v>
      </c>
      <c r="G157" s="81">
        <v>43249</v>
      </c>
      <c r="H157" s="46">
        <v>0</v>
      </c>
      <c r="I157" s="46">
        <v>0</v>
      </c>
      <c r="J157" s="46">
        <v>1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  <c r="Q157" s="15">
        <v>0</v>
      </c>
      <c r="R157" s="15">
        <v>0</v>
      </c>
    </row>
    <row r="158" spans="1:19" s="79" customFormat="1" x14ac:dyDescent="0.25">
      <c r="A158" s="46" t="s">
        <v>209</v>
      </c>
      <c r="B158" s="46" t="s">
        <v>210</v>
      </c>
      <c r="C158" s="74" t="s">
        <v>39</v>
      </c>
      <c r="D158" s="74" t="s">
        <v>170</v>
      </c>
      <c r="E158" s="74" t="s">
        <v>202</v>
      </c>
      <c r="F158" s="46">
        <v>156</v>
      </c>
      <c r="G158" s="81">
        <v>43249</v>
      </c>
      <c r="H158" s="46">
        <v>0</v>
      </c>
      <c r="I158" s="46">
        <v>0</v>
      </c>
      <c r="J158" s="46">
        <v>1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15">
        <v>0</v>
      </c>
      <c r="R158" s="15">
        <v>0</v>
      </c>
      <c r="S158" s="15"/>
    </row>
    <row r="159" spans="1:19" x14ac:dyDescent="0.25">
      <c r="A159" s="46" t="s">
        <v>209</v>
      </c>
      <c r="B159" s="46" t="s">
        <v>210</v>
      </c>
      <c r="C159" s="74" t="s">
        <v>44</v>
      </c>
      <c r="D159" s="74" t="s">
        <v>175</v>
      </c>
      <c r="E159" s="74" t="s">
        <v>202</v>
      </c>
      <c r="F159" s="46">
        <v>157</v>
      </c>
      <c r="G159" s="81">
        <v>43249</v>
      </c>
      <c r="H159" s="46">
        <v>0</v>
      </c>
      <c r="I159" s="46">
        <v>0</v>
      </c>
      <c r="J159" s="46">
        <v>1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15">
        <v>0</v>
      </c>
      <c r="R159" s="15">
        <v>0</v>
      </c>
    </row>
    <row r="160" spans="1:19" x14ac:dyDescent="0.25">
      <c r="A160" s="46" t="s">
        <v>209</v>
      </c>
      <c r="B160" s="46" t="s">
        <v>210</v>
      </c>
      <c r="C160" s="74" t="s">
        <v>203</v>
      </c>
      <c r="D160" s="74" t="s">
        <v>158</v>
      </c>
      <c r="E160" s="74" t="s">
        <v>202</v>
      </c>
      <c r="F160" s="46">
        <v>158</v>
      </c>
      <c r="G160" s="81">
        <v>43249</v>
      </c>
      <c r="H160" s="46">
        <v>0</v>
      </c>
      <c r="I160" s="46">
        <v>0</v>
      </c>
      <c r="J160" s="46">
        <v>1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  <c r="Q160" s="15">
        <v>0</v>
      </c>
      <c r="R160" s="15">
        <v>0</v>
      </c>
    </row>
    <row r="161" spans="1:19" x14ac:dyDescent="0.25">
      <c r="A161" s="79" t="s">
        <v>209</v>
      </c>
      <c r="B161" s="79" t="s">
        <v>210</v>
      </c>
      <c r="C161" s="74" t="s">
        <v>203</v>
      </c>
      <c r="D161" s="74" t="s">
        <v>158</v>
      </c>
      <c r="E161" s="74" t="s">
        <v>202</v>
      </c>
      <c r="F161" s="79">
        <v>159</v>
      </c>
      <c r="G161" s="83">
        <v>43249</v>
      </c>
      <c r="H161" s="79">
        <v>0</v>
      </c>
      <c r="I161" s="79">
        <v>0</v>
      </c>
      <c r="J161" s="79">
        <v>1</v>
      </c>
      <c r="K161" s="79">
        <v>0</v>
      </c>
      <c r="L161" s="79">
        <v>0</v>
      </c>
      <c r="M161" s="79">
        <v>0</v>
      </c>
      <c r="N161" s="79">
        <v>0</v>
      </c>
      <c r="O161" s="79">
        <v>0</v>
      </c>
      <c r="P161" s="79">
        <v>0</v>
      </c>
      <c r="Q161" s="15">
        <v>0</v>
      </c>
      <c r="R161" s="15">
        <v>0</v>
      </c>
    </row>
    <row r="162" spans="1:19" x14ac:dyDescent="0.25">
      <c r="A162" s="46" t="s">
        <v>209</v>
      </c>
      <c r="B162" s="46" t="s">
        <v>210</v>
      </c>
      <c r="C162" s="74" t="s">
        <v>21</v>
      </c>
      <c r="D162" s="74" t="s">
        <v>152</v>
      </c>
      <c r="E162" s="74" t="s">
        <v>202</v>
      </c>
      <c r="F162" s="46">
        <v>160</v>
      </c>
      <c r="G162" s="81">
        <v>43249</v>
      </c>
      <c r="H162" s="46">
        <v>0</v>
      </c>
      <c r="I162" s="46">
        <v>0</v>
      </c>
      <c r="J162" s="46">
        <v>1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  <c r="Q162" s="15">
        <v>0</v>
      </c>
      <c r="R162" s="15">
        <v>0</v>
      </c>
    </row>
    <row r="163" spans="1:19" x14ac:dyDescent="0.25">
      <c r="A163" s="46" t="s">
        <v>209</v>
      </c>
      <c r="B163" s="46" t="s">
        <v>210</v>
      </c>
      <c r="C163" s="74" t="s">
        <v>211</v>
      </c>
      <c r="D163" s="74" t="s">
        <v>154</v>
      </c>
      <c r="E163" s="74" t="s">
        <v>202</v>
      </c>
      <c r="F163" s="46">
        <v>161</v>
      </c>
      <c r="G163" s="81">
        <v>43249</v>
      </c>
      <c r="H163" s="46">
        <v>0</v>
      </c>
      <c r="I163" s="46">
        <v>0</v>
      </c>
      <c r="J163" s="46">
        <v>1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15">
        <v>0</v>
      </c>
      <c r="R163" s="15">
        <v>0</v>
      </c>
    </row>
    <row r="164" spans="1:19" s="79" customFormat="1" x14ac:dyDescent="0.25">
      <c r="A164" s="79" t="s">
        <v>209</v>
      </c>
      <c r="B164" s="79" t="s">
        <v>210</v>
      </c>
      <c r="C164" s="74" t="s">
        <v>203</v>
      </c>
      <c r="D164" s="74" t="s">
        <v>158</v>
      </c>
      <c r="E164" s="74" t="s">
        <v>202</v>
      </c>
      <c r="F164" s="79">
        <v>162</v>
      </c>
      <c r="G164" s="83">
        <v>43249</v>
      </c>
      <c r="H164" s="79">
        <v>0</v>
      </c>
      <c r="I164" s="79">
        <v>0</v>
      </c>
      <c r="J164" s="79">
        <v>1</v>
      </c>
      <c r="K164" s="79">
        <v>0</v>
      </c>
      <c r="L164" s="79">
        <v>0</v>
      </c>
      <c r="M164" s="79">
        <v>0</v>
      </c>
      <c r="N164" s="79">
        <v>0</v>
      </c>
      <c r="O164" s="79">
        <v>0</v>
      </c>
      <c r="P164" s="79">
        <v>0</v>
      </c>
      <c r="Q164" s="15">
        <v>0</v>
      </c>
      <c r="R164" s="15">
        <v>0</v>
      </c>
      <c r="S164" s="15"/>
    </row>
    <row r="165" spans="1:19" x14ac:dyDescent="0.25">
      <c r="A165" s="46" t="s">
        <v>209</v>
      </c>
      <c r="B165" s="46" t="s">
        <v>210</v>
      </c>
      <c r="C165" s="74" t="s">
        <v>39</v>
      </c>
      <c r="D165" s="74" t="s">
        <v>170</v>
      </c>
      <c r="E165" s="74" t="s">
        <v>202</v>
      </c>
      <c r="F165" s="46">
        <v>163</v>
      </c>
      <c r="G165" s="81">
        <v>43249</v>
      </c>
      <c r="H165" s="46">
        <v>0</v>
      </c>
      <c r="I165" s="46">
        <v>0</v>
      </c>
      <c r="J165" s="46">
        <v>1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15">
        <v>0</v>
      </c>
      <c r="R165" s="15">
        <v>0</v>
      </c>
    </row>
    <row r="166" spans="1:19" x14ac:dyDescent="0.25">
      <c r="A166" s="46" t="s">
        <v>209</v>
      </c>
      <c r="B166" s="46" t="s">
        <v>210</v>
      </c>
      <c r="C166" s="74" t="s">
        <v>39</v>
      </c>
      <c r="D166" s="74" t="s">
        <v>170</v>
      </c>
      <c r="E166" s="74" t="s">
        <v>202</v>
      </c>
      <c r="F166" s="46">
        <v>164</v>
      </c>
      <c r="G166" s="81">
        <v>43249</v>
      </c>
      <c r="H166" s="46">
        <v>0</v>
      </c>
      <c r="I166" s="46">
        <v>0</v>
      </c>
      <c r="J166" s="46">
        <v>1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46">
        <v>0</v>
      </c>
      <c r="Q166" s="15">
        <v>0</v>
      </c>
      <c r="R166" s="15">
        <v>0</v>
      </c>
    </row>
    <row r="167" spans="1:19" x14ac:dyDescent="0.25">
      <c r="A167" s="46" t="s">
        <v>209</v>
      </c>
      <c r="B167" s="46" t="s">
        <v>210</v>
      </c>
      <c r="C167" s="74" t="s">
        <v>39</v>
      </c>
      <c r="D167" s="74" t="s">
        <v>170</v>
      </c>
      <c r="E167" s="74" t="s">
        <v>202</v>
      </c>
      <c r="F167" s="46">
        <v>165</v>
      </c>
      <c r="G167" s="81">
        <v>43249</v>
      </c>
      <c r="H167" s="46">
        <v>0</v>
      </c>
      <c r="I167" s="46">
        <v>0</v>
      </c>
      <c r="J167" s="46">
        <v>1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46">
        <v>0</v>
      </c>
      <c r="Q167" s="15">
        <v>0</v>
      </c>
      <c r="R167" s="15">
        <v>0</v>
      </c>
    </row>
    <row r="168" spans="1:19" x14ac:dyDescent="0.25">
      <c r="A168" s="79" t="s">
        <v>209</v>
      </c>
      <c r="B168" s="79" t="s">
        <v>210</v>
      </c>
      <c r="C168" s="74" t="s">
        <v>39</v>
      </c>
      <c r="D168" s="74" t="s">
        <v>170</v>
      </c>
      <c r="E168" s="74" t="s">
        <v>202</v>
      </c>
      <c r="F168" s="79">
        <v>166</v>
      </c>
      <c r="G168" s="83">
        <v>43249</v>
      </c>
      <c r="H168" s="79">
        <v>0</v>
      </c>
      <c r="I168" s="79">
        <v>0</v>
      </c>
      <c r="J168" s="79">
        <v>1</v>
      </c>
      <c r="K168" s="79">
        <v>0</v>
      </c>
      <c r="L168" s="79">
        <v>0</v>
      </c>
      <c r="M168" s="79">
        <v>0</v>
      </c>
      <c r="N168" s="79">
        <v>0</v>
      </c>
      <c r="O168" s="79">
        <v>0</v>
      </c>
      <c r="P168" s="79">
        <v>0</v>
      </c>
      <c r="Q168" s="15">
        <v>0</v>
      </c>
      <c r="R168" s="15">
        <v>0</v>
      </c>
    </row>
    <row r="169" spans="1:19" x14ac:dyDescent="0.25">
      <c r="A169" s="46" t="s">
        <v>209</v>
      </c>
      <c r="B169" s="46" t="s">
        <v>210</v>
      </c>
      <c r="C169" s="74" t="s">
        <v>39</v>
      </c>
      <c r="D169" s="74" t="s">
        <v>170</v>
      </c>
      <c r="E169" s="74" t="s">
        <v>202</v>
      </c>
      <c r="F169" s="46">
        <v>167</v>
      </c>
      <c r="G169" s="81">
        <v>43249</v>
      </c>
      <c r="H169" s="46">
        <v>0</v>
      </c>
      <c r="I169" s="46">
        <v>0</v>
      </c>
      <c r="J169" s="46">
        <v>1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15">
        <v>0</v>
      </c>
      <c r="R169" s="15">
        <v>0</v>
      </c>
    </row>
    <row r="170" spans="1:19" x14ac:dyDescent="0.25">
      <c r="A170" s="46" t="s">
        <v>209</v>
      </c>
      <c r="B170" s="46" t="s">
        <v>210</v>
      </c>
      <c r="C170" s="74" t="s">
        <v>39</v>
      </c>
      <c r="D170" s="74" t="s">
        <v>170</v>
      </c>
      <c r="E170" s="74" t="s">
        <v>202</v>
      </c>
      <c r="F170" s="46">
        <v>168</v>
      </c>
      <c r="G170" s="81">
        <v>43249</v>
      </c>
      <c r="H170" s="46">
        <v>0</v>
      </c>
      <c r="I170" s="46">
        <v>0</v>
      </c>
      <c r="J170" s="46">
        <v>1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  <c r="Q170" s="15">
        <v>0</v>
      </c>
      <c r="R170" s="15">
        <v>0</v>
      </c>
    </row>
    <row r="171" spans="1:19" x14ac:dyDescent="0.25">
      <c r="A171" s="46" t="s">
        <v>209</v>
      </c>
      <c r="B171" s="46" t="s">
        <v>210</v>
      </c>
      <c r="C171" s="74" t="s">
        <v>39</v>
      </c>
      <c r="D171" s="74" t="s">
        <v>170</v>
      </c>
      <c r="E171" s="74" t="s">
        <v>202</v>
      </c>
      <c r="F171" s="46">
        <v>169</v>
      </c>
      <c r="G171" s="81">
        <v>43249</v>
      </c>
      <c r="H171" s="46">
        <v>0</v>
      </c>
      <c r="I171" s="46">
        <v>0</v>
      </c>
      <c r="J171" s="46">
        <v>1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46">
        <v>0</v>
      </c>
      <c r="Q171" s="15">
        <v>0</v>
      </c>
      <c r="R171" s="15">
        <v>0</v>
      </c>
    </row>
    <row r="172" spans="1:19" x14ac:dyDescent="0.25">
      <c r="A172" s="46" t="s">
        <v>209</v>
      </c>
      <c r="B172" s="46" t="s">
        <v>210</v>
      </c>
      <c r="C172" s="74" t="s">
        <v>203</v>
      </c>
      <c r="D172" s="74" t="s">
        <v>158</v>
      </c>
      <c r="E172" s="74" t="s">
        <v>202</v>
      </c>
      <c r="F172" s="46">
        <v>170</v>
      </c>
      <c r="G172" s="81">
        <v>43249</v>
      </c>
      <c r="H172" s="82">
        <v>0</v>
      </c>
      <c r="I172" s="46">
        <v>0</v>
      </c>
      <c r="J172" s="46">
        <v>1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46">
        <v>0</v>
      </c>
      <c r="Q172" s="15">
        <v>0</v>
      </c>
      <c r="R172" s="15">
        <v>0</v>
      </c>
    </row>
    <row r="173" spans="1:19" x14ac:dyDescent="0.25">
      <c r="A173" s="46" t="s">
        <v>209</v>
      </c>
      <c r="B173" s="46" t="s">
        <v>210</v>
      </c>
      <c r="C173" s="74" t="s">
        <v>44</v>
      </c>
      <c r="D173" s="74" t="s">
        <v>175</v>
      </c>
      <c r="E173" s="74" t="s">
        <v>202</v>
      </c>
      <c r="F173" s="46">
        <v>171</v>
      </c>
      <c r="G173" s="81">
        <v>43249</v>
      </c>
      <c r="H173" s="82">
        <v>0</v>
      </c>
      <c r="I173" s="46">
        <v>0</v>
      </c>
      <c r="J173" s="46">
        <v>1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  <c r="Q173" s="15">
        <v>0</v>
      </c>
      <c r="R173" s="15">
        <v>0</v>
      </c>
    </row>
    <row r="174" spans="1:19" x14ac:dyDescent="0.25">
      <c r="A174" s="46" t="s">
        <v>250</v>
      </c>
      <c r="B174" s="46" t="s">
        <v>244</v>
      </c>
      <c r="C174" s="74" t="s">
        <v>205</v>
      </c>
      <c r="D174" s="74" t="s">
        <v>161</v>
      </c>
      <c r="E174" s="74" t="s">
        <v>206</v>
      </c>
      <c r="F174" s="46">
        <v>172</v>
      </c>
      <c r="G174" s="81">
        <v>43255</v>
      </c>
      <c r="H174" s="46">
        <v>0</v>
      </c>
      <c r="I174" s="46">
        <v>0</v>
      </c>
      <c r="J174" s="46">
        <v>1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46">
        <v>0</v>
      </c>
      <c r="Q174" s="15">
        <v>0</v>
      </c>
      <c r="R174" s="15">
        <v>0</v>
      </c>
    </row>
    <row r="175" spans="1:19" x14ac:dyDescent="0.25">
      <c r="A175" s="46" t="s">
        <v>252</v>
      </c>
      <c r="B175" s="46" t="s">
        <v>253</v>
      </c>
      <c r="C175" s="74" t="s">
        <v>235</v>
      </c>
      <c r="D175" s="74" t="s">
        <v>158</v>
      </c>
      <c r="E175" s="74" t="s">
        <v>202</v>
      </c>
      <c r="F175" s="46">
        <v>173</v>
      </c>
      <c r="G175" s="81">
        <v>43255</v>
      </c>
      <c r="H175" s="46">
        <v>0</v>
      </c>
      <c r="I175" s="46">
        <v>1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46">
        <v>0</v>
      </c>
      <c r="Q175" s="15">
        <v>0</v>
      </c>
      <c r="R175" s="15">
        <v>0</v>
      </c>
    </row>
    <row r="176" spans="1:19" x14ac:dyDescent="0.25">
      <c r="A176" s="46" t="s">
        <v>252</v>
      </c>
      <c r="B176" s="46" t="s">
        <v>253</v>
      </c>
      <c r="C176" s="74" t="s">
        <v>235</v>
      </c>
      <c r="D176" s="74" t="s">
        <v>158</v>
      </c>
      <c r="E176" s="74" t="s">
        <v>202</v>
      </c>
      <c r="F176" s="46">
        <v>174</v>
      </c>
      <c r="G176" s="81">
        <v>43255</v>
      </c>
      <c r="H176" s="82">
        <v>0</v>
      </c>
      <c r="I176" s="46">
        <v>1</v>
      </c>
      <c r="J176" s="46">
        <v>1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46">
        <v>0</v>
      </c>
      <c r="Q176" s="15">
        <v>0</v>
      </c>
      <c r="R176" s="15">
        <v>0</v>
      </c>
    </row>
    <row r="177" spans="1:18" x14ac:dyDescent="0.25">
      <c r="A177" s="46" t="s">
        <v>252</v>
      </c>
      <c r="B177" s="46" t="s">
        <v>253</v>
      </c>
      <c r="C177" s="74" t="s">
        <v>235</v>
      </c>
      <c r="D177" s="74" t="s">
        <v>158</v>
      </c>
      <c r="E177" s="74" t="s">
        <v>202</v>
      </c>
      <c r="F177" s="46">
        <v>175</v>
      </c>
      <c r="G177" s="81">
        <v>43255</v>
      </c>
      <c r="H177" s="46">
        <v>0</v>
      </c>
      <c r="I177" s="46">
        <v>1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46">
        <v>0</v>
      </c>
      <c r="Q177" s="15">
        <v>0</v>
      </c>
      <c r="R177" s="15">
        <v>0</v>
      </c>
    </row>
    <row r="178" spans="1:18" x14ac:dyDescent="0.25">
      <c r="A178" s="46" t="s">
        <v>252</v>
      </c>
      <c r="B178" s="46" t="s">
        <v>253</v>
      </c>
      <c r="C178" s="74" t="s">
        <v>235</v>
      </c>
      <c r="D178" s="74" t="s">
        <v>158</v>
      </c>
      <c r="E178" s="74" t="s">
        <v>202</v>
      </c>
      <c r="F178" s="46">
        <v>176</v>
      </c>
      <c r="G178" s="81">
        <v>43255</v>
      </c>
      <c r="H178" s="46">
        <v>0</v>
      </c>
      <c r="I178" s="46">
        <v>1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15">
        <v>0</v>
      </c>
      <c r="R178" s="15">
        <v>0</v>
      </c>
    </row>
    <row r="179" spans="1:18" x14ac:dyDescent="0.25">
      <c r="A179" s="46" t="s">
        <v>252</v>
      </c>
      <c r="B179" s="46" t="s">
        <v>253</v>
      </c>
      <c r="C179" s="74" t="s">
        <v>235</v>
      </c>
      <c r="D179" s="74" t="s">
        <v>158</v>
      </c>
      <c r="E179" s="74" t="s">
        <v>202</v>
      </c>
      <c r="F179" s="46">
        <v>177</v>
      </c>
      <c r="G179" s="81">
        <v>43255</v>
      </c>
      <c r="H179" s="46">
        <v>0</v>
      </c>
      <c r="I179" s="46">
        <v>1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15">
        <v>0</v>
      </c>
      <c r="R179" s="15">
        <v>0</v>
      </c>
    </row>
    <row r="180" spans="1:18" x14ac:dyDescent="0.25">
      <c r="A180" s="46" t="s">
        <v>252</v>
      </c>
      <c r="B180" s="46" t="s">
        <v>253</v>
      </c>
      <c r="C180" s="74" t="s">
        <v>235</v>
      </c>
      <c r="D180" s="74" t="s">
        <v>158</v>
      </c>
      <c r="E180" s="74" t="s">
        <v>202</v>
      </c>
      <c r="F180" s="46">
        <v>178</v>
      </c>
      <c r="G180" s="81">
        <v>43255</v>
      </c>
      <c r="H180" s="46">
        <v>0</v>
      </c>
      <c r="I180" s="46">
        <v>1</v>
      </c>
      <c r="J180" s="46">
        <v>0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46">
        <v>0</v>
      </c>
      <c r="Q180" s="15">
        <v>0</v>
      </c>
      <c r="R180" s="15">
        <v>0</v>
      </c>
    </row>
    <row r="181" spans="1:18" x14ac:dyDescent="0.25">
      <c r="A181" s="46" t="s">
        <v>252</v>
      </c>
      <c r="B181" s="46" t="s">
        <v>253</v>
      </c>
      <c r="C181" s="74" t="s">
        <v>32</v>
      </c>
      <c r="D181" s="74" t="s">
        <v>163</v>
      </c>
      <c r="E181" s="74" t="s">
        <v>202</v>
      </c>
      <c r="F181" s="46">
        <v>179</v>
      </c>
      <c r="G181" s="81">
        <v>43255</v>
      </c>
      <c r="H181" s="46">
        <v>0</v>
      </c>
      <c r="I181" s="46">
        <v>1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  <c r="Q181" s="15">
        <v>0</v>
      </c>
      <c r="R181" s="15">
        <v>0</v>
      </c>
    </row>
    <row r="182" spans="1:18" x14ac:dyDescent="0.25">
      <c r="A182" s="46" t="s">
        <v>252</v>
      </c>
      <c r="B182" s="46" t="s">
        <v>253</v>
      </c>
      <c r="C182" s="74" t="s">
        <v>235</v>
      </c>
      <c r="D182" s="74" t="s">
        <v>158</v>
      </c>
      <c r="E182" s="74" t="s">
        <v>202</v>
      </c>
      <c r="F182" s="46">
        <v>180</v>
      </c>
      <c r="G182" s="81">
        <v>43255</v>
      </c>
      <c r="H182" s="46">
        <v>0</v>
      </c>
      <c r="I182" s="46">
        <v>1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46">
        <v>0</v>
      </c>
      <c r="Q182" s="15">
        <v>0</v>
      </c>
      <c r="R182" s="15">
        <v>0</v>
      </c>
    </row>
    <row r="183" spans="1:18" x14ac:dyDescent="0.25">
      <c r="A183" s="46" t="s">
        <v>252</v>
      </c>
      <c r="B183" s="46" t="s">
        <v>253</v>
      </c>
      <c r="C183" s="74" t="s">
        <v>235</v>
      </c>
      <c r="D183" s="74" t="s">
        <v>158</v>
      </c>
      <c r="E183" s="74" t="s">
        <v>202</v>
      </c>
      <c r="F183" s="46">
        <v>181</v>
      </c>
      <c r="G183" s="81">
        <v>43255</v>
      </c>
      <c r="H183" s="46">
        <v>0</v>
      </c>
      <c r="I183" s="46">
        <v>1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46">
        <v>0</v>
      </c>
      <c r="Q183" s="15">
        <v>0</v>
      </c>
      <c r="R183" s="15">
        <v>0</v>
      </c>
    </row>
    <row r="184" spans="1:18" x14ac:dyDescent="0.25">
      <c r="A184" s="46" t="s">
        <v>252</v>
      </c>
      <c r="B184" s="46" t="s">
        <v>253</v>
      </c>
      <c r="C184" s="74" t="s">
        <v>235</v>
      </c>
      <c r="D184" s="74" t="s">
        <v>158</v>
      </c>
      <c r="E184" s="74" t="s">
        <v>202</v>
      </c>
      <c r="F184" s="46">
        <v>182</v>
      </c>
      <c r="G184" s="81">
        <v>43255</v>
      </c>
      <c r="H184" s="46">
        <v>0</v>
      </c>
      <c r="I184" s="46">
        <v>1</v>
      </c>
      <c r="J184" s="46">
        <v>0</v>
      </c>
      <c r="K184" s="46">
        <v>0</v>
      </c>
      <c r="L184" s="46">
        <v>0</v>
      </c>
      <c r="M184" s="46">
        <v>0</v>
      </c>
      <c r="N184" s="46">
        <v>0</v>
      </c>
      <c r="O184" s="46">
        <v>0</v>
      </c>
      <c r="P184" s="46">
        <v>0</v>
      </c>
      <c r="Q184" s="15">
        <v>0</v>
      </c>
      <c r="R184" s="15">
        <v>0</v>
      </c>
    </row>
    <row r="185" spans="1:18" x14ac:dyDescent="0.25">
      <c r="A185" s="46" t="s">
        <v>252</v>
      </c>
      <c r="B185" s="46" t="s">
        <v>253</v>
      </c>
      <c r="C185" s="74" t="s">
        <v>235</v>
      </c>
      <c r="D185" s="74" t="s">
        <v>158</v>
      </c>
      <c r="E185" s="74" t="s">
        <v>206</v>
      </c>
      <c r="F185" s="46">
        <v>183</v>
      </c>
      <c r="G185" s="81">
        <v>43255</v>
      </c>
      <c r="H185" s="46">
        <v>0</v>
      </c>
      <c r="I185" s="46">
        <v>1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15">
        <v>0</v>
      </c>
      <c r="R185" s="15">
        <v>0</v>
      </c>
    </row>
    <row r="186" spans="1:18" x14ac:dyDescent="0.25">
      <c r="A186" s="46" t="s">
        <v>252</v>
      </c>
      <c r="B186" s="46" t="s">
        <v>253</v>
      </c>
      <c r="C186" s="74" t="s">
        <v>235</v>
      </c>
      <c r="D186" s="74" t="s">
        <v>158</v>
      </c>
      <c r="E186" s="74" t="s">
        <v>202</v>
      </c>
      <c r="F186" s="46">
        <v>184</v>
      </c>
      <c r="G186" s="81">
        <v>43255</v>
      </c>
      <c r="H186" s="46">
        <v>0</v>
      </c>
      <c r="I186" s="46">
        <v>1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  <c r="Q186" s="15">
        <v>0</v>
      </c>
      <c r="R186" s="15">
        <v>0</v>
      </c>
    </row>
    <row r="187" spans="1:18" x14ac:dyDescent="0.25">
      <c r="A187" s="46" t="s">
        <v>252</v>
      </c>
      <c r="B187" s="46" t="s">
        <v>253</v>
      </c>
      <c r="C187" s="74" t="s">
        <v>235</v>
      </c>
      <c r="D187" s="74" t="s">
        <v>158</v>
      </c>
      <c r="E187" s="74" t="s">
        <v>202</v>
      </c>
      <c r="F187" s="46">
        <v>185</v>
      </c>
      <c r="G187" s="81">
        <v>43255</v>
      </c>
      <c r="H187" s="46">
        <v>0</v>
      </c>
      <c r="I187" s="46">
        <v>1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  <c r="Q187" s="15">
        <v>0</v>
      </c>
      <c r="R187" s="15">
        <v>0</v>
      </c>
    </row>
    <row r="188" spans="1:18" x14ac:dyDescent="0.25">
      <c r="A188" s="46" t="s">
        <v>252</v>
      </c>
      <c r="B188" s="46" t="s">
        <v>253</v>
      </c>
      <c r="C188" s="74" t="s">
        <v>235</v>
      </c>
      <c r="D188" s="74" t="s">
        <v>158</v>
      </c>
      <c r="E188" s="74" t="s">
        <v>202</v>
      </c>
      <c r="F188" s="46">
        <v>186</v>
      </c>
      <c r="G188" s="81">
        <v>43255</v>
      </c>
      <c r="H188" s="46">
        <v>0</v>
      </c>
      <c r="I188" s="46">
        <v>1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  <c r="Q188" s="15">
        <v>0</v>
      </c>
      <c r="R188" s="15">
        <v>0</v>
      </c>
    </row>
    <row r="189" spans="1:18" x14ac:dyDescent="0.25">
      <c r="A189" s="46" t="s">
        <v>252</v>
      </c>
      <c r="B189" s="46" t="s">
        <v>253</v>
      </c>
      <c r="C189" s="74" t="s">
        <v>24</v>
      </c>
      <c r="D189" s="74" t="s">
        <v>155</v>
      </c>
      <c r="E189" s="74" t="s">
        <v>202</v>
      </c>
      <c r="F189" s="46">
        <v>187</v>
      </c>
      <c r="G189" s="81">
        <v>43255</v>
      </c>
      <c r="H189" s="46">
        <v>0</v>
      </c>
      <c r="I189" s="46">
        <v>1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46">
        <v>0</v>
      </c>
      <c r="Q189" s="15">
        <v>0</v>
      </c>
      <c r="R189" s="15">
        <v>0</v>
      </c>
    </row>
    <row r="190" spans="1:18" x14ac:dyDescent="0.25">
      <c r="A190" s="46" t="s">
        <v>277</v>
      </c>
      <c r="B190" s="46" t="s">
        <v>278</v>
      </c>
      <c r="C190" s="74" t="s">
        <v>32</v>
      </c>
      <c r="D190" s="74" t="s">
        <v>163</v>
      </c>
      <c r="E190" s="74" t="s">
        <v>202</v>
      </c>
      <c r="F190" s="46">
        <v>188</v>
      </c>
      <c r="G190" s="81">
        <v>43255</v>
      </c>
      <c r="H190" s="46">
        <v>0</v>
      </c>
      <c r="I190" s="46">
        <v>1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  <c r="Q190" s="15">
        <v>0</v>
      </c>
      <c r="R190" s="15">
        <v>0</v>
      </c>
    </row>
    <row r="191" spans="1:18" x14ac:dyDescent="0.25">
      <c r="A191" s="46" t="s">
        <v>277</v>
      </c>
      <c r="B191" s="46" t="s">
        <v>278</v>
      </c>
      <c r="C191" s="74" t="s">
        <v>32</v>
      </c>
      <c r="D191" s="74" t="s">
        <v>163</v>
      </c>
      <c r="E191" s="74" t="s">
        <v>202</v>
      </c>
      <c r="F191" s="46">
        <v>189</v>
      </c>
      <c r="G191" s="81">
        <v>43255</v>
      </c>
      <c r="H191" s="46">
        <v>0</v>
      </c>
      <c r="I191" s="46">
        <v>1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  <c r="Q191" s="15">
        <v>0</v>
      </c>
      <c r="R191" s="15">
        <v>0</v>
      </c>
    </row>
    <row r="192" spans="1:18" x14ac:dyDescent="0.25">
      <c r="A192" s="46" t="s">
        <v>277</v>
      </c>
      <c r="B192" s="46" t="s">
        <v>278</v>
      </c>
      <c r="C192" s="74" t="s">
        <v>32</v>
      </c>
      <c r="D192" s="74" t="s">
        <v>163</v>
      </c>
      <c r="E192" s="74" t="s">
        <v>202</v>
      </c>
      <c r="F192" s="46">
        <v>190</v>
      </c>
      <c r="G192" s="81">
        <v>43255</v>
      </c>
      <c r="H192" s="46">
        <v>0</v>
      </c>
      <c r="I192" s="46">
        <v>1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  <c r="Q192" s="15">
        <v>0</v>
      </c>
      <c r="R192" s="15">
        <v>0</v>
      </c>
    </row>
    <row r="193" spans="1:18" x14ac:dyDescent="0.25">
      <c r="A193" s="46" t="s">
        <v>195</v>
      </c>
      <c r="B193" s="46" t="s">
        <v>230</v>
      </c>
      <c r="C193" s="74" t="s">
        <v>203</v>
      </c>
      <c r="D193" s="74" t="s">
        <v>158</v>
      </c>
      <c r="E193" s="74" t="s">
        <v>202</v>
      </c>
      <c r="F193" s="46">
        <v>191</v>
      </c>
      <c r="G193" s="81">
        <v>43255</v>
      </c>
      <c r="H193" s="82">
        <v>0</v>
      </c>
      <c r="I193" s="46">
        <v>1</v>
      </c>
      <c r="J193" s="46">
        <v>1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46">
        <v>0</v>
      </c>
      <c r="Q193" s="15">
        <v>0</v>
      </c>
      <c r="R193" s="15">
        <v>0</v>
      </c>
    </row>
    <row r="194" spans="1:18" x14ac:dyDescent="0.25">
      <c r="A194" s="46" t="s">
        <v>340</v>
      </c>
      <c r="B194" s="46" t="s">
        <v>343</v>
      </c>
      <c r="C194" s="74" t="s">
        <v>205</v>
      </c>
      <c r="D194" s="74" t="s">
        <v>161</v>
      </c>
      <c r="E194" s="74" t="s">
        <v>202</v>
      </c>
      <c r="F194" s="46">
        <v>192</v>
      </c>
      <c r="G194" s="81">
        <v>43258</v>
      </c>
      <c r="H194" s="46">
        <v>1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  <c r="Q194" s="15">
        <v>0</v>
      </c>
      <c r="R194" s="15">
        <v>0</v>
      </c>
    </row>
    <row r="195" spans="1:18" x14ac:dyDescent="0.25">
      <c r="A195" s="46" t="s">
        <v>195</v>
      </c>
      <c r="B195" s="46" t="s">
        <v>230</v>
      </c>
      <c r="C195" s="74" t="s">
        <v>31</v>
      </c>
      <c r="D195" s="74" t="s">
        <v>162</v>
      </c>
      <c r="E195" s="74" t="s">
        <v>202</v>
      </c>
      <c r="F195" s="46">
        <v>192</v>
      </c>
      <c r="G195" s="81">
        <v>43255</v>
      </c>
      <c r="H195" s="46">
        <v>0</v>
      </c>
      <c r="I195" s="46">
        <v>1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46">
        <v>0</v>
      </c>
      <c r="Q195" s="15">
        <v>0</v>
      </c>
      <c r="R195" s="15">
        <v>0</v>
      </c>
    </row>
    <row r="196" spans="1:18" x14ac:dyDescent="0.25">
      <c r="A196" s="46" t="s">
        <v>340</v>
      </c>
      <c r="B196" s="46" t="s">
        <v>343</v>
      </c>
      <c r="C196" s="74" t="s">
        <v>39</v>
      </c>
      <c r="D196" s="74" t="s">
        <v>170</v>
      </c>
      <c r="E196" s="74" t="s">
        <v>202</v>
      </c>
      <c r="F196" s="46">
        <v>193</v>
      </c>
      <c r="G196" s="81">
        <v>43258</v>
      </c>
      <c r="H196" s="46">
        <v>1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0</v>
      </c>
      <c r="Q196" s="15">
        <v>0</v>
      </c>
      <c r="R196" s="15">
        <v>0</v>
      </c>
    </row>
    <row r="197" spans="1:18" x14ac:dyDescent="0.25">
      <c r="A197" s="46" t="s">
        <v>340</v>
      </c>
      <c r="B197" s="46" t="s">
        <v>343</v>
      </c>
      <c r="C197" s="74" t="s">
        <v>235</v>
      </c>
      <c r="D197" s="74" t="s">
        <v>158</v>
      </c>
      <c r="E197" s="74" t="s">
        <v>202</v>
      </c>
      <c r="F197" s="46">
        <v>194</v>
      </c>
      <c r="G197" s="81">
        <v>43258</v>
      </c>
      <c r="H197" s="46">
        <v>1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  <c r="Q197" s="15">
        <v>0</v>
      </c>
      <c r="R197" s="15">
        <v>0</v>
      </c>
    </row>
    <row r="198" spans="1:18" x14ac:dyDescent="0.25">
      <c r="A198" s="46" t="s">
        <v>197</v>
      </c>
      <c r="B198" s="46" t="s">
        <v>207</v>
      </c>
      <c r="C198" s="74" t="s">
        <v>21</v>
      </c>
      <c r="D198" s="74" t="s">
        <v>152</v>
      </c>
      <c r="E198" s="74" t="s">
        <v>202</v>
      </c>
      <c r="F198" s="46">
        <v>195</v>
      </c>
      <c r="G198" s="81">
        <v>43258</v>
      </c>
      <c r="H198" s="46">
        <v>0</v>
      </c>
      <c r="I198" s="46">
        <v>0</v>
      </c>
      <c r="J198" s="46">
        <v>0</v>
      </c>
      <c r="K198" s="46">
        <v>1</v>
      </c>
      <c r="L198" s="46">
        <v>0</v>
      </c>
      <c r="M198" s="46">
        <v>0</v>
      </c>
      <c r="N198" s="46">
        <v>0</v>
      </c>
      <c r="O198" s="46">
        <v>0</v>
      </c>
      <c r="P198" s="46">
        <v>0</v>
      </c>
      <c r="Q198" s="15">
        <v>0</v>
      </c>
      <c r="R198" s="15">
        <v>0</v>
      </c>
    </row>
    <row r="199" spans="1:18" x14ac:dyDescent="0.25">
      <c r="A199" s="46" t="s">
        <v>197</v>
      </c>
      <c r="B199" s="46" t="s">
        <v>207</v>
      </c>
      <c r="C199" s="74" t="s">
        <v>205</v>
      </c>
      <c r="D199" s="74" t="s">
        <v>161</v>
      </c>
      <c r="E199" s="74" t="s">
        <v>202</v>
      </c>
      <c r="F199" s="46">
        <v>196</v>
      </c>
      <c r="G199" s="81">
        <v>43258</v>
      </c>
      <c r="H199" s="46">
        <v>0</v>
      </c>
      <c r="I199" s="46">
        <v>0</v>
      </c>
      <c r="J199" s="46">
        <v>0</v>
      </c>
      <c r="K199" s="46">
        <v>1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15">
        <v>0</v>
      </c>
      <c r="R199" s="15">
        <v>0</v>
      </c>
    </row>
    <row r="200" spans="1:18" x14ac:dyDescent="0.25">
      <c r="A200" s="46" t="s">
        <v>197</v>
      </c>
      <c r="B200" s="46" t="s">
        <v>207</v>
      </c>
      <c r="C200" s="74" t="s">
        <v>205</v>
      </c>
      <c r="D200" s="74" t="s">
        <v>161</v>
      </c>
      <c r="E200" s="74" t="s">
        <v>202</v>
      </c>
      <c r="F200" s="46">
        <v>197</v>
      </c>
      <c r="G200" s="81">
        <v>43258</v>
      </c>
      <c r="H200" s="46">
        <v>0</v>
      </c>
      <c r="I200" s="46">
        <v>0</v>
      </c>
      <c r="J200" s="46">
        <v>0</v>
      </c>
      <c r="K200" s="46">
        <v>1</v>
      </c>
      <c r="L200" s="46">
        <v>0</v>
      </c>
      <c r="M200" s="46">
        <v>0</v>
      </c>
      <c r="N200" s="46">
        <v>0</v>
      </c>
      <c r="O200" s="46">
        <v>0</v>
      </c>
      <c r="P200" s="46">
        <v>0</v>
      </c>
      <c r="Q200" s="15">
        <v>0</v>
      </c>
      <c r="R200" s="15">
        <v>0</v>
      </c>
    </row>
    <row r="201" spans="1:18" x14ac:dyDescent="0.25">
      <c r="A201" s="46" t="s">
        <v>197</v>
      </c>
      <c r="B201" s="46" t="s">
        <v>207</v>
      </c>
      <c r="C201" s="74" t="s">
        <v>205</v>
      </c>
      <c r="D201" s="74" t="s">
        <v>161</v>
      </c>
      <c r="E201" s="74" t="s">
        <v>202</v>
      </c>
      <c r="F201" s="46">
        <v>198</v>
      </c>
      <c r="G201" s="81">
        <v>43258</v>
      </c>
      <c r="H201" s="46">
        <v>0</v>
      </c>
      <c r="I201" s="46">
        <v>0</v>
      </c>
      <c r="J201" s="46">
        <v>0</v>
      </c>
      <c r="K201" s="46">
        <v>1</v>
      </c>
      <c r="L201" s="46">
        <v>0</v>
      </c>
      <c r="M201" s="46">
        <v>0</v>
      </c>
      <c r="N201" s="46">
        <v>0</v>
      </c>
      <c r="O201" s="46">
        <v>0</v>
      </c>
      <c r="P201" s="46">
        <v>0</v>
      </c>
      <c r="Q201" s="15">
        <v>0</v>
      </c>
      <c r="R201" s="15">
        <v>0</v>
      </c>
    </row>
    <row r="202" spans="1:18" x14ac:dyDescent="0.25">
      <c r="A202" s="46" t="s">
        <v>197</v>
      </c>
      <c r="B202" s="46" t="s">
        <v>207</v>
      </c>
      <c r="C202" s="74" t="s">
        <v>205</v>
      </c>
      <c r="D202" s="74" t="s">
        <v>161</v>
      </c>
      <c r="E202" s="74" t="s">
        <v>206</v>
      </c>
      <c r="F202" s="46">
        <v>199</v>
      </c>
      <c r="G202" s="81">
        <v>43258</v>
      </c>
      <c r="H202" s="46">
        <v>0</v>
      </c>
      <c r="I202" s="46">
        <v>0</v>
      </c>
      <c r="J202" s="46">
        <v>0</v>
      </c>
      <c r="K202" s="46">
        <v>1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  <c r="Q202" s="15">
        <v>0</v>
      </c>
      <c r="R202" s="15">
        <v>0</v>
      </c>
    </row>
    <row r="203" spans="1:18" x14ac:dyDescent="0.25">
      <c r="A203" s="46" t="s">
        <v>197</v>
      </c>
      <c r="B203" s="46" t="s">
        <v>207</v>
      </c>
      <c r="C203" s="74" t="s">
        <v>205</v>
      </c>
      <c r="D203" s="74" t="s">
        <v>161</v>
      </c>
      <c r="E203" s="74" t="s">
        <v>202</v>
      </c>
      <c r="F203" s="46">
        <v>200</v>
      </c>
      <c r="G203" s="81">
        <v>43258</v>
      </c>
      <c r="H203" s="46">
        <v>0</v>
      </c>
      <c r="I203" s="46">
        <v>0</v>
      </c>
      <c r="J203" s="46">
        <v>0</v>
      </c>
      <c r="K203" s="46">
        <v>1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  <c r="Q203" s="15">
        <v>0</v>
      </c>
      <c r="R203" s="15">
        <v>0</v>
      </c>
    </row>
    <row r="204" spans="1:18" x14ac:dyDescent="0.25">
      <c r="A204" s="46" t="s">
        <v>197</v>
      </c>
      <c r="B204" s="46" t="s">
        <v>207</v>
      </c>
      <c r="C204" s="74" t="s">
        <v>205</v>
      </c>
      <c r="D204" s="74" t="s">
        <v>161</v>
      </c>
      <c r="E204" s="74" t="s">
        <v>206</v>
      </c>
      <c r="F204" s="46">
        <v>201</v>
      </c>
      <c r="G204" s="81">
        <v>43258</v>
      </c>
      <c r="H204" s="46">
        <v>0</v>
      </c>
      <c r="I204" s="46">
        <v>0</v>
      </c>
      <c r="J204" s="46">
        <v>0</v>
      </c>
      <c r="K204" s="46">
        <v>1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15">
        <v>0</v>
      </c>
      <c r="R204" s="15">
        <v>0</v>
      </c>
    </row>
    <row r="205" spans="1:18" x14ac:dyDescent="0.25">
      <c r="A205" s="46" t="s">
        <v>197</v>
      </c>
      <c r="B205" s="46" t="s">
        <v>207</v>
      </c>
      <c r="C205" s="74" t="s">
        <v>205</v>
      </c>
      <c r="D205" s="74" t="s">
        <v>161</v>
      </c>
      <c r="E205" s="74" t="s">
        <v>202</v>
      </c>
      <c r="F205" s="46">
        <v>202</v>
      </c>
      <c r="G205" s="81">
        <v>43258</v>
      </c>
      <c r="H205" s="46">
        <v>0</v>
      </c>
      <c r="I205" s="46">
        <v>0</v>
      </c>
      <c r="J205" s="46">
        <v>0</v>
      </c>
      <c r="K205" s="46">
        <v>1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15">
        <v>0</v>
      </c>
      <c r="R205" s="15">
        <v>0</v>
      </c>
    </row>
    <row r="206" spans="1:18" x14ac:dyDescent="0.25">
      <c r="A206" s="46" t="s">
        <v>197</v>
      </c>
      <c r="B206" s="46" t="s">
        <v>207</v>
      </c>
      <c r="C206" s="74" t="s">
        <v>205</v>
      </c>
      <c r="D206" s="74" t="s">
        <v>161</v>
      </c>
      <c r="E206" s="74" t="s">
        <v>202</v>
      </c>
      <c r="F206" s="46">
        <v>203</v>
      </c>
      <c r="G206" s="81">
        <v>43258</v>
      </c>
      <c r="H206" s="46">
        <v>0</v>
      </c>
      <c r="I206" s="46">
        <v>0</v>
      </c>
      <c r="J206" s="46">
        <v>0</v>
      </c>
      <c r="K206" s="46">
        <v>1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15">
        <v>0</v>
      </c>
      <c r="R206" s="15">
        <v>0</v>
      </c>
    </row>
    <row r="207" spans="1:18" x14ac:dyDescent="0.25">
      <c r="A207" s="46" t="s">
        <v>197</v>
      </c>
      <c r="B207" s="46" t="s">
        <v>207</v>
      </c>
      <c r="C207" s="74" t="s">
        <v>205</v>
      </c>
      <c r="D207" s="74" t="s">
        <v>161</v>
      </c>
      <c r="E207" s="74" t="s">
        <v>206</v>
      </c>
      <c r="F207" s="46">
        <v>204</v>
      </c>
      <c r="G207" s="81">
        <v>43258</v>
      </c>
      <c r="H207" s="46">
        <v>0</v>
      </c>
      <c r="I207" s="46">
        <v>0</v>
      </c>
      <c r="J207" s="46">
        <v>0</v>
      </c>
      <c r="K207" s="46">
        <v>1</v>
      </c>
      <c r="L207" s="46">
        <v>0</v>
      </c>
      <c r="M207" s="46">
        <v>0</v>
      </c>
      <c r="N207" s="46">
        <v>0</v>
      </c>
      <c r="O207" s="46">
        <v>0</v>
      </c>
      <c r="P207" s="46">
        <v>0</v>
      </c>
      <c r="Q207" s="15">
        <v>0</v>
      </c>
      <c r="R207" s="15">
        <v>0</v>
      </c>
    </row>
    <row r="208" spans="1:18" x14ac:dyDescent="0.25">
      <c r="A208" s="46" t="s">
        <v>197</v>
      </c>
      <c r="B208" s="46" t="s">
        <v>207</v>
      </c>
      <c r="C208" s="74" t="s">
        <v>205</v>
      </c>
      <c r="D208" s="74" t="s">
        <v>161</v>
      </c>
      <c r="E208" s="74" t="s">
        <v>202</v>
      </c>
      <c r="F208" s="46">
        <v>205</v>
      </c>
      <c r="G208" s="81">
        <v>43258</v>
      </c>
      <c r="H208" s="46">
        <v>0</v>
      </c>
      <c r="I208" s="46">
        <v>0</v>
      </c>
      <c r="J208" s="46">
        <v>0</v>
      </c>
      <c r="K208" s="46">
        <v>1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15">
        <v>0</v>
      </c>
      <c r="R208" s="15">
        <v>0</v>
      </c>
    </row>
    <row r="209" spans="1:19" x14ac:dyDescent="0.25">
      <c r="A209" s="46" t="s">
        <v>197</v>
      </c>
      <c r="B209" s="46" t="s">
        <v>207</v>
      </c>
      <c r="C209" s="74" t="s">
        <v>205</v>
      </c>
      <c r="D209" s="74" t="s">
        <v>161</v>
      </c>
      <c r="E209" s="74" t="s">
        <v>206</v>
      </c>
      <c r="F209" s="46">
        <v>206</v>
      </c>
      <c r="G209" s="81">
        <v>43258</v>
      </c>
      <c r="H209" s="46">
        <v>0</v>
      </c>
      <c r="I209" s="46">
        <v>0</v>
      </c>
      <c r="J209" s="46">
        <v>0</v>
      </c>
      <c r="K209" s="46">
        <v>1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15">
        <v>0</v>
      </c>
      <c r="R209" s="15">
        <v>0</v>
      </c>
    </row>
    <row r="210" spans="1:19" x14ac:dyDescent="0.25">
      <c r="A210" s="46" t="s">
        <v>197</v>
      </c>
      <c r="B210" s="46" t="s">
        <v>207</v>
      </c>
      <c r="C210" s="74" t="s">
        <v>205</v>
      </c>
      <c r="D210" s="74" t="s">
        <v>161</v>
      </c>
      <c r="E210" s="74" t="s">
        <v>202</v>
      </c>
      <c r="F210" s="46">
        <v>207</v>
      </c>
      <c r="G210" s="81">
        <v>43258</v>
      </c>
      <c r="H210" s="46">
        <v>0</v>
      </c>
      <c r="I210" s="46">
        <v>0</v>
      </c>
      <c r="J210" s="46">
        <v>0</v>
      </c>
      <c r="K210" s="46">
        <v>1</v>
      </c>
      <c r="L210" s="46">
        <v>0</v>
      </c>
      <c r="M210" s="46">
        <v>0</v>
      </c>
      <c r="N210" s="46">
        <v>0</v>
      </c>
      <c r="O210" s="46">
        <v>0</v>
      </c>
      <c r="P210" s="46">
        <v>0</v>
      </c>
      <c r="Q210" s="15">
        <v>0</v>
      </c>
      <c r="R210" s="15">
        <v>0</v>
      </c>
    </row>
    <row r="211" spans="1:19" x14ac:dyDescent="0.25">
      <c r="A211" s="46" t="s">
        <v>197</v>
      </c>
      <c r="B211" s="46" t="s">
        <v>207</v>
      </c>
      <c r="C211" s="74" t="s">
        <v>205</v>
      </c>
      <c r="D211" s="74" t="s">
        <v>161</v>
      </c>
      <c r="E211" s="74" t="s">
        <v>202</v>
      </c>
      <c r="F211" s="46">
        <v>208</v>
      </c>
      <c r="G211" s="81">
        <v>43258</v>
      </c>
      <c r="H211" s="46">
        <v>0</v>
      </c>
      <c r="I211" s="46">
        <v>0</v>
      </c>
      <c r="J211" s="46">
        <v>0</v>
      </c>
      <c r="K211" s="46">
        <v>1</v>
      </c>
      <c r="L211" s="46">
        <v>0</v>
      </c>
      <c r="M211" s="46">
        <v>0</v>
      </c>
      <c r="N211" s="46">
        <v>0</v>
      </c>
      <c r="O211" s="46">
        <v>0</v>
      </c>
      <c r="P211" s="46">
        <v>0</v>
      </c>
      <c r="Q211" s="15">
        <v>0</v>
      </c>
      <c r="R211" s="15">
        <v>0</v>
      </c>
    </row>
    <row r="212" spans="1:19" x14ac:dyDescent="0.25">
      <c r="A212" s="46" t="s">
        <v>197</v>
      </c>
      <c r="B212" s="46" t="s">
        <v>207</v>
      </c>
      <c r="C212" s="74" t="s">
        <v>205</v>
      </c>
      <c r="D212" s="74" t="s">
        <v>161</v>
      </c>
      <c r="E212" s="74" t="s">
        <v>202</v>
      </c>
      <c r="F212" s="46">
        <v>209</v>
      </c>
      <c r="G212" s="81">
        <v>43258</v>
      </c>
      <c r="H212" s="46">
        <v>0</v>
      </c>
      <c r="I212" s="46">
        <v>0</v>
      </c>
      <c r="J212" s="46">
        <v>0</v>
      </c>
      <c r="K212" s="46">
        <v>1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15">
        <v>0</v>
      </c>
      <c r="R212" s="15">
        <v>0</v>
      </c>
    </row>
    <row r="213" spans="1:19" x14ac:dyDescent="0.25">
      <c r="A213" s="46" t="s">
        <v>197</v>
      </c>
      <c r="B213" s="46" t="s">
        <v>207</v>
      </c>
      <c r="C213" s="74" t="s">
        <v>203</v>
      </c>
      <c r="D213" s="74" t="s">
        <v>158</v>
      </c>
      <c r="E213" s="74" t="s">
        <v>206</v>
      </c>
      <c r="F213" s="46">
        <v>210</v>
      </c>
      <c r="G213" s="81">
        <v>43258</v>
      </c>
      <c r="H213" s="46">
        <v>0</v>
      </c>
      <c r="I213" s="46">
        <v>0</v>
      </c>
      <c r="J213" s="46">
        <v>0</v>
      </c>
      <c r="K213" s="46">
        <v>1</v>
      </c>
      <c r="L213" s="46">
        <v>0</v>
      </c>
      <c r="M213" s="46">
        <v>0</v>
      </c>
      <c r="N213" s="46">
        <v>0</v>
      </c>
      <c r="O213" s="46">
        <v>0</v>
      </c>
      <c r="P213" s="46">
        <v>0</v>
      </c>
      <c r="Q213" s="15">
        <v>0</v>
      </c>
      <c r="R213" s="15">
        <v>0</v>
      </c>
    </row>
    <row r="214" spans="1:19" x14ac:dyDescent="0.25">
      <c r="A214" s="46" t="s">
        <v>197</v>
      </c>
      <c r="B214" s="46" t="s">
        <v>207</v>
      </c>
      <c r="C214" s="74" t="s">
        <v>205</v>
      </c>
      <c r="D214" s="74" t="s">
        <v>161</v>
      </c>
      <c r="E214" s="74" t="s">
        <v>202</v>
      </c>
      <c r="F214" s="46">
        <v>211</v>
      </c>
      <c r="G214" s="81">
        <v>43258</v>
      </c>
      <c r="H214" s="46">
        <v>0</v>
      </c>
      <c r="I214" s="46">
        <v>0</v>
      </c>
      <c r="J214" s="46">
        <v>0</v>
      </c>
      <c r="K214" s="46">
        <v>1</v>
      </c>
      <c r="L214" s="46">
        <v>0</v>
      </c>
      <c r="M214" s="46">
        <v>0</v>
      </c>
      <c r="N214" s="46">
        <v>0</v>
      </c>
      <c r="O214" s="46">
        <v>0</v>
      </c>
      <c r="P214" s="46">
        <v>0</v>
      </c>
      <c r="Q214" s="79">
        <v>0</v>
      </c>
      <c r="R214" s="79">
        <v>0</v>
      </c>
      <c r="S214" s="79"/>
    </row>
    <row r="215" spans="1:19" x14ac:dyDescent="0.25">
      <c r="A215" s="46" t="s">
        <v>197</v>
      </c>
      <c r="B215" s="46" t="s">
        <v>207</v>
      </c>
      <c r="C215" s="74" t="s">
        <v>205</v>
      </c>
      <c r="D215" s="74" t="s">
        <v>161</v>
      </c>
      <c r="E215" s="74" t="s">
        <v>202</v>
      </c>
      <c r="F215" s="46">
        <v>212</v>
      </c>
      <c r="G215" s="81">
        <v>43258</v>
      </c>
      <c r="H215" s="46">
        <v>0</v>
      </c>
      <c r="I215" s="46">
        <v>0</v>
      </c>
      <c r="J215" s="46">
        <v>0</v>
      </c>
      <c r="K215" s="46">
        <v>1</v>
      </c>
      <c r="L215" s="46">
        <v>0</v>
      </c>
      <c r="M215" s="46">
        <v>0</v>
      </c>
      <c r="N215" s="46">
        <v>0</v>
      </c>
      <c r="O215" s="46">
        <v>0</v>
      </c>
      <c r="P215" s="46">
        <v>0</v>
      </c>
      <c r="Q215" s="15">
        <v>0</v>
      </c>
      <c r="R215" s="15">
        <v>0</v>
      </c>
    </row>
    <row r="216" spans="1:19" x14ac:dyDescent="0.25">
      <c r="A216" s="46" t="s">
        <v>197</v>
      </c>
      <c r="B216" s="46" t="s">
        <v>207</v>
      </c>
      <c r="C216" s="74" t="s">
        <v>205</v>
      </c>
      <c r="D216" s="74" t="s">
        <v>161</v>
      </c>
      <c r="E216" s="74" t="s">
        <v>206</v>
      </c>
      <c r="F216" s="46">
        <v>213</v>
      </c>
      <c r="G216" s="81">
        <v>43258</v>
      </c>
      <c r="H216" s="46">
        <v>0</v>
      </c>
      <c r="I216" s="46">
        <v>0</v>
      </c>
      <c r="J216" s="46">
        <v>0</v>
      </c>
      <c r="K216" s="46">
        <v>1</v>
      </c>
      <c r="L216" s="46">
        <v>0</v>
      </c>
      <c r="M216" s="46">
        <v>0</v>
      </c>
      <c r="N216" s="46">
        <v>0</v>
      </c>
      <c r="O216" s="46">
        <v>0</v>
      </c>
      <c r="P216" s="46">
        <v>0</v>
      </c>
      <c r="Q216" s="15">
        <v>0</v>
      </c>
      <c r="R216" s="15">
        <v>0</v>
      </c>
    </row>
    <row r="217" spans="1:19" x14ac:dyDescent="0.25">
      <c r="A217" s="46" t="s">
        <v>197</v>
      </c>
      <c r="B217" s="46" t="s">
        <v>207</v>
      </c>
      <c r="C217" s="74" t="s">
        <v>205</v>
      </c>
      <c r="D217" s="74" t="s">
        <v>161</v>
      </c>
      <c r="E217" s="74" t="s">
        <v>206</v>
      </c>
      <c r="F217" s="46">
        <v>214</v>
      </c>
      <c r="G217" s="81">
        <v>43258</v>
      </c>
      <c r="H217" s="46">
        <v>0</v>
      </c>
      <c r="I217" s="46">
        <v>0</v>
      </c>
      <c r="J217" s="46">
        <v>0</v>
      </c>
      <c r="K217" s="46">
        <v>1</v>
      </c>
      <c r="L217" s="46">
        <v>0</v>
      </c>
      <c r="M217" s="46">
        <v>0</v>
      </c>
      <c r="N217" s="46">
        <v>0</v>
      </c>
      <c r="O217" s="46">
        <v>0</v>
      </c>
      <c r="P217" s="46">
        <v>0</v>
      </c>
      <c r="Q217" s="79">
        <v>0</v>
      </c>
      <c r="R217" s="79">
        <v>0</v>
      </c>
      <c r="S217" s="79"/>
    </row>
    <row r="218" spans="1:19" x14ac:dyDescent="0.25">
      <c r="A218" s="46" t="s">
        <v>197</v>
      </c>
      <c r="B218" s="46" t="s">
        <v>207</v>
      </c>
      <c r="C218" s="74" t="s">
        <v>205</v>
      </c>
      <c r="D218" s="74" t="s">
        <v>161</v>
      </c>
      <c r="E218" s="74" t="s">
        <v>202</v>
      </c>
      <c r="F218" s="46">
        <v>215</v>
      </c>
      <c r="G218" s="81">
        <v>43258</v>
      </c>
      <c r="H218" s="46">
        <v>0</v>
      </c>
      <c r="I218" s="46">
        <v>0</v>
      </c>
      <c r="J218" s="46">
        <v>0</v>
      </c>
      <c r="K218" s="46">
        <v>1</v>
      </c>
      <c r="L218" s="46">
        <v>0</v>
      </c>
      <c r="M218" s="46">
        <v>0</v>
      </c>
      <c r="N218" s="46">
        <v>0</v>
      </c>
      <c r="O218" s="46">
        <v>0</v>
      </c>
      <c r="P218" s="46">
        <v>0</v>
      </c>
      <c r="Q218" s="15">
        <v>0</v>
      </c>
      <c r="R218" s="15">
        <v>0</v>
      </c>
    </row>
    <row r="219" spans="1:19" x14ac:dyDescent="0.25">
      <c r="A219" s="46" t="s">
        <v>197</v>
      </c>
      <c r="B219" s="46" t="s">
        <v>207</v>
      </c>
      <c r="C219" s="74" t="s">
        <v>205</v>
      </c>
      <c r="D219" s="74" t="s">
        <v>161</v>
      </c>
      <c r="E219" s="74" t="s">
        <v>202</v>
      </c>
      <c r="F219" s="46">
        <v>216</v>
      </c>
      <c r="G219" s="81">
        <v>43258</v>
      </c>
      <c r="H219" s="46">
        <v>0</v>
      </c>
      <c r="I219" s="46">
        <v>0</v>
      </c>
      <c r="J219" s="46">
        <v>0</v>
      </c>
      <c r="K219" s="46">
        <v>1</v>
      </c>
      <c r="L219" s="46">
        <v>0</v>
      </c>
      <c r="M219" s="46">
        <v>0</v>
      </c>
      <c r="N219" s="46">
        <v>0</v>
      </c>
      <c r="O219" s="46">
        <v>0</v>
      </c>
      <c r="P219" s="46">
        <v>0</v>
      </c>
      <c r="Q219" s="15">
        <v>0</v>
      </c>
      <c r="R219" s="15">
        <v>0</v>
      </c>
    </row>
    <row r="220" spans="1:19" x14ac:dyDescent="0.25">
      <c r="A220" s="79" t="s">
        <v>197</v>
      </c>
      <c r="B220" s="79" t="s">
        <v>207</v>
      </c>
      <c r="C220" s="74" t="s">
        <v>205</v>
      </c>
      <c r="D220" s="74" t="s">
        <v>161</v>
      </c>
      <c r="E220" s="74" t="s">
        <v>202</v>
      </c>
      <c r="F220" s="79">
        <v>217</v>
      </c>
      <c r="G220" s="83">
        <v>43258</v>
      </c>
      <c r="H220" s="79">
        <v>0</v>
      </c>
      <c r="I220" s="79">
        <v>0</v>
      </c>
      <c r="J220" s="79">
        <v>0</v>
      </c>
      <c r="K220" s="79">
        <v>1</v>
      </c>
      <c r="L220" s="79">
        <v>0</v>
      </c>
      <c r="M220" s="79">
        <v>0</v>
      </c>
      <c r="N220" s="79">
        <v>0</v>
      </c>
      <c r="O220" s="79">
        <v>0</v>
      </c>
      <c r="P220" s="79">
        <v>0</v>
      </c>
      <c r="Q220" s="15">
        <v>0</v>
      </c>
      <c r="R220" s="15">
        <v>0</v>
      </c>
    </row>
    <row r="221" spans="1:19" x14ac:dyDescent="0.25">
      <c r="A221" s="79" t="s">
        <v>197</v>
      </c>
      <c r="B221" s="79" t="s">
        <v>207</v>
      </c>
      <c r="C221" s="74" t="s">
        <v>21</v>
      </c>
      <c r="D221" s="74" t="s">
        <v>152</v>
      </c>
      <c r="E221" s="74" t="s">
        <v>202</v>
      </c>
      <c r="F221" s="79">
        <v>218</v>
      </c>
      <c r="G221" s="83">
        <v>43258</v>
      </c>
      <c r="H221" s="79">
        <v>0</v>
      </c>
      <c r="I221" s="79">
        <v>0</v>
      </c>
      <c r="J221" s="79">
        <v>0</v>
      </c>
      <c r="K221" s="79">
        <v>1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  <c r="Q221" s="15">
        <v>0</v>
      </c>
      <c r="R221" s="15">
        <v>0</v>
      </c>
    </row>
    <row r="222" spans="1:19" x14ac:dyDescent="0.25">
      <c r="A222" s="79" t="s">
        <v>197</v>
      </c>
      <c r="B222" s="79" t="s">
        <v>207</v>
      </c>
      <c r="C222" s="74" t="s">
        <v>203</v>
      </c>
      <c r="D222" s="74" t="s">
        <v>158</v>
      </c>
      <c r="E222" s="74" t="s">
        <v>202</v>
      </c>
      <c r="F222" s="79">
        <v>219</v>
      </c>
      <c r="G222" s="83">
        <v>43258</v>
      </c>
      <c r="H222" s="79">
        <v>0</v>
      </c>
      <c r="I222" s="79">
        <v>0</v>
      </c>
      <c r="J222" s="79">
        <v>0</v>
      </c>
      <c r="K222" s="79">
        <v>1</v>
      </c>
      <c r="L222" s="79">
        <v>0</v>
      </c>
      <c r="M222" s="79">
        <v>0</v>
      </c>
      <c r="N222" s="79">
        <v>0</v>
      </c>
      <c r="O222" s="79">
        <v>0</v>
      </c>
      <c r="P222" s="79">
        <v>0</v>
      </c>
      <c r="Q222" s="15">
        <v>0</v>
      </c>
      <c r="R222" s="15">
        <v>0</v>
      </c>
    </row>
    <row r="223" spans="1:19" s="79" customFormat="1" x14ac:dyDescent="0.25">
      <c r="A223" s="46" t="s">
        <v>197</v>
      </c>
      <c r="B223" s="46" t="s">
        <v>207</v>
      </c>
      <c r="C223" s="74" t="s">
        <v>205</v>
      </c>
      <c r="D223" s="74" t="s">
        <v>161</v>
      </c>
      <c r="E223" s="74" t="s">
        <v>202</v>
      </c>
      <c r="F223" s="46">
        <v>220</v>
      </c>
      <c r="G223" s="81">
        <v>43258</v>
      </c>
      <c r="H223" s="46">
        <v>0</v>
      </c>
      <c r="I223" s="46">
        <v>0</v>
      </c>
      <c r="J223" s="46">
        <v>0</v>
      </c>
      <c r="K223" s="46">
        <v>1</v>
      </c>
      <c r="L223" s="46">
        <v>0</v>
      </c>
      <c r="M223" s="46">
        <v>0</v>
      </c>
      <c r="N223" s="46">
        <v>0</v>
      </c>
      <c r="O223" s="46">
        <v>0</v>
      </c>
      <c r="P223" s="46">
        <v>0</v>
      </c>
      <c r="Q223" s="79">
        <v>0</v>
      </c>
      <c r="R223" s="79">
        <v>0</v>
      </c>
    </row>
    <row r="224" spans="1:19" x14ac:dyDescent="0.25">
      <c r="A224" s="79" t="s">
        <v>197</v>
      </c>
      <c r="B224" s="79" t="s">
        <v>207</v>
      </c>
      <c r="C224" s="74" t="s">
        <v>205</v>
      </c>
      <c r="D224" s="74" t="s">
        <v>161</v>
      </c>
      <c r="E224" s="74" t="s">
        <v>206</v>
      </c>
      <c r="F224" s="79">
        <v>221</v>
      </c>
      <c r="G224" s="83">
        <v>43258</v>
      </c>
      <c r="H224" s="79">
        <v>0</v>
      </c>
      <c r="I224" s="79">
        <v>0</v>
      </c>
      <c r="J224" s="79">
        <v>0</v>
      </c>
      <c r="K224" s="79">
        <v>1</v>
      </c>
      <c r="L224" s="79">
        <v>0</v>
      </c>
      <c r="M224" s="79">
        <v>0</v>
      </c>
      <c r="N224" s="79">
        <v>0</v>
      </c>
      <c r="O224" s="79">
        <v>0</v>
      </c>
      <c r="P224" s="79">
        <v>0</v>
      </c>
      <c r="Q224" s="15">
        <v>0</v>
      </c>
      <c r="R224" s="15">
        <v>0</v>
      </c>
    </row>
    <row r="225" spans="1:18" x14ac:dyDescent="0.25">
      <c r="A225" s="46" t="s">
        <v>197</v>
      </c>
      <c r="B225" s="46" t="s">
        <v>207</v>
      </c>
      <c r="C225" s="74" t="s">
        <v>205</v>
      </c>
      <c r="D225" s="74" t="s">
        <v>161</v>
      </c>
      <c r="E225" s="74" t="s">
        <v>202</v>
      </c>
      <c r="F225" s="46">
        <v>222</v>
      </c>
      <c r="G225" s="81">
        <v>43258</v>
      </c>
      <c r="H225" s="46">
        <v>0</v>
      </c>
      <c r="I225" s="46">
        <v>0</v>
      </c>
      <c r="J225" s="46">
        <v>0</v>
      </c>
      <c r="K225" s="46">
        <v>1</v>
      </c>
      <c r="L225" s="46">
        <v>0</v>
      </c>
      <c r="M225" s="46">
        <v>0</v>
      </c>
      <c r="N225" s="46">
        <v>0</v>
      </c>
      <c r="O225" s="46">
        <v>0</v>
      </c>
      <c r="P225" s="46">
        <v>0</v>
      </c>
      <c r="Q225" s="15">
        <v>0</v>
      </c>
      <c r="R225" s="15">
        <v>0</v>
      </c>
    </row>
    <row r="226" spans="1:18" x14ac:dyDescent="0.25">
      <c r="A226" s="46" t="s">
        <v>197</v>
      </c>
      <c r="B226" s="46" t="s">
        <v>207</v>
      </c>
      <c r="C226" s="74" t="s">
        <v>205</v>
      </c>
      <c r="D226" s="74" t="s">
        <v>161</v>
      </c>
      <c r="E226" s="74" t="s">
        <v>202</v>
      </c>
      <c r="F226" s="46">
        <v>223</v>
      </c>
      <c r="G226" s="81">
        <v>43258</v>
      </c>
      <c r="H226" s="46">
        <v>0</v>
      </c>
      <c r="I226" s="46">
        <v>0</v>
      </c>
      <c r="J226" s="46">
        <v>0</v>
      </c>
      <c r="K226" s="46">
        <v>1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15">
        <v>0</v>
      </c>
      <c r="R226" s="15">
        <v>0</v>
      </c>
    </row>
    <row r="227" spans="1:18" x14ac:dyDescent="0.25">
      <c r="A227" s="46" t="s">
        <v>197</v>
      </c>
      <c r="B227" s="46" t="s">
        <v>207</v>
      </c>
      <c r="C227" s="74" t="s">
        <v>203</v>
      </c>
      <c r="D227" s="74" t="s">
        <v>158</v>
      </c>
      <c r="E227" s="74" t="s">
        <v>202</v>
      </c>
      <c r="F227" s="46">
        <v>224</v>
      </c>
      <c r="G227" s="81">
        <v>43258</v>
      </c>
      <c r="H227" s="46">
        <v>0</v>
      </c>
      <c r="I227" s="46">
        <v>0</v>
      </c>
      <c r="J227" s="46">
        <v>0</v>
      </c>
      <c r="K227" s="46">
        <v>1</v>
      </c>
      <c r="L227" s="46">
        <v>0</v>
      </c>
      <c r="M227" s="46">
        <v>0</v>
      </c>
      <c r="N227" s="46">
        <v>0</v>
      </c>
      <c r="O227" s="46">
        <v>0</v>
      </c>
      <c r="P227" s="46">
        <v>0</v>
      </c>
      <c r="Q227" s="15">
        <v>0</v>
      </c>
      <c r="R227" s="15">
        <v>0</v>
      </c>
    </row>
    <row r="228" spans="1:18" x14ac:dyDescent="0.25">
      <c r="A228" s="79" t="s">
        <v>197</v>
      </c>
      <c r="B228" s="79" t="s">
        <v>207</v>
      </c>
      <c r="C228" s="74" t="s">
        <v>205</v>
      </c>
      <c r="D228" s="74" t="s">
        <v>161</v>
      </c>
      <c r="E228" s="74" t="s">
        <v>202</v>
      </c>
      <c r="F228" s="79">
        <v>225</v>
      </c>
      <c r="G228" s="83">
        <v>43258</v>
      </c>
      <c r="H228" s="79">
        <v>0</v>
      </c>
      <c r="I228" s="79">
        <v>0</v>
      </c>
      <c r="J228" s="79">
        <v>0</v>
      </c>
      <c r="K228" s="79">
        <v>1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  <c r="Q228" s="15">
        <v>0</v>
      </c>
      <c r="R228" s="15">
        <v>0</v>
      </c>
    </row>
    <row r="229" spans="1:18" x14ac:dyDescent="0.25">
      <c r="A229" s="46" t="s">
        <v>197</v>
      </c>
      <c r="B229" s="46" t="s">
        <v>207</v>
      </c>
      <c r="C229" s="74" t="s">
        <v>205</v>
      </c>
      <c r="D229" s="74" t="s">
        <v>161</v>
      </c>
      <c r="E229" s="74" t="s">
        <v>202</v>
      </c>
      <c r="F229" s="46">
        <v>226</v>
      </c>
      <c r="G229" s="81">
        <v>43258</v>
      </c>
      <c r="H229" s="46">
        <v>0</v>
      </c>
      <c r="I229" s="46">
        <v>0</v>
      </c>
      <c r="J229" s="46">
        <v>0</v>
      </c>
      <c r="K229" s="46">
        <v>1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15">
        <v>0</v>
      </c>
      <c r="R229" s="15">
        <v>0</v>
      </c>
    </row>
    <row r="230" spans="1:18" x14ac:dyDescent="0.25">
      <c r="A230" s="46" t="s">
        <v>197</v>
      </c>
      <c r="B230" s="46" t="s">
        <v>207</v>
      </c>
      <c r="C230" s="74" t="s">
        <v>205</v>
      </c>
      <c r="D230" s="74" t="s">
        <v>161</v>
      </c>
      <c r="E230" s="74" t="s">
        <v>202</v>
      </c>
      <c r="F230" s="46">
        <v>227</v>
      </c>
      <c r="G230" s="81">
        <v>43258</v>
      </c>
      <c r="H230" s="46">
        <v>0</v>
      </c>
      <c r="I230" s="46">
        <v>0</v>
      </c>
      <c r="J230" s="46">
        <v>0</v>
      </c>
      <c r="K230" s="46">
        <v>1</v>
      </c>
      <c r="L230" s="46">
        <v>0</v>
      </c>
      <c r="M230" s="46">
        <v>0</v>
      </c>
      <c r="N230" s="46">
        <v>0</v>
      </c>
      <c r="O230" s="46">
        <v>0</v>
      </c>
      <c r="P230" s="46">
        <v>0</v>
      </c>
      <c r="Q230" s="15">
        <v>0</v>
      </c>
      <c r="R230" s="15">
        <v>0</v>
      </c>
    </row>
    <row r="231" spans="1:18" x14ac:dyDescent="0.25">
      <c r="A231" s="46" t="s">
        <v>197</v>
      </c>
      <c r="B231" s="46" t="s">
        <v>207</v>
      </c>
      <c r="C231" s="74" t="s">
        <v>205</v>
      </c>
      <c r="D231" s="74" t="s">
        <v>161</v>
      </c>
      <c r="E231" s="74" t="s">
        <v>202</v>
      </c>
      <c r="F231" s="46">
        <v>228</v>
      </c>
      <c r="G231" s="81">
        <v>43258</v>
      </c>
      <c r="H231" s="46">
        <v>0</v>
      </c>
      <c r="I231" s="46">
        <v>0</v>
      </c>
      <c r="J231" s="46">
        <v>0</v>
      </c>
      <c r="K231" s="46">
        <v>1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15">
        <v>0</v>
      </c>
      <c r="R231" s="15">
        <v>0</v>
      </c>
    </row>
    <row r="232" spans="1:18" x14ac:dyDescent="0.25">
      <c r="A232" s="46" t="s">
        <v>197</v>
      </c>
      <c r="B232" s="46" t="s">
        <v>207</v>
      </c>
      <c r="C232" s="74" t="s">
        <v>21</v>
      </c>
      <c r="D232" s="74" t="s">
        <v>152</v>
      </c>
      <c r="E232" s="74" t="s">
        <v>202</v>
      </c>
      <c r="F232" s="46">
        <v>229</v>
      </c>
      <c r="G232" s="81">
        <v>43258</v>
      </c>
      <c r="H232" s="46">
        <v>0</v>
      </c>
      <c r="I232" s="46">
        <v>0</v>
      </c>
      <c r="J232" s="46">
        <v>0</v>
      </c>
      <c r="K232" s="46">
        <v>1</v>
      </c>
      <c r="L232" s="46">
        <v>0</v>
      </c>
      <c r="M232" s="46">
        <v>0</v>
      </c>
      <c r="N232" s="46">
        <v>0</v>
      </c>
      <c r="O232" s="46">
        <v>0</v>
      </c>
      <c r="P232" s="46">
        <v>0</v>
      </c>
      <c r="Q232" s="15">
        <v>0</v>
      </c>
      <c r="R232" s="15">
        <v>0</v>
      </c>
    </row>
    <row r="233" spans="1:18" x14ac:dyDescent="0.25">
      <c r="A233" s="46" t="s">
        <v>197</v>
      </c>
      <c r="B233" s="46" t="s">
        <v>207</v>
      </c>
      <c r="C233" s="74" t="s">
        <v>205</v>
      </c>
      <c r="D233" s="74" t="s">
        <v>161</v>
      </c>
      <c r="E233" s="74" t="s">
        <v>206</v>
      </c>
      <c r="F233" s="46">
        <v>230</v>
      </c>
      <c r="G233" s="81">
        <v>43258</v>
      </c>
      <c r="H233" s="46">
        <v>0</v>
      </c>
      <c r="I233" s="46">
        <v>0</v>
      </c>
      <c r="J233" s="46">
        <v>0</v>
      </c>
      <c r="K233" s="46">
        <v>1</v>
      </c>
      <c r="L233" s="46">
        <v>0</v>
      </c>
      <c r="M233" s="46">
        <v>0</v>
      </c>
      <c r="N233" s="46">
        <v>0</v>
      </c>
      <c r="O233" s="46">
        <v>0</v>
      </c>
      <c r="P233" s="46">
        <v>0</v>
      </c>
      <c r="Q233" s="15">
        <v>0</v>
      </c>
      <c r="R233" s="15">
        <v>0</v>
      </c>
    </row>
    <row r="234" spans="1:18" x14ac:dyDescent="0.25">
      <c r="A234" s="46" t="s">
        <v>197</v>
      </c>
      <c r="B234" s="46" t="s">
        <v>207</v>
      </c>
      <c r="C234" s="74" t="s">
        <v>205</v>
      </c>
      <c r="D234" s="74" t="s">
        <v>161</v>
      </c>
      <c r="E234" s="74" t="s">
        <v>206</v>
      </c>
      <c r="F234" s="46">
        <v>231</v>
      </c>
      <c r="G234" s="81">
        <v>43258</v>
      </c>
      <c r="H234" s="46">
        <v>0</v>
      </c>
      <c r="I234" s="46">
        <v>0</v>
      </c>
      <c r="J234" s="46">
        <v>0</v>
      </c>
      <c r="K234" s="46">
        <v>1</v>
      </c>
      <c r="L234" s="46">
        <v>0</v>
      </c>
      <c r="M234" s="46">
        <v>0</v>
      </c>
      <c r="N234" s="46">
        <v>0</v>
      </c>
      <c r="O234" s="46">
        <v>0</v>
      </c>
      <c r="P234" s="46">
        <v>0</v>
      </c>
      <c r="Q234" s="15">
        <v>0</v>
      </c>
      <c r="R234" s="15">
        <v>0</v>
      </c>
    </row>
    <row r="235" spans="1:18" x14ac:dyDescent="0.25">
      <c r="A235" s="46" t="s">
        <v>197</v>
      </c>
      <c r="B235" s="46" t="s">
        <v>207</v>
      </c>
      <c r="C235" s="74" t="s">
        <v>205</v>
      </c>
      <c r="D235" s="74" t="s">
        <v>161</v>
      </c>
      <c r="E235" s="74" t="s">
        <v>202</v>
      </c>
      <c r="F235" s="46">
        <v>232</v>
      </c>
      <c r="G235" s="81">
        <v>43258</v>
      </c>
      <c r="H235" s="46">
        <v>0</v>
      </c>
      <c r="I235" s="46">
        <v>0</v>
      </c>
      <c r="J235" s="46">
        <v>0</v>
      </c>
      <c r="K235" s="46">
        <v>1</v>
      </c>
      <c r="L235" s="46">
        <v>0</v>
      </c>
      <c r="M235" s="46">
        <v>0</v>
      </c>
      <c r="N235" s="46">
        <v>0</v>
      </c>
      <c r="O235" s="46">
        <v>0</v>
      </c>
      <c r="P235" s="46">
        <v>0</v>
      </c>
      <c r="Q235" s="15">
        <v>0</v>
      </c>
      <c r="R235" s="15">
        <v>0</v>
      </c>
    </row>
    <row r="236" spans="1:18" x14ac:dyDescent="0.25">
      <c r="A236" s="46" t="s">
        <v>197</v>
      </c>
      <c r="B236" s="46" t="s">
        <v>207</v>
      </c>
      <c r="C236" s="74" t="s">
        <v>205</v>
      </c>
      <c r="D236" s="74" t="s">
        <v>161</v>
      </c>
      <c r="E236" s="74" t="s">
        <v>202</v>
      </c>
      <c r="F236" s="46">
        <v>233</v>
      </c>
      <c r="G236" s="81">
        <v>43258</v>
      </c>
      <c r="H236" s="46">
        <v>0</v>
      </c>
      <c r="I236" s="46">
        <v>0</v>
      </c>
      <c r="J236" s="46">
        <v>0</v>
      </c>
      <c r="K236" s="46">
        <v>1</v>
      </c>
      <c r="L236" s="46">
        <v>0</v>
      </c>
      <c r="M236" s="46">
        <v>0</v>
      </c>
      <c r="N236" s="46">
        <v>0</v>
      </c>
      <c r="O236" s="46">
        <v>0</v>
      </c>
      <c r="P236" s="46">
        <v>0</v>
      </c>
      <c r="Q236" s="15">
        <v>0</v>
      </c>
      <c r="R236" s="15">
        <v>0</v>
      </c>
    </row>
    <row r="237" spans="1:18" x14ac:dyDescent="0.25">
      <c r="A237" s="46" t="s">
        <v>197</v>
      </c>
      <c r="B237" s="46" t="s">
        <v>207</v>
      </c>
      <c r="C237" s="74" t="s">
        <v>205</v>
      </c>
      <c r="D237" s="74" t="s">
        <v>161</v>
      </c>
      <c r="E237" s="74" t="s">
        <v>202</v>
      </c>
      <c r="F237" s="46">
        <v>234</v>
      </c>
      <c r="G237" s="81">
        <v>43258</v>
      </c>
      <c r="H237" s="46">
        <v>0</v>
      </c>
      <c r="I237" s="46">
        <v>0</v>
      </c>
      <c r="J237" s="46">
        <v>0</v>
      </c>
      <c r="K237" s="46">
        <v>1</v>
      </c>
      <c r="L237" s="46">
        <v>0</v>
      </c>
      <c r="M237" s="46">
        <v>0</v>
      </c>
      <c r="N237" s="46">
        <v>0</v>
      </c>
      <c r="O237" s="46">
        <v>0</v>
      </c>
      <c r="P237" s="46">
        <v>0</v>
      </c>
      <c r="Q237" s="15">
        <v>0</v>
      </c>
      <c r="R237" s="15">
        <v>0</v>
      </c>
    </row>
    <row r="238" spans="1:18" x14ac:dyDescent="0.25">
      <c r="A238" s="46" t="s">
        <v>197</v>
      </c>
      <c r="B238" s="46" t="s">
        <v>207</v>
      </c>
      <c r="C238" s="74" t="s">
        <v>205</v>
      </c>
      <c r="D238" s="74" t="s">
        <v>161</v>
      </c>
      <c r="E238" s="74" t="s">
        <v>202</v>
      </c>
      <c r="F238" s="46">
        <v>235</v>
      </c>
      <c r="G238" s="81">
        <v>43258</v>
      </c>
      <c r="H238" s="46">
        <v>0</v>
      </c>
      <c r="I238" s="46">
        <v>0</v>
      </c>
      <c r="J238" s="46">
        <v>0</v>
      </c>
      <c r="K238" s="46">
        <v>1</v>
      </c>
      <c r="L238" s="46">
        <v>0</v>
      </c>
      <c r="M238" s="46">
        <v>0</v>
      </c>
      <c r="N238" s="46">
        <v>0</v>
      </c>
      <c r="O238" s="46">
        <v>0</v>
      </c>
      <c r="P238" s="46">
        <v>0</v>
      </c>
      <c r="Q238" s="15">
        <v>0</v>
      </c>
      <c r="R238" s="15">
        <v>0</v>
      </c>
    </row>
    <row r="239" spans="1:18" x14ac:dyDescent="0.25">
      <c r="A239" s="46" t="s">
        <v>197</v>
      </c>
      <c r="B239" s="46" t="s">
        <v>207</v>
      </c>
      <c r="C239" s="74" t="s">
        <v>205</v>
      </c>
      <c r="D239" s="74" t="s">
        <v>161</v>
      </c>
      <c r="E239" s="74" t="s">
        <v>202</v>
      </c>
      <c r="F239" s="46">
        <v>236</v>
      </c>
      <c r="G239" s="81">
        <v>43258</v>
      </c>
      <c r="H239" s="46">
        <v>0</v>
      </c>
      <c r="I239" s="46">
        <v>0</v>
      </c>
      <c r="J239" s="46">
        <v>0</v>
      </c>
      <c r="K239" s="46">
        <v>1</v>
      </c>
      <c r="L239" s="46">
        <v>0</v>
      </c>
      <c r="M239" s="46">
        <v>0</v>
      </c>
      <c r="N239" s="46">
        <v>0</v>
      </c>
      <c r="O239" s="46">
        <v>0</v>
      </c>
      <c r="P239" s="46">
        <v>0</v>
      </c>
      <c r="Q239" s="15">
        <v>0</v>
      </c>
      <c r="R239" s="15">
        <v>0</v>
      </c>
    </row>
    <row r="240" spans="1:18" x14ac:dyDescent="0.25">
      <c r="A240" s="46" t="s">
        <v>197</v>
      </c>
      <c r="B240" s="46" t="s">
        <v>207</v>
      </c>
      <c r="C240" s="74" t="s">
        <v>205</v>
      </c>
      <c r="D240" s="74" t="s">
        <v>161</v>
      </c>
      <c r="E240" s="74" t="s">
        <v>202</v>
      </c>
      <c r="F240" s="46">
        <v>237</v>
      </c>
      <c r="G240" s="81">
        <v>43258</v>
      </c>
      <c r="H240" s="46">
        <v>0</v>
      </c>
      <c r="I240" s="46">
        <v>0</v>
      </c>
      <c r="J240" s="46">
        <v>0</v>
      </c>
      <c r="K240" s="46">
        <v>1</v>
      </c>
      <c r="L240" s="46">
        <v>0</v>
      </c>
      <c r="M240" s="46">
        <v>0</v>
      </c>
      <c r="N240" s="46">
        <v>0</v>
      </c>
      <c r="O240" s="46">
        <v>0</v>
      </c>
      <c r="P240" s="46">
        <v>0</v>
      </c>
      <c r="Q240" s="15">
        <v>0</v>
      </c>
      <c r="R240" s="15">
        <v>0</v>
      </c>
    </row>
    <row r="241" spans="1:19" x14ac:dyDescent="0.25">
      <c r="A241" s="46" t="s">
        <v>197</v>
      </c>
      <c r="B241" s="46" t="s">
        <v>207</v>
      </c>
      <c r="C241" s="74" t="s">
        <v>205</v>
      </c>
      <c r="D241" s="74" t="s">
        <v>161</v>
      </c>
      <c r="E241" s="74" t="s">
        <v>202</v>
      </c>
      <c r="F241" s="46">
        <v>238</v>
      </c>
      <c r="G241" s="81">
        <v>43258</v>
      </c>
      <c r="H241" s="46">
        <v>0</v>
      </c>
      <c r="I241" s="46">
        <v>0</v>
      </c>
      <c r="J241" s="46">
        <v>0</v>
      </c>
      <c r="K241" s="46">
        <v>1</v>
      </c>
      <c r="L241" s="46">
        <v>0</v>
      </c>
      <c r="M241" s="46">
        <v>0</v>
      </c>
      <c r="N241" s="46">
        <v>0</v>
      </c>
      <c r="O241" s="46">
        <v>0</v>
      </c>
      <c r="P241" s="46">
        <v>0</v>
      </c>
      <c r="Q241" s="15">
        <v>0</v>
      </c>
      <c r="R241" s="15">
        <v>0</v>
      </c>
    </row>
    <row r="242" spans="1:19" x14ac:dyDescent="0.25">
      <c r="A242" s="46" t="s">
        <v>197</v>
      </c>
      <c r="B242" s="46" t="s">
        <v>207</v>
      </c>
      <c r="C242" s="74" t="s">
        <v>205</v>
      </c>
      <c r="D242" s="74" t="s">
        <v>161</v>
      </c>
      <c r="E242" s="74" t="s">
        <v>202</v>
      </c>
      <c r="F242" s="46">
        <v>239</v>
      </c>
      <c r="G242" s="81">
        <v>43258</v>
      </c>
      <c r="H242" s="46">
        <v>0</v>
      </c>
      <c r="I242" s="46">
        <v>0</v>
      </c>
      <c r="J242" s="46">
        <v>0</v>
      </c>
      <c r="K242" s="46">
        <v>1</v>
      </c>
      <c r="L242" s="46">
        <v>0</v>
      </c>
      <c r="M242" s="46">
        <v>0</v>
      </c>
      <c r="N242" s="46">
        <v>0</v>
      </c>
      <c r="O242" s="46">
        <v>0</v>
      </c>
      <c r="P242" s="46">
        <v>0</v>
      </c>
      <c r="Q242" s="15">
        <v>0</v>
      </c>
      <c r="R242" s="15">
        <v>0</v>
      </c>
    </row>
    <row r="243" spans="1:19" x14ac:dyDescent="0.25">
      <c r="A243" s="46" t="s">
        <v>197</v>
      </c>
      <c r="B243" s="46" t="s">
        <v>207</v>
      </c>
      <c r="C243" s="74" t="s">
        <v>205</v>
      </c>
      <c r="D243" s="74" t="s">
        <v>161</v>
      </c>
      <c r="E243" s="74" t="s">
        <v>202</v>
      </c>
      <c r="F243" s="46">
        <v>240</v>
      </c>
      <c r="G243" s="81">
        <v>43258</v>
      </c>
      <c r="H243" s="46">
        <v>0</v>
      </c>
      <c r="I243" s="46">
        <v>0</v>
      </c>
      <c r="J243" s="46">
        <v>0</v>
      </c>
      <c r="K243" s="46">
        <v>1</v>
      </c>
      <c r="L243" s="46">
        <v>0</v>
      </c>
      <c r="M243" s="46">
        <v>0</v>
      </c>
      <c r="N243" s="46">
        <v>0</v>
      </c>
      <c r="O243" s="46">
        <v>0</v>
      </c>
      <c r="P243" s="46">
        <v>0</v>
      </c>
      <c r="Q243" s="15">
        <v>0</v>
      </c>
      <c r="R243" s="15">
        <v>0</v>
      </c>
    </row>
    <row r="244" spans="1:19" x14ac:dyDescent="0.25">
      <c r="A244" s="46" t="s">
        <v>197</v>
      </c>
      <c r="B244" s="46" t="s">
        <v>207</v>
      </c>
      <c r="C244" s="74" t="s">
        <v>205</v>
      </c>
      <c r="D244" s="74" t="s">
        <v>161</v>
      </c>
      <c r="E244" s="74" t="s">
        <v>202</v>
      </c>
      <c r="F244" s="46">
        <v>241</v>
      </c>
      <c r="G244" s="81">
        <v>43258</v>
      </c>
      <c r="H244" s="46">
        <v>0</v>
      </c>
      <c r="I244" s="46">
        <v>0</v>
      </c>
      <c r="J244" s="46">
        <v>0</v>
      </c>
      <c r="K244" s="46">
        <v>1</v>
      </c>
      <c r="L244" s="46">
        <v>0</v>
      </c>
      <c r="M244" s="46">
        <v>0</v>
      </c>
      <c r="N244" s="46">
        <v>0</v>
      </c>
      <c r="O244" s="46">
        <v>0</v>
      </c>
      <c r="P244" s="46">
        <v>0</v>
      </c>
      <c r="Q244" s="15">
        <v>0</v>
      </c>
      <c r="R244" s="15">
        <v>0</v>
      </c>
    </row>
    <row r="245" spans="1:19" x14ac:dyDescent="0.25">
      <c r="A245" s="46" t="s">
        <v>197</v>
      </c>
      <c r="B245" s="46" t="s">
        <v>207</v>
      </c>
      <c r="C245" s="74" t="s">
        <v>205</v>
      </c>
      <c r="D245" s="74" t="s">
        <v>161</v>
      </c>
      <c r="E245" s="74" t="s">
        <v>206</v>
      </c>
      <c r="F245" s="46">
        <v>242</v>
      </c>
      <c r="G245" s="81">
        <v>43258</v>
      </c>
      <c r="H245" s="46">
        <v>0</v>
      </c>
      <c r="I245" s="46">
        <v>0</v>
      </c>
      <c r="J245" s="46">
        <v>0</v>
      </c>
      <c r="K245" s="46">
        <v>1</v>
      </c>
      <c r="L245" s="46">
        <v>0</v>
      </c>
      <c r="M245" s="46">
        <v>0</v>
      </c>
      <c r="N245" s="46">
        <v>0</v>
      </c>
      <c r="O245" s="46">
        <v>0</v>
      </c>
      <c r="P245" s="46">
        <v>0</v>
      </c>
      <c r="Q245" s="15">
        <v>0</v>
      </c>
      <c r="R245" s="15">
        <v>0</v>
      </c>
    </row>
    <row r="246" spans="1:19" s="79" customFormat="1" x14ac:dyDescent="0.25">
      <c r="A246" s="79" t="s">
        <v>197</v>
      </c>
      <c r="B246" s="79" t="s">
        <v>207</v>
      </c>
      <c r="C246" s="74" t="s">
        <v>205</v>
      </c>
      <c r="D246" s="74" t="s">
        <v>161</v>
      </c>
      <c r="E246" s="74" t="s">
        <v>206</v>
      </c>
      <c r="F246" s="79">
        <v>243</v>
      </c>
      <c r="G246" s="83">
        <v>43258</v>
      </c>
      <c r="H246" s="79">
        <v>0</v>
      </c>
      <c r="I246" s="79">
        <v>0</v>
      </c>
      <c r="J246" s="79">
        <v>0</v>
      </c>
      <c r="K246" s="79">
        <v>1</v>
      </c>
      <c r="L246" s="79">
        <v>0</v>
      </c>
      <c r="M246" s="79">
        <v>0</v>
      </c>
      <c r="N246" s="79">
        <v>0</v>
      </c>
      <c r="O246" s="79">
        <v>0</v>
      </c>
      <c r="P246" s="79">
        <v>0</v>
      </c>
      <c r="Q246" s="15">
        <v>0</v>
      </c>
      <c r="R246" s="15">
        <v>0</v>
      </c>
      <c r="S246" s="15"/>
    </row>
    <row r="247" spans="1:19" x14ac:dyDescent="0.25">
      <c r="A247" s="46" t="s">
        <v>197</v>
      </c>
      <c r="B247" s="46" t="s">
        <v>207</v>
      </c>
      <c r="C247" s="74" t="s">
        <v>205</v>
      </c>
      <c r="D247" s="74" t="s">
        <v>161</v>
      </c>
      <c r="E247" s="74" t="s">
        <v>206</v>
      </c>
      <c r="F247" s="46">
        <v>244</v>
      </c>
      <c r="G247" s="81">
        <v>43258</v>
      </c>
      <c r="H247" s="46">
        <v>0</v>
      </c>
      <c r="I247" s="46">
        <v>0</v>
      </c>
      <c r="J247" s="46">
        <v>0</v>
      </c>
      <c r="K247" s="46">
        <v>1</v>
      </c>
      <c r="L247" s="46">
        <v>0</v>
      </c>
      <c r="M247" s="46">
        <v>0</v>
      </c>
      <c r="N247" s="46">
        <v>0</v>
      </c>
      <c r="O247" s="46">
        <v>0</v>
      </c>
      <c r="P247" s="46">
        <v>0</v>
      </c>
      <c r="Q247" s="15">
        <v>0</v>
      </c>
      <c r="R247" s="15">
        <v>0</v>
      </c>
    </row>
    <row r="248" spans="1:19" x14ac:dyDescent="0.25">
      <c r="A248" s="46" t="s">
        <v>197</v>
      </c>
      <c r="B248" s="46" t="s">
        <v>207</v>
      </c>
      <c r="C248" s="74" t="s">
        <v>21</v>
      </c>
      <c r="D248" s="74" t="s">
        <v>152</v>
      </c>
      <c r="E248" s="74" t="s">
        <v>202</v>
      </c>
      <c r="F248" s="46">
        <v>245</v>
      </c>
      <c r="G248" s="81">
        <v>43258</v>
      </c>
      <c r="H248" s="46">
        <v>0</v>
      </c>
      <c r="I248" s="46">
        <v>0</v>
      </c>
      <c r="J248" s="46">
        <v>0</v>
      </c>
      <c r="K248" s="46">
        <v>1</v>
      </c>
      <c r="L248" s="46">
        <v>0</v>
      </c>
      <c r="M248" s="46">
        <v>0</v>
      </c>
      <c r="N248" s="46">
        <v>0</v>
      </c>
      <c r="O248" s="46">
        <v>0</v>
      </c>
      <c r="P248" s="46">
        <v>0</v>
      </c>
      <c r="Q248" s="15">
        <v>0</v>
      </c>
      <c r="R248" s="15">
        <v>0</v>
      </c>
    </row>
    <row r="249" spans="1:19" x14ac:dyDescent="0.25">
      <c r="A249" s="46" t="s">
        <v>340</v>
      </c>
      <c r="B249" s="46" t="s">
        <v>343</v>
      </c>
      <c r="C249" s="74" t="s">
        <v>235</v>
      </c>
      <c r="D249" s="74" t="s">
        <v>158</v>
      </c>
      <c r="E249" s="74" t="s">
        <v>202</v>
      </c>
      <c r="F249" s="46">
        <v>246</v>
      </c>
      <c r="G249" s="81">
        <v>43258</v>
      </c>
      <c r="H249" s="46">
        <v>1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46">
        <v>0</v>
      </c>
      <c r="Q249" s="15">
        <v>0</v>
      </c>
      <c r="R249" s="15">
        <v>0</v>
      </c>
    </row>
    <row r="250" spans="1:19" s="79" customFormat="1" x14ac:dyDescent="0.25">
      <c r="A250" s="46" t="s">
        <v>340</v>
      </c>
      <c r="B250" s="46" t="s">
        <v>343</v>
      </c>
      <c r="C250" s="74" t="s">
        <v>235</v>
      </c>
      <c r="D250" s="74" t="s">
        <v>158</v>
      </c>
      <c r="E250" s="74" t="s">
        <v>202</v>
      </c>
      <c r="F250" s="46">
        <v>247</v>
      </c>
      <c r="G250" s="81">
        <v>43258</v>
      </c>
      <c r="H250" s="46">
        <v>1</v>
      </c>
      <c r="I250" s="46">
        <v>0</v>
      </c>
      <c r="J250" s="46">
        <v>0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46">
        <v>0</v>
      </c>
      <c r="Q250" s="15">
        <v>0</v>
      </c>
      <c r="R250" s="15">
        <v>0</v>
      </c>
      <c r="S250" s="15"/>
    </row>
    <row r="251" spans="1:19" x14ac:dyDescent="0.25">
      <c r="A251" s="46" t="s">
        <v>340</v>
      </c>
      <c r="B251" s="46" t="s">
        <v>343</v>
      </c>
      <c r="C251" s="74" t="s">
        <v>235</v>
      </c>
      <c r="D251" s="74" t="s">
        <v>158</v>
      </c>
      <c r="E251" s="74" t="s">
        <v>202</v>
      </c>
      <c r="F251" s="46">
        <v>248</v>
      </c>
      <c r="G251" s="81">
        <v>43258</v>
      </c>
      <c r="H251" s="46">
        <v>1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46">
        <v>0</v>
      </c>
      <c r="Q251" s="15">
        <v>0</v>
      </c>
      <c r="R251" s="15">
        <v>0</v>
      </c>
    </row>
    <row r="252" spans="1:19" x14ac:dyDescent="0.25">
      <c r="A252" s="46" t="s">
        <v>340</v>
      </c>
      <c r="B252" s="46" t="s">
        <v>343</v>
      </c>
      <c r="C252" s="74" t="s">
        <v>235</v>
      </c>
      <c r="D252" s="74" t="s">
        <v>158</v>
      </c>
      <c r="E252" s="74" t="s">
        <v>202</v>
      </c>
      <c r="F252" s="46">
        <v>249</v>
      </c>
      <c r="G252" s="81">
        <v>43258</v>
      </c>
      <c r="H252" s="46">
        <v>1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  <c r="O252" s="46">
        <v>0</v>
      </c>
      <c r="P252" s="46">
        <v>0</v>
      </c>
      <c r="Q252" s="15">
        <v>0</v>
      </c>
      <c r="R252" s="15">
        <v>0</v>
      </c>
    </row>
    <row r="253" spans="1:19" x14ac:dyDescent="0.25">
      <c r="A253" s="46" t="s">
        <v>340</v>
      </c>
      <c r="B253" s="46" t="s">
        <v>343</v>
      </c>
      <c r="C253" s="74" t="s">
        <v>235</v>
      </c>
      <c r="D253" s="74" t="s">
        <v>158</v>
      </c>
      <c r="E253" s="74" t="s">
        <v>206</v>
      </c>
      <c r="F253" s="46">
        <v>250</v>
      </c>
      <c r="G253" s="81">
        <v>43258</v>
      </c>
      <c r="H253" s="46">
        <v>1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46">
        <v>0</v>
      </c>
      <c r="Q253" s="15">
        <v>0</v>
      </c>
      <c r="R253" s="15">
        <v>0</v>
      </c>
    </row>
    <row r="254" spans="1:19" x14ac:dyDescent="0.25">
      <c r="A254" s="46" t="s">
        <v>340</v>
      </c>
      <c r="B254" s="46" t="s">
        <v>343</v>
      </c>
      <c r="C254" s="74" t="s">
        <v>235</v>
      </c>
      <c r="D254" s="74" t="s">
        <v>158</v>
      </c>
      <c r="E254" s="74" t="s">
        <v>202</v>
      </c>
      <c r="F254" s="46">
        <v>251</v>
      </c>
      <c r="G254" s="81">
        <v>43258</v>
      </c>
      <c r="H254" s="82">
        <v>1</v>
      </c>
      <c r="I254" s="46">
        <v>1</v>
      </c>
      <c r="J254" s="46">
        <v>0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46">
        <v>0</v>
      </c>
      <c r="Q254" s="15">
        <v>0</v>
      </c>
      <c r="R254" s="15">
        <v>0</v>
      </c>
    </row>
    <row r="255" spans="1:19" x14ac:dyDescent="0.25">
      <c r="A255" s="46" t="s">
        <v>340</v>
      </c>
      <c r="B255" s="46" t="s">
        <v>343</v>
      </c>
      <c r="C255" s="74" t="s">
        <v>235</v>
      </c>
      <c r="D255" s="74" t="s">
        <v>158</v>
      </c>
      <c r="E255" s="74" t="s">
        <v>202</v>
      </c>
      <c r="F255" s="46">
        <v>252</v>
      </c>
      <c r="G255" s="81">
        <v>43258</v>
      </c>
      <c r="H255" s="46">
        <v>1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46">
        <v>0</v>
      </c>
      <c r="Q255" s="15">
        <v>0</v>
      </c>
      <c r="R255" s="15">
        <v>0</v>
      </c>
    </row>
    <row r="256" spans="1:19" x14ac:dyDescent="0.25">
      <c r="A256" s="46" t="s">
        <v>209</v>
      </c>
      <c r="B256" s="46" t="s">
        <v>210</v>
      </c>
      <c r="C256" s="74" t="s">
        <v>21</v>
      </c>
      <c r="D256" s="74" t="s">
        <v>152</v>
      </c>
      <c r="E256" s="74" t="s">
        <v>202</v>
      </c>
      <c r="F256" s="46">
        <v>253</v>
      </c>
      <c r="G256" s="81">
        <v>43258</v>
      </c>
      <c r="H256" s="82">
        <v>0</v>
      </c>
      <c r="I256" s="46">
        <v>0</v>
      </c>
      <c r="J256" s="46">
        <v>0</v>
      </c>
      <c r="K256" s="46">
        <v>1</v>
      </c>
      <c r="L256" s="46">
        <v>0</v>
      </c>
      <c r="M256" s="46">
        <v>0</v>
      </c>
      <c r="N256" s="46">
        <v>0</v>
      </c>
      <c r="O256" s="46">
        <v>0</v>
      </c>
      <c r="P256" s="46">
        <v>0</v>
      </c>
      <c r="Q256" s="15">
        <v>0</v>
      </c>
      <c r="R256" s="15">
        <v>0</v>
      </c>
    </row>
    <row r="257" spans="1:19" x14ac:dyDescent="0.25">
      <c r="A257" s="46" t="s">
        <v>209</v>
      </c>
      <c r="B257" s="46" t="s">
        <v>210</v>
      </c>
      <c r="C257" s="74" t="s">
        <v>23</v>
      </c>
      <c r="D257" s="74" t="s">
        <v>154</v>
      </c>
      <c r="E257" s="74" t="s">
        <v>202</v>
      </c>
      <c r="F257" s="46">
        <v>254</v>
      </c>
      <c r="G257" s="81">
        <v>43258</v>
      </c>
      <c r="H257" s="82">
        <v>0</v>
      </c>
      <c r="I257" s="46">
        <v>0</v>
      </c>
      <c r="J257" s="46">
        <v>0</v>
      </c>
      <c r="K257" s="46">
        <v>1</v>
      </c>
      <c r="L257" s="46">
        <v>0</v>
      </c>
      <c r="M257" s="46">
        <v>0</v>
      </c>
      <c r="N257" s="46">
        <v>0</v>
      </c>
      <c r="O257" s="46">
        <v>0</v>
      </c>
      <c r="P257" s="46">
        <v>0</v>
      </c>
      <c r="Q257" s="15">
        <v>0</v>
      </c>
      <c r="R257" s="15">
        <v>0</v>
      </c>
    </row>
    <row r="258" spans="1:19" x14ac:dyDescent="0.25">
      <c r="A258" s="46" t="s">
        <v>209</v>
      </c>
      <c r="B258" s="46" t="s">
        <v>210</v>
      </c>
      <c r="C258" s="74" t="s">
        <v>205</v>
      </c>
      <c r="D258" s="74" t="s">
        <v>161</v>
      </c>
      <c r="E258" s="74" t="s">
        <v>202</v>
      </c>
      <c r="F258" s="46">
        <v>255</v>
      </c>
      <c r="G258" s="81">
        <v>43258</v>
      </c>
      <c r="H258" s="82">
        <v>0</v>
      </c>
      <c r="I258" s="46">
        <v>0</v>
      </c>
      <c r="J258" s="46">
        <v>0</v>
      </c>
      <c r="K258" s="46">
        <v>1</v>
      </c>
      <c r="L258" s="46">
        <v>0</v>
      </c>
      <c r="M258" s="46">
        <v>0</v>
      </c>
      <c r="N258" s="46">
        <v>0</v>
      </c>
      <c r="O258" s="46">
        <v>0</v>
      </c>
      <c r="P258" s="46">
        <v>0</v>
      </c>
      <c r="Q258" s="15">
        <v>0</v>
      </c>
      <c r="R258" s="15">
        <v>0</v>
      </c>
    </row>
    <row r="259" spans="1:19" x14ac:dyDescent="0.25">
      <c r="A259" s="46" t="s">
        <v>209</v>
      </c>
      <c r="B259" s="46" t="s">
        <v>210</v>
      </c>
      <c r="C259" s="74" t="s">
        <v>21</v>
      </c>
      <c r="D259" s="74" t="s">
        <v>152</v>
      </c>
      <c r="E259" s="74" t="s">
        <v>202</v>
      </c>
      <c r="F259" s="46">
        <v>256</v>
      </c>
      <c r="G259" s="81">
        <v>43258</v>
      </c>
      <c r="H259" s="82">
        <v>0</v>
      </c>
      <c r="I259" s="46">
        <v>0</v>
      </c>
      <c r="J259" s="46">
        <v>0</v>
      </c>
      <c r="K259" s="46">
        <v>1</v>
      </c>
      <c r="L259" s="46">
        <v>0</v>
      </c>
      <c r="M259" s="46">
        <v>0</v>
      </c>
      <c r="N259" s="46">
        <v>0</v>
      </c>
      <c r="O259" s="46">
        <v>0</v>
      </c>
      <c r="P259" s="46">
        <v>0</v>
      </c>
      <c r="Q259" s="15">
        <v>0</v>
      </c>
      <c r="R259" s="15">
        <v>0</v>
      </c>
    </row>
    <row r="260" spans="1:19" x14ac:dyDescent="0.25">
      <c r="A260" s="46" t="s">
        <v>209</v>
      </c>
      <c r="B260" s="46" t="s">
        <v>210</v>
      </c>
      <c r="C260" s="74" t="s">
        <v>32</v>
      </c>
      <c r="D260" s="74" t="s">
        <v>163</v>
      </c>
      <c r="E260" s="74" t="s">
        <v>202</v>
      </c>
      <c r="F260" s="46">
        <v>257</v>
      </c>
      <c r="G260" s="81">
        <v>43258</v>
      </c>
      <c r="H260" s="82">
        <v>0</v>
      </c>
      <c r="I260" s="46">
        <v>0</v>
      </c>
      <c r="J260" s="46">
        <v>0</v>
      </c>
      <c r="K260" s="46">
        <v>1</v>
      </c>
      <c r="L260" s="46">
        <v>0</v>
      </c>
      <c r="M260" s="46">
        <v>0</v>
      </c>
      <c r="N260" s="46">
        <v>0</v>
      </c>
      <c r="O260" s="46">
        <v>0</v>
      </c>
      <c r="P260" s="46">
        <v>0</v>
      </c>
      <c r="Q260" s="15">
        <v>0</v>
      </c>
      <c r="R260" s="15">
        <v>0</v>
      </c>
    </row>
    <row r="261" spans="1:19" x14ac:dyDescent="0.25">
      <c r="A261" s="46" t="s">
        <v>209</v>
      </c>
      <c r="B261" s="46" t="s">
        <v>210</v>
      </c>
      <c r="C261" s="74" t="s">
        <v>205</v>
      </c>
      <c r="D261" s="74" t="s">
        <v>161</v>
      </c>
      <c r="E261" s="74" t="s">
        <v>202</v>
      </c>
      <c r="F261" s="46">
        <v>258</v>
      </c>
      <c r="G261" s="81">
        <v>43258</v>
      </c>
      <c r="H261" s="82">
        <v>0</v>
      </c>
      <c r="I261" s="46">
        <v>0</v>
      </c>
      <c r="J261" s="46">
        <v>0</v>
      </c>
      <c r="K261" s="46">
        <v>1</v>
      </c>
      <c r="L261" s="46">
        <v>0</v>
      </c>
      <c r="M261" s="46">
        <v>0</v>
      </c>
      <c r="N261" s="46">
        <v>0</v>
      </c>
      <c r="O261" s="46">
        <v>0</v>
      </c>
      <c r="P261" s="46">
        <v>0</v>
      </c>
      <c r="Q261" s="15">
        <v>0</v>
      </c>
      <c r="R261" s="15">
        <v>0</v>
      </c>
    </row>
    <row r="262" spans="1:19" x14ac:dyDescent="0.25">
      <c r="A262" s="46" t="s">
        <v>299</v>
      </c>
      <c r="B262" s="46" t="s">
        <v>300</v>
      </c>
      <c r="C262" s="74" t="s">
        <v>39</v>
      </c>
      <c r="D262" s="74" t="s">
        <v>170</v>
      </c>
      <c r="E262" s="74" t="s">
        <v>206</v>
      </c>
      <c r="F262" s="46">
        <v>259</v>
      </c>
      <c r="G262" s="81">
        <v>43260</v>
      </c>
      <c r="H262" s="46">
        <v>0</v>
      </c>
      <c r="I262" s="46">
        <v>0</v>
      </c>
      <c r="J262" s="46">
        <v>1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46">
        <v>0</v>
      </c>
      <c r="Q262" s="15">
        <v>0</v>
      </c>
      <c r="R262" s="15">
        <v>0</v>
      </c>
    </row>
    <row r="263" spans="1:19" x14ac:dyDescent="0.25">
      <c r="A263" s="46" t="s">
        <v>209</v>
      </c>
      <c r="B263" s="46" t="s">
        <v>210</v>
      </c>
      <c r="C263" s="74" t="s">
        <v>17</v>
      </c>
      <c r="D263" s="74" t="s">
        <v>148</v>
      </c>
      <c r="E263" s="74" t="s">
        <v>202</v>
      </c>
      <c r="F263" s="46">
        <v>260</v>
      </c>
      <c r="G263" s="81">
        <v>43260</v>
      </c>
      <c r="H263" s="82">
        <v>0</v>
      </c>
      <c r="I263" s="46">
        <v>0</v>
      </c>
      <c r="J263" s="46">
        <v>0</v>
      </c>
      <c r="K263" s="46">
        <v>0</v>
      </c>
      <c r="L263" s="46">
        <v>1</v>
      </c>
      <c r="M263" s="46">
        <v>0</v>
      </c>
      <c r="N263" s="46">
        <v>0</v>
      </c>
      <c r="O263" s="46">
        <v>0</v>
      </c>
      <c r="P263" s="46">
        <v>0</v>
      </c>
      <c r="Q263" s="79">
        <v>0</v>
      </c>
      <c r="R263" s="79">
        <v>0</v>
      </c>
      <c r="S263" s="79"/>
    </row>
    <row r="264" spans="1:19" x14ac:dyDescent="0.25">
      <c r="A264" s="46" t="s">
        <v>209</v>
      </c>
      <c r="B264" s="46" t="s">
        <v>210</v>
      </c>
      <c r="C264" s="74" t="s">
        <v>203</v>
      </c>
      <c r="D264" s="74" t="s">
        <v>158</v>
      </c>
      <c r="E264" s="74" t="s">
        <v>202</v>
      </c>
      <c r="F264" s="46">
        <v>261</v>
      </c>
      <c r="G264" s="81">
        <v>43260</v>
      </c>
      <c r="H264" s="82">
        <v>0</v>
      </c>
      <c r="I264" s="46">
        <v>0</v>
      </c>
      <c r="J264" s="46">
        <v>0</v>
      </c>
      <c r="K264" s="46">
        <v>0</v>
      </c>
      <c r="L264" s="46">
        <v>1</v>
      </c>
      <c r="M264" s="46">
        <v>0</v>
      </c>
      <c r="N264" s="46">
        <v>0</v>
      </c>
      <c r="O264" s="46">
        <v>0</v>
      </c>
      <c r="P264" s="46">
        <v>0</v>
      </c>
      <c r="Q264" s="79">
        <v>0</v>
      </c>
      <c r="R264" s="79">
        <v>0</v>
      </c>
      <c r="S264" s="79"/>
    </row>
    <row r="265" spans="1:19" x14ac:dyDescent="0.25">
      <c r="A265" s="46" t="s">
        <v>209</v>
      </c>
      <c r="B265" s="46" t="s">
        <v>210</v>
      </c>
      <c r="C265" s="74" t="s">
        <v>203</v>
      </c>
      <c r="D265" s="74" t="s">
        <v>158</v>
      </c>
      <c r="E265" s="74" t="s">
        <v>202</v>
      </c>
      <c r="F265" s="46">
        <v>262</v>
      </c>
      <c r="G265" s="81">
        <v>43260</v>
      </c>
      <c r="H265" s="82">
        <v>0</v>
      </c>
      <c r="I265" s="46">
        <v>0</v>
      </c>
      <c r="J265" s="46">
        <v>0</v>
      </c>
      <c r="K265" s="46">
        <v>0</v>
      </c>
      <c r="L265" s="46">
        <v>1</v>
      </c>
      <c r="M265" s="46">
        <v>0</v>
      </c>
      <c r="N265" s="46">
        <v>0</v>
      </c>
      <c r="O265" s="46">
        <v>0</v>
      </c>
      <c r="P265" s="46">
        <v>0</v>
      </c>
      <c r="Q265" s="15">
        <v>0</v>
      </c>
      <c r="R265" s="15">
        <v>0</v>
      </c>
    </row>
    <row r="266" spans="1:19" x14ac:dyDescent="0.25">
      <c r="A266" s="46" t="s">
        <v>209</v>
      </c>
      <c r="B266" s="46" t="s">
        <v>210</v>
      </c>
      <c r="C266" s="74" t="s">
        <v>205</v>
      </c>
      <c r="D266" s="74" t="s">
        <v>161</v>
      </c>
      <c r="E266" s="74" t="s">
        <v>202</v>
      </c>
      <c r="F266" s="46">
        <v>263</v>
      </c>
      <c r="G266" s="81">
        <v>43260</v>
      </c>
      <c r="H266" s="82">
        <v>0</v>
      </c>
      <c r="I266" s="46">
        <v>0</v>
      </c>
      <c r="J266" s="46">
        <v>0</v>
      </c>
      <c r="K266" s="82">
        <v>0</v>
      </c>
      <c r="L266" s="46">
        <v>1</v>
      </c>
      <c r="M266" s="46">
        <v>1</v>
      </c>
      <c r="N266" s="82">
        <v>0</v>
      </c>
      <c r="O266" s="46">
        <v>1</v>
      </c>
      <c r="P266" s="46">
        <v>1</v>
      </c>
      <c r="Q266" s="15">
        <v>0</v>
      </c>
      <c r="R266" s="15">
        <v>0</v>
      </c>
    </row>
    <row r="267" spans="1:19" x14ac:dyDescent="0.25">
      <c r="A267" s="46" t="s">
        <v>209</v>
      </c>
      <c r="B267" s="46" t="s">
        <v>210</v>
      </c>
      <c r="C267" s="74" t="s">
        <v>17</v>
      </c>
      <c r="D267" s="74" t="s">
        <v>148</v>
      </c>
      <c r="E267" s="74" t="s">
        <v>202</v>
      </c>
      <c r="F267" s="46">
        <v>264</v>
      </c>
      <c r="G267" s="81">
        <v>43260</v>
      </c>
      <c r="H267" s="82">
        <v>0</v>
      </c>
      <c r="I267" s="46">
        <v>0</v>
      </c>
      <c r="J267" s="46">
        <v>0</v>
      </c>
      <c r="K267" s="46">
        <v>0</v>
      </c>
      <c r="L267" s="46">
        <v>1</v>
      </c>
      <c r="M267" s="46">
        <v>0</v>
      </c>
      <c r="N267" s="46">
        <v>0</v>
      </c>
      <c r="O267" s="46">
        <v>0</v>
      </c>
      <c r="P267" s="46">
        <v>0</v>
      </c>
      <c r="Q267" s="15">
        <v>0</v>
      </c>
      <c r="R267" s="15">
        <v>0</v>
      </c>
    </row>
    <row r="268" spans="1:19" x14ac:dyDescent="0.25">
      <c r="A268" s="46" t="s">
        <v>209</v>
      </c>
      <c r="B268" s="46" t="s">
        <v>210</v>
      </c>
      <c r="C268" s="74" t="s">
        <v>203</v>
      </c>
      <c r="D268" s="74" t="s">
        <v>158</v>
      </c>
      <c r="E268" s="74" t="s">
        <v>202</v>
      </c>
      <c r="F268" s="46">
        <v>265</v>
      </c>
      <c r="G268" s="81">
        <v>43260</v>
      </c>
      <c r="H268" s="82">
        <v>0</v>
      </c>
      <c r="I268" s="46">
        <v>0</v>
      </c>
      <c r="J268" s="46">
        <v>0</v>
      </c>
      <c r="K268" s="46">
        <v>0</v>
      </c>
      <c r="L268" s="46">
        <v>1</v>
      </c>
      <c r="M268" s="46">
        <v>1</v>
      </c>
      <c r="N268" s="46">
        <v>0</v>
      </c>
      <c r="O268" s="46">
        <v>0</v>
      </c>
      <c r="P268" s="46">
        <v>0</v>
      </c>
      <c r="Q268" s="15">
        <v>0</v>
      </c>
      <c r="R268" s="15">
        <v>0</v>
      </c>
    </row>
    <row r="269" spans="1:19" x14ac:dyDescent="0.25">
      <c r="A269" s="46" t="s">
        <v>209</v>
      </c>
      <c r="B269" s="46" t="s">
        <v>210</v>
      </c>
      <c r="C269" s="74" t="s">
        <v>17</v>
      </c>
      <c r="D269" s="74" t="s">
        <v>148</v>
      </c>
      <c r="E269" s="74" t="s">
        <v>202</v>
      </c>
      <c r="F269" s="46">
        <v>266</v>
      </c>
      <c r="G269" s="81">
        <v>43260</v>
      </c>
      <c r="H269" s="82">
        <v>0</v>
      </c>
      <c r="I269" s="46">
        <v>0</v>
      </c>
      <c r="J269" s="46">
        <v>0</v>
      </c>
      <c r="K269" s="46">
        <v>0</v>
      </c>
      <c r="L269" s="46">
        <v>1</v>
      </c>
      <c r="M269" s="46">
        <v>0</v>
      </c>
      <c r="N269" s="46">
        <v>0</v>
      </c>
      <c r="O269" s="46">
        <v>0</v>
      </c>
      <c r="P269" s="46">
        <v>0</v>
      </c>
      <c r="Q269" s="15">
        <v>0</v>
      </c>
      <c r="R269" s="15">
        <v>0</v>
      </c>
    </row>
    <row r="270" spans="1:19" x14ac:dyDescent="0.25">
      <c r="A270" s="46" t="s">
        <v>209</v>
      </c>
      <c r="B270" s="46" t="s">
        <v>210</v>
      </c>
      <c r="C270" s="74" t="s">
        <v>21</v>
      </c>
      <c r="D270" s="74" t="s">
        <v>152</v>
      </c>
      <c r="E270" s="74" t="s">
        <v>202</v>
      </c>
      <c r="F270" s="46">
        <v>267</v>
      </c>
      <c r="G270" s="81">
        <v>43260</v>
      </c>
      <c r="H270" s="82">
        <v>0</v>
      </c>
      <c r="I270" s="46">
        <v>0</v>
      </c>
      <c r="J270" s="46">
        <v>0</v>
      </c>
      <c r="K270" s="46">
        <v>0</v>
      </c>
      <c r="L270" s="46">
        <v>1</v>
      </c>
      <c r="M270" s="46">
        <v>0</v>
      </c>
      <c r="N270" s="46">
        <v>0</v>
      </c>
      <c r="O270" s="46">
        <v>0</v>
      </c>
      <c r="P270" s="46">
        <v>0</v>
      </c>
      <c r="Q270" s="84">
        <v>0</v>
      </c>
      <c r="R270" s="84">
        <v>0</v>
      </c>
      <c r="S270" s="84"/>
    </row>
    <row r="271" spans="1:19" x14ac:dyDescent="0.25">
      <c r="A271" s="46" t="s">
        <v>209</v>
      </c>
      <c r="B271" s="46" t="s">
        <v>210</v>
      </c>
      <c r="C271" s="74" t="s">
        <v>203</v>
      </c>
      <c r="D271" s="74" t="s">
        <v>158</v>
      </c>
      <c r="E271" s="74" t="s">
        <v>202</v>
      </c>
      <c r="F271" s="46">
        <v>268</v>
      </c>
      <c r="G271" s="81">
        <v>43260</v>
      </c>
      <c r="H271" s="82">
        <v>0</v>
      </c>
      <c r="I271" s="46">
        <v>0</v>
      </c>
      <c r="J271" s="46">
        <v>0</v>
      </c>
      <c r="K271" s="46">
        <v>0</v>
      </c>
      <c r="L271" s="46">
        <v>1</v>
      </c>
      <c r="M271" s="46">
        <v>0</v>
      </c>
      <c r="N271" s="46">
        <v>0</v>
      </c>
      <c r="O271" s="46">
        <v>0</v>
      </c>
      <c r="P271" s="46">
        <v>0</v>
      </c>
      <c r="Q271" s="84">
        <v>0</v>
      </c>
      <c r="R271" s="84">
        <v>0</v>
      </c>
      <c r="S271" s="84"/>
    </row>
    <row r="272" spans="1:19" x14ac:dyDescent="0.25">
      <c r="A272" s="46" t="s">
        <v>209</v>
      </c>
      <c r="B272" s="46" t="s">
        <v>210</v>
      </c>
      <c r="C272" s="74" t="s">
        <v>21</v>
      </c>
      <c r="D272" s="74" t="s">
        <v>152</v>
      </c>
      <c r="E272" s="74" t="s">
        <v>202</v>
      </c>
      <c r="F272" s="46">
        <v>269</v>
      </c>
      <c r="G272" s="81">
        <v>43260</v>
      </c>
      <c r="H272" s="82">
        <v>0</v>
      </c>
      <c r="I272" s="46">
        <v>0</v>
      </c>
      <c r="J272" s="46">
        <v>0</v>
      </c>
      <c r="K272" s="46">
        <v>0</v>
      </c>
      <c r="L272" s="46">
        <v>1</v>
      </c>
      <c r="M272" s="46">
        <v>0</v>
      </c>
      <c r="N272" s="46">
        <v>0</v>
      </c>
      <c r="O272" s="46">
        <v>0</v>
      </c>
      <c r="P272" s="46">
        <v>0</v>
      </c>
      <c r="Q272" s="15">
        <v>0</v>
      </c>
      <c r="R272" s="15">
        <v>0</v>
      </c>
    </row>
    <row r="273" spans="1:18" x14ac:dyDescent="0.25">
      <c r="A273" s="46" t="s">
        <v>209</v>
      </c>
      <c r="B273" s="46" t="s">
        <v>210</v>
      </c>
      <c r="C273" s="74" t="s">
        <v>12</v>
      </c>
      <c r="D273" s="74" t="s">
        <v>143</v>
      </c>
      <c r="E273" s="74" t="s">
        <v>202</v>
      </c>
      <c r="F273" s="46">
        <v>270</v>
      </c>
      <c r="G273" s="81">
        <v>43260</v>
      </c>
      <c r="H273" s="82">
        <v>0</v>
      </c>
      <c r="I273" s="46">
        <v>0</v>
      </c>
      <c r="J273" s="46">
        <v>0</v>
      </c>
      <c r="K273" s="46">
        <v>0</v>
      </c>
      <c r="L273" s="46">
        <v>1</v>
      </c>
      <c r="M273" s="46">
        <v>0</v>
      </c>
      <c r="N273" s="46">
        <v>0</v>
      </c>
      <c r="O273" s="46">
        <v>0</v>
      </c>
      <c r="P273" s="46">
        <v>0</v>
      </c>
      <c r="Q273" s="15">
        <v>0</v>
      </c>
      <c r="R273" s="15">
        <v>0</v>
      </c>
    </row>
    <row r="274" spans="1:18" x14ac:dyDescent="0.25">
      <c r="A274" s="46" t="s">
        <v>209</v>
      </c>
      <c r="B274" s="46" t="s">
        <v>210</v>
      </c>
      <c r="C274" s="74" t="s">
        <v>203</v>
      </c>
      <c r="D274" s="74" t="s">
        <v>158</v>
      </c>
      <c r="E274" s="74" t="s">
        <v>202</v>
      </c>
      <c r="F274" s="46">
        <v>271</v>
      </c>
      <c r="G274" s="81">
        <v>43260</v>
      </c>
      <c r="H274" s="82">
        <v>0</v>
      </c>
      <c r="I274" s="46">
        <v>0</v>
      </c>
      <c r="J274" s="46">
        <v>0</v>
      </c>
      <c r="K274" s="46">
        <v>0</v>
      </c>
      <c r="L274" s="46">
        <v>1</v>
      </c>
      <c r="M274" s="46">
        <v>0</v>
      </c>
      <c r="N274" s="46">
        <v>0</v>
      </c>
      <c r="O274" s="46">
        <v>0</v>
      </c>
      <c r="P274" s="46">
        <v>0</v>
      </c>
      <c r="Q274" s="15">
        <v>0</v>
      </c>
      <c r="R274" s="15">
        <v>0</v>
      </c>
    </row>
    <row r="275" spans="1:18" x14ac:dyDescent="0.25">
      <c r="A275" s="46" t="s">
        <v>209</v>
      </c>
      <c r="B275" s="46" t="s">
        <v>210</v>
      </c>
      <c r="C275" s="74" t="s">
        <v>21</v>
      </c>
      <c r="D275" s="74" t="s">
        <v>152</v>
      </c>
      <c r="E275" s="74" t="s">
        <v>202</v>
      </c>
      <c r="F275" s="46">
        <v>272</v>
      </c>
      <c r="G275" s="81">
        <v>43260</v>
      </c>
      <c r="H275" s="82">
        <v>0</v>
      </c>
      <c r="I275" s="46">
        <v>0</v>
      </c>
      <c r="J275" s="46">
        <v>0</v>
      </c>
      <c r="K275" s="46">
        <v>0</v>
      </c>
      <c r="L275" s="46">
        <v>1</v>
      </c>
      <c r="M275" s="46">
        <v>0</v>
      </c>
      <c r="N275" s="46">
        <v>0</v>
      </c>
      <c r="O275" s="46">
        <v>0</v>
      </c>
      <c r="P275" s="46">
        <v>0</v>
      </c>
      <c r="Q275" s="15">
        <v>0</v>
      </c>
      <c r="R275" s="15">
        <v>0</v>
      </c>
    </row>
    <row r="276" spans="1:18" x14ac:dyDescent="0.25">
      <c r="A276" s="46" t="s">
        <v>209</v>
      </c>
      <c r="B276" s="46" t="s">
        <v>210</v>
      </c>
      <c r="C276" s="74" t="s">
        <v>21</v>
      </c>
      <c r="D276" s="74" t="s">
        <v>152</v>
      </c>
      <c r="E276" s="74" t="s">
        <v>202</v>
      </c>
      <c r="F276" s="46">
        <v>273</v>
      </c>
      <c r="G276" s="81">
        <v>43260</v>
      </c>
      <c r="H276" s="82">
        <v>0</v>
      </c>
      <c r="I276" s="46">
        <v>0</v>
      </c>
      <c r="J276" s="46">
        <v>0</v>
      </c>
      <c r="K276" s="46">
        <v>0</v>
      </c>
      <c r="L276" s="46">
        <v>1</v>
      </c>
      <c r="M276" s="46">
        <v>0</v>
      </c>
      <c r="N276" s="46">
        <v>0</v>
      </c>
      <c r="O276" s="46">
        <v>0</v>
      </c>
      <c r="P276" s="46">
        <v>0</v>
      </c>
      <c r="Q276" s="15">
        <v>0</v>
      </c>
      <c r="R276" s="15">
        <v>0</v>
      </c>
    </row>
    <row r="277" spans="1:18" x14ac:dyDescent="0.25">
      <c r="A277" s="46" t="s">
        <v>209</v>
      </c>
      <c r="B277" s="46" t="s">
        <v>210</v>
      </c>
      <c r="C277" s="74" t="s">
        <v>205</v>
      </c>
      <c r="D277" s="74" t="s">
        <v>161</v>
      </c>
      <c r="E277" s="74" t="s">
        <v>202</v>
      </c>
      <c r="F277" s="46">
        <v>274</v>
      </c>
      <c r="G277" s="81">
        <v>43260</v>
      </c>
      <c r="H277" s="82">
        <v>0</v>
      </c>
      <c r="I277" s="46">
        <v>0</v>
      </c>
      <c r="J277" s="46">
        <v>0</v>
      </c>
      <c r="K277" s="46">
        <v>0</v>
      </c>
      <c r="L277" s="46">
        <v>1</v>
      </c>
      <c r="M277" s="46">
        <v>0</v>
      </c>
      <c r="N277" s="46">
        <v>0</v>
      </c>
      <c r="O277" s="46">
        <v>0</v>
      </c>
      <c r="P277" s="46">
        <v>0</v>
      </c>
      <c r="Q277" s="15">
        <v>0</v>
      </c>
      <c r="R277" s="15">
        <v>0</v>
      </c>
    </row>
    <row r="278" spans="1:18" x14ac:dyDescent="0.25">
      <c r="A278" s="46" t="s">
        <v>209</v>
      </c>
      <c r="B278" s="46" t="s">
        <v>210</v>
      </c>
      <c r="C278" s="74" t="s">
        <v>39</v>
      </c>
      <c r="D278" s="74" t="s">
        <v>170</v>
      </c>
      <c r="E278" s="74" t="s">
        <v>202</v>
      </c>
      <c r="F278" s="46">
        <v>275</v>
      </c>
      <c r="G278" s="81">
        <v>43260</v>
      </c>
      <c r="H278" s="82">
        <v>0</v>
      </c>
      <c r="I278" s="46">
        <v>0</v>
      </c>
      <c r="J278" s="46">
        <v>0</v>
      </c>
      <c r="K278" s="46">
        <v>0</v>
      </c>
      <c r="L278" s="46">
        <v>1</v>
      </c>
      <c r="M278" s="46">
        <v>0</v>
      </c>
      <c r="N278" s="46">
        <v>0</v>
      </c>
      <c r="O278" s="46">
        <v>0</v>
      </c>
      <c r="P278" s="46">
        <v>0</v>
      </c>
      <c r="Q278" s="15">
        <v>0</v>
      </c>
      <c r="R278" s="15">
        <v>0</v>
      </c>
    </row>
    <row r="279" spans="1:18" x14ac:dyDescent="0.25">
      <c r="A279" s="46" t="s">
        <v>209</v>
      </c>
      <c r="B279" s="46" t="s">
        <v>210</v>
      </c>
      <c r="C279" s="74" t="s">
        <v>21</v>
      </c>
      <c r="D279" s="74" t="s">
        <v>152</v>
      </c>
      <c r="E279" s="74" t="s">
        <v>202</v>
      </c>
      <c r="F279" s="46">
        <v>276</v>
      </c>
      <c r="G279" s="81">
        <v>43260</v>
      </c>
      <c r="H279" s="82">
        <v>0</v>
      </c>
      <c r="I279" s="46">
        <v>0</v>
      </c>
      <c r="J279" s="46">
        <v>0</v>
      </c>
      <c r="K279" s="46">
        <v>0</v>
      </c>
      <c r="L279" s="46">
        <v>1</v>
      </c>
      <c r="M279" s="46">
        <v>0</v>
      </c>
      <c r="N279" s="46">
        <v>0</v>
      </c>
      <c r="O279" s="46">
        <v>0</v>
      </c>
      <c r="P279" s="46">
        <v>0</v>
      </c>
      <c r="Q279" s="15">
        <v>0</v>
      </c>
      <c r="R279" s="15">
        <v>0</v>
      </c>
    </row>
    <row r="280" spans="1:18" x14ac:dyDescent="0.25">
      <c r="A280" s="46" t="s">
        <v>209</v>
      </c>
      <c r="B280" s="46" t="s">
        <v>210</v>
      </c>
      <c r="C280" s="74" t="s">
        <v>205</v>
      </c>
      <c r="D280" s="74" t="s">
        <v>161</v>
      </c>
      <c r="E280" s="74" t="s">
        <v>202</v>
      </c>
      <c r="F280" s="46">
        <v>277</v>
      </c>
      <c r="G280" s="81">
        <v>43260</v>
      </c>
      <c r="H280" s="82">
        <v>0</v>
      </c>
      <c r="I280" s="46">
        <v>0</v>
      </c>
      <c r="J280" s="46">
        <v>0</v>
      </c>
      <c r="K280" s="46">
        <v>0</v>
      </c>
      <c r="L280" s="46">
        <v>1</v>
      </c>
      <c r="M280" s="46">
        <v>0</v>
      </c>
      <c r="N280" s="46">
        <v>0</v>
      </c>
      <c r="O280" s="46">
        <v>0</v>
      </c>
      <c r="P280" s="46">
        <v>0</v>
      </c>
      <c r="Q280" s="15">
        <v>0</v>
      </c>
      <c r="R280" s="15">
        <v>0</v>
      </c>
    </row>
    <row r="281" spans="1:18" x14ac:dyDescent="0.25">
      <c r="A281" s="46" t="s">
        <v>209</v>
      </c>
      <c r="B281" s="46" t="s">
        <v>210</v>
      </c>
      <c r="C281" s="74" t="s">
        <v>203</v>
      </c>
      <c r="D281" s="74" t="s">
        <v>158</v>
      </c>
      <c r="E281" s="74" t="s">
        <v>202</v>
      </c>
      <c r="F281" s="46">
        <v>278</v>
      </c>
      <c r="G281" s="81">
        <v>43260</v>
      </c>
      <c r="H281" s="82">
        <v>0</v>
      </c>
      <c r="I281" s="46">
        <v>0</v>
      </c>
      <c r="J281" s="46">
        <v>0</v>
      </c>
      <c r="K281" s="46">
        <v>0</v>
      </c>
      <c r="L281" s="46">
        <v>1</v>
      </c>
      <c r="M281" s="46">
        <v>1</v>
      </c>
      <c r="N281" s="46">
        <v>0</v>
      </c>
      <c r="O281" s="46">
        <v>0</v>
      </c>
      <c r="P281" s="46">
        <v>0</v>
      </c>
      <c r="Q281" s="15">
        <v>0</v>
      </c>
      <c r="R281" s="15">
        <v>0</v>
      </c>
    </row>
    <row r="282" spans="1:18" x14ac:dyDescent="0.25">
      <c r="A282" s="46" t="s">
        <v>209</v>
      </c>
      <c r="B282" s="46" t="s">
        <v>210</v>
      </c>
      <c r="C282" s="74" t="s">
        <v>205</v>
      </c>
      <c r="D282" s="74" t="s">
        <v>161</v>
      </c>
      <c r="E282" s="74" t="s">
        <v>202</v>
      </c>
      <c r="F282" s="46">
        <v>279</v>
      </c>
      <c r="G282" s="81">
        <v>43260</v>
      </c>
      <c r="H282" s="82">
        <v>0</v>
      </c>
      <c r="I282" s="46">
        <v>0</v>
      </c>
      <c r="J282" s="46">
        <v>0</v>
      </c>
      <c r="K282" s="46">
        <v>0</v>
      </c>
      <c r="L282" s="46">
        <v>1</v>
      </c>
      <c r="M282" s="46">
        <v>0</v>
      </c>
      <c r="N282" s="46">
        <v>0</v>
      </c>
      <c r="O282" s="46">
        <v>0</v>
      </c>
      <c r="P282" s="46">
        <v>0</v>
      </c>
      <c r="Q282" s="15">
        <v>0</v>
      </c>
      <c r="R282" s="15">
        <v>0</v>
      </c>
    </row>
    <row r="283" spans="1:18" x14ac:dyDescent="0.25">
      <c r="A283" s="46" t="s">
        <v>209</v>
      </c>
      <c r="B283" s="46" t="s">
        <v>210</v>
      </c>
      <c r="C283" s="74" t="s">
        <v>21</v>
      </c>
      <c r="D283" s="74" t="s">
        <v>152</v>
      </c>
      <c r="E283" s="74" t="s">
        <v>202</v>
      </c>
      <c r="F283" s="46">
        <v>280</v>
      </c>
      <c r="G283" s="81">
        <v>43260</v>
      </c>
      <c r="H283" s="82">
        <v>0</v>
      </c>
      <c r="I283" s="46">
        <v>0</v>
      </c>
      <c r="J283" s="46">
        <v>0</v>
      </c>
      <c r="K283" s="46">
        <v>0</v>
      </c>
      <c r="L283" s="46">
        <v>1</v>
      </c>
      <c r="M283" s="46">
        <v>0</v>
      </c>
      <c r="N283" s="46">
        <v>0</v>
      </c>
      <c r="O283" s="46">
        <v>0</v>
      </c>
      <c r="P283" s="46">
        <v>0</v>
      </c>
      <c r="Q283" s="15">
        <v>0</v>
      </c>
      <c r="R283" s="15">
        <v>0</v>
      </c>
    </row>
    <row r="284" spans="1:18" x14ac:dyDescent="0.25">
      <c r="A284" s="46" t="s">
        <v>209</v>
      </c>
      <c r="B284" s="46" t="s">
        <v>210</v>
      </c>
      <c r="C284" s="74" t="s">
        <v>39</v>
      </c>
      <c r="D284" s="74" t="s">
        <v>170</v>
      </c>
      <c r="E284" s="74" t="s">
        <v>202</v>
      </c>
      <c r="F284" s="46">
        <v>281</v>
      </c>
      <c r="G284" s="81">
        <v>43260</v>
      </c>
      <c r="H284" s="82">
        <v>0</v>
      </c>
      <c r="I284" s="46">
        <v>0</v>
      </c>
      <c r="J284" s="46">
        <v>0</v>
      </c>
      <c r="K284" s="46">
        <v>0</v>
      </c>
      <c r="L284" s="46">
        <v>1</v>
      </c>
      <c r="M284" s="46">
        <v>0</v>
      </c>
      <c r="N284" s="46">
        <v>0</v>
      </c>
      <c r="O284" s="46">
        <v>0</v>
      </c>
      <c r="P284" s="46">
        <v>0</v>
      </c>
      <c r="Q284" s="15">
        <v>0</v>
      </c>
      <c r="R284" s="15">
        <v>0</v>
      </c>
    </row>
    <row r="285" spans="1:18" x14ac:dyDescent="0.25">
      <c r="A285" s="46" t="s">
        <v>209</v>
      </c>
      <c r="B285" s="46" t="s">
        <v>210</v>
      </c>
      <c r="C285" s="74" t="s">
        <v>39</v>
      </c>
      <c r="D285" s="74" t="s">
        <v>170</v>
      </c>
      <c r="E285" s="74" t="s">
        <v>202</v>
      </c>
      <c r="F285" s="46">
        <v>282</v>
      </c>
      <c r="G285" s="81">
        <v>43260</v>
      </c>
      <c r="H285" s="82">
        <v>0</v>
      </c>
      <c r="I285" s="46">
        <v>0</v>
      </c>
      <c r="J285" s="46">
        <v>0</v>
      </c>
      <c r="K285" s="46">
        <v>0</v>
      </c>
      <c r="L285" s="46">
        <v>1</v>
      </c>
      <c r="M285" s="46">
        <v>0</v>
      </c>
      <c r="N285" s="46">
        <v>0</v>
      </c>
      <c r="O285" s="46">
        <v>0</v>
      </c>
      <c r="P285" s="46">
        <v>0</v>
      </c>
      <c r="Q285" s="15">
        <v>0</v>
      </c>
      <c r="R285" s="15">
        <v>0</v>
      </c>
    </row>
    <row r="286" spans="1:18" x14ac:dyDescent="0.25">
      <c r="A286" s="46" t="s">
        <v>209</v>
      </c>
      <c r="B286" s="46" t="s">
        <v>210</v>
      </c>
      <c r="C286" s="74" t="s">
        <v>13</v>
      </c>
      <c r="D286" s="74" t="s">
        <v>144</v>
      </c>
      <c r="E286" s="74" t="s">
        <v>202</v>
      </c>
      <c r="F286" s="46">
        <v>283</v>
      </c>
      <c r="G286" s="81">
        <v>43260</v>
      </c>
      <c r="H286" s="82">
        <v>0</v>
      </c>
      <c r="I286" s="46">
        <v>0</v>
      </c>
      <c r="J286" s="46">
        <v>0</v>
      </c>
      <c r="K286" s="46">
        <v>0</v>
      </c>
      <c r="L286" s="46">
        <v>1</v>
      </c>
      <c r="M286" s="46">
        <v>0</v>
      </c>
      <c r="N286" s="46">
        <v>0</v>
      </c>
      <c r="O286" s="46">
        <v>0</v>
      </c>
      <c r="P286" s="46">
        <v>0</v>
      </c>
      <c r="Q286" s="15">
        <v>0</v>
      </c>
      <c r="R286" s="15">
        <v>0</v>
      </c>
    </row>
    <row r="287" spans="1:18" x14ac:dyDescent="0.25">
      <c r="A287" s="46" t="s">
        <v>209</v>
      </c>
      <c r="B287" s="46" t="s">
        <v>210</v>
      </c>
      <c r="C287" s="74" t="s">
        <v>56</v>
      </c>
      <c r="D287" s="74" t="s">
        <v>187</v>
      </c>
      <c r="E287" s="74" t="s">
        <v>206</v>
      </c>
      <c r="F287" s="46">
        <v>284</v>
      </c>
      <c r="G287" s="81">
        <v>43260</v>
      </c>
      <c r="H287" s="82">
        <v>0</v>
      </c>
      <c r="I287" s="46">
        <v>0</v>
      </c>
      <c r="J287" s="46">
        <v>0</v>
      </c>
      <c r="K287" s="46">
        <v>0</v>
      </c>
      <c r="L287" s="46">
        <v>1</v>
      </c>
      <c r="M287" s="46">
        <v>0</v>
      </c>
      <c r="N287" s="46">
        <v>0</v>
      </c>
      <c r="O287" s="46">
        <v>0</v>
      </c>
      <c r="P287" s="46">
        <v>0</v>
      </c>
      <c r="Q287" s="15">
        <v>0</v>
      </c>
      <c r="R287" s="15">
        <v>0</v>
      </c>
    </row>
    <row r="288" spans="1:18" x14ac:dyDescent="0.25">
      <c r="A288" s="46" t="s">
        <v>209</v>
      </c>
      <c r="B288" s="46" t="s">
        <v>210</v>
      </c>
      <c r="C288" s="74" t="s">
        <v>56</v>
      </c>
      <c r="D288" s="74" t="s">
        <v>187</v>
      </c>
      <c r="E288" s="74" t="s">
        <v>202</v>
      </c>
      <c r="F288" s="46">
        <v>285</v>
      </c>
      <c r="G288" s="81">
        <v>43260</v>
      </c>
      <c r="H288" s="82">
        <v>0</v>
      </c>
      <c r="I288" s="46">
        <v>0</v>
      </c>
      <c r="J288" s="46">
        <v>0</v>
      </c>
      <c r="K288" s="46">
        <v>0</v>
      </c>
      <c r="L288" s="46">
        <v>1</v>
      </c>
      <c r="M288" s="46">
        <v>0</v>
      </c>
      <c r="N288" s="46">
        <v>0</v>
      </c>
      <c r="O288" s="46">
        <v>0</v>
      </c>
      <c r="P288" s="46">
        <v>0</v>
      </c>
      <c r="Q288" s="15">
        <v>0</v>
      </c>
      <c r="R288" s="15">
        <v>0</v>
      </c>
    </row>
    <row r="289" spans="1:19" x14ac:dyDescent="0.25">
      <c r="A289" s="46" t="s">
        <v>209</v>
      </c>
      <c r="B289" s="46" t="s">
        <v>210</v>
      </c>
      <c r="C289" s="74" t="s">
        <v>205</v>
      </c>
      <c r="D289" s="74" t="s">
        <v>161</v>
      </c>
      <c r="E289" s="74" t="s">
        <v>202</v>
      </c>
      <c r="F289" s="46">
        <v>286</v>
      </c>
      <c r="G289" s="81">
        <v>43260</v>
      </c>
      <c r="H289" s="82">
        <v>0</v>
      </c>
      <c r="I289" s="46">
        <v>0</v>
      </c>
      <c r="J289" s="46">
        <v>0</v>
      </c>
      <c r="K289" s="46">
        <v>0</v>
      </c>
      <c r="L289" s="46">
        <v>1</v>
      </c>
      <c r="M289" s="46">
        <v>0</v>
      </c>
      <c r="N289" s="46">
        <v>0</v>
      </c>
      <c r="O289" s="46">
        <v>0</v>
      </c>
      <c r="P289" s="46">
        <v>0</v>
      </c>
      <c r="Q289" s="15">
        <v>0</v>
      </c>
      <c r="R289" s="15">
        <v>0</v>
      </c>
    </row>
    <row r="290" spans="1:19" x14ac:dyDescent="0.25">
      <c r="A290" s="46" t="s">
        <v>209</v>
      </c>
      <c r="B290" s="46" t="s">
        <v>210</v>
      </c>
      <c r="C290" s="74" t="s">
        <v>203</v>
      </c>
      <c r="D290" s="74" t="s">
        <v>158</v>
      </c>
      <c r="E290" s="74" t="s">
        <v>202</v>
      </c>
      <c r="F290" s="46">
        <v>287</v>
      </c>
      <c r="G290" s="81">
        <v>43260</v>
      </c>
      <c r="H290" s="82">
        <v>0</v>
      </c>
      <c r="I290" s="46">
        <v>0</v>
      </c>
      <c r="J290" s="46">
        <v>0</v>
      </c>
      <c r="K290" s="46">
        <v>0</v>
      </c>
      <c r="L290" s="46">
        <v>1</v>
      </c>
      <c r="M290" s="46">
        <v>0</v>
      </c>
      <c r="N290" s="46">
        <v>0</v>
      </c>
      <c r="O290" s="46">
        <v>0</v>
      </c>
      <c r="P290" s="46">
        <v>0</v>
      </c>
      <c r="Q290" s="79">
        <v>0</v>
      </c>
      <c r="R290" s="79">
        <v>0</v>
      </c>
      <c r="S290" s="79"/>
    </row>
    <row r="291" spans="1:19" x14ac:dyDescent="0.25">
      <c r="A291" s="46" t="s">
        <v>209</v>
      </c>
      <c r="B291" s="46" t="s">
        <v>210</v>
      </c>
      <c r="C291" s="74" t="s">
        <v>205</v>
      </c>
      <c r="D291" s="74" t="s">
        <v>161</v>
      </c>
      <c r="E291" s="74" t="s">
        <v>202</v>
      </c>
      <c r="F291" s="46">
        <v>288</v>
      </c>
      <c r="G291" s="81">
        <v>43260</v>
      </c>
      <c r="H291" s="82">
        <v>0</v>
      </c>
      <c r="I291" s="46">
        <v>0</v>
      </c>
      <c r="J291" s="46">
        <v>0</v>
      </c>
      <c r="K291" s="46">
        <v>0</v>
      </c>
      <c r="L291" s="46">
        <v>1</v>
      </c>
      <c r="M291" s="46">
        <v>0</v>
      </c>
      <c r="N291" s="46">
        <v>0</v>
      </c>
      <c r="O291" s="46">
        <v>0</v>
      </c>
      <c r="P291" s="46">
        <v>0</v>
      </c>
      <c r="Q291" s="79">
        <v>0</v>
      </c>
      <c r="R291" s="79">
        <v>0</v>
      </c>
      <c r="S291" s="79"/>
    </row>
    <row r="292" spans="1:19" x14ac:dyDescent="0.25">
      <c r="A292" s="46" t="s">
        <v>209</v>
      </c>
      <c r="B292" s="46" t="s">
        <v>210</v>
      </c>
      <c r="C292" s="74" t="s">
        <v>205</v>
      </c>
      <c r="D292" s="74" t="s">
        <v>161</v>
      </c>
      <c r="E292" s="74" t="s">
        <v>202</v>
      </c>
      <c r="F292" s="46">
        <v>289</v>
      </c>
      <c r="G292" s="81">
        <v>43260</v>
      </c>
      <c r="H292" s="82">
        <v>0</v>
      </c>
      <c r="I292" s="46">
        <v>0</v>
      </c>
      <c r="J292" s="46">
        <v>0</v>
      </c>
      <c r="K292" s="46">
        <v>0</v>
      </c>
      <c r="L292" s="46">
        <v>1</v>
      </c>
      <c r="M292" s="46">
        <v>0</v>
      </c>
      <c r="N292" s="46">
        <v>0</v>
      </c>
      <c r="O292" s="46">
        <v>0</v>
      </c>
      <c r="P292" s="46">
        <v>0</v>
      </c>
      <c r="Q292" s="15">
        <v>0</v>
      </c>
      <c r="R292" s="15">
        <v>0</v>
      </c>
    </row>
    <row r="293" spans="1:19" x14ac:dyDescent="0.25">
      <c r="A293" s="46" t="s">
        <v>209</v>
      </c>
      <c r="B293" s="46" t="s">
        <v>210</v>
      </c>
      <c r="C293" s="74" t="s">
        <v>31</v>
      </c>
      <c r="D293" s="74" t="s">
        <v>162</v>
      </c>
      <c r="E293" s="74" t="s">
        <v>202</v>
      </c>
      <c r="F293" s="46">
        <v>290</v>
      </c>
      <c r="G293" s="81">
        <v>43260</v>
      </c>
      <c r="H293" s="82">
        <v>0</v>
      </c>
      <c r="I293" s="46">
        <v>0</v>
      </c>
      <c r="J293" s="46">
        <v>0</v>
      </c>
      <c r="K293" s="46">
        <v>0</v>
      </c>
      <c r="L293" s="46">
        <v>1</v>
      </c>
      <c r="M293" s="46">
        <v>1</v>
      </c>
      <c r="N293" s="46">
        <v>0</v>
      </c>
      <c r="O293" s="46">
        <v>0</v>
      </c>
      <c r="P293" s="46">
        <v>0</v>
      </c>
      <c r="Q293" s="15">
        <v>0</v>
      </c>
      <c r="R293" s="15">
        <v>0</v>
      </c>
    </row>
    <row r="294" spans="1:19" x14ac:dyDescent="0.25">
      <c r="A294" s="46" t="s">
        <v>209</v>
      </c>
      <c r="B294" s="46" t="s">
        <v>210</v>
      </c>
      <c r="C294" s="74" t="s">
        <v>39</v>
      </c>
      <c r="D294" s="74" t="s">
        <v>170</v>
      </c>
      <c r="E294" s="74" t="s">
        <v>202</v>
      </c>
      <c r="F294" s="46">
        <v>291</v>
      </c>
      <c r="G294" s="81">
        <v>43260</v>
      </c>
      <c r="H294" s="82">
        <v>0</v>
      </c>
      <c r="I294" s="46">
        <v>0</v>
      </c>
      <c r="J294" s="46">
        <v>0</v>
      </c>
      <c r="K294" s="46">
        <v>0</v>
      </c>
      <c r="L294" s="46">
        <v>1</v>
      </c>
      <c r="M294" s="46">
        <v>0</v>
      </c>
      <c r="N294" s="46">
        <v>0</v>
      </c>
      <c r="O294" s="46">
        <v>0</v>
      </c>
      <c r="P294" s="46">
        <v>0</v>
      </c>
      <c r="Q294" s="15">
        <v>0</v>
      </c>
      <c r="R294" s="15">
        <v>0</v>
      </c>
    </row>
    <row r="295" spans="1:19" s="79" customFormat="1" x14ac:dyDescent="0.25">
      <c r="A295" s="46" t="s">
        <v>209</v>
      </c>
      <c r="B295" s="46" t="s">
        <v>210</v>
      </c>
      <c r="C295" s="74" t="s">
        <v>43</v>
      </c>
      <c r="D295" s="74" t="s">
        <v>174</v>
      </c>
      <c r="E295" s="74" t="s">
        <v>202</v>
      </c>
      <c r="F295" s="46">
        <v>292</v>
      </c>
      <c r="G295" s="81">
        <v>43260</v>
      </c>
      <c r="H295" s="82">
        <v>0</v>
      </c>
      <c r="I295" s="46">
        <v>0</v>
      </c>
      <c r="J295" s="46">
        <v>0</v>
      </c>
      <c r="K295" s="46">
        <v>0</v>
      </c>
      <c r="L295" s="46">
        <v>1</v>
      </c>
      <c r="M295" s="46">
        <v>0</v>
      </c>
      <c r="N295" s="46">
        <v>0</v>
      </c>
      <c r="O295" s="46">
        <v>0</v>
      </c>
      <c r="P295" s="46">
        <v>0</v>
      </c>
      <c r="Q295" s="15">
        <v>0</v>
      </c>
      <c r="R295" s="15">
        <v>0</v>
      </c>
      <c r="S295" s="15"/>
    </row>
    <row r="296" spans="1:19" x14ac:dyDescent="0.25">
      <c r="A296" s="46" t="s">
        <v>209</v>
      </c>
      <c r="B296" s="46" t="s">
        <v>210</v>
      </c>
      <c r="C296" s="74" t="s">
        <v>205</v>
      </c>
      <c r="D296" s="74" t="s">
        <v>161</v>
      </c>
      <c r="E296" s="74" t="s">
        <v>202</v>
      </c>
      <c r="F296" s="46">
        <v>293</v>
      </c>
      <c r="G296" s="81">
        <v>43260</v>
      </c>
      <c r="H296" s="82">
        <v>0</v>
      </c>
      <c r="I296" s="46">
        <v>0</v>
      </c>
      <c r="J296" s="46">
        <v>0</v>
      </c>
      <c r="K296" s="46">
        <v>0</v>
      </c>
      <c r="L296" s="46">
        <v>1</v>
      </c>
      <c r="M296" s="46">
        <v>0</v>
      </c>
      <c r="N296" s="46">
        <v>0</v>
      </c>
      <c r="O296" s="46">
        <v>0</v>
      </c>
      <c r="P296" s="46">
        <v>0</v>
      </c>
      <c r="Q296" s="15">
        <v>0</v>
      </c>
      <c r="R296" s="15">
        <v>0</v>
      </c>
    </row>
    <row r="297" spans="1:19" x14ac:dyDescent="0.25">
      <c r="A297" s="46" t="s">
        <v>209</v>
      </c>
      <c r="B297" s="46" t="s">
        <v>210</v>
      </c>
      <c r="C297" s="74" t="s">
        <v>203</v>
      </c>
      <c r="D297" s="74" t="s">
        <v>158</v>
      </c>
      <c r="E297" s="74" t="s">
        <v>202</v>
      </c>
      <c r="F297" s="46">
        <v>294</v>
      </c>
      <c r="G297" s="81">
        <v>43260</v>
      </c>
      <c r="H297" s="82">
        <v>0</v>
      </c>
      <c r="I297" s="46">
        <v>0</v>
      </c>
      <c r="J297" s="46">
        <v>0</v>
      </c>
      <c r="K297" s="46">
        <v>0</v>
      </c>
      <c r="L297" s="46">
        <v>1</v>
      </c>
      <c r="M297" s="46">
        <v>0</v>
      </c>
      <c r="N297" s="46">
        <v>0</v>
      </c>
      <c r="O297" s="46">
        <v>0</v>
      </c>
      <c r="P297" s="46">
        <v>0</v>
      </c>
      <c r="Q297" s="15">
        <v>0</v>
      </c>
      <c r="R297" s="15">
        <v>0</v>
      </c>
    </row>
    <row r="298" spans="1:19" x14ac:dyDescent="0.25">
      <c r="A298" s="46" t="s">
        <v>209</v>
      </c>
      <c r="B298" s="46" t="s">
        <v>210</v>
      </c>
      <c r="C298" s="74" t="s">
        <v>21</v>
      </c>
      <c r="D298" s="74" t="s">
        <v>152</v>
      </c>
      <c r="E298" s="74" t="s">
        <v>202</v>
      </c>
      <c r="F298" s="46">
        <v>295</v>
      </c>
      <c r="G298" s="81">
        <v>43260</v>
      </c>
      <c r="H298" s="82">
        <v>0</v>
      </c>
      <c r="I298" s="46">
        <v>0</v>
      </c>
      <c r="J298" s="46">
        <v>0</v>
      </c>
      <c r="K298" s="46">
        <v>0</v>
      </c>
      <c r="L298" s="46">
        <v>1</v>
      </c>
      <c r="M298" s="46">
        <v>0</v>
      </c>
      <c r="N298" s="46">
        <v>0</v>
      </c>
      <c r="O298" s="46">
        <v>0</v>
      </c>
      <c r="P298" s="46">
        <v>0</v>
      </c>
      <c r="Q298" s="15">
        <v>0</v>
      </c>
      <c r="R298" s="15">
        <v>0</v>
      </c>
    </row>
    <row r="299" spans="1:19" x14ac:dyDescent="0.25">
      <c r="A299" s="46" t="s">
        <v>209</v>
      </c>
      <c r="B299" s="46" t="s">
        <v>210</v>
      </c>
      <c r="C299" s="74" t="s">
        <v>21</v>
      </c>
      <c r="D299" s="74" t="s">
        <v>152</v>
      </c>
      <c r="E299" s="74" t="s">
        <v>202</v>
      </c>
      <c r="F299" s="46">
        <v>296</v>
      </c>
      <c r="G299" s="81">
        <v>43260</v>
      </c>
      <c r="H299" s="82">
        <v>0</v>
      </c>
      <c r="I299" s="46">
        <v>0</v>
      </c>
      <c r="J299" s="46">
        <v>0</v>
      </c>
      <c r="K299" s="46">
        <v>0</v>
      </c>
      <c r="L299" s="46">
        <v>1</v>
      </c>
      <c r="M299" s="46">
        <v>0</v>
      </c>
      <c r="N299" s="46">
        <v>0</v>
      </c>
      <c r="O299" s="46">
        <v>0</v>
      </c>
      <c r="P299" s="46">
        <v>0</v>
      </c>
      <c r="Q299" s="15">
        <v>0</v>
      </c>
      <c r="R299" s="15">
        <v>0</v>
      </c>
    </row>
    <row r="300" spans="1:19" x14ac:dyDescent="0.25">
      <c r="A300" s="46" t="s">
        <v>209</v>
      </c>
      <c r="B300" s="46" t="s">
        <v>210</v>
      </c>
      <c r="C300" s="74" t="s">
        <v>21</v>
      </c>
      <c r="D300" s="74" t="s">
        <v>152</v>
      </c>
      <c r="E300" s="74" t="s">
        <v>202</v>
      </c>
      <c r="F300" s="46">
        <v>297</v>
      </c>
      <c r="G300" s="81">
        <v>43260</v>
      </c>
      <c r="H300" s="82">
        <v>0</v>
      </c>
      <c r="I300" s="46">
        <v>0</v>
      </c>
      <c r="J300" s="46">
        <v>0</v>
      </c>
      <c r="K300" s="46">
        <v>0</v>
      </c>
      <c r="L300" s="46">
        <v>1</v>
      </c>
      <c r="M300" s="46">
        <v>0</v>
      </c>
      <c r="N300" s="46">
        <v>0</v>
      </c>
      <c r="O300" s="46">
        <v>0</v>
      </c>
      <c r="P300" s="46">
        <v>0</v>
      </c>
      <c r="Q300" s="15">
        <v>0</v>
      </c>
      <c r="R300" s="15">
        <v>0</v>
      </c>
    </row>
    <row r="301" spans="1:19" x14ac:dyDescent="0.25">
      <c r="A301" s="46" t="s">
        <v>209</v>
      </c>
      <c r="B301" s="46" t="s">
        <v>210</v>
      </c>
      <c r="C301" s="74" t="s">
        <v>203</v>
      </c>
      <c r="D301" s="74" t="s">
        <v>158</v>
      </c>
      <c r="E301" s="74" t="s">
        <v>202</v>
      </c>
      <c r="F301" s="46">
        <v>298</v>
      </c>
      <c r="G301" s="81">
        <v>43260</v>
      </c>
      <c r="H301" s="82">
        <v>0</v>
      </c>
      <c r="I301" s="46">
        <v>0</v>
      </c>
      <c r="J301" s="46">
        <v>0</v>
      </c>
      <c r="K301" s="46">
        <v>0</v>
      </c>
      <c r="L301" s="46">
        <v>1</v>
      </c>
      <c r="M301" s="46">
        <v>1</v>
      </c>
      <c r="N301" s="46">
        <v>0</v>
      </c>
      <c r="O301" s="46">
        <v>0</v>
      </c>
      <c r="P301" s="46">
        <v>0</v>
      </c>
      <c r="Q301" s="15">
        <v>0</v>
      </c>
      <c r="R301" s="15">
        <v>0</v>
      </c>
    </row>
    <row r="302" spans="1:19" x14ac:dyDescent="0.25">
      <c r="A302" s="46" t="s">
        <v>209</v>
      </c>
      <c r="B302" s="46" t="s">
        <v>210</v>
      </c>
      <c r="C302" s="74" t="s">
        <v>21</v>
      </c>
      <c r="D302" s="74" t="s">
        <v>152</v>
      </c>
      <c r="E302" s="74" t="s">
        <v>202</v>
      </c>
      <c r="F302" s="46">
        <v>299</v>
      </c>
      <c r="G302" s="81">
        <v>43260</v>
      </c>
      <c r="H302" s="82">
        <v>0</v>
      </c>
      <c r="I302" s="46">
        <v>0</v>
      </c>
      <c r="J302" s="46">
        <v>0</v>
      </c>
      <c r="K302" s="46">
        <v>0</v>
      </c>
      <c r="L302" s="46">
        <v>1</v>
      </c>
      <c r="M302" s="46">
        <v>0</v>
      </c>
      <c r="N302" s="46">
        <v>0</v>
      </c>
      <c r="O302" s="46">
        <v>0</v>
      </c>
      <c r="P302" s="46">
        <v>0</v>
      </c>
      <c r="Q302" s="15">
        <v>0</v>
      </c>
      <c r="R302" s="15">
        <v>0</v>
      </c>
    </row>
    <row r="303" spans="1:19" x14ac:dyDescent="0.25">
      <c r="A303" s="46" t="s">
        <v>209</v>
      </c>
      <c r="B303" s="46" t="s">
        <v>210</v>
      </c>
      <c r="C303" s="74" t="s">
        <v>21</v>
      </c>
      <c r="D303" s="74" t="s">
        <v>152</v>
      </c>
      <c r="E303" s="74" t="s">
        <v>206</v>
      </c>
      <c r="F303" s="46">
        <v>300</v>
      </c>
      <c r="G303" s="81">
        <v>43260</v>
      </c>
      <c r="H303" s="82">
        <v>0</v>
      </c>
      <c r="I303" s="46">
        <v>0</v>
      </c>
      <c r="J303" s="46">
        <v>0</v>
      </c>
      <c r="K303" s="46">
        <v>0</v>
      </c>
      <c r="L303" s="46">
        <v>1</v>
      </c>
      <c r="M303" s="46">
        <v>0</v>
      </c>
      <c r="N303" s="46">
        <v>0</v>
      </c>
      <c r="O303" s="46">
        <v>0</v>
      </c>
      <c r="P303" s="46">
        <v>0</v>
      </c>
      <c r="Q303" s="15">
        <v>0</v>
      </c>
      <c r="R303" s="15">
        <v>0</v>
      </c>
    </row>
    <row r="304" spans="1:19" x14ac:dyDescent="0.25">
      <c r="A304" s="46" t="s">
        <v>209</v>
      </c>
      <c r="B304" s="46" t="s">
        <v>210</v>
      </c>
      <c r="C304" s="74" t="s">
        <v>41</v>
      </c>
      <c r="D304" s="74" t="s">
        <v>172</v>
      </c>
      <c r="E304" s="74" t="s">
        <v>202</v>
      </c>
      <c r="F304" s="46">
        <v>301</v>
      </c>
      <c r="G304" s="81">
        <v>43260</v>
      </c>
      <c r="H304" s="46">
        <v>0</v>
      </c>
      <c r="I304" s="46">
        <v>0</v>
      </c>
      <c r="J304" s="46">
        <v>0</v>
      </c>
      <c r="K304" s="46">
        <v>0</v>
      </c>
      <c r="L304" s="46">
        <v>1</v>
      </c>
      <c r="M304" s="46">
        <v>0</v>
      </c>
      <c r="N304" s="46">
        <v>0</v>
      </c>
      <c r="O304" s="46">
        <v>0</v>
      </c>
      <c r="P304" s="46">
        <v>0</v>
      </c>
      <c r="Q304" s="15">
        <v>0</v>
      </c>
      <c r="R304" s="15">
        <v>0</v>
      </c>
    </row>
    <row r="305" spans="1:19" x14ac:dyDescent="0.25">
      <c r="A305" s="46" t="s">
        <v>209</v>
      </c>
      <c r="B305" s="46" t="s">
        <v>210</v>
      </c>
      <c r="C305" s="74" t="s">
        <v>21</v>
      </c>
      <c r="D305" s="74" t="s">
        <v>152</v>
      </c>
      <c r="E305" s="74" t="s">
        <v>202</v>
      </c>
      <c r="F305" s="46">
        <v>302</v>
      </c>
      <c r="G305" s="81">
        <v>43260</v>
      </c>
      <c r="H305" s="46">
        <v>0</v>
      </c>
      <c r="I305" s="46">
        <v>0</v>
      </c>
      <c r="J305" s="46">
        <v>0</v>
      </c>
      <c r="K305" s="46">
        <v>0</v>
      </c>
      <c r="L305" s="46">
        <v>1</v>
      </c>
      <c r="M305" s="46">
        <v>0</v>
      </c>
      <c r="N305" s="46">
        <v>0</v>
      </c>
      <c r="O305" s="46">
        <v>0</v>
      </c>
      <c r="P305" s="46">
        <v>0</v>
      </c>
      <c r="Q305" s="15">
        <v>0</v>
      </c>
      <c r="R305" s="15">
        <v>0</v>
      </c>
    </row>
    <row r="306" spans="1:19" s="79" customFormat="1" x14ac:dyDescent="0.25">
      <c r="A306" s="46" t="s">
        <v>209</v>
      </c>
      <c r="B306" s="46" t="s">
        <v>210</v>
      </c>
      <c r="C306" s="74" t="s">
        <v>44</v>
      </c>
      <c r="D306" s="74" t="s">
        <v>175</v>
      </c>
      <c r="E306" s="74" t="s">
        <v>202</v>
      </c>
      <c r="F306" s="46">
        <v>303</v>
      </c>
      <c r="G306" s="81">
        <v>43260</v>
      </c>
      <c r="H306" s="46">
        <v>0</v>
      </c>
      <c r="I306" s="46">
        <v>0</v>
      </c>
      <c r="J306" s="46">
        <v>0</v>
      </c>
      <c r="K306" s="46">
        <v>0</v>
      </c>
      <c r="L306" s="46">
        <v>1</v>
      </c>
      <c r="M306" s="46">
        <v>0</v>
      </c>
      <c r="N306" s="46">
        <v>0</v>
      </c>
      <c r="O306" s="46">
        <v>0</v>
      </c>
      <c r="P306" s="46">
        <v>0</v>
      </c>
      <c r="Q306" s="15">
        <v>0</v>
      </c>
      <c r="R306" s="15">
        <v>0</v>
      </c>
      <c r="S306" s="15"/>
    </row>
    <row r="307" spans="1:19" x14ac:dyDescent="0.25">
      <c r="A307" s="46" t="s">
        <v>195</v>
      </c>
      <c r="B307" s="46" t="s">
        <v>230</v>
      </c>
      <c r="C307" s="74" t="s">
        <v>203</v>
      </c>
      <c r="D307" s="74" t="s">
        <v>158</v>
      </c>
      <c r="E307" s="74" t="s">
        <v>202</v>
      </c>
      <c r="F307" s="46">
        <v>304</v>
      </c>
      <c r="G307" s="81">
        <v>43263</v>
      </c>
      <c r="H307" s="82">
        <v>0</v>
      </c>
      <c r="I307" s="46">
        <v>0</v>
      </c>
      <c r="J307" s="46">
        <v>1</v>
      </c>
      <c r="K307" s="46">
        <v>1</v>
      </c>
      <c r="L307" s="46">
        <v>0</v>
      </c>
      <c r="M307" s="46">
        <v>0</v>
      </c>
      <c r="N307" s="46">
        <v>0</v>
      </c>
      <c r="O307" s="46">
        <v>0</v>
      </c>
      <c r="P307" s="46">
        <v>0</v>
      </c>
      <c r="Q307" s="15">
        <v>0</v>
      </c>
      <c r="R307" s="15">
        <v>0</v>
      </c>
    </row>
    <row r="308" spans="1:19" x14ac:dyDescent="0.25">
      <c r="A308" s="46" t="s">
        <v>195</v>
      </c>
      <c r="B308" s="46" t="s">
        <v>230</v>
      </c>
      <c r="C308" s="74" t="s">
        <v>31</v>
      </c>
      <c r="D308" s="74" t="s">
        <v>162</v>
      </c>
      <c r="E308" s="74" t="s">
        <v>206</v>
      </c>
      <c r="F308" s="46">
        <v>305</v>
      </c>
      <c r="G308" s="81">
        <v>43263</v>
      </c>
      <c r="H308" s="46">
        <v>0</v>
      </c>
      <c r="I308" s="46">
        <v>0</v>
      </c>
      <c r="J308" s="46">
        <v>1</v>
      </c>
      <c r="K308" s="46">
        <v>0</v>
      </c>
      <c r="L308" s="46">
        <v>0</v>
      </c>
      <c r="M308" s="46">
        <v>0</v>
      </c>
      <c r="N308" s="46">
        <v>0</v>
      </c>
      <c r="O308" s="46">
        <v>0</v>
      </c>
      <c r="P308" s="46">
        <v>0</v>
      </c>
      <c r="Q308" s="15">
        <v>0</v>
      </c>
      <c r="R308" s="15">
        <v>0</v>
      </c>
    </row>
    <row r="309" spans="1:19" x14ac:dyDescent="0.25">
      <c r="A309" s="46" t="s">
        <v>195</v>
      </c>
      <c r="B309" s="46" t="s">
        <v>230</v>
      </c>
      <c r="C309" s="74" t="s">
        <v>31</v>
      </c>
      <c r="D309" s="74" t="s">
        <v>162</v>
      </c>
      <c r="E309" s="74" t="s">
        <v>206</v>
      </c>
      <c r="F309" s="46">
        <v>306</v>
      </c>
      <c r="G309" s="81">
        <v>43263</v>
      </c>
      <c r="H309" s="46">
        <v>0</v>
      </c>
      <c r="I309" s="46">
        <v>0</v>
      </c>
      <c r="J309" s="46">
        <v>1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46">
        <v>0</v>
      </c>
      <c r="Q309" s="15">
        <v>0</v>
      </c>
      <c r="R309" s="15">
        <v>0</v>
      </c>
    </row>
    <row r="310" spans="1:19" x14ac:dyDescent="0.25">
      <c r="A310" s="46" t="s">
        <v>195</v>
      </c>
      <c r="B310" s="46" t="s">
        <v>230</v>
      </c>
      <c r="C310" s="74" t="s">
        <v>32</v>
      </c>
      <c r="D310" s="74" t="s">
        <v>163</v>
      </c>
      <c r="E310" s="74" t="s">
        <v>202</v>
      </c>
      <c r="F310" s="46">
        <v>307</v>
      </c>
      <c r="G310" s="81">
        <v>43263</v>
      </c>
      <c r="H310" s="46">
        <v>0</v>
      </c>
      <c r="I310" s="46">
        <v>0</v>
      </c>
      <c r="J310" s="46">
        <v>1</v>
      </c>
      <c r="K310" s="46">
        <v>0</v>
      </c>
      <c r="L310" s="46">
        <v>0</v>
      </c>
      <c r="M310" s="46">
        <v>0</v>
      </c>
      <c r="N310" s="46">
        <v>0</v>
      </c>
      <c r="O310" s="46">
        <v>0</v>
      </c>
      <c r="P310" s="46">
        <v>0</v>
      </c>
      <c r="Q310" s="15">
        <v>0</v>
      </c>
      <c r="R310" s="15">
        <v>0</v>
      </c>
    </row>
    <row r="311" spans="1:19" x14ac:dyDescent="0.25">
      <c r="A311" s="46" t="s">
        <v>195</v>
      </c>
      <c r="B311" s="46" t="s">
        <v>230</v>
      </c>
      <c r="C311" s="74" t="s">
        <v>31</v>
      </c>
      <c r="D311" s="74" t="s">
        <v>162</v>
      </c>
      <c r="E311" s="74" t="s">
        <v>202</v>
      </c>
      <c r="F311" s="46">
        <v>308</v>
      </c>
      <c r="G311" s="81">
        <v>43263</v>
      </c>
      <c r="H311" s="46">
        <v>0</v>
      </c>
      <c r="I311" s="46">
        <v>0</v>
      </c>
      <c r="J311" s="46">
        <v>1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46">
        <v>0</v>
      </c>
      <c r="Q311" s="15">
        <v>0</v>
      </c>
      <c r="R311" s="15">
        <v>0</v>
      </c>
    </row>
    <row r="312" spans="1:19" x14ac:dyDescent="0.25">
      <c r="A312" s="46" t="s">
        <v>195</v>
      </c>
      <c r="B312" s="46" t="s">
        <v>230</v>
      </c>
      <c r="C312" s="74" t="s">
        <v>31</v>
      </c>
      <c r="D312" s="74" t="s">
        <v>162</v>
      </c>
      <c r="E312" s="74" t="s">
        <v>202</v>
      </c>
      <c r="F312" s="46">
        <v>309</v>
      </c>
      <c r="G312" s="81">
        <v>43263</v>
      </c>
      <c r="H312" s="46">
        <v>0</v>
      </c>
      <c r="I312" s="46">
        <v>0</v>
      </c>
      <c r="J312" s="46">
        <v>1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0</v>
      </c>
      <c r="Q312" s="15">
        <v>0</v>
      </c>
      <c r="R312" s="15">
        <v>0</v>
      </c>
    </row>
    <row r="313" spans="1:19" x14ac:dyDescent="0.25">
      <c r="A313" s="46" t="s">
        <v>195</v>
      </c>
      <c r="B313" s="46" t="s">
        <v>230</v>
      </c>
      <c r="C313" s="74" t="s">
        <v>35</v>
      </c>
      <c r="D313" s="74" t="s">
        <v>166</v>
      </c>
      <c r="E313" s="74" t="s">
        <v>202</v>
      </c>
      <c r="F313" s="46">
        <v>310</v>
      </c>
      <c r="G313" s="81">
        <v>43263</v>
      </c>
      <c r="H313" s="46">
        <v>0</v>
      </c>
      <c r="I313" s="46">
        <v>0</v>
      </c>
      <c r="J313" s="46">
        <v>1</v>
      </c>
      <c r="K313" s="46">
        <v>0</v>
      </c>
      <c r="L313" s="46">
        <v>0</v>
      </c>
      <c r="M313" s="46">
        <v>0</v>
      </c>
      <c r="N313" s="46">
        <v>0</v>
      </c>
      <c r="O313" s="46">
        <v>0</v>
      </c>
      <c r="P313" s="46">
        <v>0</v>
      </c>
      <c r="Q313" s="15">
        <v>0</v>
      </c>
      <c r="R313" s="15">
        <v>0</v>
      </c>
    </row>
    <row r="314" spans="1:19" x14ac:dyDescent="0.25">
      <c r="A314" s="46" t="s">
        <v>195</v>
      </c>
      <c r="B314" s="46" t="s">
        <v>230</v>
      </c>
      <c r="C314" s="74" t="s">
        <v>32</v>
      </c>
      <c r="D314" s="74" t="s">
        <v>163</v>
      </c>
      <c r="E314" s="74" t="s">
        <v>202</v>
      </c>
      <c r="F314" s="46">
        <v>311</v>
      </c>
      <c r="G314" s="81">
        <v>43263</v>
      </c>
      <c r="H314" s="46">
        <v>0</v>
      </c>
      <c r="I314" s="46">
        <v>0</v>
      </c>
      <c r="J314" s="46">
        <v>1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46">
        <v>0</v>
      </c>
      <c r="Q314" s="15">
        <v>0</v>
      </c>
      <c r="R314" s="15">
        <v>0</v>
      </c>
    </row>
    <row r="315" spans="1:19" x14ac:dyDescent="0.25">
      <c r="A315" s="46" t="s">
        <v>195</v>
      </c>
      <c r="B315" s="46" t="s">
        <v>230</v>
      </c>
      <c r="C315" s="74" t="s">
        <v>44</v>
      </c>
      <c r="D315" s="74" t="s">
        <v>175</v>
      </c>
      <c r="E315" s="74" t="s">
        <v>202</v>
      </c>
      <c r="F315" s="46">
        <v>312</v>
      </c>
      <c r="G315" s="81">
        <v>43263</v>
      </c>
      <c r="H315" s="46">
        <v>0</v>
      </c>
      <c r="I315" s="46">
        <v>0</v>
      </c>
      <c r="J315" s="46">
        <v>1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46">
        <v>0</v>
      </c>
      <c r="Q315" s="15">
        <v>0</v>
      </c>
      <c r="R315" s="15">
        <v>0</v>
      </c>
    </row>
    <row r="316" spans="1:19" x14ac:dyDescent="0.25">
      <c r="A316" s="46" t="s">
        <v>252</v>
      </c>
      <c r="B316" s="46" t="s">
        <v>253</v>
      </c>
      <c r="C316" s="74" t="s">
        <v>32</v>
      </c>
      <c r="D316" s="74" t="s">
        <v>163</v>
      </c>
      <c r="E316" s="74" t="s">
        <v>202</v>
      </c>
      <c r="F316" s="46">
        <v>313</v>
      </c>
      <c r="G316" s="81">
        <v>43265</v>
      </c>
      <c r="H316" s="46">
        <v>0</v>
      </c>
      <c r="I316" s="46">
        <v>0</v>
      </c>
      <c r="J316" s="46">
        <v>1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46">
        <v>0</v>
      </c>
      <c r="Q316" s="15">
        <v>0</v>
      </c>
      <c r="R316" s="15">
        <v>0</v>
      </c>
    </row>
    <row r="317" spans="1:19" x14ac:dyDescent="0.25">
      <c r="A317" s="46" t="s">
        <v>252</v>
      </c>
      <c r="B317" s="46" t="s">
        <v>253</v>
      </c>
      <c r="C317" s="74" t="s">
        <v>235</v>
      </c>
      <c r="D317" s="74" t="s">
        <v>158</v>
      </c>
      <c r="E317" s="74" t="s">
        <v>202</v>
      </c>
      <c r="F317" s="46">
        <v>314</v>
      </c>
      <c r="G317" s="81">
        <v>43265</v>
      </c>
      <c r="H317" s="46">
        <v>0</v>
      </c>
      <c r="I317" s="46">
        <v>0</v>
      </c>
      <c r="J317" s="46">
        <v>1</v>
      </c>
      <c r="K317" s="46">
        <v>0</v>
      </c>
      <c r="L317" s="46">
        <v>0</v>
      </c>
      <c r="M317" s="46">
        <v>0</v>
      </c>
      <c r="N317" s="46">
        <v>0</v>
      </c>
      <c r="O317" s="46">
        <v>0</v>
      </c>
      <c r="P317" s="46">
        <v>0</v>
      </c>
      <c r="Q317" s="15">
        <v>0</v>
      </c>
      <c r="R317" s="15">
        <v>0</v>
      </c>
    </row>
    <row r="318" spans="1:19" x14ac:dyDescent="0.25">
      <c r="A318" s="46" t="s">
        <v>252</v>
      </c>
      <c r="B318" s="46" t="s">
        <v>253</v>
      </c>
      <c r="C318" s="74" t="s">
        <v>235</v>
      </c>
      <c r="D318" s="74" t="s">
        <v>158</v>
      </c>
      <c r="E318" s="74" t="s">
        <v>206</v>
      </c>
      <c r="F318" s="46">
        <v>315</v>
      </c>
      <c r="G318" s="81">
        <v>43265</v>
      </c>
      <c r="H318" s="46">
        <v>0</v>
      </c>
      <c r="I318" s="46">
        <v>0</v>
      </c>
      <c r="J318" s="46">
        <v>1</v>
      </c>
      <c r="K318" s="46">
        <v>0</v>
      </c>
      <c r="L318" s="46">
        <v>0</v>
      </c>
      <c r="M318" s="46">
        <v>0</v>
      </c>
      <c r="N318" s="46">
        <v>0</v>
      </c>
      <c r="O318" s="46">
        <v>0</v>
      </c>
      <c r="P318" s="46">
        <v>0</v>
      </c>
      <c r="Q318" s="15">
        <v>0</v>
      </c>
      <c r="R318" s="15">
        <v>0</v>
      </c>
    </row>
    <row r="319" spans="1:19" x14ac:dyDescent="0.25">
      <c r="A319" s="46" t="s">
        <v>252</v>
      </c>
      <c r="B319" s="46" t="s">
        <v>253</v>
      </c>
      <c r="C319" s="74" t="s">
        <v>21</v>
      </c>
      <c r="D319" s="74" t="s">
        <v>152</v>
      </c>
      <c r="E319" s="74" t="s">
        <v>202</v>
      </c>
      <c r="F319" s="46">
        <v>316</v>
      </c>
      <c r="G319" s="81">
        <v>43265</v>
      </c>
      <c r="H319" s="46">
        <v>0</v>
      </c>
      <c r="I319" s="46">
        <v>0</v>
      </c>
      <c r="J319" s="46">
        <v>1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46">
        <v>0</v>
      </c>
      <c r="Q319" s="15">
        <v>0</v>
      </c>
      <c r="R319" s="15">
        <v>0</v>
      </c>
    </row>
    <row r="320" spans="1:19" x14ac:dyDescent="0.25">
      <c r="A320" s="46" t="s">
        <v>252</v>
      </c>
      <c r="B320" s="46" t="s">
        <v>253</v>
      </c>
      <c r="C320" s="74" t="s">
        <v>32</v>
      </c>
      <c r="D320" s="74" t="s">
        <v>163</v>
      </c>
      <c r="E320" s="74" t="s">
        <v>202</v>
      </c>
      <c r="F320" s="46">
        <v>317</v>
      </c>
      <c r="G320" s="81">
        <v>43265</v>
      </c>
      <c r="H320" s="46">
        <v>0</v>
      </c>
      <c r="I320" s="46">
        <v>0</v>
      </c>
      <c r="J320" s="46">
        <v>1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15">
        <v>0</v>
      </c>
      <c r="R320" s="15">
        <v>0</v>
      </c>
    </row>
    <row r="321" spans="1:19" x14ac:dyDescent="0.25">
      <c r="A321" s="46" t="s">
        <v>252</v>
      </c>
      <c r="B321" s="46" t="s">
        <v>253</v>
      </c>
      <c r="C321" s="74" t="s">
        <v>235</v>
      </c>
      <c r="D321" s="74" t="s">
        <v>158</v>
      </c>
      <c r="E321" s="74" t="s">
        <v>202</v>
      </c>
      <c r="F321" s="46">
        <v>318</v>
      </c>
      <c r="G321" s="81">
        <v>43265</v>
      </c>
      <c r="H321" s="46">
        <v>0</v>
      </c>
      <c r="I321" s="46">
        <v>0</v>
      </c>
      <c r="J321" s="46">
        <v>1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15">
        <v>0</v>
      </c>
      <c r="R321" s="15">
        <v>0</v>
      </c>
    </row>
    <row r="322" spans="1:19" x14ac:dyDescent="0.25">
      <c r="A322" s="46" t="s">
        <v>252</v>
      </c>
      <c r="B322" s="46" t="s">
        <v>253</v>
      </c>
      <c r="C322" s="74" t="s">
        <v>21</v>
      </c>
      <c r="D322" s="74" t="s">
        <v>152</v>
      </c>
      <c r="E322" s="74" t="s">
        <v>202</v>
      </c>
      <c r="F322" s="46">
        <v>319</v>
      </c>
      <c r="G322" s="81">
        <v>43265</v>
      </c>
      <c r="H322" s="46">
        <v>0</v>
      </c>
      <c r="I322" s="46">
        <v>0</v>
      </c>
      <c r="J322" s="46">
        <v>1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15">
        <v>0</v>
      </c>
      <c r="R322" s="15">
        <v>0</v>
      </c>
    </row>
    <row r="323" spans="1:19" x14ac:dyDescent="0.25">
      <c r="A323" s="46" t="s">
        <v>252</v>
      </c>
      <c r="B323" s="46" t="s">
        <v>253</v>
      </c>
      <c r="C323" s="74" t="s">
        <v>21</v>
      </c>
      <c r="D323" s="74" t="s">
        <v>152</v>
      </c>
      <c r="E323" s="74" t="s">
        <v>202</v>
      </c>
      <c r="F323" s="46">
        <v>320</v>
      </c>
      <c r="G323" s="81">
        <v>43265</v>
      </c>
      <c r="H323" s="46">
        <v>0</v>
      </c>
      <c r="I323" s="46">
        <v>0</v>
      </c>
      <c r="J323" s="46">
        <v>1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15">
        <v>0</v>
      </c>
      <c r="R323" s="15">
        <v>0</v>
      </c>
    </row>
    <row r="324" spans="1:19" x14ac:dyDescent="0.25">
      <c r="A324" s="46" t="s">
        <v>252</v>
      </c>
      <c r="B324" s="46" t="s">
        <v>253</v>
      </c>
      <c r="C324" s="74" t="s">
        <v>32</v>
      </c>
      <c r="D324" s="74" t="s">
        <v>163</v>
      </c>
      <c r="E324" s="74" t="s">
        <v>202</v>
      </c>
      <c r="F324" s="46">
        <v>321</v>
      </c>
      <c r="G324" s="81">
        <v>43265</v>
      </c>
      <c r="H324" s="46">
        <v>0</v>
      </c>
      <c r="I324" s="46">
        <v>0</v>
      </c>
      <c r="J324" s="46">
        <v>1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15">
        <v>0</v>
      </c>
      <c r="R324" s="15">
        <v>0</v>
      </c>
    </row>
    <row r="325" spans="1:19" x14ac:dyDescent="0.25">
      <c r="A325" s="46" t="s">
        <v>252</v>
      </c>
      <c r="B325" s="46" t="s">
        <v>253</v>
      </c>
      <c r="C325" s="74" t="s">
        <v>235</v>
      </c>
      <c r="D325" s="74" t="s">
        <v>158</v>
      </c>
      <c r="E325" s="74" t="s">
        <v>202</v>
      </c>
      <c r="F325" s="46">
        <v>322</v>
      </c>
      <c r="G325" s="81">
        <v>43265</v>
      </c>
      <c r="H325" s="46">
        <v>0</v>
      </c>
      <c r="I325" s="46">
        <v>0</v>
      </c>
      <c r="J325" s="46">
        <v>1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15">
        <v>0</v>
      </c>
      <c r="R325" s="15">
        <v>0</v>
      </c>
    </row>
    <row r="326" spans="1:19" x14ac:dyDescent="0.25">
      <c r="A326" s="46" t="s">
        <v>252</v>
      </c>
      <c r="B326" s="46" t="s">
        <v>253</v>
      </c>
      <c r="C326" s="74" t="s">
        <v>21</v>
      </c>
      <c r="D326" s="74" t="s">
        <v>152</v>
      </c>
      <c r="E326" s="74" t="s">
        <v>202</v>
      </c>
      <c r="F326" s="46">
        <v>323</v>
      </c>
      <c r="G326" s="81">
        <v>43265</v>
      </c>
      <c r="H326" s="46">
        <v>0</v>
      </c>
      <c r="I326" s="46">
        <v>0</v>
      </c>
      <c r="J326" s="46">
        <v>1</v>
      </c>
      <c r="K326" s="46">
        <v>0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15">
        <v>0</v>
      </c>
      <c r="R326" s="15">
        <v>0</v>
      </c>
    </row>
    <row r="327" spans="1:19" x14ac:dyDescent="0.25">
      <c r="A327" s="46" t="s">
        <v>252</v>
      </c>
      <c r="B327" s="46" t="s">
        <v>253</v>
      </c>
      <c r="C327" s="74" t="s">
        <v>21</v>
      </c>
      <c r="D327" s="74" t="s">
        <v>152</v>
      </c>
      <c r="E327" s="74" t="s">
        <v>202</v>
      </c>
      <c r="F327" s="46">
        <v>324</v>
      </c>
      <c r="G327" s="81">
        <v>43265</v>
      </c>
      <c r="H327" s="46">
        <v>0</v>
      </c>
      <c r="I327" s="46">
        <v>0</v>
      </c>
      <c r="J327" s="46">
        <v>1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15">
        <v>0</v>
      </c>
      <c r="R327" s="15">
        <v>0</v>
      </c>
    </row>
    <row r="328" spans="1:19" x14ac:dyDescent="0.25">
      <c r="A328" s="46" t="s">
        <v>252</v>
      </c>
      <c r="B328" s="46" t="s">
        <v>253</v>
      </c>
      <c r="C328" s="74" t="s">
        <v>21</v>
      </c>
      <c r="D328" s="74" t="s">
        <v>152</v>
      </c>
      <c r="E328" s="74" t="s">
        <v>202</v>
      </c>
      <c r="F328" s="46">
        <v>325</v>
      </c>
      <c r="G328" s="81">
        <v>43265</v>
      </c>
      <c r="H328" s="46">
        <v>0</v>
      </c>
      <c r="I328" s="46">
        <v>0</v>
      </c>
      <c r="J328" s="46">
        <v>1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15">
        <v>0</v>
      </c>
      <c r="R328" s="15">
        <v>0</v>
      </c>
    </row>
    <row r="329" spans="1:19" x14ac:dyDescent="0.25">
      <c r="A329" s="46" t="s">
        <v>252</v>
      </c>
      <c r="B329" s="46" t="s">
        <v>253</v>
      </c>
      <c r="C329" s="74" t="s">
        <v>21</v>
      </c>
      <c r="D329" s="74" t="s">
        <v>152</v>
      </c>
      <c r="E329" s="74" t="s">
        <v>202</v>
      </c>
      <c r="F329" s="46">
        <v>326</v>
      </c>
      <c r="G329" s="81">
        <v>43265</v>
      </c>
      <c r="H329" s="46">
        <v>0</v>
      </c>
      <c r="I329" s="46">
        <v>0</v>
      </c>
      <c r="J329" s="46">
        <v>1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15">
        <v>0</v>
      </c>
      <c r="R329" s="15">
        <v>0</v>
      </c>
    </row>
    <row r="330" spans="1:19" x14ac:dyDescent="0.25">
      <c r="A330" s="46" t="s">
        <v>252</v>
      </c>
      <c r="B330" s="46" t="s">
        <v>253</v>
      </c>
      <c r="C330" s="74" t="s">
        <v>235</v>
      </c>
      <c r="D330" s="74" t="s">
        <v>158</v>
      </c>
      <c r="E330" s="74" t="s">
        <v>202</v>
      </c>
      <c r="F330" s="46">
        <v>327</v>
      </c>
      <c r="G330" s="81">
        <v>43265</v>
      </c>
      <c r="H330" s="46">
        <v>0</v>
      </c>
      <c r="I330" s="46">
        <v>0</v>
      </c>
      <c r="J330" s="46">
        <v>1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79">
        <v>0</v>
      </c>
      <c r="R330" s="79">
        <v>0</v>
      </c>
      <c r="S330" s="79"/>
    </row>
    <row r="331" spans="1:19" x14ac:dyDescent="0.25">
      <c r="A331" s="46" t="s">
        <v>252</v>
      </c>
      <c r="B331" s="46" t="s">
        <v>253</v>
      </c>
      <c r="C331" s="74" t="s">
        <v>21</v>
      </c>
      <c r="D331" s="74" t="s">
        <v>152</v>
      </c>
      <c r="E331" s="74" t="s">
        <v>202</v>
      </c>
      <c r="F331" s="46">
        <v>328</v>
      </c>
      <c r="G331" s="81">
        <v>43265</v>
      </c>
      <c r="H331" s="46">
        <v>0</v>
      </c>
      <c r="I331" s="46">
        <v>0</v>
      </c>
      <c r="J331" s="46">
        <v>1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15">
        <v>0</v>
      </c>
      <c r="R331" s="15">
        <v>0</v>
      </c>
    </row>
    <row r="332" spans="1:19" x14ac:dyDescent="0.25">
      <c r="A332" s="46" t="s">
        <v>252</v>
      </c>
      <c r="B332" s="46" t="s">
        <v>253</v>
      </c>
      <c r="C332" s="74" t="s">
        <v>235</v>
      </c>
      <c r="D332" s="74" t="s">
        <v>158</v>
      </c>
      <c r="E332" s="74" t="s">
        <v>202</v>
      </c>
      <c r="F332" s="46">
        <v>329</v>
      </c>
      <c r="G332" s="81">
        <v>43265</v>
      </c>
      <c r="H332" s="46">
        <v>0</v>
      </c>
      <c r="I332" s="46">
        <v>0</v>
      </c>
      <c r="J332" s="46">
        <v>1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15">
        <v>0</v>
      </c>
      <c r="R332" s="15">
        <v>0</v>
      </c>
    </row>
    <row r="333" spans="1:19" x14ac:dyDescent="0.25">
      <c r="A333" s="46" t="s">
        <v>252</v>
      </c>
      <c r="B333" s="46" t="s">
        <v>253</v>
      </c>
      <c r="C333" s="74" t="s">
        <v>235</v>
      </c>
      <c r="D333" s="74" t="s">
        <v>158</v>
      </c>
      <c r="E333" s="74" t="s">
        <v>202</v>
      </c>
      <c r="F333" s="46">
        <v>330</v>
      </c>
      <c r="G333" s="81">
        <v>43265</v>
      </c>
      <c r="H333" s="46">
        <v>0</v>
      </c>
      <c r="I333" s="46">
        <v>0</v>
      </c>
      <c r="J333" s="46">
        <v>1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15">
        <v>0</v>
      </c>
      <c r="R333" s="15">
        <v>0</v>
      </c>
    </row>
    <row r="334" spans="1:19" x14ac:dyDescent="0.25">
      <c r="A334" s="46" t="s">
        <v>252</v>
      </c>
      <c r="B334" s="46" t="s">
        <v>253</v>
      </c>
      <c r="C334" s="74" t="s">
        <v>21</v>
      </c>
      <c r="D334" s="74" t="s">
        <v>152</v>
      </c>
      <c r="E334" s="74" t="s">
        <v>202</v>
      </c>
      <c r="F334" s="46">
        <v>331</v>
      </c>
      <c r="G334" s="81">
        <v>43265</v>
      </c>
      <c r="H334" s="46">
        <v>0</v>
      </c>
      <c r="I334" s="46">
        <v>0</v>
      </c>
      <c r="J334" s="46">
        <v>1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15">
        <v>0</v>
      </c>
      <c r="R334" s="15">
        <v>0</v>
      </c>
    </row>
    <row r="335" spans="1:19" x14ac:dyDescent="0.25">
      <c r="A335" s="46" t="s">
        <v>252</v>
      </c>
      <c r="B335" s="46" t="s">
        <v>253</v>
      </c>
      <c r="C335" s="74" t="s">
        <v>235</v>
      </c>
      <c r="D335" s="74" t="s">
        <v>158</v>
      </c>
      <c r="E335" s="74" t="s">
        <v>202</v>
      </c>
      <c r="F335" s="46">
        <v>332</v>
      </c>
      <c r="G335" s="81">
        <v>43265</v>
      </c>
      <c r="H335" s="46">
        <v>0</v>
      </c>
      <c r="I335" s="46">
        <v>0</v>
      </c>
      <c r="J335" s="46">
        <v>1</v>
      </c>
      <c r="K335" s="46">
        <v>0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15">
        <v>0</v>
      </c>
      <c r="R335" s="15">
        <v>0</v>
      </c>
    </row>
    <row r="336" spans="1:19" x14ac:dyDescent="0.25">
      <c r="A336" s="46" t="s">
        <v>252</v>
      </c>
      <c r="B336" s="46" t="s">
        <v>253</v>
      </c>
      <c r="C336" s="74" t="s">
        <v>21</v>
      </c>
      <c r="D336" s="74" t="s">
        <v>152</v>
      </c>
      <c r="E336" s="74" t="s">
        <v>202</v>
      </c>
      <c r="F336" s="46">
        <v>333</v>
      </c>
      <c r="G336" s="81">
        <v>43265</v>
      </c>
      <c r="H336" s="46">
        <v>0</v>
      </c>
      <c r="I336" s="46">
        <v>0</v>
      </c>
      <c r="J336" s="46">
        <v>1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15">
        <v>0</v>
      </c>
      <c r="R336" s="15">
        <v>0</v>
      </c>
    </row>
    <row r="337" spans="1:19" x14ac:dyDescent="0.25">
      <c r="A337" s="46" t="s">
        <v>252</v>
      </c>
      <c r="B337" s="46" t="s">
        <v>253</v>
      </c>
      <c r="C337" s="74" t="s">
        <v>21</v>
      </c>
      <c r="D337" s="74" t="s">
        <v>152</v>
      </c>
      <c r="E337" s="74" t="s">
        <v>202</v>
      </c>
      <c r="F337" s="46">
        <v>334</v>
      </c>
      <c r="G337" s="81">
        <v>43265</v>
      </c>
      <c r="H337" s="46">
        <v>0</v>
      </c>
      <c r="I337" s="46">
        <v>0</v>
      </c>
      <c r="J337" s="46">
        <v>1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15">
        <v>0</v>
      </c>
      <c r="R337" s="15">
        <v>0</v>
      </c>
    </row>
    <row r="338" spans="1:19" s="79" customFormat="1" ht="15.75" customHeight="1" x14ac:dyDescent="0.25">
      <c r="A338" s="46" t="s">
        <v>252</v>
      </c>
      <c r="B338" s="46" t="s">
        <v>253</v>
      </c>
      <c r="C338" s="74" t="s">
        <v>21</v>
      </c>
      <c r="D338" s="74" t="s">
        <v>152</v>
      </c>
      <c r="E338" s="74" t="s">
        <v>202</v>
      </c>
      <c r="F338" s="46">
        <v>335</v>
      </c>
      <c r="G338" s="81">
        <v>43265</v>
      </c>
      <c r="H338" s="46">
        <v>0</v>
      </c>
      <c r="I338" s="46">
        <v>0</v>
      </c>
      <c r="J338" s="46">
        <v>1</v>
      </c>
      <c r="K338" s="46">
        <v>0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15">
        <v>0</v>
      </c>
      <c r="R338" s="15">
        <v>0</v>
      </c>
      <c r="S338" s="15"/>
    </row>
    <row r="339" spans="1:19" x14ac:dyDescent="0.25">
      <c r="A339" s="46" t="s">
        <v>252</v>
      </c>
      <c r="B339" s="46" t="s">
        <v>253</v>
      </c>
      <c r="C339" s="74" t="s">
        <v>21</v>
      </c>
      <c r="D339" s="74" t="s">
        <v>152</v>
      </c>
      <c r="E339" s="74" t="s">
        <v>202</v>
      </c>
      <c r="F339" s="46">
        <v>336</v>
      </c>
      <c r="G339" s="81">
        <v>43265</v>
      </c>
      <c r="H339" s="46">
        <v>0</v>
      </c>
      <c r="I339" s="46">
        <v>0</v>
      </c>
      <c r="J339" s="46">
        <v>1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15">
        <v>0</v>
      </c>
      <c r="R339" s="15">
        <v>0</v>
      </c>
    </row>
    <row r="340" spans="1:19" x14ac:dyDescent="0.25">
      <c r="A340" s="46" t="s">
        <v>252</v>
      </c>
      <c r="B340" s="46" t="s">
        <v>253</v>
      </c>
      <c r="C340" s="74" t="s">
        <v>21</v>
      </c>
      <c r="D340" s="74" t="s">
        <v>152</v>
      </c>
      <c r="E340" s="74" t="s">
        <v>202</v>
      </c>
      <c r="F340" s="46">
        <v>337</v>
      </c>
      <c r="G340" s="81">
        <v>43265</v>
      </c>
      <c r="H340" s="46">
        <v>0</v>
      </c>
      <c r="I340" s="46">
        <v>0</v>
      </c>
      <c r="J340" s="46">
        <v>1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15">
        <v>0</v>
      </c>
      <c r="R340" s="15">
        <v>0</v>
      </c>
    </row>
    <row r="341" spans="1:19" x14ac:dyDescent="0.25">
      <c r="A341" s="46" t="s">
        <v>252</v>
      </c>
      <c r="B341" s="46" t="s">
        <v>253</v>
      </c>
      <c r="C341" s="74" t="s">
        <v>235</v>
      </c>
      <c r="D341" s="74" t="s">
        <v>158</v>
      </c>
      <c r="E341" s="74" t="s">
        <v>202</v>
      </c>
      <c r="F341" s="46">
        <v>338</v>
      </c>
      <c r="G341" s="81">
        <v>43265</v>
      </c>
      <c r="H341" s="46">
        <v>0</v>
      </c>
      <c r="I341" s="46">
        <v>0</v>
      </c>
      <c r="J341" s="46">
        <v>1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79">
        <v>0</v>
      </c>
      <c r="R341" s="79">
        <v>0</v>
      </c>
      <c r="S341" s="79"/>
    </row>
    <row r="342" spans="1:19" x14ac:dyDescent="0.25">
      <c r="A342" s="46" t="s">
        <v>252</v>
      </c>
      <c r="B342" s="46" t="s">
        <v>253</v>
      </c>
      <c r="C342" s="74" t="s">
        <v>13</v>
      </c>
      <c r="D342" s="74" t="s">
        <v>144</v>
      </c>
      <c r="E342" s="74" t="s">
        <v>202</v>
      </c>
      <c r="F342" s="46">
        <v>339</v>
      </c>
      <c r="G342" s="81">
        <v>43265</v>
      </c>
      <c r="H342" s="46">
        <v>0</v>
      </c>
      <c r="I342" s="46">
        <v>0</v>
      </c>
      <c r="J342" s="46">
        <v>1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15">
        <v>0</v>
      </c>
      <c r="R342" s="15">
        <v>0</v>
      </c>
    </row>
    <row r="343" spans="1:19" x14ac:dyDescent="0.25">
      <c r="A343" s="46" t="s">
        <v>252</v>
      </c>
      <c r="B343" s="46" t="s">
        <v>253</v>
      </c>
      <c r="C343" s="74" t="s">
        <v>235</v>
      </c>
      <c r="D343" s="74" t="s">
        <v>158</v>
      </c>
      <c r="E343" s="74" t="s">
        <v>202</v>
      </c>
      <c r="F343" s="46">
        <v>340</v>
      </c>
      <c r="G343" s="81">
        <v>43265</v>
      </c>
      <c r="H343" s="46">
        <v>0</v>
      </c>
      <c r="I343" s="46">
        <v>0</v>
      </c>
      <c r="J343" s="46">
        <v>1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15">
        <v>0</v>
      </c>
      <c r="R343" s="15">
        <v>0</v>
      </c>
    </row>
    <row r="344" spans="1:19" x14ac:dyDescent="0.25">
      <c r="A344" s="46" t="s">
        <v>252</v>
      </c>
      <c r="B344" s="46" t="s">
        <v>253</v>
      </c>
      <c r="C344" s="74" t="s">
        <v>235</v>
      </c>
      <c r="D344" s="74" t="s">
        <v>158</v>
      </c>
      <c r="E344" s="74" t="s">
        <v>202</v>
      </c>
      <c r="F344" s="46">
        <v>341</v>
      </c>
      <c r="G344" s="81">
        <v>43265</v>
      </c>
      <c r="H344" s="46">
        <v>0</v>
      </c>
      <c r="I344" s="46">
        <v>0</v>
      </c>
      <c r="J344" s="46">
        <v>1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15">
        <v>0</v>
      </c>
      <c r="R344" s="15">
        <v>0</v>
      </c>
    </row>
    <row r="345" spans="1:19" x14ac:dyDescent="0.25">
      <c r="A345" s="46" t="s">
        <v>252</v>
      </c>
      <c r="B345" s="46" t="s">
        <v>253</v>
      </c>
      <c r="C345" s="74" t="s">
        <v>21</v>
      </c>
      <c r="D345" s="74" t="s">
        <v>152</v>
      </c>
      <c r="E345" s="74" t="s">
        <v>202</v>
      </c>
      <c r="F345" s="46">
        <v>342</v>
      </c>
      <c r="G345" s="81">
        <v>43265</v>
      </c>
      <c r="H345" s="46">
        <v>0</v>
      </c>
      <c r="I345" s="46">
        <v>0</v>
      </c>
      <c r="J345" s="46">
        <v>1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15">
        <v>0</v>
      </c>
      <c r="R345" s="15">
        <v>0</v>
      </c>
    </row>
    <row r="346" spans="1:19" x14ac:dyDescent="0.25">
      <c r="A346" s="46" t="s">
        <v>277</v>
      </c>
      <c r="B346" s="46" t="s">
        <v>278</v>
      </c>
      <c r="C346" s="74" t="s">
        <v>32</v>
      </c>
      <c r="D346" s="74" t="s">
        <v>163</v>
      </c>
      <c r="E346" s="74" t="s">
        <v>202</v>
      </c>
      <c r="F346" s="46">
        <v>343</v>
      </c>
      <c r="G346" s="81">
        <v>43265</v>
      </c>
      <c r="H346" s="46">
        <v>0</v>
      </c>
      <c r="I346" s="46">
        <v>0</v>
      </c>
      <c r="J346" s="46">
        <v>1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15">
        <v>0</v>
      </c>
      <c r="R346" s="15">
        <v>0</v>
      </c>
    </row>
    <row r="347" spans="1:19" x14ac:dyDescent="0.25">
      <c r="A347" s="46" t="s">
        <v>277</v>
      </c>
      <c r="B347" s="46" t="s">
        <v>278</v>
      </c>
      <c r="C347" s="74" t="s">
        <v>32</v>
      </c>
      <c r="D347" s="74" t="s">
        <v>163</v>
      </c>
      <c r="E347" s="74" t="s">
        <v>202</v>
      </c>
      <c r="F347" s="46">
        <v>344</v>
      </c>
      <c r="G347" s="81">
        <v>43265</v>
      </c>
      <c r="H347" s="46">
        <v>0</v>
      </c>
      <c r="I347" s="46">
        <v>0</v>
      </c>
      <c r="J347" s="46">
        <v>1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15">
        <v>0</v>
      </c>
      <c r="R347" s="15">
        <v>0</v>
      </c>
    </row>
    <row r="348" spans="1:19" x14ac:dyDescent="0.25">
      <c r="A348" s="46" t="s">
        <v>277</v>
      </c>
      <c r="B348" s="46" t="s">
        <v>278</v>
      </c>
      <c r="C348" s="74" t="s">
        <v>32</v>
      </c>
      <c r="D348" s="74" t="s">
        <v>163</v>
      </c>
      <c r="E348" s="74" t="s">
        <v>202</v>
      </c>
      <c r="F348" s="46">
        <v>345</v>
      </c>
      <c r="G348" s="81">
        <v>43265</v>
      </c>
      <c r="H348" s="46">
        <v>0</v>
      </c>
      <c r="I348" s="46">
        <v>0</v>
      </c>
      <c r="J348" s="46">
        <v>1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79">
        <v>0</v>
      </c>
      <c r="R348" s="79">
        <v>0</v>
      </c>
      <c r="S348" s="79"/>
    </row>
    <row r="349" spans="1:19" x14ac:dyDescent="0.25">
      <c r="A349" s="46" t="s">
        <v>277</v>
      </c>
      <c r="B349" s="46" t="s">
        <v>278</v>
      </c>
      <c r="C349" s="74" t="s">
        <v>235</v>
      </c>
      <c r="D349" s="74" t="s">
        <v>158</v>
      </c>
      <c r="E349" s="74" t="s">
        <v>202</v>
      </c>
      <c r="F349" s="46">
        <v>346</v>
      </c>
      <c r="G349" s="81">
        <v>43265</v>
      </c>
      <c r="H349" s="46">
        <v>0</v>
      </c>
      <c r="I349" s="46">
        <v>0</v>
      </c>
      <c r="J349" s="46">
        <v>1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15">
        <v>0</v>
      </c>
      <c r="R349" s="15">
        <v>0</v>
      </c>
    </row>
    <row r="350" spans="1:19" x14ac:dyDescent="0.25">
      <c r="A350" s="46" t="s">
        <v>277</v>
      </c>
      <c r="B350" s="46" t="s">
        <v>278</v>
      </c>
      <c r="C350" s="74" t="s">
        <v>32</v>
      </c>
      <c r="D350" s="74" t="s">
        <v>163</v>
      </c>
      <c r="E350" s="74" t="s">
        <v>202</v>
      </c>
      <c r="F350" s="46">
        <v>347</v>
      </c>
      <c r="G350" s="81">
        <v>43265</v>
      </c>
      <c r="H350" s="46">
        <v>0</v>
      </c>
      <c r="I350" s="46">
        <v>0</v>
      </c>
      <c r="J350" s="46">
        <v>1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15">
        <v>0</v>
      </c>
      <c r="R350" s="15">
        <v>0</v>
      </c>
    </row>
    <row r="351" spans="1:19" x14ac:dyDescent="0.25">
      <c r="A351" s="46" t="s">
        <v>277</v>
      </c>
      <c r="B351" s="46" t="s">
        <v>278</v>
      </c>
      <c r="C351" s="74" t="s">
        <v>235</v>
      </c>
      <c r="D351" s="74" t="s">
        <v>158</v>
      </c>
      <c r="E351" s="74" t="s">
        <v>202</v>
      </c>
      <c r="F351" s="46">
        <v>348</v>
      </c>
      <c r="G351" s="81">
        <v>43265</v>
      </c>
      <c r="H351" s="46">
        <v>0</v>
      </c>
      <c r="I351" s="46">
        <v>0</v>
      </c>
      <c r="J351" s="46">
        <v>1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15">
        <v>0</v>
      </c>
      <c r="R351" s="15">
        <v>0</v>
      </c>
    </row>
    <row r="352" spans="1:19" x14ac:dyDescent="0.25">
      <c r="A352" s="46" t="s">
        <v>277</v>
      </c>
      <c r="B352" s="46" t="s">
        <v>278</v>
      </c>
      <c r="C352" s="74" t="s">
        <v>13</v>
      </c>
      <c r="D352" s="74" t="s">
        <v>144</v>
      </c>
      <c r="E352" s="74" t="s">
        <v>202</v>
      </c>
      <c r="F352" s="46">
        <v>349</v>
      </c>
      <c r="G352" s="81">
        <v>43265</v>
      </c>
      <c r="H352" s="46">
        <v>0</v>
      </c>
      <c r="I352" s="46">
        <v>0</v>
      </c>
      <c r="J352" s="46">
        <v>1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15">
        <v>0</v>
      </c>
      <c r="R352" s="15">
        <v>0</v>
      </c>
    </row>
    <row r="353" spans="1:18" x14ac:dyDescent="0.25">
      <c r="A353" s="46" t="s">
        <v>250</v>
      </c>
      <c r="B353" s="46" t="s">
        <v>244</v>
      </c>
      <c r="C353" s="74" t="s">
        <v>39</v>
      </c>
      <c r="D353" s="74" t="s">
        <v>170</v>
      </c>
      <c r="E353" s="74" t="s">
        <v>202</v>
      </c>
      <c r="F353" s="46">
        <v>350</v>
      </c>
      <c r="G353" s="81">
        <v>43265</v>
      </c>
      <c r="H353" s="46">
        <v>0</v>
      </c>
      <c r="I353" s="46">
        <v>0</v>
      </c>
      <c r="J353" s="46">
        <v>0</v>
      </c>
      <c r="K353" s="46">
        <v>1</v>
      </c>
      <c r="L353" s="46">
        <v>0</v>
      </c>
      <c r="M353" s="46">
        <v>0</v>
      </c>
      <c r="N353" s="46">
        <v>0</v>
      </c>
      <c r="O353" s="46">
        <v>0</v>
      </c>
      <c r="P353" s="46">
        <v>0</v>
      </c>
      <c r="Q353" s="15">
        <v>0</v>
      </c>
      <c r="R353" s="15">
        <v>0</v>
      </c>
    </row>
    <row r="354" spans="1:18" x14ac:dyDescent="0.25">
      <c r="A354" s="46" t="s">
        <v>250</v>
      </c>
      <c r="B354" s="46" t="s">
        <v>244</v>
      </c>
      <c r="C354" s="74" t="s">
        <v>39</v>
      </c>
      <c r="D354" s="74" t="s">
        <v>170</v>
      </c>
      <c r="E354" s="74" t="s">
        <v>202</v>
      </c>
      <c r="F354" s="46">
        <v>351</v>
      </c>
      <c r="G354" s="81">
        <v>43265</v>
      </c>
      <c r="H354" s="46">
        <v>0</v>
      </c>
      <c r="I354" s="46">
        <v>0</v>
      </c>
      <c r="J354" s="46">
        <v>0</v>
      </c>
      <c r="K354" s="46">
        <v>1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15">
        <v>0</v>
      </c>
      <c r="R354" s="15">
        <v>0</v>
      </c>
    </row>
    <row r="355" spans="1:18" x14ac:dyDescent="0.25">
      <c r="A355" s="46" t="s">
        <v>238</v>
      </c>
      <c r="B355" s="46" t="s">
        <v>237</v>
      </c>
      <c r="C355" s="74" t="s">
        <v>235</v>
      </c>
      <c r="D355" s="74" t="s">
        <v>158</v>
      </c>
      <c r="E355" s="74" t="s">
        <v>202</v>
      </c>
      <c r="F355" s="46">
        <v>352</v>
      </c>
      <c r="G355" s="81">
        <v>43265</v>
      </c>
      <c r="H355" s="46">
        <v>0</v>
      </c>
      <c r="I355" s="46">
        <v>1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15">
        <v>0</v>
      </c>
      <c r="R355" s="15">
        <v>0</v>
      </c>
    </row>
    <row r="356" spans="1:18" x14ac:dyDescent="0.25">
      <c r="A356" s="46" t="s">
        <v>238</v>
      </c>
      <c r="B356" s="46" t="s">
        <v>237</v>
      </c>
      <c r="C356" s="74" t="s">
        <v>31</v>
      </c>
      <c r="D356" s="74" t="s">
        <v>162</v>
      </c>
      <c r="E356" s="74" t="s">
        <v>202</v>
      </c>
      <c r="F356" s="46">
        <v>353</v>
      </c>
      <c r="G356" s="81">
        <v>43265</v>
      </c>
      <c r="H356" s="46">
        <v>0</v>
      </c>
      <c r="I356" s="46">
        <v>1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15">
        <v>0</v>
      </c>
      <c r="R356" s="15">
        <v>0</v>
      </c>
    </row>
    <row r="357" spans="1:18" x14ac:dyDescent="0.25">
      <c r="A357" s="46" t="s">
        <v>238</v>
      </c>
      <c r="B357" s="46" t="s">
        <v>237</v>
      </c>
      <c r="C357" s="74" t="s">
        <v>21</v>
      </c>
      <c r="D357" s="74" t="s">
        <v>152</v>
      </c>
      <c r="E357" s="74" t="s">
        <v>202</v>
      </c>
      <c r="F357" s="46">
        <v>354</v>
      </c>
      <c r="G357" s="81">
        <v>43265</v>
      </c>
      <c r="H357" s="46">
        <v>0</v>
      </c>
      <c r="I357" s="46">
        <v>1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15">
        <v>0</v>
      </c>
      <c r="R357" s="15">
        <v>0</v>
      </c>
    </row>
    <row r="358" spans="1:18" x14ac:dyDescent="0.25">
      <c r="A358" s="79" t="s">
        <v>238</v>
      </c>
      <c r="B358" s="79" t="s">
        <v>237</v>
      </c>
      <c r="C358" s="74" t="s">
        <v>24</v>
      </c>
      <c r="D358" s="74" t="s">
        <v>155</v>
      </c>
      <c r="E358" s="74" t="s">
        <v>202</v>
      </c>
      <c r="F358" s="79">
        <v>355</v>
      </c>
      <c r="G358" s="83">
        <v>43265</v>
      </c>
      <c r="H358" s="79">
        <v>0</v>
      </c>
      <c r="I358" s="79">
        <v>1</v>
      </c>
      <c r="J358" s="79">
        <v>0</v>
      </c>
      <c r="K358" s="79">
        <v>0</v>
      </c>
      <c r="L358" s="79">
        <v>0</v>
      </c>
      <c r="M358" s="79">
        <v>0</v>
      </c>
      <c r="N358" s="79">
        <v>0</v>
      </c>
      <c r="O358" s="79">
        <v>0</v>
      </c>
      <c r="P358" s="79">
        <v>0</v>
      </c>
      <c r="Q358" s="15">
        <v>0</v>
      </c>
      <c r="R358" s="15">
        <v>0</v>
      </c>
    </row>
    <row r="359" spans="1:18" x14ac:dyDescent="0.25">
      <c r="A359" s="79" t="s">
        <v>209</v>
      </c>
      <c r="B359" s="79" t="s">
        <v>210</v>
      </c>
      <c r="C359" s="74" t="s">
        <v>21</v>
      </c>
      <c r="D359" s="74" t="s">
        <v>152</v>
      </c>
      <c r="E359" s="74" t="s">
        <v>202</v>
      </c>
      <c r="F359" s="79">
        <v>356</v>
      </c>
      <c r="G359" s="83">
        <v>43266</v>
      </c>
      <c r="H359" s="79">
        <v>0</v>
      </c>
      <c r="I359" s="79">
        <v>0</v>
      </c>
      <c r="J359" s="79">
        <v>0</v>
      </c>
      <c r="K359" s="79">
        <v>0</v>
      </c>
      <c r="L359" s="79">
        <v>0</v>
      </c>
      <c r="M359" s="79">
        <v>1</v>
      </c>
      <c r="N359" s="79">
        <v>0</v>
      </c>
      <c r="O359" s="79">
        <v>0</v>
      </c>
      <c r="P359" s="79">
        <v>0</v>
      </c>
      <c r="Q359" s="15">
        <v>0</v>
      </c>
      <c r="R359" s="15">
        <v>0</v>
      </c>
    </row>
    <row r="360" spans="1:18" x14ac:dyDescent="0.25">
      <c r="A360" s="46" t="s">
        <v>209</v>
      </c>
      <c r="B360" s="46" t="s">
        <v>210</v>
      </c>
      <c r="C360" s="74" t="s">
        <v>205</v>
      </c>
      <c r="D360" s="74" t="s">
        <v>161</v>
      </c>
      <c r="E360" s="74" t="s">
        <v>202</v>
      </c>
      <c r="F360" s="46">
        <v>357</v>
      </c>
      <c r="G360" s="81">
        <v>43266</v>
      </c>
      <c r="H360" s="46">
        <v>0</v>
      </c>
      <c r="I360" s="46">
        <v>0</v>
      </c>
      <c r="J360" s="46">
        <v>0</v>
      </c>
      <c r="K360" s="46">
        <v>0</v>
      </c>
      <c r="L360" s="46">
        <v>0</v>
      </c>
      <c r="M360" s="46">
        <v>1</v>
      </c>
      <c r="N360" s="46">
        <v>0</v>
      </c>
      <c r="O360" s="46">
        <v>0</v>
      </c>
      <c r="P360" s="46">
        <v>0</v>
      </c>
      <c r="Q360" s="15">
        <v>0</v>
      </c>
      <c r="R360" s="15">
        <v>0</v>
      </c>
    </row>
    <row r="361" spans="1:18" x14ac:dyDescent="0.25">
      <c r="A361" s="46" t="s">
        <v>209</v>
      </c>
      <c r="B361" s="46" t="s">
        <v>210</v>
      </c>
      <c r="C361" s="74" t="s">
        <v>203</v>
      </c>
      <c r="D361" s="74" t="s">
        <v>158</v>
      </c>
      <c r="E361" s="74" t="s">
        <v>202</v>
      </c>
      <c r="F361" s="46">
        <v>358</v>
      </c>
      <c r="G361" s="81">
        <v>43266</v>
      </c>
      <c r="H361" s="46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1</v>
      </c>
      <c r="N361" s="46">
        <v>0</v>
      </c>
      <c r="O361" s="46">
        <v>0</v>
      </c>
      <c r="P361" s="46">
        <v>0</v>
      </c>
      <c r="Q361" s="15">
        <v>0</v>
      </c>
      <c r="R361" s="15">
        <v>0</v>
      </c>
    </row>
    <row r="362" spans="1:18" x14ac:dyDescent="0.25">
      <c r="A362" s="46" t="s">
        <v>209</v>
      </c>
      <c r="B362" s="46" t="s">
        <v>210</v>
      </c>
      <c r="C362" s="74" t="s">
        <v>203</v>
      </c>
      <c r="D362" s="74" t="s">
        <v>158</v>
      </c>
      <c r="E362" s="74" t="s">
        <v>202</v>
      </c>
      <c r="F362" s="46">
        <v>359</v>
      </c>
      <c r="G362" s="81">
        <v>43266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  <c r="M362" s="46">
        <v>1</v>
      </c>
      <c r="N362" s="46">
        <v>0</v>
      </c>
      <c r="O362" s="46">
        <v>0</v>
      </c>
      <c r="P362" s="46">
        <v>0</v>
      </c>
      <c r="Q362" s="15">
        <v>0</v>
      </c>
      <c r="R362" s="15">
        <v>0</v>
      </c>
    </row>
    <row r="363" spans="1:18" x14ac:dyDescent="0.25">
      <c r="A363" s="46" t="s">
        <v>209</v>
      </c>
      <c r="B363" s="46" t="s">
        <v>210</v>
      </c>
      <c r="C363" s="74" t="s">
        <v>203</v>
      </c>
      <c r="D363" s="74" t="s">
        <v>158</v>
      </c>
      <c r="E363" s="74" t="s">
        <v>202</v>
      </c>
      <c r="F363" s="46">
        <v>360</v>
      </c>
      <c r="G363" s="81">
        <v>43266</v>
      </c>
      <c r="H363" s="46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1</v>
      </c>
      <c r="N363" s="46">
        <v>0</v>
      </c>
      <c r="O363" s="46">
        <v>0</v>
      </c>
      <c r="P363" s="46">
        <v>0</v>
      </c>
      <c r="Q363" s="15">
        <v>0</v>
      </c>
      <c r="R363" s="15">
        <v>0</v>
      </c>
    </row>
    <row r="364" spans="1:18" x14ac:dyDescent="0.25">
      <c r="A364" s="46" t="s">
        <v>209</v>
      </c>
      <c r="B364" s="46" t="s">
        <v>210</v>
      </c>
      <c r="C364" s="74" t="s">
        <v>205</v>
      </c>
      <c r="D364" s="74" t="s">
        <v>161</v>
      </c>
      <c r="E364" s="74" t="s">
        <v>202</v>
      </c>
      <c r="F364" s="46">
        <v>361</v>
      </c>
      <c r="G364" s="81">
        <v>43266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  <c r="M364" s="46">
        <v>1</v>
      </c>
      <c r="N364" s="46">
        <v>0</v>
      </c>
      <c r="O364" s="46">
        <v>0</v>
      </c>
      <c r="P364" s="46">
        <v>0</v>
      </c>
      <c r="Q364" s="15">
        <v>0</v>
      </c>
      <c r="R364" s="15">
        <v>0</v>
      </c>
    </row>
    <row r="365" spans="1:18" x14ac:dyDescent="0.25">
      <c r="A365" s="46" t="s">
        <v>209</v>
      </c>
      <c r="B365" s="46" t="s">
        <v>210</v>
      </c>
      <c r="C365" s="74" t="s">
        <v>203</v>
      </c>
      <c r="D365" s="74" t="s">
        <v>158</v>
      </c>
      <c r="E365" s="74" t="s">
        <v>202</v>
      </c>
      <c r="F365" s="46">
        <v>362</v>
      </c>
      <c r="G365" s="81">
        <v>43266</v>
      </c>
      <c r="H365" s="46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1</v>
      </c>
      <c r="N365" s="46">
        <v>0</v>
      </c>
      <c r="O365" s="46">
        <v>0</v>
      </c>
      <c r="P365" s="46">
        <v>0</v>
      </c>
      <c r="Q365" s="15">
        <v>0</v>
      </c>
      <c r="R365" s="15">
        <v>0</v>
      </c>
    </row>
    <row r="366" spans="1:18" x14ac:dyDescent="0.25">
      <c r="A366" s="46" t="s">
        <v>209</v>
      </c>
      <c r="B366" s="46" t="s">
        <v>210</v>
      </c>
      <c r="C366" s="74" t="s">
        <v>205</v>
      </c>
      <c r="D366" s="74" t="s">
        <v>161</v>
      </c>
      <c r="E366" s="74" t="s">
        <v>202</v>
      </c>
      <c r="F366" s="46">
        <v>363</v>
      </c>
      <c r="G366" s="81">
        <v>43266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46">
        <v>1</v>
      </c>
      <c r="N366" s="46">
        <v>0</v>
      </c>
      <c r="O366" s="46">
        <v>0</v>
      </c>
      <c r="P366" s="46">
        <v>0</v>
      </c>
      <c r="Q366" s="15">
        <v>0</v>
      </c>
      <c r="R366" s="15">
        <v>0</v>
      </c>
    </row>
    <row r="367" spans="1:18" x14ac:dyDescent="0.25">
      <c r="A367" s="46" t="s">
        <v>209</v>
      </c>
      <c r="B367" s="46" t="s">
        <v>210</v>
      </c>
      <c r="C367" s="74" t="s">
        <v>205</v>
      </c>
      <c r="D367" s="74" t="s">
        <v>161</v>
      </c>
      <c r="E367" s="74" t="s">
        <v>202</v>
      </c>
      <c r="F367" s="46">
        <v>364</v>
      </c>
      <c r="G367" s="81">
        <v>43266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1</v>
      </c>
      <c r="N367" s="46">
        <v>0</v>
      </c>
      <c r="O367" s="46">
        <v>0</v>
      </c>
      <c r="P367" s="46">
        <v>0</v>
      </c>
      <c r="Q367" s="15">
        <v>0</v>
      </c>
      <c r="R367" s="15">
        <v>0</v>
      </c>
    </row>
    <row r="368" spans="1:18" x14ac:dyDescent="0.25">
      <c r="A368" s="46" t="s">
        <v>209</v>
      </c>
      <c r="B368" s="46" t="s">
        <v>210</v>
      </c>
      <c r="C368" s="74" t="s">
        <v>203</v>
      </c>
      <c r="D368" s="74" t="s">
        <v>158</v>
      </c>
      <c r="E368" s="74" t="s">
        <v>202</v>
      </c>
      <c r="F368" s="46">
        <v>365</v>
      </c>
      <c r="G368" s="81">
        <v>43266</v>
      </c>
      <c r="H368" s="46">
        <v>0</v>
      </c>
      <c r="I368" s="46">
        <v>0</v>
      </c>
      <c r="J368" s="46">
        <v>0</v>
      </c>
      <c r="K368" s="46">
        <v>0</v>
      </c>
      <c r="L368" s="46">
        <v>0</v>
      </c>
      <c r="M368" s="46">
        <v>1</v>
      </c>
      <c r="N368" s="46">
        <v>0</v>
      </c>
      <c r="O368" s="46">
        <v>0</v>
      </c>
      <c r="P368" s="46">
        <v>0</v>
      </c>
      <c r="Q368" s="15">
        <v>0</v>
      </c>
      <c r="R368" s="15">
        <v>0</v>
      </c>
    </row>
    <row r="369" spans="1:19" x14ac:dyDescent="0.25">
      <c r="A369" s="46" t="s">
        <v>209</v>
      </c>
      <c r="B369" s="46" t="s">
        <v>210</v>
      </c>
      <c r="C369" s="74" t="s">
        <v>44</v>
      </c>
      <c r="D369" s="74" t="s">
        <v>175</v>
      </c>
      <c r="E369" s="74" t="s">
        <v>202</v>
      </c>
      <c r="F369" s="46">
        <v>366</v>
      </c>
      <c r="G369" s="81">
        <v>43266</v>
      </c>
      <c r="H369" s="46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1</v>
      </c>
      <c r="N369" s="46">
        <v>0</v>
      </c>
      <c r="O369" s="46">
        <v>0</v>
      </c>
      <c r="P369" s="46">
        <v>0</v>
      </c>
      <c r="Q369" s="15">
        <v>0</v>
      </c>
      <c r="R369" s="15">
        <v>0</v>
      </c>
    </row>
    <row r="370" spans="1:19" x14ac:dyDescent="0.25">
      <c r="A370" s="79" t="s">
        <v>209</v>
      </c>
      <c r="B370" s="79" t="s">
        <v>210</v>
      </c>
      <c r="C370" s="74" t="s">
        <v>205</v>
      </c>
      <c r="D370" s="74" t="s">
        <v>161</v>
      </c>
      <c r="E370" s="74" t="s">
        <v>202</v>
      </c>
      <c r="F370" s="79">
        <v>367</v>
      </c>
      <c r="G370" s="83">
        <v>43266</v>
      </c>
      <c r="H370" s="79">
        <v>0</v>
      </c>
      <c r="I370" s="79">
        <v>0</v>
      </c>
      <c r="J370" s="79">
        <v>0</v>
      </c>
      <c r="K370" s="79">
        <v>0</v>
      </c>
      <c r="L370" s="79">
        <v>0</v>
      </c>
      <c r="M370" s="79">
        <v>1</v>
      </c>
      <c r="N370" s="79">
        <v>0</v>
      </c>
      <c r="O370" s="79">
        <v>0</v>
      </c>
      <c r="P370" s="79">
        <v>0</v>
      </c>
      <c r="Q370" s="15">
        <v>0</v>
      </c>
      <c r="R370" s="15">
        <v>0</v>
      </c>
    </row>
    <row r="371" spans="1:19" x14ac:dyDescent="0.25">
      <c r="A371" s="46" t="s">
        <v>209</v>
      </c>
      <c r="B371" s="46" t="s">
        <v>210</v>
      </c>
      <c r="C371" s="74" t="s">
        <v>203</v>
      </c>
      <c r="D371" s="74" t="s">
        <v>158</v>
      </c>
      <c r="E371" s="74" t="s">
        <v>202</v>
      </c>
      <c r="F371" s="46">
        <v>368</v>
      </c>
      <c r="G371" s="81">
        <v>43266</v>
      </c>
      <c r="H371" s="46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1</v>
      </c>
      <c r="N371" s="46">
        <v>0</v>
      </c>
      <c r="O371" s="46">
        <v>0</v>
      </c>
      <c r="P371" s="46">
        <v>0</v>
      </c>
      <c r="Q371" s="15">
        <v>0</v>
      </c>
      <c r="R371" s="15">
        <v>0</v>
      </c>
    </row>
    <row r="372" spans="1:19" x14ac:dyDescent="0.25">
      <c r="A372" s="46" t="s">
        <v>209</v>
      </c>
      <c r="B372" s="46" t="s">
        <v>210</v>
      </c>
      <c r="C372" s="74" t="s">
        <v>203</v>
      </c>
      <c r="D372" s="74" t="s">
        <v>158</v>
      </c>
      <c r="E372" s="74" t="s">
        <v>202</v>
      </c>
      <c r="F372" s="46">
        <v>369</v>
      </c>
      <c r="G372" s="81">
        <v>43266</v>
      </c>
      <c r="H372" s="46">
        <v>0</v>
      </c>
      <c r="I372" s="46">
        <v>0</v>
      </c>
      <c r="J372" s="46">
        <v>0</v>
      </c>
      <c r="K372" s="46">
        <v>0</v>
      </c>
      <c r="L372" s="46">
        <v>0</v>
      </c>
      <c r="M372" s="46">
        <v>1</v>
      </c>
      <c r="N372" s="46">
        <v>0</v>
      </c>
      <c r="O372" s="46">
        <v>0</v>
      </c>
      <c r="P372" s="46">
        <v>0</v>
      </c>
      <c r="Q372" s="15">
        <v>0</v>
      </c>
      <c r="R372" s="15">
        <v>0</v>
      </c>
    </row>
    <row r="373" spans="1:19" x14ac:dyDescent="0.25">
      <c r="A373" s="46" t="s">
        <v>209</v>
      </c>
      <c r="B373" s="46" t="s">
        <v>210</v>
      </c>
      <c r="C373" s="74" t="s">
        <v>21</v>
      </c>
      <c r="D373" s="74" t="s">
        <v>152</v>
      </c>
      <c r="E373" s="74" t="s">
        <v>202</v>
      </c>
      <c r="F373" s="46">
        <v>370</v>
      </c>
      <c r="G373" s="81">
        <v>43266</v>
      </c>
      <c r="H373" s="46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1</v>
      </c>
      <c r="N373" s="46">
        <v>0</v>
      </c>
      <c r="O373" s="46">
        <v>0</v>
      </c>
      <c r="P373" s="46">
        <v>0</v>
      </c>
      <c r="Q373" s="15">
        <v>0</v>
      </c>
      <c r="R373" s="15">
        <v>0</v>
      </c>
    </row>
    <row r="374" spans="1:19" x14ac:dyDescent="0.25">
      <c r="A374" s="46" t="s">
        <v>209</v>
      </c>
      <c r="B374" s="46" t="s">
        <v>210</v>
      </c>
      <c r="C374" s="74" t="s">
        <v>203</v>
      </c>
      <c r="D374" s="74" t="s">
        <v>158</v>
      </c>
      <c r="E374" s="74" t="s">
        <v>202</v>
      </c>
      <c r="F374" s="46">
        <v>371</v>
      </c>
      <c r="G374" s="81">
        <v>43266</v>
      </c>
      <c r="H374" s="46">
        <v>0</v>
      </c>
      <c r="I374" s="46">
        <v>0</v>
      </c>
      <c r="J374" s="46">
        <v>0</v>
      </c>
      <c r="K374" s="46">
        <v>0</v>
      </c>
      <c r="L374" s="46">
        <v>0</v>
      </c>
      <c r="M374" s="46">
        <v>1</v>
      </c>
      <c r="N374" s="46">
        <v>0</v>
      </c>
      <c r="O374" s="46">
        <v>0</v>
      </c>
      <c r="P374" s="46">
        <v>0</v>
      </c>
      <c r="Q374" s="15">
        <v>0</v>
      </c>
      <c r="R374" s="15">
        <v>0</v>
      </c>
    </row>
    <row r="375" spans="1:19" x14ac:dyDescent="0.25">
      <c r="A375" s="46" t="s">
        <v>209</v>
      </c>
      <c r="B375" s="46" t="s">
        <v>210</v>
      </c>
      <c r="C375" s="74" t="s">
        <v>21</v>
      </c>
      <c r="D375" s="74" t="s">
        <v>152</v>
      </c>
      <c r="E375" s="74" t="s">
        <v>202</v>
      </c>
      <c r="F375" s="46">
        <v>372</v>
      </c>
      <c r="G375" s="81">
        <v>43266</v>
      </c>
      <c r="H375" s="46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1</v>
      </c>
      <c r="N375" s="46">
        <v>0</v>
      </c>
      <c r="O375" s="46">
        <v>0</v>
      </c>
      <c r="P375" s="46">
        <v>0</v>
      </c>
      <c r="Q375" s="15">
        <v>0</v>
      </c>
      <c r="R375" s="15">
        <v>0</v>
      </c>
    </row>
    <row r="376" spans="1:19" x14ac:dyDescent="0.25">
      <c r="A376" s="79" t="s">
        <v>209</v>
      </c>
      <c r="B376" s="79" t="s">
        <v>210</v>
      </c>
      <c r="C376" s="74" t="s">
        <v>21</v>
      </c>
      <c r="D376" s="74" t="s">
        <v>152</v>
      </c>
      <c r="E376" s="74" t="s">
        <v>202</v>
      </c>
      <c r="F376" s="79">
        <v>373</v>
      </c>
      <c r="G376" s="83">
        <v>43266</v>
      </c>
      <c r="H376" s="79">
        <v>0</v>
      </c>
      <c r="I376" s="79">
        <v>0</v>
      </c>
      <c r="J376" s="79">
        <v>0</v>
      </c>
      <c r="K376" s="79">
        <v>0</v>
      </c>
      <c r="L376" s="79">
        <v>0</v>
      </c>
      <c r="M376" s="79">
        <v>1</v>
      </c>
      <c r="N376" s="79">
        <v>0</v>
      </c>
      <c r="O376" s="79">
        <v>0</v>
      </c>
      <c r="P376" s="79">
        <v>0</v>
      </c>
      <c r="Q376" s="15">
        <v>0</v>
      </c>
      <c r="R376" s="15">
        <v>0</v>
      </c>
    </row>
    <row r="377" spans="1:19" x14ac:dyDescent="0.25">
      <c r="A377" s="46" t="s">
        <v>209</v>
      </c>
      <c r="B377" s="46" t="s">
        <v>210</v>
      </c>
      <c r="C377" s="74" t="s">
        <v>205</v>
      </c>
      <c r="D377" s="74" t="s">
        <v>161</v>
      </c>
      <c r="E377" s="74" t="s">
        <v>206</v>
      </c>
      <c r="F377" s="46">
        <v>374</v>
      </c>
      <c r="G377" s="81">
        <v>43266</v>
      </c>
      <c r="H377" s="46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1</v>
      </c>
      <c r="N377" s="46">
        <v>0</v>
      </c>
      <c r="O377" s="46">
        <v>0</v>
      </c>
      <c r="P377" s="46">
        <v>0</v>
      </c>
      <c r="Q377" s="15">
        <v>0</v>
      </c>
      <c r="R377" s="15">
        <v>0</v>
      </c>
    </row>
    <row r="378" spans="1:19" x14ac:dyDescent="0.25">
      <c r="A378" s="46" t="s">
        <v>209</v>
      </c>
      <c r="B378" s="46" t="s">
        <v>210</v>
      </c>
      <c r="C378" s="74" t="s">
        <v>21</v>
      </c>
      <c r="D378" s="74" t="s">
        <v>152</v>
      </c>
      <c r="E378" s="74" t="s">
        <v>202</v>
      </c>
      <c r="F378" s="46">
        <v>375</v>
      </c>
      <c r="G378" s="81">
        <v>43266</v>
      </c>
      <c r="H378" s="46">
        <v>0</v>
      </c>
      <c r="I378" s="46">
        <v>0</v>
      </c>
      <c r="J378" s="46">
        <v>0</v>
      </c>
      <c r="K378" s="46">
        <v>0</v>
      </c>
      <c r="L378" s="46">
        <v>0</v>
      </c>
      <c r="M378" s="46">
        <v>1</v>
      </c>
      <c r="N378" s="46">
        <v>0</v>
      </c>
      <c r="O378" s="46">
        <v>0</v>
      </c>
      <c r="P378" s="46">
        <v>0</v>
      </c>
      <c r="Q378" s="79">
        <v>0</v>
      </c>
      <c r="R378" s="79">
        <v>0</v>
      </c>
      <c r="S378" s="79"/>
    </row>
    <row r="379" spans="1:19" x14ac:dyDescent="0.25">
      <c r="A379" s="46" t="s">
        <v>209</v>
      </c>
      <c r="B379" s="46" t="s">
        <v>210</v>
      </c>
      <c r="C379" s="74" t="s">
        <v>21</v>
      </c>
      <c r="D379" s="74" t="s">
        <v>152</v>
      </c>
      <c r="E379" s="74" t="s">
        <v>202</v>
      </c>
      <c r="F379" s="46">
        <v>376</v>
      </c>
      <c r="G379" s="81">
        <v>43266</v>
      </c>
      <c r="H379" s="46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1</v>
      </c>
      <c r="N379" s="46">
        <v>0</v>
      </c>
      <c r="O379" s="46">
        <v>0</v>
      </c>
      <c r="P379" s="46">
        <v>0</v>
      </c>
      <c r="Q379" s="15">
        <v>0</v>
      </c>
      <c r="R379" s="15">
        <v>0</v>
      </c>
    </row>
    <row r="380" spans="1:19" x14ac:dyDescent="0.25">
      <c r="A380" s="46" t="s">
        <v>209</v>
      </c>
      <c r="B380" s="46" t="s">
        <v>210</v>
      </c>
      <c r="C380" s="74" t="s">
        <v>205</v>
      </c>
      <c r="D380" s="74" t="s">
        <v>161</v>
      </c>
      <c r="E380" s="74" t="s">
        <v>202</v>
      </c>
      <c r="F380" s="46">
        <v>377</v>
      </c>
      <c r="G380" s="81">
        <v>43266</v>
      </c>
      <c r="H380" s="46">
        <v>0</v>
      </c>
      <c r="I380" s="46">
        <v>0</v>
      </c>
      <c r="J380" s="46">
        <v>0</v>
      </c>
      <c r="K380" s="46">
        <v>0</v>
      </c>
      <c r="L380" s="46">
        <v>0</v>
      </c>
      <c r="M380" s="46">
        <v>1</v>
      </c>
      <c r="N380" s="46">
        <v>0</v>
      </c>
      <c r="O380" s="46">
        <v>0</v>
      </c>
      <c r="P380" s="46">
        <v>0</v>
      </c>
      <c r="Q380" s="15">
        <v>0</v>
      </c>
      <c r="R380" s="15">
        <v>0</v>
      </c>
    </row>
    <row r="381" spans="1:19" x14ac:dyDescent="0.25">
      <c r="A381" s="46" t="s">
        <v>209</v>
      </c>
      <c r="B381" s="46" t="s">
        <v>210</v>
      </c>
      <c r="C381" s="74" t="s">
        <v>21</v>
      </c>
      <c r="D381" s="74" t="s">
        <v>152</v>
      </c>
      <c r="E381" s="74" t="s">
        <v>202</v>
      </c>
      <c r="F381" s="46">
        <v>378</v>
      </c>
      <c r="G381" s="81">
        <v>43266</v>
      </c>
      <c r="H381" s="46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1</v>
      </c>
      <c r="N381" s="46">
        <v>0</v>
      </c>
      <c r="O381" s="46">
        <v>0</v>
      </c>
      <c r="P381" s="46">
        <v>0</v>
      </c>
      <c r="Q381" s="15">
        <v>0</v>
      </c>
      <c r="R381" s="15">
        <v>0</v>
      </c>
    </row>
    <row r="382" spans="1:19" x14ac:dyDescent="0.25">
      <c r="A382" s="46" t="s">
        <v>209</v>
      </c>
      <c r="B382" s="46" t="s">
        <v>210</v>
      </c>
      <c r="C382" s="74" t="s">
        <v>21</v>
      </c>
      <c r="D382" s="74" t="s">
        <v>152</v>
      </c>
      <c r="E382" s="74" t="s">
        <v>202</v>
      </c>
      <c r="F382" s="46">
        <v>379</v>
      </c>
      <c r="G382" s="81">
        <v>43266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  <c r="M382" s="46">
        <v>1</v>
      </c>
      <c r="N382" s="46">
        <v>0</v>
      </c>
      <c r="O382" s="46">
        <v>0</v>
      </c>
      <c r="P382" s="46">
        <v>0</v>
      </c>
      <c r="Q382" s="15">
        <v>0</v>
      </c>
      <c r="R382" s="15">
        <v>0</v>
      </c>
    </row>
    <row r="383" spans="1:19" x14ac:dyDescent="0.25">
      <c r="A383" s="46" t="s">
        <v>209</v>
      </c>
      <c r="B383" s="46" t="s">
        <v>210</v>
      </c>
      <c r="C383" s="74" t="s">
        <v>21</v>
      </c>
      <c r="D383" s="74" t="s">
        <v>152</v>
      </c>
      <c r="E383" s="74" t="s">
        <v>202</v>
      </c>
      <c r="F383" s="46">
        <v>380</v>
      </c>
      <c r="G383" s="81">
        <v>43266</v>
      </c>
      <c r="H383" s="46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1</v>
      </c>
      <c r="N383" s="46">
        <v>0</v>
      </c>
      <c r="O383" s="46">
        <v>0</v>
      </c>
      <c r="P383" s="46">
        <v>0</v>
      </c>
      <c r="Q383" s="15">
        <v>0</v>
      </c>
      <c r="R383" s="15">
        <v>0</v>
      </c>
    </row>
    <row r="384" spans="1:19" x14ac:dyDescent="0.25">
      <c r="A384" s="46" t="s">
        <v>209</v>
      </c>
      <c r="B384" s="46" t="s">
        <v>210</v>
      </c>
      <c r="C384" s="74" t="s">
        <v>203</v>
      </c>
      <c r="D384" s="74" t="s">
        <v>158</v>
      </c>
      <c r="E384" s="74" t="s">
        <v>202</v>
      </c>
      <c r="F384" s="46">
        <v>381</v>
      </c>
      <c r="G384" s="81">
        <v>43266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1</v>
      </c>
      <c r="N384" s="46">
        <v>0</v>
      </c>
      <c r="O384" s="46">
        <v>0</v>
      </c>
      <c r="P384" s="46">
        <v>0</v>
      </c>
      <c r="Q384" s="15">
        <v>0</v>
      </c>
      <c r="R384" s="15">
        <v>0</v>
      </c>
    </row>
    <row r="385" spans="1:19" x14ac:dyDescent="0.25">
      <c r="A385" s="46" t="s">
        <v>209</v>
      </c>
      <c r="B385" s="46" t="s">
        <v>210</v>
      </c>
      <c r="C385" s="74" t="s">
        <v>203</v>
      </c>
      <c r="D385" s="74" t="s">
        <v>158</v>
      </c>
      <c r="E385" s="74" t="s">
        <v>202</v>
      </c>
      <c r="F385" s="46">
        <v>382</v>
      </c>
      <c r="G385" s="81">
        <v>43266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1</v>
      </c>
      <c r="N385" s="46">
        <v>0</v>
      </c>
      <c r="O385" s="46">
        <v>0</v>
      </c>
      <c r="P385" s="46">
        <v>0</v>
      </c>
      <c r="Q385" s="15">
        <v>0</v>
      </c>
      <c r="R385" s="15">
        <v>0</v>
      </c>
    </row>
    <row r="386" spans="1:19" x14ac:dyDescent="0.25">
      <c r="A386" s="46" t="s">
        <v>209</v>
      </c>
      <c r="B386" s="46" t="s">
        <v>210</v>
      </c>
      <c r="C386" s="74" t="s">
        <v>205</v>
      </c>
      <c r="D386" s="74" t="s">
        <v>161</v>
      </c>
      <c r="E386" s="74" t="s">
        <v>202</v>
      </c>
      <c r="F386" s="46">
        <v>383</v>
      </c>
      <c r="G386" s="81">
        <v>43266</v>
      </c>
      <c r="H386" s="46">
        <v>0</v>
      </c>
      <c r="I386" s="46">
        <v>0</v>
      </c>
      <c r="J386" s="46">
        <v>0</v>
      </c>
      <c r="K386" s="46">
        <v>0</v>
      </c>
      <c r="L386" s="46">
        <v>0</v>
      </c>
      <c r="M386" s="46">
        <v>1</v>
      </c>
      <c r="N386" s="46">
        <v>0</v>
      </c>
      <c r="O386" s="46">
        <v>0</v>
      </c>
      <c r="P386" s="46">
        <v>0</v>
      </c>
      <c r="Q386" s="84">
        <v>0</v>
      </c>
      <c r="R386" s="84">
        <v>0</v>
      </c>
      <c r="S386" s="84"/>
    </row>
    <row r="387" spans="1:19" x14ac:dyDescent="0.25">
      <c r="A387" s="46" t="s">
        <v>209</v>
      </c>
      <c r="B387" s="46" t="s">
        <v>210</v>
      </c>
      <c r="C387" s="74" t="s">
        <v>203</v>
      </c>
      <c r="D387" s="74" t="s">
        <v>158</v>
      </c>
      <c r="E387" s="74" t="s">
        <v>202</v>
      </c>
      <c r="F387" s="46">
        <v>384</v>
      </c>
      <c r="G387" s="81">
        <v>43266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1</v>
      </c>
      <c r="N387" s="46">
        <v>0</v>
      </c>
      <c r="O387" s="46">
        <v>0</v>
      </c>
      <c r="P387" s="46">
        <v>0</v>
      </c>
      <c r="Q387" s="15">
        <v>0</v>
      </c>
      <c r="R387" s="15">
        <v>0</v>
      </c>
    </row>
    <row r="388" spans="1:19" x14ac:dyDescent="0.25">
      <c r="A388" s="79" t="s">
        <v>209</v>
      </c>
      <c r="B388" s="79" t="s">
        <v>210</v>
      </c>
      <c r="C388" s="74" t="s">
        <v>39</v>
      </c>
      <c r="D388" s="74" t="s">
        <v>170</v>
      </c>
      <c r="E388" s="74" t="s">
        <v>202</v>
      </c>
      <c r="F388" s="79">
        <v>385</v>
      </c>
      <c r="G388" s="83">
        <v>43266</v>
      </c>
      <c r="H388" s="79">
        <v>0</v>
      </c>
      <c r="I388" s="79">
        <v>0</v>
      </c>
      <c r="J388" s="79">
        <v>0</v>
      </c>
      <c r="K388" s="79">
        <v>0</v>
      </c>
      <c r="L388" s="79">
        <v>0</v>
      </c>
      <c r="M388" s="79">
        <v>1</v>
      </c>
      <c r="N388" s="79">
        <v>0</v>
      </c>
      <c r="O388" s="79">
        <v>0</v>
      </c>
      <c r="P388" s="79">
        <v>0</v>
      </c>
      <c r="Q388" s="15">
        <v>0</v>
      </c>
      <c r="R388" s="15">
        <v>0</v>
      </c>
    </row>
    <row r="389" spans="1:19" x14ac:dyDescent="0.25">
      <c r="A389" s="46" t="s">
        <v>209</v>
      </c>
      <c r="B389" s="46" t="s">
        <v>210</v>
      </c>
      <c r="C389" s="74" t="s">
        <v>203</v>
      </c>
      <c r="D389" s="74" t="s">
        <v>158</v>
      </c>
      <c r="E389" s="74" t="s">
        <v>202</v>
      </c>
      <c r="F389" s="46">
        <v>386</v>
      </c>
      <c r="G389" s="81">
        <v>43266</v>
      </c>
      <c r="H389" s="46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1</v>
      </c>
      <c r="N389" s="46">
        <v>0</v>
      </c>
      <c r="O389" s="46">
        <v>0</v>
      </c>
      <c r="P389" s="46">
        <v>0</v>
      </c>
      <c r="Q389" s="15">
        <v>0</v>
      </c>
      <c r="R389" s="15">
        <v>0</v>
      </c>
    </row>
    <row r="390" spans="1:19" x14ac:dyDescent="0.25">
      <c r="A390" s="46" t="s">
        <v>209</v>
      </c>
      <c r="B390" s="46" t="s">
        <v>210</v>
      </c>
      <c r="C390" s="74" t="s">
        <v>205</v>
      </c>
      <c r="D390" s="74" t="s">
        <v>161</v>
      </c>
      <c r="E390" s="74" t="s">
        <v>202</v>
      </c>
      <c r="F390" s="46">
        <v>387</v>
      </c>
      <c r="G390" s="81">
        <v>43266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1</v>
      </c>
      <c r="N390" s="46">
        <v>0</v>
      </c>
      <c r="O390" s="46">
        <v>0</v>
      </c>
      <c r="P390" s="46">
        <v>0</v>
      </c>
      <c r="Q390" s="15">
        <v>0</v>
      </c>
      <c r="R390" s="15">
        <v>0</v>
      </c>
    </row>
    <row r="391" spans="1:19" x14ac:dyDescent="0.25">
      <c r="A391" s="46" t="s">
        <v>209</v>
      </c>
      <c r="B391" s="46" t="s">
        <v>210</v>
      </c>
      <c r="C391" s="74" t="s">
        <v>203</v>
      </c>
      <c r="D391" s="74" t="s">
        <v>158</v>
      </c>
      <c r="E391" s="74" t="s">
        <v>202</v>
      </c>
      <c r="F391" s="46">
        <v>388</v>
      </c>
      <c r="G391" s="81">
        <v>43266</v>
      </c>
      <c r="H391" s="46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1</v>
      </c>
      <c r="N391" s="46">
        <v>0</v>
      </c>
      <c r="O391" s="46">
        <v>0</v>
      </c>
      <c r="P391" s="46">
        <v>0</v>
      </c>
      <c r="Q391" s="15">
        <v>0</v>
      </c>
      <c r="R391" s="15">
        <v>0</v>
      </c>
    </row>
    <row r="392" spans="1:19" x14ac:dyDescent="0.25">
      <c r="A392" s="46" t="s">
        <v>209</v>
      </c>
      <c r="B392" s="46" t="s">
        <v>210</v>
      </c>
      <c r="C392" s="74" t="s">
        <v>21</v>
      </c>
      <c r="D392" s="74" t="s">
        <v>152</v>
      </c>
      <c r="E392" s="74" t="s">
        <v>202</v>
      </c>
      <c r="F392" s="46">
        <v>389</v>
      </c>
      <c r="G392" s="81">
        <v>43266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  <c r="M392" s="46">
        <v>1</v>
      </c>
      <c r="N392" s="46">
        <v>0</v>
      </c>
      <c r="O392" s="46">
        <v>0</v>
      </c>
      <c r="P392" s="46">
        <v>0</v>
      </c>
      <c r="Q392" s="15">
        <v>0</v>
      </c>
      <c r="R392" s="15">
        <v>0</v>
      </c>
    </row>
    <row r="393" spans="1:19" x14ac:dyDescent="0.25">
      <c r="A393" s="46" t="s">
        <v>209</v>
      </c>
      <c r="B393" s="46" t="s">
        <v>210</v>
      </c>
      <c r="C393" s="74" t="s">
        <v>203</v>
      </c>
      <c r="D393" s="74" t="s">
        <v>158</v>
      </c>
      <c r="E393" s="74" t="s">
        <v>202</v>
      </c>
      <c r="F393" s="46">
        <v>390</v>
      </c>
      <c r="G393" s="81">
        <v>43266</v>
      </c>
      <c r="H393" s="46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1</v>
      </c>
      <c r="N393" s="46">
        <v>0</v>
      </c>
      <c r="O393" s="46">
        <v>0</v>
      </c>
      <c r="P393" s="46">
        <v>0</v>
      </c>
      <c r="Q393" s="15">
        <v>0</v>
      </c>
      <c r="R393" s="15">
        <v>0</v>
      </c>
    </row>
    <row r="394" spans="1:19" x14ac:dyDescent="0.25">
      <c r="A394" s="46" t="s">
        <v>209</v>
      </c>
      <c r="B394" s="46" t="s">
        <v>210</v>
      </c>
      <c r="C394" s="74" t="s">
        <v>203</v>
      </c>
      <c r="D394" s="74" t="s">
        <v>158</v>
      </c>
      <c r="E394" s="74" t="s">
        <v>202</v>
      </c>
      <c r="F394" s="46">
        <v>391</v>
      </c>
      <c r="G394" s="81">
        <v>43266</v>
      </c>
      <c r="H394" s="46">
        <v>0</v>
      </c>
      <c r="I394" s="46">
        <v>0</v>
      </c>
      <c r="J394" s="46">
        <v>0</v>
      </c>
      <c r="K394" s="46">
        <v>0</v>
      </c>
      <c r="L394" s="46">
        <v>0</v>
      </c>
      <c r="M394" s="46">
        <v>1</v>
      </c>
      <c r="N394" s="46">
        <v>0</v>
      </c>
      <c r="O394" s="46">
        <v>0</v>
      </c>
      <c r="P394" s="46">
        <v>0</v>
      </c>
      <c r="Q394" s="15">
        <v>0</v>
      </c>
      <c r="R394" s="15">
        <v>0</v>
      </c>
    </row>
    <row r="395" spans="1:19" x14ac:dyDescent="0.25">
      <c r="A395" s="46" t="s">
        <v>209</v>
      </c>
      <c r="B395" s="46" t="s">
        <v>210</v>
      </c>
      <c r="C395" s="74" t="s">
        <v>203</v>
      </c>
      <c r="D395" s="74" t="s">
        <v>158</v>
      </c>
      <c r="E395" s="74" t="s">
        <v>202</v>
      </c>
      <c r="F395" s="46">
        <v>392</v>
      </c>
      <c r="G395" s="81">
        <v>43266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1</v>
      </c>
      <c r="N395" s="46">
        <v>0</v>
      </c>
      <c r="O395" s="46">
        <v>0</v>
      </c>
      <c r="P395" s="46">
        <v>0</v>
      </c>
      <c r="Q395" s="15">
        <v>0</v>
      </c>
      <c r="R395" s="15">
        <v>0</v>
      </c>
    </row>
    <row r="396" spans="1:19" x14ac:dyDescent="0.25">
      <c r="A396" s="46" t="s">
        <v>209</v>
      </c>
      <c r="B396" s="46" t="s">
        <v>210</v>
      </c>
      <c r="C396" s="74" t="s">
        <v>39</v>
      </c>
      <c r="D396" s="74" t="s">
        <v>170</v>
      </c>
      <c r="E396" s="74" t="s">
        <v>202</v>
      </c>
      <c r="F396" s="46">
        <v>393</v>
      </c>
      <c r="G396" s="81">
        <v>43266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  <c r="M396" s="46">
        <v>1</v>
      </c>
      <c r="N396" s="46">
        <v>0</v>
      </c>
      <c r="O396" s="46">
        <v>0</v>
      </c>
      <c r="P396" s="46">
        <v>0</v>
      </c>
      <c r="Q396" s="15">
        <v>0</v>
      </c>
      <c r="R396" s="15">
        <v>0</v>
      </c>
    </row>
    <row r="397" spans="1:19" x14ac:dyDescent="0.25">
      <c r="A397" s="46" t="s">
        <v>209</v>
      </c>
      <c r="B397" s="46" t="s">
        <v>210</v>
      </c>
      <c r="C397" s="74" t="s">
        <v>17</v>
      </c>
      <c r="D397" s="74" t="s">
        <v>148</v>
      </c>
      <c r="E397" s="74" t="s">
        <v>202</v>
      </c>
      <c r="F397" s="46">
        <v>394</v>
      </c>
      <c r="G397" s="81">
        <v>43266</v>
      </c>
      <c r="H397" s="46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1</v>
      </c>
      <c r="N397" s="46">
        <v>0</v>
      </c>
      <c r="O397" s="46">
        <v>0</v>
      </c>
      <c r="P397" s="46">
        <v>0</v>
      </c>
      <c r="Q397" s="15">
        <v>0</v>
      </c>
      <c r="R397" s="15">
        <v>0</v>
      </c>
    </row>
    <row r="398" spans="1:19" x14ac:dyDescent="0.25">
      <c r="A398" s="46" t="s">
        <v>209</v>
      </c>
      <c r="B398" s="46" t="s">
        <v>210</v>
      </c>
      <c r="C398" s="74" t="s">
        <v>39</v>
      </c>
      <c r="D398" s="74" t="s">
        <v>170</v>
      </c>
      <c r="E398" s="74" t="s">
        <v>202</v>
      </c>
      <c r="F398" s="46">
        <v>395</v>
      </c>
      <c r="G398" s="81">
        <v>43266</v>
      </c>
      <c r="H398" s="46">
        <v>0</v>
      </c>
      <c r="I398" s="46">
        <v>0</v>
      </c>
      <c r="J398" s="46">
        <v>0</v>
      </c>
      <c r="K398" s="46">
        <v>0</v>
      </c>
      <c r="L398" s="46">
        <v>0</v>
      </c>
      <c r="M398" s="46">
        <v>1</v>
      </c>
      <c r="N398" s="46">
        <v>0</v>
      </c>
      <c r="O398" s="46">
        <v>0</v>
      </c>
      <c r="P398" s="46">
        <v>0</v>
      </c>
      <c r="Q398" s="15">
        <v>0</v>
      </c>
      <c r="R398" s="15">
        <v>0</v>
      </c>
    </row>
    <row r="399" spans="1:19" x14ac:dyDescent="0.25">
      <c r="A399" s="46" t="s">
        <v>209</v>
      </c>
      <c r="B399" s="46" t="s">
        <v>210</v>
      </c>
      <c r="C399" s="74" t="s">
        <v>21</v>
      </c>
      <c r="D399" s="74" t="s">
        <v>152</v>
      </c>
      <c r="E399" s="74" t="s">
        <v>202</v>
      </c>
      <c r="F399" s="46">
        <v>396</v>
      </c>
      <c r="G399" s="81">
        <v>43266</v>
      </c>
      <c r="H399" s="46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1</v>
      </c>
      <c r="N399" s="46">
        <v>0</v>
      </c>
      <c r="O399" s="46">
        <v>0</v>
      </c>
      <c r="P399" s="46">
        <v>0</v>
      </c>
      <c r="Q399" s="15">
        <v>0</v>
      </c>
      <c r="R399" s="15">
        <v>0</v>
      </c>
    </row>
    <row r="400" spans="1:19" x14ac:dyDescent="0.25">
      <c r="A400" s="46" t="s">
        <v>209</v>
      </c>
      <c r="B400" s="46" t="s">
        <v>210</v>
      </c>
      <c r="C400" s="74" t="s">
        <v>205</v>
      </c>
      <c r="D400" s="74" t="s">
        <v>161</v>
      </c>
      <c r="E400" s="74" t="s">
        <v>202</v>
      </c>
      <c r="F400" s="46">
        <v>397</v>
      </c>
      <c r="G400" s="81">
        <v>43266</v>
      </c>
      <c r="H400" s="46">
        <v>0</v>
      </c>
      <c r="I400" s="46">
        <v>0</v>
      </c>
      <c r="J400" s="46">
        <v>0</v>
      </c>
      <c r="K400" s="46">
        <v>0</v>
      </c>
      <c r="L400" s="46">
        <v>0</v>
      </c>
      <c r="M400" s="46">
        <v>1</v>
      </c>
      <c r="N400" s="46">
        <v>0</v>
      </c>
      <c r="O400" s="46">
        <v>0</v>
      </c>
      <c r="P400" s="46">
        <v>0</v>
      </c>
      <c r="Q400" s="15">
        <v>0</v>
      </c>
      <c r="R400" s="15">
        <v>0</v>
      </c>
    </row>
    <row r="401" spans="1:19" x14ac:dyDescent="0.25">
      <c r="A401" s="46" t="s">
        <v>209</v>
      </c>
      <c r="B401" s="46" t="s">
        <v>210</v>
      </c>
      <c r="C401" s="74" t="s">
        <v>205</v>
      </c>
      <c r="D401" s="74" t="s">
        <v>161</v>
      </c>
      <c r="E401" s="74" t="s">
        <v>202</v>
      </c>
      <c r="F401" s="46">
        <v>398</v>
      </c>
      <c r="G401" s="81">
        <v>43266</v>
      </c>
      <c r="H401" s="82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1</v>
      </c>
      <c r="N401" s="46">
        <v>0</v>
      </c>
      <c r="O401" s="46">
        <v>0</v>
      </c>
      <c r="P401" s="46">
        <v>0</v>
      </c>
      <c r="Q401" s="15">
        <v>1</v>
      </c>
      <c r="R401" s="15">
        <v>0</v>
      </c>
    </row>
    <row r="402" spans="1:19" x14ac:dyDescent="0.25">
      <c r="A402" s="46" t="s">
        <v>209</v>
      </c>
      <c r="B402" s="46" t="s">
        <v>210</v>
      </c>
      <c r="C402" s="74" t="s">
        <v>205</v>
      </c>
      <c r="D402" s="74" t="s">
        <v>161</v>
      </c>
      <c r="E402" s="74" t="s">
        <v>206</v>
      </c>
      <c r="F402" s="46">
        <v>399</v>
      </c>
      <c r="G402" s="81">
        <v>43266</v>
      </c>
      <c r="H402" s="46">
        <v>0</v>
      </c>
      <c r="I402" s="46">
        <v>0</v>
      </c>
      <c r="J402" s="46">
        <v>0</v>
      </c>
      <c r="K402" s="46">
        <v>0</v>
      </c>
      <c r="L402" s="46">
        <v>0</v>
      </c>
      <c r="M402" s="46">
        <v>1</v>
      </c>
      <c r="N402" s="46">
        <v>0</v>
      </c>
      <c r="O402" s="46">
        <v>0</v>
      </c>
      <c r="P402" s="46">
        <v>0</v>
      </c>
      <c r="Q402" s="15">
        <v>0</v>
      </c>
      <c r="R402" s="15">
        <v>0</v>
      </c>
    </row>
    <row r="403" spans="1:19" x14ac:dyDescent="0.25">
      <c r="A403" s="79" t="s">
        <v>209</v>
      </c>
      <c r="B403" s="79" t="s">
        <v>210</v>
      </c>
      <c r="C403" s="74" t="s">
        <v>31</v>
      </c>
      <c r="D403" s="74" t="s">
        <v>162</v>
      </c>
      <c r="E403" s="74" t="s">
        <v>202</v>
      </c>
      <c r="F403" s="79">
        <v>400</v>
      </c>
      <c r="G403" s="83">
        <v>43266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1</v>
      </c>
      <c r="N403" s="79">
        <v>0</v>
      </c>
      <c r="O403" s="79">
        <v>0</v>
      </c>
      <c r="P403" s="79">
        <v>0</v>
      </c>
      <c r="Q403" s="15">
        <v>0</v>
      </c>
      <c r="R403" s="15">
        <v>0</v>
      </c>
    </row>
    <row r="404" spans="1:19" x14ac:dyDescent="0.25">
      <c r="A404" s="46" t="s">
        <v>209</v>
      </c>
      <c r="B404" s="46" t="s">
        <v>210</v>
      </c>
      <c r="C404" s="74" t="s">
        <v>205</v>
      </c>
      <c r="D404" s="74" t="s">
        <v>161</v>
      </c>
      <c r="E404" s="74" t="s">
        <v>206</v>
      </c>
      <c r="F404" s="46">
        <v>401</v>
      </c>
      <c r="G404" s="81">
        <v>43266</v>
      </c>
      <c r="H404" s="46">
        <v>0</v>
      </c>
      <c r="I404" s="46">
        <v>0</v>
      </c>
      <c r="J404" s="46">
        <v>0</v>
      </c>
      <c r="K404" s="46">
        <v>0</v>
      </c>
      <c r="L404" s="46">
        <v>0</v>
      </c>
      <c r="M404" s="46">
        <v>1</v>
      </c>
      <c r="N404" s="46">
        <v>0</v>
      </c>
      <c r="O404" s="46">
        <v>0</v>
      </c>
      <c r="P404" s="46">
        <v>0</v>
      </c>
      <c r="Q404" s="15">
        <v>0</v>
      </c>
      <c r="R404" s="15">
        <v>0</v>
      </c>
    </row>
    <row r="405" spans="1:19" x14ac:dyDescent="0.25">
      <c r="A405" s="46" t="s">
        <v>209</v>
      </c>
      <c r="B405" s="46" t="s">
        <v>210</v>
      </c>
      <c r="C405" s="74" t="s">
        <v>205</v>
      </c>
      <c r="D405" s="74" t="s">
        <v>161</v>
      </c>
      <c r="E405" s="74" t="s">
        <v>202</v>
      </c>
      <c r="F405" s="46">
        <v>402</v>
      </c>
      <c r="G405" s="81">
        <v>43266</v>
      </c>
      <c r="H405" s="46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1</v>
      </c>
      <c r="N405" s="46">
        <v>0</v>
      </c>
      <c r="O405" s="46">
        <v>0</v>
      </c>
      <c r="P405" s="46">
        <v>0</v>
      </c>
      <c r="Q405" s="15">
        <v>0</v>
      </c>
      <c r="R405" s="15">
        <v>0</v>
      </c>
    </row>
    <row r="406" spans="1:19" x14ac:dyDescent="0.25">
      <c r="A406" s="46" t="s">
        <v>209</v>
      </c>
      <c r="B406" s="46" t="s">
        <v>210</v>
      </c>
      <c r="C406" s="74" t="s">
        <v>203</v>
      </c>
      <c r="D406" s="74" t="s">
        <v>158</v>
      </c>
      <c r="E406" s="74" t="s">
        <v>202</v>
      </c>
      <c r="F406" s="46">
        <v>403</v>
      </c>
      <c r="G406" s="81">
        <v>43266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  <c r="M406" s="46">
        <v>1</v>
      </c>
      <c r="N406" s="46">
        <v>0</v>
      </c>
      <c r="O406" s="46">
        <v>0</v>
      </c>
      <c r="P406" s="46">
        <v>0</v>
      </c>
      <c r="Q406" s="15">
        <v>0</v>
      </c>
      <c r="R406" s="15">
        <v>0</v>
      </c>
    </row>
    <row r="407" spans="1:19" x14ac:dyDescent="0.25">
      <c r="A407" s="46" t="s">
        <v>340</v>
      </c>
      <c r="B407" s="46" t="s">
        <v>343</v>
      </c>
      <c r="C407" s="74" t="s">
        <v>235</v>
      </c>
      <c r="D407" s="74" t="s">
        <v>158</v>
      </c>
      <c r="E407" s="74" t="s">
        <v>202</v>
      </c>
      <c r="F407" s="46">
        <v>404</v>
      </c>
      <c r="G407" s="81">
        <v>43266</v>
      </c>
      <c r="H407" s="46">
        <v>0</v>
      </c>
      <c r="I407" s="46">
        <v>1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15">
        <v>0</v>
      </c>
      <c r="R407" s="15">
        <v>0</v>
      </c>
    </row>
    <row r="408" spans="1:19" x14ac:dyDescent="0.25">
      <c r="A408" s="46" t="s">
        <v>340</v>
      </c>
      <c r="B408" s="46" t="s">
        <v>343</v>
      </c>
      <c r="C408" s="74" t="s">
        <v>235</v>
      </c>
      <c r="D408" s="74" t="s">
        <v>158</v>
      </c>
      <c r="E408" s="74" t="s">
        <v>202</v>
      </c>
      <c r="F408" s="46">
        <v>405</v>
      </c>
      <c r="G408" s="81">
        <v>43266</v>
      </c>
      <c r="H408" s="46">
        <v>0</v>
      </c>
      <c r="I408" s="46">
        <v>1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15">
        <v>0</v>
      </c>
      <c r="R408" s="15">
        <v>0</v>
      </c>
    </row>
    <row r="409" spans="1:19" x14ac:dyDescent="0.25">
      <c r="A409" s="46" t="s">
        <v>340</v>
      </c>
      <c r="B409" s="46" t="s">
        <v>343</v>
      </c>
      <c r="C409" s="74" t="s">
        <v>235</v>
      </c>
      <c r="D409" s="74" t="s">
        <v>158</v>
      </c>
      <c r="E409" s="74" t="s">
        <v>202</v>
      </c>
      <c r="F409" s="46">
        <v>406</v>
      </c>
      <c r="G409" s="81">
        <v>43266</v>
      </c>
      <c r="H409" s="46">
        <v>0</v>
      </c>
      <c r="I409" s="46">
        <v>1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15">
        <v>0</v>
      </c>
      <c r="R409" s="15">
        <v>0</v>
      </c>
    </row>
    <row r="410" spans="1:19" x14ac:dyDescent="0.25">
      <c r="A410" s="46" t="s">
        <v>340</v>
      </c>
      <c r="B410" s="46" t="s">
        <v>343</v>
      </c>
      <c r="C410" s="74" t="s">
        <v>235</v>
      </c>
      <c r="D410" s="74" t="s">
        <v>158</v>
      </c>
      <c r="E410" s="74" t="s">
        <v>202</v>
      </c>
      <c r="F410" s="46">
        <v>407</v>
      </c>
      <c r="G410" s="81">
        <v>43266</v>
      </c>
      <c r="H410" s="46">
        <v>0</v>
      </c>
      <c r="I410" s="46">
        <v>1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15">
        <v>0</v>
      </c>
      <c r="R410" s="15">
        <v>0</v>
      </c>
    </row>
    <row r="411" spans="1:19" x14ac:dyDescent="0.25">
      <c r="A411" s="46" t="s">
        <v>340</v>
      </c>
      <c r="B411" s="46" t="s">
        <v>343</v>
      </c>
      <c r="C411" s="74" t="s">
        <v>44</v>
      </c>
      <c r="D411" s="74" t="s">
        <v>175</v>
      </c>
      <c r="E411" s="74" t="s">
        <v>202</v>
      </c>
      <c r="F411" s="46">
        <v>408</v>
      </c>
      <c r="G411" s="81">
        <v>43266</v>
      </c>
      <c r="H411" s="46">
        <v>0</v>
      </c>
      <c r="I411" s="46">
        <v>1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15">
        <v>0</v>
      </c>
      <c r="R411" s="15">
        <v>0</v>
      </c>
    </row>
    <row r="412" spans="1:19" x14ac:dyDescent="0.25">
      <c r="A412" s="46" t="s">
        <v>197</v>
      </c>
      <c r="B412" s="46" t="s">
        <v>207</v>
      </c>
      <c r="C412" s="74" t="s">
        <v>205</v>
      </c>
      <c r="D412" s="74" t="s">
        <v>161</v>
      </c>
      <c r="E412" s="74" t="s">
        <v>202</v>
      </c>
      <c r="F412" s="46">
        <v>409</v>
      </c>
      <c r="G412" s="81">
        <v>43267</v>
      </c>
      <c r="H412" s="46">
        <v>0</v>
      </c>
      <c r="I412" s="46">
        <v>0</v>
      </c>
      <c r="J412" s="46">
        <v>0</v>
      </c>
      <c r="K412" s="46">
        <v>0</v>
      </c>
      <c r="L412" s="46">
        <v>1</v>
      </c>
      <c r="M412" s="46">
        <v>0</v>
      </c>
      <c r="N412" s="46">
        <v>0</v>
      </c>
      <c r="O412" s="46">
        <v>0</v>
      </c>
      <c r="P412" s="46">
        <v>0</v>
      </c>
      <c r="Q412" s="15">
        <v>0</v>
      </c>
      <c r="R412" s="15">
        <v>0</v>
      </c>
    </row>
    <row r="413" spans="1:19" x14ac:dyDescent="0.25">
      <c r="A413" s="46" t="s">
        <v>197</v>
      </c>
      <c r="B413" s="46" t="s">
        <v>207</v>
      </c>
      <c r="C413" s="74" t="s">
        <v>44</v>
      </c>
      <c r="D413" s="74" t="s">
        <v>175</v>
      </c>
      <c r="E413" s="74" t="s">
        <v>202</v>
      </c>
      <c r="F413" s="46">
        <v>410</v>
      </c>
      <c r="G413" s="81">
        <v>43267</v>
      </c>
      <c r="H413" s="46">
        <v>0</v>
      </c>
      <c r="I413" s="46">
        <v>0</v>
      </c>
      <c r="J413" s="46">
        <v>0</v>
      </c>
      <c r="K413" s="46">
        <v>0</v>
      </c>
      <c r="L413" s="46">
        <v>1</v>
      </c>
      <c r="M413" s="46">
        <v>0</v>
      </c>
      <c r="N413" s="46">
        <v>0</v>
      </c>
      <c r="O413" s="46">
        <v>0</v>
      </c>
      <c r="P413" s="46">
        <v>0</v>
      </c>
      <c r="Q413" s="15">
        <v>0</v>
      </c>
      <c r="R413" s="15">
        <v>0</v>
      </c>
    </row>
    <row r="414" spans="1:19" x14ac:dyDescent="0.25">
      <c r="A414" s="46" t="s">
        <v>197</v>
      </c>
      <c r="B414" s="46" t="s">
        <v>207</v>
      </c>
      <c r="C414" s="74" t="s">
        <v>203</v>
      </c>
      <c r="D414" s="74" t="s">
        <v>158</v>
      </c>
      <c r="E414" s="74" t="s">
        <v>202</v>
      </c>
      <c r="F414" s="46">
        <v>411</v>
      </c>
      <c r="G414" s="81">
        <v>43267</v>
      </c>
      <c r="H414" s="46">
        <v>0</v>
      </c>
      <c r="I414" s="46">
        <v>0</v>
      </c>
      <c r="J414" s="46">
        <v>0</v>
      </c>
      <c r="K414" s="46">
        <v>0</v>
      </c>
      <c r="L414" s="46">
        <v>1</v>
      </c>
      <c r="M414" s="46">
        <v>0</v>
      </c>
      <c r="N414" s="46">
        <v>0</v>
      </c>
      <c r="O414" s="46">
        <v>0</v>
      </c>
      <c r="P414" s="46">
        <v>0</v>
      </c>
      <c r="Q414" s="15">
        <v>0</v>
      </c>
      <c r="R414" s="15">
        <v>0</v>
      </c>
    </row>
    <row r="415" spans="1:19" x14ac:dyDescent="0.25">
      <c r="A415" s="46" t="s">
        <v>197</v>
      </c>
      <c r="B415" s="46" t="s">
        <v>207</v>
      </c>
      <c r="C415" s="74" t="s">
        <v>205</v>
      </c>
      <c r="D415" s="74" t="s">
        <v>161</v>
      </c>
      <c r="E415" s="74" t="s">
        <v>202</v>
      </c>
      <c r="F415" s="46">
        <v>412</v>
      </c>
      <c r="G415" s="81">
        <v>43267</v>
      </c>
      <c r="H415" s="46">
        <v>0</v>
      </c>
      <c r="I415" s="46">
        <v>0</v>
      </c>
      <c r="J415" s="46">
        <v>0</v>
      </c>
      <c r="K415" s="46">
        <v>0</v>
      </c>
      <c r="L415" s="46">
        <v>1</v>
      </c>
      <c r="M415" s="46">
        <v>0</v>
      </c>
      <c r="N415" s="46">
        <v>0</v>
      </c>
      <c r="O415" s="46">
        <v>0</v>
      </c>
      <c r="P415" s="46">
        <v>0</v>
      </c>
      <c r="Q415" s="15">
        <v>0</v>
      </c>
      <c r="R415" s="15">
        <v>0</v>
      </c>
    </row>
    <row r="416" spans="1:19" s="79" customFormat="1" x14ac:dyDescent="0.25">
      <c r="A416" s="46" t="s">
        <v>197</v>
      </c>
      <c r="B416" s="46" t="s">
        <v>207</v>
      </c>
      <c r="C416" s="74" t="s">
        <v>205</v>
      </c>
      <c r="D416" s="74" t="s">
        <v>161</v>
      </c>
      <c r="E416" s="74" t="s">
        <v>206</v>
      </c>
      <c r="F416" s="46">
        <v>413</v>
      </c>
      <c r="G416" s="81">
        <v>43267</v>
      </c>
      <c r="H416" s="46">
        <v>0</v>
      </c>
      <c r="I416" s="46">
        <v>0</v>
      </c>
      <c r="J416" s="46">
        <v>0</v>
      </c>
      <c r="K416" s="46">
        <v>0</v>
      </c>
      <c r="L416" s="46">
        <v>1</v>
      </c>
      <c r="M416" s="46">
        <v>0</v>
      </c>
      <c r="N416" s="46">
        <v>0</v>
      </c>
      <c r="O416" s="46">
        <v>0</v>
      </c>
      <c r="P416" s="46">
        <v>0</v>
      </c>
      <c r="Q416" s="15">
        <v>0</v>
      </c>
      <c r="R416" s="15">
        <v>0</v>
      </c>
      <c r="S416" s="15"/>
    </row>
    <row r="417" spans="1:19" s="79" customFormat="1" x14ac:dyDescent="0.25">
      <c r="A417" s="46" t="s">
        <v>197</v>
      </c>
      <c r="B417" s="46" t="s">
        <v>207</v>
      </c>
      <c r="C417" s="74" t="s">
        <v>205</v>
      </c>
      <c r="D417" s="74" t="s">
        <v>161</v>
      </c>
      <c r="E417" s="74" t="s">
        <v>202</v>
      </c>
      <c r="F417" s="46">
        <v>414</v>
      </c>
      <c r="G417" s="81">
        <v>43267</v>
      </c>
      <c r="H417" s="46">
        <v>0</v>
      </c>
      <c r="I417" s="46">
        <v>0</v>
      </c>
      <c r="J417" s="46">
        <v>0</v>
      </c>
      <c r="K417" s="46">
        <v>0</v>
      </c>
      <c r="L417" s="46">
        <v>1</v>
      </c>
      <c r="M417" s="46">
        <v>0</v>
      </c>
      <c r="N417" s="46">
        <v>0</v>
      </c>
      <c r="O417" s="46">
        <v>0</v>
      </c>
      <c r="P417" s="46">
        <v>0</v>
      </c>
      <c r="Q417" s="15">
        <v>0</v>
      </c>
      <c r="R417" s="15">
        <v>0</v>
      </c>
      <c r="S417" s="15"/>
    </row>
    <row r="418" spans="1:19" x14ac:dyDescent="0.25">
      <c r="A418" s="46" t="s">
        <v>197</v>
      </c>
      <c r="B418" s="46" t="s">
        <v>207</v>
      </c>
      <c r="C418" s="74" t="s">
        <v>205</v>
      </c>
      <c r="D418" s="74" t="s">
        <v>161</v>
      </c>
      <c r="E418" s="74" t="s">
        <v>202</v>
      </c>
      <c r="F418" s="46">
        <v>415</v>
      </c>
      <c r="G418" s="81">
        <v>43267</v>
      </c>
      <c r="H418" s="46">
        <v>0</v>
      </c>
      <c r="I418" s="46">
        <v>0</v>
      </c>
      <c r="J418" s="46">
        <v>0</v>
      </c>
      <c r="K418" s="46">
        <v>0</v>
      </c>
      <c r="L418" s="46">
        <v>1</v>
      </c>
      <c r="M418" s="46">
        <v>0</v>
      </c>
      <c r="N418" s="46">
        <v>0</v>
      </c>
      <c r="O418" s="46">
        <v>0</v>
      </c>
      <c r="P418" s="46">
        <v>0</v>
      </c>
      <c r="Q418" s="15">
        <v>0</v>
      </c>
      <c r="R418" s="15">
        <v>0</v>
      </c>
    </row>
    <row r="419" spans="1:19" x14ac:dyDescent="0.25">
      <c r="A419" s="46" t="s">
        <v>197</v>
      </c>
      <c r="B419" s="46" t="s">
        <v>207</v>
      </c>
      <c r="C419" s="74" t="s">
        <v>205</v>
      </c>
      <c r="D419" s="74" t="s">
        <v>161</v>
      </c>
      <c r="E419" s="74" t="s">
        <v>202</v>
      </c>
      <c r="F419" s="46">
        <v>416</v>
      </c>
      <c r="G419" s="81">
        <v>43267</v>
      </c>
      <c r="H419" s="46">
        <v>0</v>
      </c>
      <c r="I419" s="46">
        <v>0</v>
      </c>
      <c r="J419" s="46">
        <v>0</v>
      </c>
      <c r="K419" s="46">
        <v>0</v>
      </c>
      <c r="L419" s="46">
        <v>1</v>
      </c>
      <c r="M419" s="46">
        <v>0</v>
      </c>
      <c r="N419" s="46">
        <v>0</v>
      </c>
      <c r="O419" s="46">
        <v>0</v>
      </c>
      <c r="P419" s="46">
        <v>0</v>
      </c>
      <c r="Q419" s="15">
        <v>0</v>
      </c>
      <c r="R419" s="15">
        <v>0</v>
      </c>
    </row>
    <row r="420" spans="1:19" x14ac:dyDescent="0.25">
      <c r="A420" s="46" t="s">
        <v>197</v>
      </c>
      <c r="B420" s="46" t="s">
        <v>207</v>
      </c>
      <c r="C420" s="74" t="s">
        <v>205</v>
      </c>
      <c r="D420" s="74" t="s">
        <v>161</v>
      </c>
      <c r="E420" s="74" t="s">
        <v>202</v>
      </c>
      <c r="F420" s="46">
        <v>417</v>
      </c>
      <c r="G420" s="81">
        <v>43267</v>
      </c>
      <c r="H420" s="46">
        <v>0</v>
      </c>
      <c r="I420" s="46">
        <v>0</v>
      </c>
      <c r="J420" s="46">
        <v>0</v>
      </c>
      <c r="K420" s="46">
        <v>0</v>
      </c>
      <c r="L420" s="46">
        <v>1</v>
      </c>
      <c r="M420" s="46">
        <v>0</v>
      </c>
      <c r="N420" s="46">
        <v>0</v>
      </c>
      <c r="O420" s="46">
        <v>0</v>
      </c>
      <c r="P420" s="46">
        <v>0</v>
      </c>
      <c r="Q420" s="15">
        <v>0</v>
      </c>
      <c r="R420" s="15">
        <v>0</v>
      </c>
    </row>
    <row r="421" spans="1:19" x14ac:dyDescent="0.25">
      <c r="A421" s="46" t="s">
        <v>197</v>
      </c>
      <c r="B421" s="46" t="s">
        <v>207</v>
      </c>
      <c r="C421" s="74" t="s">
        <v>205</v>
      </c>
      <c r="D421" s="74" t="s">
        <v>161</v>
      </c>
      <c r="E421" s="74" t="s">
        <v>202</v>
      </c>
      <c r="F421" s="46">
        <v>418</v>
      </c>
      <c r="G421" s="81">
        <v>43267</v>
      </c>
      <c r="H421" s="46">
        <v>0</v>
      </c>
      <c r="I421" s="46">
        <v>0</v>
      </c>
      <c r="J421" s="46">
        <v>0</v>
      </c>
      <c r="K421" s="46">
        <v>0</v>
      </c>
      <c r="L421" s="46">
        <v>1</v>
      </c>
      <c r="M421" s="46">
        <v>0</v>
      </c>
      <c r="N421" s="46">
        <v>0</v>
      </c>
      <c r="O421" s="46">
        <v>0</v>
      </c>
      <c r="P421" s="46">
        <v>0</v>
      </c>
      <c r="Q421" s="15">
        <v>0</v>
      </c>
      <c r="R421" s="15">
        <v>0</v>
      </c>
    </row>
    <row r="422" spans="1:19" x14ac:dyDescent="0.25">
      <c r="A422" s="46" t="s">
        <v>197</v>
      </c>
      <c r="B422" s="46" t="s">
        <v>207</v>
      </c>
      <c r="C422" s="74" t="s">
        <v>205</v>
      </c>
      <c r="D422" s="74" t="s">
        <v>161</v>
      </c>
      <c r="E422" s="74" t="s">
        <v>202</v>
      </c>
      <c r="F422" s="46">
        <v>419</v>
      </c>
      <c r="G422" s="81">
        <v>43267</v>
      </c>
      <c r="H422" s="46">
        <v>0</v>
      </c>
      <c r="I422" s="46">
        <v>0</v>
      </c>
      <c r="J422" s="46">
        <v>0</v>
      </c>
      <c r="K422" s="46">
        <v>0</v>
      </c>
      <c r="L422" s="46">
        <v>1</v>
      </c>
      <c r="M422" s="46">
        <v>0</v>
      </c>
      <c r="N422" s="46">
        <v>0</v>
      </c>
      <c r="O422" s="46">
        <v>0</v>
      </c>
      <c r="P422" s="46">
        <v>0</v>
      </c>
      <c r="Q422" s="15">
        <v>0</v>
      </c>
      <c r="R422" s="15">
        <v>0</v>
      </c>
    </row>
    <row r="423" spans="1:19" s="84" customFormat="1" x14ac:dyDescent="0.25">
      <c r="A423" s="46" t="s">
        <v>197</v>
      </c>
      <c r="B423" s="46" t="s">
        <v>207</v>
      </c>
      <c r="C423" s="74" t="s">
        <v>205</v>
      </c>
      <c r="D423" s="74" t="s">
        <v>161</v>
      </c>
      <c r="E423" s="74" t="s">
        <v>202</v>
      </c>
      <c r="F423" s="46">
        <v>420</v>
      </c>
      <c r="G423" s="81">
        <v>43267</v>
      </c>
      <c r="H423" s="46">
        <v>0</v>
      </c>
      <c r="I423" s="46">
        <v>0</v>
      </c>
      <c r="J423" s="46">
        <v>0</v>
      </c>
      <c r="K423" s="46">
        <v>0</v>
      </c>
      <c r="L423" s="46">
        <v>1</v>
      </c>
      <c r="M423" s="46">
        <v>0</v>
      </c>
      <c r="N423" s="46">
        <v>0</v>
      </c>
      <c r="O423" s="46">
        <v>0</v>
      </c>
      <c r="P423" s="46">
        <v>0</v>
      </c>
      <c r="Q423" s="15">
        <v>0</v>
      </c>
      <c r="R423" s="15">
        <v>0</v>
      </c>
      <c r="S423" s="15"/>
    </row>
    <row r="424" spans="1:19" s="84" customFormat="1" x14ac:dyDescent="0.25">
      <c r="A424" s="46" t="s">
        <v>197</v>
      </c>
      <c r="B424" s="46" t="s">
        <v>207</v>
      </c>
      <c r="C424" s="74" t="s">
        <v>21</v>
      </c>
      <c r="D424" s="74" t="s">
        <v>152</v>
      </c>
      <c r="E424" s="74" t="s">
        <v>202</v>
      </c>
      <c r="F424" s="46">
        <v>421</v>
      </c>
      <c r="G424" s="81">
        <v>43267</v>
      </c>
      <c r="H424" s="46">
        <v>0</v>
      </c>
      <c r="I424" s="46">
        <v>0</v>
      </c>
      <c r="J424" s="46">
        <v>0</v>
      </c>
      <c r="K424" s="46">
        <v>0</v>
      </c>
      <c r="L424" s="46">
        <v>1</v>
      </c>
      <c r="M424" s="46">
        <v>0</v>
      </c>
      <c r="N424" s="46">
        <v>0</v>
      </c>
      <c r="O424" s="46">
        <v>0</v>
      </c>
      <c r="P424" s="46">
        <v>0</v>
      </c>
      <c r="Q424" s="15">
        <v>0</v>
      </c>
      <c r="R424" s="15">
        <v>0</v>
      </c>
      <c r="S424" s="15"/>
    </row>
    <row r="425" spans="1:19" x14ac:dyDescent="0.25">
      <c r="A425" s="46" t="s">
        <v>197</v>
      </c>
      <c r="B425" s="46" t="s">
        <v>207</v>
      </c>
      <c r="C425" s="74" t="s">
        <v>205</v>
      </c>
      <c r="D425" s="74" t="s">
        <v>161</v>
      </c>
      <c r="E425" s="74" t="s">
        <v>206</v>
      </c>
      <c r="F425" s="46">
        <v>422</v>
      </c>
      <c r="G425" s="81">
        <v>43267</v>
      </c>
      <c r="H425" s="46">
        <v>0</v>
      </c>
      <c r="I425" s="46">
        <v>0</v>
      </c>
      <c r="J425" s="46">
        <v>0</v>
      </c>
      <c r="K425" s="46">
        <v>0</v>
      </c>
      <c r="L425" s="46">
        <v>1</v>
      </c>
      <c r="M425" s="46">
        <v>0</v>
      </c>
      <c r="N425" s="46">
        <v>0</v>
      </c>
      <c r="O425" s="46">
        <v>0</v>
      </c>
      <c r="P425" s="46">
        <v>0</v>
      </c>
      <c r="Q425" s="15">
        <v>0</v>
      </c>
      <c r="R425" s="15">
        <v>0</v>
      </c>
    </row>
    <row r="426" spans="1:19" x14ac:dyDescent="0.25">
      <c r="A426" s="46" t="s">
        <v>197</v>
      </c>
      <c r="B426" s="46" t="s">
        <v>207</v>
      </c>
      <c r="C426" s="74" t="s">
        <v>205</v>
      </c>
      <c r="D426" s="74" t="s">
        <v>161</v>
      </c>
      <c r="E426" s="74" t="s">
        <v>202</v>
      </c>
      <c r="F426" s="46">
        <v>423</v>
      </c>
      <c r="G426" s="81">
        <v>43267</v>
      </c>
      <c r="H426" s="46">
        <v>0</v>
      </c>
      <c r="I426" s="46">
        <v>0</v>
      </c>
      <c r="J426" s="46">
        <v>0</v>
      </c>
      <c r="K426" s="46">
        <v>0</v>
      </c>
      <c r="L426" s="46">
        <v>1</v>
      </c>
      <c r="M426" s="46">
        <v>0</v>
      </c>
      <c r="N426" s="46">
        <v>0</v>
      </c>
      <c r="O426" s="46">
        <v>0</v>
      </c>
      <c r="P426" s="46">
        <v>0</v>
      </c>
      <c r="Q426" s="15">
        <v>0</v>
      </c>
      <c r="R426" s="15">
        <v>0</v>
      </c>
    </row>
    <row r="427" spans="1:19" x14ac:dyDescent="0.25">
      <c r="A427" s="46" t="s">
        <v>197</v>
      </c>
      <c r="B427" s="46" t="s">
        <v>207</v>
      </c>
      <c r="C427" s="74" t="s">
        <v>205</v>
      </c>
      <c r="D427" s="74" t="s">
        <v>161</v>
      </c>
      <c r="E427" s="74" t="s">
        <v>206</v>
      </c>
      <c r="F427" s="46">
        <v>424</v>
      </c>
      <c r="G427" s="81">
        <v>43267</v>
      </c>
      <c r="H427" s="46">
        <v>0</v>
      </c>
      <c r="I427" s="46">
        <v>0</v>
      </c>
      <c r="J427" s="46">
        <v>0</v>
      </c>
      <c r="K427" s="46">
        <v>0</v>
      </c>
      <c r="L427" s="46">
        <v>1</v>
      </c>
      <c r="M427" s="46">
        <v>0</v>
      </c>
      <c r="N427" s="46">
        <v>0</v>
      </c>
      <c r="O427" s="46">
        <v>0</v>
      </c>
      <c r="P427" s="46">
        <v>0</v>
      </c>
      <c r="Q427" s="15">
        <v>0</v>
      </c>
      <c r="R427" s="15">
        <v>0</v>
      </c>
    </row>
    <row r="428" spans="1:19" x14ac:dyDescent="0.25">
      <c r="A428" s="46" t="s">
        <v>197</v>
      </c>
      <c r="B428" s="46" t="s">
        <v>207</v>
      </c>
      <c r="C428" s="74" t="s">
        <v>205</v>
      </c>
      <c r="D428" s="74" t="s">
        <v>161</v>
      </c>
      <c r="E428" s="74" t="s">
        <v>206</v>
      </c>
      <c r="F428" s="46">
        <v>425</v>
      </c>
      <c r="G428" s="81">
        <v>43267</v>
      </c>
      <c r="H428" s="46">
        <v>0</v>
      </c>
      <c r="I428" s="46">
        <v>0</v>
      </c>
      <c r="J428" s="46">
        <v>0</v>
      </c>
      <c r="K428" s="46">
        <v>0</v>
      </c>
      <c r="L428" s="46">
        <v>1</v>
      </c>
      <c r="M428" s="46">
        <v>0</v>
      </c>
      <c r="N428" s="46">
        <v>0</v>
      </c>
      <c r="O428" s="46">
        <v>0</v>
      </c>
      <c r="P428" s="46">
        <v>0</v>
      </c>
      <c r="Q428" s="15">
        <v>0</v>
      </c>
      <c r="R428" s="15">
        <v>0</v>
      </c>
    </row>
    <row r="429" spans="1:19" x14ac:dyDescent="0.25">
      <c r="A429" s="46" t="s">
        <v>197</v>
      </c>
      <c r="B429" s="46" t="s">
        <v>207</v>
      </c>
      <c r="C429" s="74" t="s">
        <v>205</v>
      </c>
      <c r="D429" s="74" t="s">
        <v>161</v>
      </c>
      <c r="E429" s="74" t="s">
        <v>202</v>
      </c>
      <c r="F429" s="46">
        <v>426</v>
      </c>
      <c r="G429" s="81">
        <v>43267</v>
      </c>
      <c r="H429" s="46">
        <v>0</v>
      </c>
      <c r="I429" s="46">
        <v>0</v>
      </c>
      <c r="J429" s="46">
        <v>0</v>
      </c>
      <c r="K429" s="46">
        <v>0</v>
      </c>
      <c r="L429" s="46">
        <v>1</v>
      </c>
      <c r="M429" s="46">
        <v>0</v>
      </c>
      <c r="N429" s="46">
        <v>0</v>
      </c>
      <c r="O429" s="46">
        <v>0</v>
      </c>
      <c r="P429" s="46">
        <v>0</v>
      </c>
      <c r="Q429" s="15">
        <v>0</v>
      </c>
      <c r="R429" s="15">
        <v>0</v>
      </c>
    </row>
    <row r="430" spans="1:19" x14ac:dyDescent="0.25">
      <c r="A430" s="46" t="s">
        <v>197</v>
      </c>
      <c r="B430" s="46" t="s">
        <v>207</v>
      </c>
      <c r="C430" s="74" t="s">
        <v>205</v>
      </c>
      <c r="D430" s="74" t="s">
        <v>161</v>
      </c>
      <c r="E430" s="74" t="s">
        <v>202</v>
      </c>
      <c r="F430" s="46">
        <v>427</v>
      </c>
      <c r="G430" s="81">
        <v>43267</v>
      </c>
      <c r="H430" s="46">
        <v>0</v>
      </c>
      <c r="I430" s="46">
        <v>0</v>
      </c>
      <c r="J430" s="46">
        <v>0</v>
      </c>
      <c r="K430" s="46">
        <v>0</v>
      </c>
      <c r="L430" s="46">
        <v>1</v>
      </c>
      <c r="M430" s="46">
        <v>0</v>
      </c>
      <c r="N430" s="46">
        <v>0</v>
      </c>
      <c r="O430" s="46">
        <v>0</v>
      </c>
      <c r="P430" s="46">
        <v>0</v>
      </c>
      <c r="Q430" s="15">
        <v>0</v>
      </c>
      <c r="R430" s="15">
        <v>0</v>
      </c>
    </row>
    <row r="431" spans="1:19" x14ac:dyDescent="0.25">
      <c r="A431" s="46" t="s">
        <v>195</v>
      </c>
      <c r="B431" s="46" t="s">
        <v>230</v>
      </c>
      <c r="C431" s="74" t="s">
        <v>32</v>
      </c>
      <c r="D431" s="74" t="s">
        <v>163</v>
      </c>
      <c r="E431" s="74" t="s">
        <v>206</v>
      </c>
      <c r="F431" s="46">
        <v>428</v>
      </c>
      <c r="G431" s="81">
        <v>43269</v>
      </c>
      <c r="H431" s="46">
        <v>0</v>
      </c>
      <c r="I431" s="46">
        <v>0</v>
      </c>
      <c r="J431" s="46">
        <v>0</v>
      </c>
      <c r="K431" s="46">
        <v>1</v>
      </c>
      <c r="L431" s="46">
        <v>0</v>
      </c>
      <c r="M431" s="46">
        <v>0</v>
      </c>
      <c r="N431" s="46">
        <v>0</v>
      </c>
      <c r="O431" s="46">
        <v>0</v>
      </c>
      <c r="P431" s="46">
        <v>0</v>
      </c>
      <c r="Q431" s="15">
        <v>0</v>
      </c>
      <c r="R431" s="15">
        <v>0</v>
      </c>
    </row>
    <row r="432" spans="1:19" x14ac:dyDescent="0.25">
      <c r="A432" s="79" t="s">
        <v>195</v>
      </c>
      <c r="B432" s="79" t="s">
        <v>230</v>
      </c>
      <c r="C432" s="74" t="s">
        <v>21</v>
      </c>
      <c r="D432" s="74" t="s">
        <v>152</v>
      </c>
      <c r="E432" s="74" t="s">
        <v>202</v>
      </c>
      <c r="F432" s="79">
        <v>429</v>
      </c>
      <c r="G432" s="83">
        <v>43269</v>
      </c>
      <c r="H432" s="79">
        <v>0</v>
      </c>
      <c r="I432" s="79">
        <v>0</v>
      </c>
      <c r="J432" s="79">
        <v>0</v>
      </c>
      <c r="K432" s="79">
        <v>1</v>
      </c>
      <c r="L432" s="79">
        <v>0</v>
      </c>
      <c r="M432" s="79">
        <v>0</v>
      </c>
      <c r="N432" s="79">
        <v>0</v>
      </c>
      <c r="O432" s="79">
        <v>0</v>
      </c>
      <c r="P432" s="79">
        <v>0</v>
      </c>
      <c r="Q432" s="15">
        <v>0</v>
      </c>
      <c r="R432" s="15">
        <v>0</v>
      </c>
    </row>
    <row r="433" spans="1:19" x14ac:dyDescent="0.25">
      <c r="A433" s="46" t="s">
        <v>195</v>
      </c>
      <c r="B433" s="46" t="s">
        <v>230</v>
      </c>
      <c r="C433" s="74" t="s">
        <v>32</v>
      </c>
      <c r="D433" s="74" t="s">
        <v>163</v>
      </c>
      <c r="E433" s="74" t="s">
        <v>202</v>
      </c>
      <c r="F433" s="46">
        <v>430</v>
      </c>
      <c r="G433" s="81">
        <v>43269</v>
      </c>
      <c r="H433" s="46">
        <v>0</v>
      </c>
      <c r="I433" s="46">
        <v>0</v>
      </c>
      <c r="J433" s="46">
        <v>0</v>
      </c>
      <c r="K433" s="46">
        <v>1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15">
        <v>0</v>
      </c>
      <c r="R433" s="15">
        <v>0</v>
      </c>
    </row>
    <row r="434" spans="1:19" x14ac:dyDescent="0.25">
      <c r="A434" s="46" t="s">
        <v>195</v>
      </c>
      <c r="B434" s="46" t="s">
        <v>230</v>
      </c>
      <c r="C434" s="74" t="s">
        <v>32</v>
      </c>
      <c r="D434" s="74" t="s">
        <v>163</v>
      </c>
      <c r="E434" s="74" t="s">
        <v>202</v>
      </c>
      <c r="F434" s="46">
        <v>431</v>
      </c>
      <c r="G434" s="81">
        <v>43269</v>
      </c>
      <c r="H434" s="46">
        <v>0</v>
      </c>
      <c r="I434" s="46">
        <v>0</v>
      </c>
      <c r="J434" s="46">
        <v>0</v>
      </c>
      <c r="K434" s="46">
        <v>1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15">
        <v>0</v>
      </c>
      <c r="R434" s="15">
        <v>0</v>
      </c>
    </row>
    <row r="435" spans="1:19" x14ac:dyDescent="0.25">
      <c r="A435" s="46" t="s">
        <v>195</v>
      </c>
      <c r="B435" s="46" t="s">
        <v>230</v>
      </c>
      <c r="C435" s="74" t="s">
        <v>31</v>
      </c>
      <c r="D435" s="74" t="s">
        <v>162</v>
      </c>
      <c r="E435" s="74" t="s">
        <v>206</v>
      </c>
      <c r="F435" s="46">
        <v>432</v>
      </c>
      <c r="G435" s="81">
        <v>43269</v>
      </c>
      <c r="H435" s="46">
        <v>0</v>
      </c>
      <c r="I435" s="46">
        <v>0</v>
      </c>
      <c r="J435" s="46">
        <v>0</v>
      </c>
      <c r="K435" s="46">
        <v>1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15">
        <v>0</v>
      </c>
      <c r="R435" s="15">
        <v>0</v>
      </c>
    </row>
    <row r="436" spans="1:19" x14ac:dyDescent="0.25">
      <c r="A436" s="46" t="s">
        <v>195</v>
      </c>
      <c r="B436" s="46" t="s">
        <v>230</v>
      </c>
      <c r="C436" s="74" t="s">
        <v>31</v>
      </c>
      <c r="D436" s="74" t="s">
        <v>162</v>
      </c>
      <c r="E436" s="74" t="s">
        <v>202</v>
      </c>
      <c r="F436" s="46">
        <v>433</v>
      </c>
      <c r="G436" s="81">
        <v>43269</v>
      </c>
      <c r="H436" s="46">
        <v>0</v>
      </c>
      <c r="I436" s="46">
        <v>0</v>
      </c>
      <c r="J436" s="46">
        <v>0</v>
      </c>
      <c r="K436" s="46">
        <v>1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15">
        <v>0</v>
      </c>
      <c r="R436" s="15">
        <v>0</v>
      </c>
    </row>
    <row r="437" spans="1:19" x14ac:dyDescent="0.25">
      <c r="A437" s="46" t="s">
        <v>195</v>
      </c>
      <c r="B437" s="46" t="s">
        <v>230</v>
      </c>
      <c r="C437" s="74" t="s">
        <v>32</v>
      </c>
      <c r="D437" s="74" t="s">
        <v>163</v>
      </c>
      <c r="E437" s="74" t="s">
        <v>202</v>
      </c>
      <c r="F437" s="46">
        <v>434</v>
      </c>
      <c r="G437" s="81">
        <v>43269</v>
      </c>
      <c r="H437" s="46">
        <v>0</v>
      </c>
      <c r="I437" s="46">
        <v>0</v>
      </c>
      <c r="J437" s="46">
        <v>0</v>
      </c>
      <c r="K437" s="46">
        <v>1</v>
      </c>
      <c r="L437" s="46">
        <v>0</v>
      </c>
      <c r="M437" s="46">
        <v>0</v>
      </c>
      <c r="N437" s="46">
        <v>0</v>
      </c>
      <c r="O437" s="46">
        <v>0</v>
      </c>
      <c r="P437" s="46">
        <v>0</v>
      </c>
      <c r="Q437" s="15">
        <v>0</v>
      </c>
      <c r="R437" s="15">
        <v>0</v>
      </c>
    </row>
    <row r="438" spans="1:19" x14ac:dyDescent="0.25">
      <c r="A438" s="46" t="s">
        <v>195</v>
      </c>
      <c r="B438" s="46" t="s">
        <v>230</v>
      </c>
      <c r="C438" s="74" t="s">
        <v>31</v>
      </c>
      <c r="D438" s="74" t="s">
        <v>162</v>
      </c>
      <c r="E438" s="74" t="s">
        <v>202</v>
      </c>
      <c r="F438" s="46">
        <v>435</v>
      </c>
      <c r="G438" s="81">
        <v>43269</v>
      </c>
      <c r="H438" s="46">
        <v>0</v>
      </c>
      <c r="I438" s="46">
        <v>0</v>
      </c>
      <c r="J438" s="46">
        <v>0</v>
      </c>
      <c r="K438" s="46">
        <v>1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15">
        <v>0</v>
      </c>
      <c r="R438" s="15">
        <v>0</v>
      </c>
    </row>
    <row r="439" spans="1:19" x14ac:dyDescent="0.25">
      <c r="A439" s="46" t="s">
        <v>195</v>
      </c>
      <c r="B439" s="46" t="s">
        <v>230</v>
      </c>
      <c r="C439" s="74" t="s">
        <v>32</v>
      </c>
      <c r="D439" s="74" t="s">
        <v>163</v>
      </c>
      <c r="E439" s="74" t="s">
        <v>202</v>
      </c>
      <c r="F439" s="46">
        <v>436</v>
      </c>
      <c r="G439" s="81">
        <v>43269</v>
      </c>
      <c r="H439" s="46">
        <v>0</v>
      </c>
      <c r="I439" s="46">
        <v>0</v>
      </c>
      <c r="J439" s="46">
        <v>0</v>
      </c>
      <c r="K439" s="46">
        <v>1</v>
      </c>
      <c r="L439" s="46">
        <v>0</v>
      </c>
      <c r="M439" s="46">
        <v>0</v>
      </c>
      <c r="N439" s="46">
        <v>0</v>
      </c>
      <c r="O439" s="46">
        <v>0</v>
      </c>
      <c r="P439" s="46">
        <v>0</v>
      </c>
      <c r="Q439" s="15">
        <v>0</v>
      </c>
      <c r="R439" s="15">
        <v>0</v>
      </c>
    </row>
    <row r="440" spans="1:19" x14ac:dyDescent="0.25">
      <c r="A440" s="46" t="s">
        <v>195</v>
      </c>
      <c r="B440" s="46" t="s">
        <v>230</v>
      </c>
      <c r="C440" s="74" t="s">
        <v>31</v>
      </c>
      <c r="D440" s="74" t="s">
        <v>162</v>
      </c>
      <c r="E440" s="74" t="s">
        <v>206</v>
      </c>
      <c r="F440" s="46">
        <v>437</v>
      </c>
      <c r="G440" s="81">
        <v>43269</v>
      </c>
      <c r="H440" s="46">
        <v>0</v>
      </c>
      <c r="I440" s="46">
        <v>0</v>
      </c>
      <c r="J440" s="46">
        <v>0</v>
      </c>
      <c r="K440" s="46">
        <v>1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15">
        <v>0</v>
      </c>
      <c r="R440" s="15">
        <v>0</v>
      </c>
    </row>
    <row r="441" spans="1:19" x14ac:dyDescent="0.25">
      <c r="A441" s="46" t="s">
        <v>195</v>
      </c>
      <c r="B441" s="46" t="s">
        <v>230</v>
      </c>
      <c r="C441" s="74" t="s">
        <v>31</v>
      </c>
      <c r="D441" s="74" t="s">
        <v>162</v>
      </c>
      <c r="E441" s="74" t="s">
        <v>202</v>
      </c>
      <c r="F441" s="46">
        <v>438</v>
      </c>
      <c r="G441" s="81">
        <v>43269</v>
      </c>
      <c r="H441" s="46">
        <v>0</v>
      </c>
      <c r="I441" s="46">
        <v>0</v>
      </c>
      <c r="J441" s="46">
        <v>0</v>
      </c>
      <c r="K441" s="46">
        <v>1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15">
        <v>0</v>
      </c>
      <c r="R441" s="15">
        <v>0</v>
      </c>
    </row>
    <row r="442" spans="1:19" x14ac:dyDescent="0.25">
      <c r="A442" s="46" t="s">
        <v>195</v>
      </c>
      <c r="B442" s="46" t="s">
        <v>230</v>
      </c>
      <c r="C442" s="74" t="s">
        <v>232</v>
      </c>
      <c r="D442" s="74" t="s">
        <v>169</v>
      </c>
      <c r="E442" s="74" t="s">
        <v>202</v>
      </c>
      <c r="F442" s="46">
        <v>439</v>
      </c>
      <c r="G442" s="81">
        <v>43269</v>
      </c>
      <c r="H442" s="46">
        <v>0</v>
      </c>
      <c r="I442" s="46">
        <v>0</v>
      </c>
      <c r="J442" s="46">
        <v>0</v>
      </c>
      <c r="K442" s="46">
        <v>1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15">
        <v>0</v>
      </c>
      <c r="R442" s="15">
        <v>0</v>
      </c>
    </row>
    <row r="443" spans="1:19" s="79" customFormat="1" x14ac:dyDescent="0.25">
      <c r="A443" s="46" t="s">
        <v>250</v>
      </c>
      <c r="B443" s="46" t="s">
        <v>244</v>
      </c>
      <c r="C443" s="74" t="s">
        <v>39</v>
      </c>
      <c r="D443" s="74" t="s">
        <v>170</v>
      </c>
      <c r="E443" s="74" t="s">
        <v>202</v>
      </c>
      <c r="F443" s="46">
        <v>440</v>
      </c>
      <c r="G443" s="81">
        <v>43277</v>
      </c>
      <c r="H443" s="46">
        <v>0</v>
      </c>
      <c r="I443" s="46">
        <v>0</v>
      </c>
      <c r="J443" s="46">
        <v>0</v>
      </c>
      <c r="K443" s="46">
        <v>0</v>
      </c>
      <c r="L443" s="46">
        <v>1</v>
      </c>
      <c r="M443" s="46">
        <v>0</v>
      </c>
      <c r="N443" s="46">
        <v>0</v>
      </c>
      <c r="O443" s="46">
        <v>0</v>
      </c>
      <c r="P443" s="46">
        <v>0</v>
      </c>
      <c r="Q443" s="15">
        <v>0</v>
      </c>
      <c r="R443" s="15">
        <v>0</v>
      </c>
      <c r="S443" s="15"/>
    </row>
    <row r="444" spans="1:19" s="79" customFormat="1" x14ac:dyDescent="0.25">
      <c r="A444" s="46" t="s">
        <v>195</v>
      </c>
      <c r="B444" s="46" t="s">
        <v>230</v>
      </c>
      <c r="C444" s="74" t="s">
        <v>21</v>
      </c>
      <c r="D444" s="74" t="s">
        <v>152</v>
      </c>
      <c r="E444" s="74" t="s">
        <v>202</v>
      </c>
      <c r="F444" s="46">
        <v>441</v>
      </c>
      <c r="G444" s="81">
        <v>43280</v>
      </c>
      <c r="H444" s="46">
        <v>0</v>
      </c>
      <c r="I444" s="46">
        <v>0</v>
      </c>
      <c r="J444" s="46">
        <v>0</v>
      </c>
      <c r="K444" s="46">
        <v>0</v>
      </c>
      <c r="L444" s="46">
        <v>0</v>
      </c>
      <c r="M444" s="46">
        <v>1</v>
      </c>
      <c r="N444" s="46">
        <v>0</v>
      </c>
      <c r="O444" s="46">
        <v>0</v>
      </c>
      <c r="P444" s="46">
        <v>0</v>
      </c>
      <c r="Q444" s="79">
        <v>0</v>
      </c>
      <c r="R444" s="79">
        <v>0</v>
      </c>
    </row>
    <row r="445" spans="1:19" x14ac:dyDescent="0.25">
      <c r="A445" s="46" t="s">
        <v>195</v>
      </c>
      <c r="B445" s="46" t="s">
        <v>230</v>
      </c>
      <c r="C445" s="74" t="s">
        <v>232</v>
      </c>
      <c r="D445" s="74" t="s">
        <v>169</v>
      </c>
      <c r="E445" s="74" t="s">
        <v>202</v>
      </c>
      <c r="F445" s="46">
        <v>442</v>
      </c>
      <c r="G445" s="81">
        <v>43280</v>
      </c>
      <c r="H445" s="46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1</v>
      </c>
      <c r="N445" s="46">
        <v>0</v>
      </c>
      <c r="O445" s="46">
        <v>0</v>
      </c>
      <c r="P445" s="46">
        <v>0</v>
      </c>
      <c r="Q445" s="15">
        <v>0</v>
      </c>
      <c r="R445" s="15">
        <v>0</v>
      </c>
    </row>
    <row r="446" spans="1:19" x14ac:dyDescent="0.25">
      <c r="A446" s="46" t="s">
        <v>195</v>
      </c>
      <c r="B446" s="46" t="s">
        <v>230</v>
      </c>
      <c r="C446" s="74" t="s">
        <v>41</v>
      </c>
      <c r="D446" s="74" t="s">
        <v>172</v>
      </c>
      <c r="E446" s="74" t="s">
        <v>202</v>
      </c>
      <c r="F446" s="46">
        <v>443</v>
      </c>
      <c r="G446" s="81">
        <v>43280</v>
      </c>
      <c r="H446" s="46">
        <v>0</v>
      </c>
      <c r="I446" s="46">
        <v>0</v>
      </c>
      <c r="J446" s="46">
        <v>0</v>
      </c>
      <c r="K446" s="46">
        <v>0</v>
      </c>
      <c r="L446" s="46">
        <v>0</v>
      </c>
      <c r="M446" s="46">
        <v>1</v>
      </c>
      <c r="N446" s="46">
        <v>0</v>
      </c>
      <c r="O446" s="46">
        <v>0</v>
      </c>
      <c r="P446" s="46">
        <v>0</v>
      </c>
      <c r="Q446" s="79">
        <v>0</v>
      </c>
      <c r="R446" s="79">
        <v>0</v>
      </c>
      <c r="S446" s="79"/>
    </row>
    <row r="447" spans="1:19" x14ac:dyDescent="0.25">
      <c r="A447" s="46" t="s">
        <v>195</v>
      </c>
      <c r="B447" s="46" t="s">
        <v>230</v>
      </c>
      <c r="C447" s="74" t="s">
        <v>31</v>
      </c>
      <c r="D447" s="74" t="s">
        <v>162</v>
      </c>
      <c r="E447" s="74" t="s">
        <v>206</v>
      </c>
      <c r="F447" s="46">
        <v>444</v>
      </c>
      <c r="G447" s="81">
        <v>43280</v>
      </c>
      <c r="H447" s="46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1</v>
      </c>
      <c r="N447" s="46">
        <v>0</v>
      </c>
      <c r="O447" s="46">
        <v>0</v>
      </c>
      <c r="P447" s="46">
        <v>0</v>
      </c>
      <c r="Q447" s="15">
        <v>0</v>
      </c>
      <c r="R447" s="15">
        <v>0</v>
      </c>
    </row>
    <row r="448" spans="1:19" x14ac:dyDescent="0.25">
      <c r="A448" s="46" t="s">
        <v>195</v>
      </c>
      <c r="B448" s="46" t="s">
        <v>230</v>
      </c>
      <c r="C448" s="74" t="s">
        <v>32</v>
      </c>
      <c r="D448" s="74" t="s">
        <v>163</v>
      </c>
      <c r="E448" s="74" t="s">
        <v>202</v>
      </c>
      <c r="F448" s="46">
        <v>445</v>
      </c>
      <c r="G448" s="81">
        <v>43280</v>
      </c>
      <c r="H448" s="46">
        <v>0</v>
      </c>
      <c r="I448" s="46">
        <v>0</v>
      </c>
      <c r="J448" s="46">
        <v>0</v>
      </c>
      <c r="K448" s="46">
        <v>0</v>
      </c>
      <c r="L448" s="46">
        <v>0</v>
      </c>
      <c r="M448" s="46">
        <v>1</v>
      </c>
      <c r="N448" s="46">
        <v>0</v>
      </c>
      <c r="O448" s="46">
        <v>0</v>
      </c>
      <c r="P448" s="46">
        <v>0</v>
      </c>
      <c r="Q448" s="79">
        <v>0</v>
      </c>
      <c r="R448" s="79">
        <v>0</v>
      </c>
      <c r="S448" s="79"/>
    </row>
    <row r="449" spans="1:18" x14ac:dyDescent="0.25">
      <c r="A449" s="46" t="s">
        <v>195</v>
      </c>
      <c r="B449" s="46" t="s">
        <v>230</v>
      </c>
      <c r="C449" s="74" t="s">
        <v>31</v>
      </c>
      <c r="D449" s="74" t="s">
        <v>162</v>
      </c>
      <c r="E449" s="74" t="s">
        <v>202</v>
      </c>
      <c r="F449" s="46">
        <v>446</v>
      </c>
      <c r="G449" s="81">
        <v>43280</v>
      </c>
      <c r="H449" s="46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1</v>
      </c>
      <c r="N449" s="46">
        <v>0</v>
      </c>
      <c r="O449" s="46">
        <v>0</v>
      </c>
      <c r="P449" s="46">
        <v>0</v>
      </c>
      <c r="Q449" s="15">
        <v>0</v>
      </c>
      <c r="R449" s="15">
        <v>0</v>
      </c>
    </row>
    <row r="450" spans="1:18" x14ac:dyDescent="0.25">
      <c r="A450" s="46" t="s">
        <v>250</v>
      </c>
      <c r="B450" s="46" t="s">
        <v>244</v>
      </c>
      <c r="C450" s="74" t="s">
        <v>39</v>
      </c>
      <c r="D450" s="74" t="s">
        <v>170</v>
      </c>
      <c r="E450" s="74" t="s">
        <v>202</v>
      </c>
      <c r="F450" s="46">
        <v>447</v>
      </c>
      <c r="G450" s="81">
        <v>43280</v>
      </c>
      <c r="H450" s="46">
        <v>0</v>
      </c>
      <c r="I450" s="46">
        <v>0</v>
      </c>
      <c r="J450" s="46">
        <v>0</v>
      </c>
      <c r="K450" s="46">
        <v>0</v>
      </c>
      <c r="L450" s="46">
        <v>0</v>
      </c>
      <c r="M450" s="46">
        <v>1</v>
      </c>
      <c r="N450" s="46">
        <v>0</v>
      </c>
      <c r="O450" s="46">
        <v>0</v>
      </c>
      <c r="P450" s="46">
        <v>0</v>
      </c>
      <c r="Q450" s="15">
        <v>0</v>
      </c>
      <c r="R450" s="15">
        <v>0</v>
      </c>
    </row>
    <row r="451" spans="1:18" x14ac:dyDescent="0.25">
      <c r="A451" s="46" t="s">
        <v>250</v>
      </c>
      <c r="B451" s="46" t="s">
        <v>244</v>
      </c>
      <c r="C451" s="74" t="s">
        <v>39</v>
      </c>
      <c r="D451" s="74" t="s">
        <v>170</v>
      </c>
      <c r="E451" s="74" t="s">
        <v>202</v>
      </c>
      <c r="F451" s="46">
        <v>448</v>
      </c>
      <c r="G451" s="81">
        <v>43280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1</v>
      </c>
      <c r="N451" s="46">
        <v>0</v>
      </c>
      <c r="O451" s="46">
        <v>0</v>
      </c>
      <c r="P451" s="46">
        <v>0</v>
      </c>
      <c r="Q451" s="15">
        <v>0</v>
      </c>
      <c r="R451" s="15">
        <v>0</v>
      </c>
    </row>
    <row r="452" spans="1:18" x14ac:dyDescent="0.25">
      <c r="A452" s="46" t="s">
        <v>250</v>
      </c>
      <c r="B452" s="46" t="s">
        <v>244</v>
      </c>
      <c r="C452" s="74" t="s">
        <v>235</v>
      </c>
      <c r="D452" s="74" t="s">
        <v>158</v>
      </c>
      <c r="E452" s="74" t="s">
        <v>206</v>
      </c>
      <c r="F452" s="46">
        <v>449</v>
      </c>
      <c r="G452" s="81">
        <v>43280</v>
      </c>
      <c r="H452" s="46">
        <v>0</v>
      </c>
      <c r="I452" s="46">
        <v>0</v>
      </c>
      <c r="J452" s="46">
        <v>0</v>
      </c>
      <c r="K452" s="46">
        <v>0</v>
      </c>
      <c r="L452" s="46">
        <v>0</v>
      </c>
      <c r="M452" s="46">
        <v>1</v>
      </c>
      <c r="N452" s="46">
        <v>0</v>
      </c>
      <c r="O452" s="46">
        <v>0</v>
      </c>
      <c r="P452" s="46">
        <v>0</v>
      </c>
      <c r="Q452" s="15">
        <v>0</v>
      </c>
      <c r="R452" s="15">
        <v>0</v>
      </c>
    </row>
    <row r="453" spans="1:18" x14ac:dyDescent="0.25">
      <c r="A453" s="46" t="s">
        <v>250</v>
      </c>
      <c r="B453" s="46" t="s">
        <v>244</v>
      </c>
      <c r="C453" s="74" t="s">
        <v>21</v>
      </c>
      <c r="D453" s="74" t="s">
        <v>152</v>
      </c>
      <c r="E453" s="74" t="s">
        <v>202</v>
      </c>
      <c r="F453" s="46">
        <v>450</v>
      </c>
      <c r="G453" s="81">
        <v>43280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1</v>
      </c>
      <c r="N453" s="46">
        <v>0</v>
      </c>
      <c r="O453" s="46">
        <v>0</v>
      </c>
      <c r="P453" s="46">
        <v>0</v>
      </c>
      <c r="Q453" s="15">
        <v>0</v>
      </c>
      <c r="R453" s="15">
        <v>0</v>
      </c>
    </row>
    <row r="454" spans="1:18" x14ac:dyDescent="0.25">
      <c r="A454" s="46" t="s">
        <v>250</v>
      </c>
      <c r="B454" s="46" t="s">
        <v>244</v>
      </c>
      <c r="C454" s="74" t="s">
        <v>13</v>
      </c>
      <c r="D454" s="74" t="s">
        <v>144</v>
      </c>
      <c r="E454" s="74" t="s">
        <v>202</v>
      </c>
      <c r="F454" s="46">
        <v>451</v>
      </c>
      <c r="G454" s="81">
        <v>43280</v>
      </c>
      <c r="H454" s="46">
        <v>0</v>
      </c>
      <c r="I454" s="46">
        <v>0</v>
      </c>
      <c r="J454" s="46">
        <v>0</v>
      </c>
      <c r="K454" s="46">
        <v>0</v>
      </c>
      <c r="L454" s="46">
        <v>0</v>
      </c>
      <c r="M454" s="46">
        <v>1</v>
      </c>
      <c r="N454" s="46">
        <v>0</v>
      </c>
      <c r="O454" s="46">
        <v>0</v>
      </c>
      <c r="P454" s="46">
        <v>0</v>
      </c>
      <c r="Q454" s="15">
        <v>0</v>
      </c>
      <c r="R454" s="15">
        <v>0</v>
      </c>
    </row>
    <row r="455" spans="1:18" x14ac:dyDescent="0.25">
      <c r="A455" s="46" t="s">
        <v>236</v>
      </c>
      <c r="B455" s="46" t="s">
        <v>237</v>
      </c>
      <c r="C455" s="74" t="s">
        <v>232</v>
      </c>
      <c r="D455" s="74" t="s">
        <v>169</v>
      </c>
      <c r="E455" s="74" t="s">
        <v>202</v>
      </c>
      <c r="F455" s="46">
        <v>453</v>
      </c>
      <c r="G455" s="81">
        <v>43280</v>
      </c>
      <c r="H455" s="46">
        <v>0</v>
      </c>
      <c r="I455" s="46">
        <v>0</v>
      </c>
      <c r="J455" s="46">
        <v>1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15">
        <v>0</v>
      </c>
      <c r="R455" s="15">
        <v>0</v>
      </c>
    </row>
    <row r="456" spans="1:18" x14ac:dyDescent="0.25">
      <c r="A456" s="46" t="s">
        <v>209</v>
      </c>
      <c r="B456" s="46" t="s">
        <v>210</v>
      </c>
      <c r="C456" s="74" t="s">
        <v>235</v>
      </c>
      <c r="D456" s="74" t="s">
        <v>158</v>
      </c>
      <c r="E456" s="74" t="s">
        <v>202</v>
      </c>
      <c r="F456" s="46">
        <v>454</v>
      </c>
      <c r="G456" s="81">
        <v>43281</v>
      </c>
      <c r="H456" s="46">
        <v>0</v>
      </c>
      <c r="I456" s="46">
        <v>0</v>
      </c>
      <c r="J456" s="46">
        <v>0</v>
      </c>
      <c r="K456" s="46">
        <v>0</v>
      </c>
      <c r="L456" s="46">
        <v>0</v>
      </c>
      <c r="M456" s="46">
        <v>0</v>
      </c>
      <c r="N456" s="46">
        <v>1</v>
      </c>
      <c r="O456" s="46">
        <v>0</v>
      </c>
      <c r="P456" s="46">
        <v>0</v>
      </c>
      <c r="Q456" s="15">
        <v>0</v>
      </c>
      <c r="R456" s="15">
        <v>0</v>
      </c>
    </row>
    <row r="457" spans="1:18" x14ac:dyDescent="0.25">
      <c r="A457" s="46" t="s">
        <v>209</v>
      </c>
      <c r="B457" s="46" t="s">
        <v>210</v>
      </c>
      <c r="C457" s="74" t="s">
        <v>235</v>
      </c>
      <c r="D457" s="74" t="s">
        <v>158</v>
      </c>
      <c r="E457" s="74" t="s">
        <v>202</v>
      </c>
      <c r="F457" s="46">
        <v>455</v>
      </c>
      <c r="G457" s="81">
        <v>43281</v>
      </c>
      <c r="H457" s="46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1</v>
      </c>
      <c r="O457" s="46">
        <v>0</v>
      </c>
      <c r="P457" s="46">
        <v>0</v>
      </c>
      <c r="Q457" s="15">
        <v>0</v>
      </c>
      <c r="R457" s="15">
        <v>0</v>
      </c>
    </row>
    <row r="458" spans="1:18" x14ac:dyDescent="0.25">
      <c r="A458" s="46" t="s">
        <v>209</v>
      </c>
      <c r="B458" s="46" t="s">
        <v>210</v>
      </c>
      <c r="C458" s="74" t="s">
        <v>205</v>
      </c>
      <c r="D458" s="74" t="s">
        <v>161</v>
      </c>
      <c r="E458" s="74" t="s">
        <v>202</v>
      </c>
      <c r="F458" s="46">
        <v>456</v>
      </c>
      <c r="G458" s="81">
        <v>43281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  <c r="M458" s="46">
        <v>0</v>
      </c>
      <c r="N458" s="46">
        <v>1</v>
      </c>
      <c r="O458" s="46">
        <v>0</v>
      </c>
      <c r="P458" s="46">
        <v>0</v>
      </c>
      <c r="Q458" s="15">
        <v>0</v>
      </c>
      <c r="R458" s="15">
        <v>0</v>
      </c>
    </row>
    <row r="459" spans="1:18" x14ac:dyDescent="0.25">
      <c r="A459" s="46" t="s">
        <v>209</v>
      </c>
      <c r="B459" s="46" t="s">
        <v>210</v>
      </c>
      <c r="C459" s="74" t="s">
        <v>13</v>
      </c>
      <c r="D459" s="74" t="s">
        <v>144</v>
      </c>
      <c r="E459" s="74" t="s">
        <v>202</v>
      </c>
      <c r="F459" s="46">
        <v>457</v>
      </c>
      <c r="G459" s="81">
        <v>43281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1</v>
      </c>
      <c r="O459" s="46">
        <v>0</v>
      </c>
      <c r="P459" s="46">
        <v>0</v>
      </c>
      <c r="Q459" s="15">
        <v>0</v>
      </c>
      <c r="R459" s="15">
        <v>0</v>
      </c>
    </row>
    <row r="460" spans="1:18" x14ac:dyDescent="0.25">
      <c r="A460" s="46" t="s">
        <v>209</v>
      </c>
      <c r="B460" s="46" t="s">
        <v>210</v>
      </c>
      <c r="C460" s="74" t="s">
        <v>16</v>
      </c>
      <c r="D460" s="74" t="s">
        <v>147</v>
      </c>
      <c r="E460" s="74" t="s">
        <v>202</v>
      </c>
      <c r="F460" s="46">
        <v>458</v>
      </c>
      <c r="G460" s="81">
        <v>43281</v>
      </c>
      <c r="H460" s="46">
        <v>0</v>
      </c>
      <c r="I460" s="46">
        <v>0</v>
      </c>
      <c r="J460" s="46">
        <v>0</v>
      </c>
      <c r="K460" s="46">
        <v>0</v>
      </c>
      <c r="L460" s="46">
        <v>0</v>
      </c>
      <c r="M460" s="46">
        <v>0</v>
      </c>
      <c r="N460" s="46">
        <v>1</v>
      </c>
      <c r="O460" s="46">
        <v>0</v>
      </c>
      <c r="P460" s="46">
        <v>0</v>
      </c>
      <c r="Q460" s="15">
        <v>0</v>
      </c>
      <c r="R460" s="15">
        <v>0</v>
      </c>
    </row>
    <row r="461" spans="1:18" x14ac:dyDescent="0.25">
      <c r="A461" s="46" t="s">
        <v>209</v>
      </c>
      <c r="B461" s="46" t="s">
        <v>210</v>
      </c>
      <c r="C461" s="74" t="s">
        <v>44</v>
      </c>
      <c r="D461" s="74" t="s">
        <v>175</v>
      </c>
      <c r="E461" s="74" t="s">
        <v>202</v>
      </c>
      <c r="F461" s="46">
        <v>460</v>
      </c>
      <c r="G461" s="81">
        <v>43281</v>
      </c>
      <c r="H461" s="82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1</v>
      </c>
      <c r="O461" s="46">
        <v>0</v>
      </c>
      <c r="P461" s="46">
        <v>0</v>
      </c>
      <c r="Q461" s="15">
        <v>1</v>
      </c>
      <c r="R461" s="15">
        <v>0</v>
      </c>
    </row>
    <row r="462" spans="1:18" x14ac:dyDescent="0.25">
      <c r="A462" s="46" t="s">
        <v>209</v>
      </c>
      <c r="B462" s="46" t="s">
        <v>210</v>
      </c>
      <c r="C462" s="74" t="s">
        <v>13</v>
      </c>
      <c r="D462" s="74" t="s">
        <v>144</v>
      </c>
      <c r="E462" s="74" t="s">
        <v>202</v>
      </c>
      <c r="F462" s="46">
        <v>461</v>
      </c>
      <c r="G462" s="81">
        <v>43281</v>
      </c>
      <c r="H462" s="46">
        <v>0</v>
      </c>
      <c r="I462" s="46">
        <v>0</v>
      </c>
      <c r="J462" s="46">
        <v>0</v>
      </c>
      <c r="K462" s="46">
        <v>0</v>
      </c>
      <c r="L462" s="46">
        <v>0</v>
      </c>
      <c r="M462" s="46">
        <v>0</v>
      </c>
      <c r="N462" s="46">
        <v>1</v>
      </c>
      <c r="O462" s="46">
        <v>0</v>
      </c>
      <c r="P462" s="46">
        <v>0</v>
      </c>
      <c r="Q462" s="15">
        <v>0</v>
      </c>
      <c r="R462" s="15">
        <v>0</v>
      </c>
    </row>
    <row r="463" spans="1:18" x14ac:dyDescent="0.25">
      <c r="A463" s="46" t="s">
        <v>209</v>
      </c>
      <c r="B463" s="46" t="s">
        <v>210</v>
      </c>
      <c r="C463" s="74" t="s">
        <v>205</v>
      </c>
      <c r="D463" s="74" t="s">
        <v>161</v>
      </c>
      <c r="E463" s="74" t="s">
        <v>202</v>
      </c>
      <c r="F463" s="46">
        <v>462</v>
      </c>
      <c r="G463" s="81">
        <v>43281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1</v>
      </c>
      <c r="O463" s="46">
        <v>0</v>
      </c>
      <c r="P463" s="46">
        <v>0</v>
      </c>
      <c r="Q463" s="15">
        <v>0</v>
      </c>
      <c r="R463" s="15">
        <v>0</v>
      </c>
    </row>
    <row r="464" spans="1:18" x14ac:dyDescent="0.25">
      <c r="A464" s="46" t="s">
        <v>209</v>
      </c>
      <c r="B464" s="46" t="s">
        <v>210</v>
      </c>
      <c r="C464" s="74" t="s">
        <v>21</v>
      </c>
      <c r="D464" s="74" t="s">
        <v>152</v>
      </c>
      <c r="E464" s="74" t="s">
        <v>202</v>
      </c>
      <c r="F464" s="46">
        <v>463</v>
      </c>
      <c r="G464" s="81">
        <v>43281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  <c r="M464" s="46">
        <v>0</v>
      </c>
      <c r="N464" s="46">
        <v>1</v>
      </c>
      <c r="O464" s="46">
        <v>0</v>
      </c>
      <c r="P464" s="46">
        <v>0</v>
      </c>
      <c r="Q464" s="15">
        <v>0</v>
      </c>
      <c r="R464" s="15">
        <v>0</v>
      </c>
    </row>
    <row r="465" spans="1:19" x14ac:dyDescent="0.25">
      <c r="A465" s="46" t="s">
        <v>209</v>
      </c>
      <c r="B465" s="46" t="s">
        <v>210</v>
      </c>
      <c r="C465" s="74" t="s">
        <v>21</v>
      </c>
      <c r="D465" s="74" t="s">
        <v>152</v>
      </c>
      <c r="E465" s="74" t="s">
        <v>202</v>
      </c>
      <c r="F465" s="46">
        <v>464</v>
      </c>
      <c r="G465" s="81">
        <v>43281</v>
      </c>
      <c r="H465" s="82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1</v>
      </c>
      <c r="O465" s="46">
        <v>0</v>
      </c>
      <c r="P465" s="46">
        <v>0</v>
      </c>
      <c r="Q465" s="15">
        <v>0</v>
      </c>
      <c r="R465" s="15">
        <v>0</v>
      </c>
    </row>
    <row r="466" spans="1:19" x14ac:dyDescent="0.25">
      <c r="A466" s="46" t="s">
        <v>209</v>
      </c>
      <c r="B466" s="46" t="s">
        <v>210</v>
      </c>
      <c r="C466" s="74" t="s">
        <v>205</v>
      </c>
      <c r="D466" s="74" t="s">
        <v>161</v>
      </c>
      <c r="E466" s="74" t="s">
        <v>202</v>
      </c>
      <c r="F466" s="46">
        <v>465</v>
      </c>
      <c r="G466" s="81">
        <v>43281</v>
      </c>
      <c r="H466" s="82">
        <v>0</v>
      </c>
      <c r="I466" s="46">
        <v>0</v>
      </c>
      <c r="J466" s="46">
        <v>0</v>
      </c>
      <c r="K466" s="46">
        <v>0</v>
      </c>
      <c r="L466" s="46">
        <v>0</v>
      </c>
      <c r="M466" s="46">
        <v>0</v>
      </c>
      <c r="N466" s="46">
        <v>1</v>
      </c>
      <c r="O466" s="46">
        <v>0</v>
      </c>
      <c r="P466" s="46">
        <v>0</v>
      </c>
      <c r="Q466" s="15">
        <v>0</v>
      </c>
      <c r="R466" s="15">
        <v>0</v>
      </c>
    </row>
    <row r="467" spans="1:19" x14ac:dyDescent="0.25">
      <c r="A467" s="46" t="s">
        <v>209</v>
      </c>
      <c r="B467" s="46" t="s">
        <v>210</v>
      </c>
      <c r="C467" s="74" t="s">
        <v>21</v>
      </c>
      <c r="D467" s="74" t="s">
        <v>152</v>
      </c>
      <c r="E467" s="74" t="s">
        <v>202</v>
      </c>
      <c r="F467" s="46">
        <v>466</v>
      </c>
      <c r="G467" s="81">
        <v>43281</v>
      </c>
      <c r="H467" s="82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1</v>
      </c>
      <c r="O467" s="46">
        <v>0</v>
      </c>
      <c r="P467" s="46">
        <v>0</v>
      </c>
      <c r="Q467" s="15">
        <v>0</v>
      </c>
      <c r="R467" s="15">
        <v>0</v>
      </c>
    </row>
    <row r="468" spans="1:19" x14ac:dyDescent="0.25">
      <c r="A468" s="46" t="s">
        <v>209</v>
      </c>
      <c r="B468" s="46" t="s">
        <v>210</v>
      </c>
      <c r="C468" s="74" t="s">
        <v>235</v>
      </c>
      <c r="D468" s="74" t="s">
        <v>158</v>
      </c>
      <c r="E468" s="74" t="s">
        <v>202</v>
      </c>
      <c r="F468" s="46">
        <v>467</v>
      </c>
      <c r="G468" s="81">
        <v>43281</v>
      </c>
      <c r="H468" s="82">
        <v>0</v>
      </c>
      <c r="I468" s="46">
        <v>0</v>
      </c>
      <c r="J468" s="46">
        <v>0</v>
      </c>
      <c r="K468" s="46">
        <v>0</v>
      </c>
      <c r="L468" s="46">
        <v>0</v>
      </c>
      <c r="M468" s="46">
        <v>0</v>
      </c>
      <c r="N468" s="46">
        <v>1</v>
      </c>
      <c r="O468" s="46">
        <v>0</v>
      </c>
      <c r="P468" s="46">
        <v>0</v>
      </c>
      <c r="Q468" s="15">
        <v>0</v>
      </c>
      <c r="R468" s="15">
        <v>0</v>
      </c>
    </row>
    <row r="469" spans="1:19" x14ac:dyDescent="0.25">
      <c r="A469" s="46" t="s">
        <v>209</v>
      </c>
      <c r="B469" s="46" t="s">
        <v>210</v>
      </c>
      <c r="C469" s="74" t="s">
        <v>205</v>
      </c>
      <c r="D469" s="74" t="s">
        <v>161</v>
      </c>
      <c r="E469" s="74" t="s">
        <v>202</v>
      </c>
      <c r="F469" s="46">
        <v>468</v>
      </c>
      <c r="G469" s="81">
        <v>43281</v>
      </c>
      <c r="H469" s="82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1</v>
      </c>
      <c r="O469" s="46">
        <v>0</v>
      </c>
      <c r="P469" s="46">
        <v>0</v>
      </c>
      <c r="Q469" s="15">
        <v>0</v>
      </c>
      <c r="R469" s="15">
        <v>0</v>
      </c>
    </row>
    <row r="470" spans="1:19" x14ac:dyDescent="0.25">
      <c r="A470" s="46" t="s">
        <v>209</v>
      </c>
      <c r="B470" s="46" t="s">
        <v>210</v>
      </c>
      <c r="C470" s="74" t="s">
        <v>205</v>
      </c>
      <c r="D470" s="74" t="s">
        <v>161</v>
      </c>
      <c r="E470" s="74" t="s">
        <v>202</v>
      </c>
      <c r="F470" s="46">
        <v>469</v>
      </c>
      <c r="G470" s="81">
        <v>43281</v>
      </c>
      <c r="H470" s="82">
        <v>0</v>
      </c>
      <c r="I470" s="46">
        <v>0</v>
      </c>
      <c r="J470" s="46">
        <v>0</v>
      </c>
      <c r="K470" s="46">
        <v>0</v>
      </c>
      <c r="L470" s="46">
        <v>0</v>
      </c>
      <c r="M470" s="46">
        <v>0</v>
      </c>
      <c r="N470" s="46">
        <v>1</v>
      </c>
      <c r="O470" s="46">
        <v>0</v>
      </c>
      <c r="P470" s="46">
        <v>0</v>
      </c>
      <c r="Q470" s="15">
        <v>0</v>
      </c>
      <c r="R470" s="15">
        <v>0</v>
      </c>
    </row>
    <row r="471" spans="1:19" x14ac:dyDescent="0.25">
      <c r="A471" s="46" t="s">
        <v>209</v>
      </c>
      <c r="B471" s="46" t="s">
        <v>210</v>
      </c>
      <c r="C471" s="74" t="s">
        <v>16</v>
      </c>
      <c r="D471" s="74" t="s">
        <v>147</v>
      </c>
      <c r="E471" s="74" t="s">
        <v>202</v>
      </c>
      <c r="F471" s="46">
        <v>470</v>
      </c>
      <c r="G471" s="81">
        <v>43281</v>
      </c>
      <c r="H471" s="82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1</v>
      </c>
      <c r="O471" s="46">
        <v>0</v>
      </c>
      <c r="P471" s="46">
        <v>0</v>
      </c>
      <c r="Q471" s="15">
        <v>0</v>
      </c>
      <c r="R471" s="15">
        <v>0</v>
      </c>
    </row>
    <row r="472" spans="1:19" x14ac:dyDescent="0.25">
      <c r="A472" s="46" t="s">
        <v>209</v>
      </c>
      <c r="B472" s="46" t="s">
        <v>210</v>
      </c>
      <c r="C472" s="74" t="s">
        <v>205</v>
      </c>
      <c r="D472" s="74" t="s">
        <v>161</v>
      </c>
      <c r="E472" s="74" t="s">
        <v>202</v>
      </c>
      <c r="F472" s="46">
        <v>471</v>
      </c>
      <c r="G472" s="81">
        <v>43281</v>
      </c>
      <c r="H472" s="82">
        <v>0</v>
      </c>
      <c r="I472" s="46">
        <v>0</v>
      </c>
      <c r="J472" s="46">
        <v>0</v>
      </c>
      <c r="K472" s="46">
        <v>0</v>
      </c>
      <c r="L472" s="46">
        <v>0</v>
      </c>
      <c r="M472" s="46">
        <v>0</v>
      </c>
      <c r="N472" s="46">
        <v>1</v>
      </c>
      <c r="O472" s="46">
        <v>0</v>
      </c>
      <c r="P472" s="46">
        <v>0</v>
      </c>
      <c r="Q472" s="15">
        <v>0</v>
      </c>
      <c r="R472" s="15">
        <v>0</v>
      </c>
    </row>
    <row r="473" spans="1:19" x14ac:dyDescent="0.25">
      <c r="A473" s="46" t="s">
        <v>209</v>
      </c>
      <c r="B473" s="46" t="s">
        <v>210</v>
      </c>
      <c r="C473" s="74" t="s">
        <v>205</v>
      </c>
      <c r="D473" s="74" t="s">
        <v>161</v>
      </c>
      <c r="E473" s="74" t="s">
        <v>202</v>
      </c>
      <c r="F473" s="46">
        <v>472</v>
      </c>
      <c r="G473" s="81">
        <v>43281</v>
      </c>
      <c r="H473" s="82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1</v>
      </c>
      <c r="O473" s="46">
        <v>0</v>
      </c>
      <c r="P473" s="46">
        <v>0</v>
      </c>
      <c r="Q473" s="15">
        <v>0</v>
      </c>
      <c r="R473" s="15">
        <v>0</v>
      </c>
    </row>
    <row r="474" spans="1:19" x14ac:dyDescent="0.25">
      <c r="A474" s="46" t="s">
        <v>209</v>
      </c>
      <c r="B474" s="46" t="s">
        <v>210</v>
      </c>
      <c r="C474" s="74" t="s">
        <v>205</v>
      </c>
      <c r="D474" s="74" t="s">
        <v>161</v>
      </c>
      <c r="E474" s="74" t="s">
        <v>202</v>
      </c>
      <c r="F474" s="46">
        <v>473</v>
      </c>
      <c r="G474" s="81">
        <v>43281</v>
      </c>
      <c r="H474" s="82">
        <v>0</v>
      </c>
      <c r="I474" s="46">
        <v>0</v>
      </c>
      <c r="J474" s="46">
        <v>0</v>
      </c>
      <c r="K474" s="46">
        <v>0</v>
      </c>
      <c r="L474" s="46">
        <v>0</v>
      </c>
      <c r="M474" s="46">
        <v>0</v>
      </c>
      <c r="N474" s="46">
        <v>1</v>
      </c>
      <c r="O474" s="46">
        <v>0</v>
      </c>
      <c r="P474" s="46">
        <v>0</v>
      </c>
      <c r="Q474" s="15">
        <v>0</v>
      </c>
      <c r="R474" s="15">
        <v>0</v>
      </c>
    </row>
    <row r="475" spans="1:19" x14ac:dyDescent="0.25">
      <c r="A475" s="46" t="s">
        <v>252</v>
      </c>
      <c r="B475" s="46" t="s">
        <v>253</v>
      </c>
      <c r="C475" s="74" t="s">
        <v>21</v>
      </c>
      <c r="D475" s="74" t="s">
        <v>152</v>
      </c>
      <c r="E475" s="74" t="s">
        <v>202</v>
      </c>
      <c r="F475" s="46">
        <v>475</v>
      </c>
      <c r="G475" s="81">
        <v>43284</v>
      </c>
      <c r="H475" s="46">
        <v>0</v>
      </c>
      <c r="I475" s="46">
        <v>0</v>
      </c>
      <c r="J475" s="46">
        <v>0</v>
      </c>
      <c r="K475" s="46">
        <v>1</v>
      </c>
      <c r="L475" s="46">
        <v>0</v>
      </c>
      <c r="M475" s="46">
        <v>0</v>
      </c>
      <c r="N475" s="46">
        <v>0</v>
      </c>
      <c r="O475" s="46">
        <v>0</v>
      </c>
      <c r="P475" s="46">
        <v>0</v>
      </c>
      <c r="Q475" s="15">
        <v>0</v>
      </c>
      <c r="R475" s="15">
        <v>0</v>
      </c>
    </row>
    <row r="476" spans="1:19" x14ac:dyDescent="0.25">
      <c r="A476" s="46" t="s">
        <v>252</v>
      </c>
      <c r="B476" s="46" t="s">
        <v>253</v>
      </c>
      <c r="C476" s="74" t="s">
        <v>235</v>
      </c>
      <c r="D476" s="74" t="s">
        <v>158</v>
      </c>
      <c r="E476" s="74" t="s">
        <v>202</v>
      </c>
      <c r="F476" s="46">
        <v>476</v>
      </c>
      <c r="G476" s="81">
        <v>43284</v>
      </c>
      <c r="H476" s="82">
        <v>0</v>
      </c>
      <c r="I476" s="46">
        <v>0</v>
      </c>
      <c r="J476" s="46">
        <v>0</v>
      </c>
      <c r="K476" s="82">
        <v>1</v>
      </c>
      <c r="L476" s="46">
        <v>1</v>
      </c>
      <c r="M476" s="46">
        <v>1</v>
      </c>
      <c r="N476" s="46">
        <v>0</v>
      </c>
      <c r="O476" s="46">
        <v>0</v>
      </c>
      <c r="P476" s="46">
        <v>0</v>
      </c>
      <c r="Q476" s="15">
        <v>0</v>
      </c>
      <c r="R476" s="15">
        <v>0</v>
      </c>
    </row>
    <row r="477" spans="1:19" x14ac:dyDescent="0.25">
      <c r="A477" s="46" t="s">
        <v>252</v>
      </c>
      <c r="B477" s="46" t="s">
        <v>253</v>
      </c>
      <c r="C477" s="74" t="s">
        <v>235</v>
      </c>
      <c r="D477" s="74" t="s">
        <v>158</v>
      </c>
      <c r="E477" s="74" t="s">
        <v>202</v>
      </c>
      <c r="F477" s="46">
        <v>477</v>
      </c>
      <c r="G477" s="81">
        <v>43284</v>
      </c>
      <c r="H477" s="46">
        <v>0</v>
      </c>
      <c r="I477" s="46">
        <v>0</v>
      </c>
      <c r="J477" s="46">
        <v>0</v>
      </c>
      <c r="K477" s="46">
        <v>1</v>
      </c>
      <c r="L477" s="46">
        <v>0</v>
      </c>
      <c r="M477" s="46">
        <v>0</v>
      </c>
      <c r="N477" s="46">
        <v>0</v>
      </c>
      <c r="O477" s="46">
        <v>0</v>
      </c>
      <c r="P477" s="46">
        <v>0</v>
      </c>
      <c r="Q477" s="15">
        <v>0</v>
      </c>
      <c r="R477" s="15">
        <v>0</v>
      </c>
    </row>
    <row r="478" spans="1:19" x14ac:dyDescent="0.25">
      <c r="A478" s="46" t="s">
        <v>252</v>
      </c>
      <c r="B478" s="46" t="s">
        <v>253</v>
      </c>
      <c r="C478" s="74" t="s">
        <v>12</v>
      </c>
      <c r="D478" s="74" t="s">
        <v>143</v>
      </c>
      <c r="E478" s="74" t="s">
        <v>202</v>
      </c>
      <c r="F478" s="46">
        <v>478</v>
      </c>
      <c r="G478" s="81">
        <v>43284</v>
      </c>
      <c r="H478" s="46">
        <v>0</v>
      </c>
      <c r="I478" s="46">
        <v>0</v>
      </c>
      <c r="J478" s="46">
        <v>0</v>
      </c>
      <c r="K478" s="46">
        <v>1</v>
      </c>
      <c r="L478" s="46">
        <v>0</v>
      </c>
      <c r="M478" s="46">
        <v>0</v>
      </c>
      <c r="N478" s="46">
        <v>0</v>
      </c>
      <c r="O478" s="46">
        <v>0</v>
      </c>
      <c r="P478" s="46">
        <v>0</v>
      </c>
      <c r="Q478" s="15">
        <v>0</v>
      </c>
      <c r="R478" s="15">
        <v>0</v>
      </c>
    </row>
    <row r="479" spans="1:19" s="79" customFormat="1" x14ac:dyDescent="0.25">
      <c r="A479" s="46" t="s">
        <v>252</v>
      </c>
      <c r="B479" s="46" t="s">
        <v>253</v>
      </c>
      <c r="C479" s="74" t="s">
        <v>235</v>
      </c>
      <c r="D479" s="74" t="s">
        <v>158</v>
      </c>
      <c r="E479" s="74" t="s">
        <v>202</v>
      </c>
      <c r="F479" s="46">
        <v>479</v>
      </c>
      <c r="G479" s="81">
        <v>43284</v>
      </c>
      <c r="H479" s="46">
        <v>0</v>
      </c>
      <c r="I479" s="46">
        <v>0</v>
      </c>
      <c r="J479" s="46">
        <v>0</v>
      </c>
      <c r="K479" s="46">
        <v>1</v>
      </c>
      <c r="L479" s="46">
        <v>0</v>
      </c>
      <c r="M479" s="46">
        <v>0</v>
      </c>
      <c r="N479" s="46">
        <v>0</v>
      </c>
      <c r="O479" s="46">
        <v>0</v>
      </c>
      <c r="P479" s="46">
        <v>0</v>
      </c>
      <c r="Q479" s="15">
        <v>0</v>
      </c>
      <c r="R479" s="15">
        <v>0</v>
      </c>
      <c r="S479" s="15"/>
    </row>
    <row r="480" spans="1:19" x14ac:dyDescent="0.25">
      <c r="A480" s="46" t="s">
        <v>252</v>
      </c>
      <c r="B480" s="46" t="s">
        <v>253</v>
      </c>
      <c r="C480" s="74" t="s">
        <v>235</v>
      </c>
      <c r="D480" s="74" t="s">
        <v>158</v>
      </c>
      <c r="E480" s="74" t="s">
        <v>202</v>
      </c>
      <c r="F480" s="46">
        <v>480</v>
      </c>
      <c r="G480" s="81">
        <v>43284</v>
      </c>
      <c r="H480" s="46">
        <v>0</v>
      </c>
      <c r="I480" s="46">
        <v>0</v>
      </c>
      <c r="J480" s="46">
        <v>0</v>
      </c>
      <c r="K480" s="46">
        <v>1</v>
      </c>
      <c r="L480" s="46">
        <v>0</v>
      </c>
      <c r="M480" s="46">
        <v>0</v>
      </c>
      <c r="N480" s="46">
        <v>0</v>
      </c>
      <c r="O480" s="46">
        <v>0</v>
      </c>
      <c r="P480" s="46">
        <v>0</v>
      </c>
      <c r="Q480" s="15">
        <v>0</v>
      </c>
      <c r="R480" s="15">
        <v>0</v>
      </c>
    </row>
    <row r="481" spans="1:19" x14ac:dyDescent="0.25">
      <c r="A481" s="46" t="s">
        <v>252</v>
      </c>
      <c r="B481" s="46" t="s">
        <v>253</v>
      </c>
      <c r="C481" s="74" t="s">
        <v>21</v>
      </c>
      <c r="D481" s="74" t="s">
        <v>152</v>
      </c>
      <c r="E481" s="74" t="s">
        <v>202</v>
      </c>
      <c r="F481" s="46">
        <v>481</v>
      </c>
      <c r="G481" s="81">
        <v>43284</v>
      </c>
      <c r="H481" s="46">
        <v>0</v>
      </c>
      <c r="I481" s="46">
        <v>0</v>
      </c>
      <c r="J481" s="46">
        <v>0</v>
      </c>
      <c r="K481" s="46">
        <v>1</v>
      </c>
      <c r="L481" s="46">
        <v>0</v>
      </c>
      <c r="M481" s="46">
        <v>0</v>
      </c>
      <c r="N481" s="46">
        <v>0</v>
      </c>
      <c r="O481" s="46">
        <v>0</v>
      </c>
      <c r="P481" s="46">
        <v>0</v>
      </c>
      <c r="Q481" s="15">
        <v>0</v>
      </c>
      <c r="R481" s="15">
        <v>0</v>
      </c>
    </row>
    <row r="482" spans="1:19" x14ac:dyDescent="0.25">
      <c r="A482" s="46" t="s">
        <v>252</v>
      </c>
      <c r="B482" s="46" t="s">
        <v>253</v>
      </c>
      <c r="C482" s="74" t="s">
        <v>43</v>
      </c>
      <c r="D482" s="74" t="s">
        <v>174</v>
      </c>
      <c r="E482" s="74" t="s">
        <v>202</v>
      </c>
      <c r="F482" s="46">
        <v>482</v>
      </c>
      <c r="G482" s="81">
        <v>43284</v>
      </c>
      <c r="H482" s="46">
        <v>0</v>
      </c>
      <c r="I482" s="46">
        <v>0</v>
      </c>
      <c r="J482" s="46">
        <v>0</v>
      </c>
      <c r="K482" s="46">
        <v>1</v>
      </c>
      <c r="L482" s="46">
        <v>0</v>
      </c>
      <c r="M482" s="46">
        <v>0</v>
      </c>
      <c r="N482" s="46">
        <v>0</v>
      </c>
      <c r="O482" s="46">
        <v>0</v>
      </c>
      <c r="P482" s="46">
        <v>0</v>
      </c>
      <c r="Q482" s="15">
        <v>0</v>
      </c>
      <c r="R482" s="15">
        <v>0</v>
      </c>
    </row>
    <row r="483" spans="1:19" x14ac:dyDescent="0.25">
      <c r="A483" s="79" t="s">
        <v>252</v>
      </c>
      <c r="B483" s="79" t="s">
        <v>253</v>
      </c>
      <c r="C483" s="74" t="s">
        <v>41</v>
      </c>
      <c r="D483" s="74" t="s">
        <v>172</v>
      </c>
      <c r="E483" s="74" t="s">
        <v>202</v>
      </c>
      <c r="F483" s="79">
        <v>483</v>
      </c>
      <c r="G483" s="83">
        <v>43284</v>
      </c>
      <c r="H483" s="79">
        <v>0</v>
      </c>
      <c r="I483" s="79">
        <v>0</v>
      </c>
      <c r="J483" s="79">
        <v>0</v>
      </c>
      <c r="K483" s="46">
        <v>1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  <c r="Q483" s="15">
        <v>0</v>
      </c>
      <c r="R483" s="15">
        <v>0</v>
      </c>
    </row>
    <row r="484" spans="1:19" x14ac:dyDescent="0.25">
      <c r="A484" s="79" t="s">
        <v>252</v>
      </c>
      <c r="B484" s="79" t="s">
        <v>253</v>
      </c>
      <c r="C484" s="74" t="s">
        <v>21</v>
      </c>
      <c r="D484" s="74" t="s">
        <v>152</v>
      </c>
      <c r="E484" s="74" t="s">
        <v>202</v>
      </c>
      <c r="F484" s="79">
        <v>484</v>
      </c>
      <c r="G484" s="83">
        <v>43284</v>
      </c>
      <c r="H484" s="79">
        <v>0</v>
      </c>
      <c r="I484" s="79">
        <v>0</v>
      </c>
      <c r="J484" s="79">
        <v>0</v>
      </c>
      <c r="K484" s="46">
        <v>1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  <c r="Q484" s="15">
        <v>0</v>
      </c>
      <c r="R484" s="15">
        <v>0</v>
      </c>
    </row>
    <row r="485" spans="1:19" x14ac:dyDescent="0.25">
      <c r="A485" s="46" t="s">
        <v>252</v>
      </c>
      <c r="B485" s="46" t="s">
        <v>253</v>
      </c>
      <c r="C485" s="74" t="s">
        <v>21</v>
      </c>
      <c r="D485" s="74" t="s">
        <v>152</v>
      </c>
      <c r="E485" s="74" t="s">
        <v>202</v>
      </c>
      <c r="F485" s="46">
        <v>485</v>
      </c>
      <c r="G485" s="81">
        <v>43284</v>
      </c>
      <c r="H485" s="46">
        <v>0</v>
      </c>
      <c r="I485" s="46">
        <v>0</v>
      </c>
      <c r="J485" s="46">
        <v>0</v>
      </c>
      <c r="K485" s="46">
        <v>1</v>
      </c>
      <c r="L485" s="46">
        <v>0</v>
      </c>
      <c r="M485" s="46">
        <v>0</v>
      </c>
      <c r="N485" s="46">
        <v>0</v>
      </c>
      <c r="O485" s="46">
        <v>0</v>
      </c>
      <c r="P485" s="46">
        <v>0</v>
      </c>
      <c r="Q485" s="15">
        <v>0</v>
      </c>
      <c r="R485" s="15">
        <v>0</v>
      </c>
    </row>
    <row r="486" spans="1:19" x14ac:dyDescent="0.25">
      <c r="A486" s="46" t="s">
        <v>252</v>
      </c>
      <c r="B486" s="46" t="s">
        <v>253</v>
      </c>
      <c r="C486" s="74" t="s">
        <v>21</v>
      </c>
      <c r="D486" s="74" t="s">
        <v>152</v>
      </c>
      <c r="E486" s="74" t="s">
        <v>202</v>
      </c>
      <c r="F486" s="46">
        <v>486</v>
      </c>
      <c r="G486" s="81">
        <v>43284</v>
      </c>
      <c r="H486" s="46">
        <v>0</v>
      </c>
      <c r="I486" s="46">
        <v>0</v>
      </c>
      <c r="J486" s="46">
        <v>0</v>
      </c>
      <c r="K486" s="46">
        <v>1</v>
      </c>
      <c r="L486" s="46">
        <v>0</v>
      </c>
      <c r="M486" s="46">
        <v>0</v>
      </c>
      <c r="N486" s="46">
        <v>0</v>
      </c>
      <c r="O486" s="46">
        <v>0</v>
      </c>
      <c r="P486" s="46">
        <v>0</v>
      </c>
      <c r="Q486" s="15">
        <v>0</v>
      </c>
      <c r="R486" s="15">
        <v>0</v>
      </c>
    </row>
    <row r="487" spans="1:19" s="84" customFormat="1" x14ac:dyDescent="0.25">
      <c r="A487" s="46" t="s">
        <v>252</v>
      </c>
      <c r="B487" s="46" t="s">
        <v>253</v>
      </c>
      <c r="C487" s="74" t="s">
        <v>21</v>
      </c>
      <c r="D487" s="74" t="s">
        <v>152</v>
      </c>
      <c r="E487" s="74" t="s">
        <v>202</v>
      </c>
      <c r="F487" s="46">
        <v>487</v>
      </c>
      <c r="G487" s="81">
        <v>43284</v>
      </c>
      <c r="H487" s="46">
        <v>0</v>
      </c>
      <c r="I487" s="46">
        <v>0</v>
      </c>
      <c r="J487" s="46">
        <v>0</v>
      </c>
      <c r="K487" s="46">
        <v>1</v>
      </c>
      <c r="L487" s="46">
        <v>0</v>
      </c>
      <c r="M487" s="46">
        <v>0</v>
      </c>
      <c r="N487" s="46">
        <v>0</v>
      </c>
      <c r="O487" s="46">
        <v>0</v>
      </c>
      <c r="P487" s="46">
        <v>0</v>
      </c>
      <c r="Q487" s="15">
        <v>0</v>
      </c>
      <c r="R487" s="15">
        <v>0</v>
      </c>
      <c r="S487" s="15"/>
    </row>
    <row r="488" spans="1:19" x14ac:dyDescent="0.25">
      <c r="A488" s="46" t="s">
        <v>252</v>
      </c>
      <c r="B488" s="46" t="s">
        <v>253</v>
      </c>
      <c r="C488" s="74" t="s">
        <v>13</v>
      </c>
      <c r="D488" s="74" t="s">
        <v>144</v>
      </c>
      <c r="E488" s="74" t="s">
        <v>202</v>
      </c>
      <c r="F488" s="46">
        <v>488</v>
      </c>
      <c r="G488" s="81">
        <v>43284</v>
      </c>
      <c r="H488" s="46">
        <v>0</v>
      </c>
      <c r="I488" s="46">
        <v>0</v>
      </c>
      <c r="J488" s="46">
        <v>0</v>
      </c>
      <c r="K488" s="46">
        <v>1</v>
      </c>
      <c r="L488" s="46">
        <v>0</v>
      </c>
      <c r="M488" s="46">
        <v>0</v>
      </c>
      <c r="N488" s="46">
        <v>0</v>
      </c>
      <c r="O488" s="46">
        <v>0</v>
      </c>
      <c r="P488" s="46">
        <v>0</v>
      </c>
      <c r="Q488" s="15">
        <v>0</v>
      </c>
      <c r="R488" s="15">
        <v>0</v>
      </c>
    </row>
    <row r="489" spans="1:19" x14ac:dyDescent="0.25">
      <c r="A489" s="46" t="s">
        <v>252</v>
      </c>
      <c r="B489" s="46" t="s">
        <v>253</v>
      </c>
      <c r="C489" s="74" t="s">
        <v>12</v>
      </c>
      <c r="D489" s="74" t="s">
        <v>143</v>
      </c>
      <c r="E489" s="74" t="s">
        <v>202</v>
      </c>
      <c r="F489" s="46">
        <v>489</v>
      </c>
      <c r="G489" s="81">
        <v>43284</v>
      </c>
      <c r="H489" s="46">
        <v>0</v>
      </c>
      <c r="I489" s="46">
        <v>0</v>
      </c>
      <c r="J489" s="46">
        <v>0</v>
      </c>
      <c r="K489" s="46">
        <v>1</v>
      </c>
      <c r="L489" s="46">
        <v>0</v>
      </c>
      <c r="M489" s="46">
        <v>0</v>
      </c>
      <c r="N489" s="46">
        <v>0</v>
      </c>
      <c r="O489" s="46">
        <v>0</v>
      </c>
      <c r="P489" s="46">
        <v>0</v>
      </c>
      <c r="Q489" s="15">
        <v>0</v>
      </c>
      <c r="R489" s="15">
        <v>0</v>
      </c>
    </row>
    <row r="490" spans="1:19" x14ac:dyDescent="0.25">
      <c r="A490" s="46" t="s">
        <v>252</v>
      </c>
      <c r="B490" s="46" t="s">
        <v>253</v>
      </c>
      <c r="C490" s="74" t="s">
        <v>13</v>
      </c>
      <c r="D490" s="74" t="s">
        <v>144</v>
      </c>
      <c r="E490" s="74" t="s">
        <v>202</v>
      </c>
      <c r="F490" s="46">
        <v>490</v>
      </c>
      <c r="G490" s="81">
        <v>43284</v>
      </c>
      <c r="H490" s="46">
        <v>0</v>
      </c>
      <c r="I490" s="46">
        <v>0</v>
      </c>
      <c r="J490" s="46">
        <v>0</v>
      </c>
      <c r="K490" s="46">
        <v>1</v>
      </c>
      <c r="L490" s="46">
        <v>0</v>
      </c>
      <c r="M490" s="46">
        <v>0</v>
      </c>
      <c r="N490" s="46">
        <v>0</v>
      </c>
      <c r="O490" s="46">
        <v>0</v>
      </c>
      <c r="P490" s="46">
        <v>0</v>
      </c>
      <c r="Q490" s="15">
        <v>0</v>
      </c>
      <c r="R490" s="15">
        <v>0</v>
      </c>
    </row>
    <row r="491" spans="1:19" x14ac:dyDescent="0.25">
      <c r="A491" s="84" t="s">
        <v>252</v>
      </c>
      <c r="B491" s="84" t="s">
        <v>253</v>
      </c>
      <c r="C491" s="74" t="s">
        <v>52</v>
      </c>
      <c r="D491" s="74" t="s">
        <v>183</v>
      </c>
      <c r="E491" s="74" t="s">
        <v>202</v>
      </c>
      <c r="F491" s="84">
        <v>491</v>
      </c>
      <c r="G491" s="85">
        <v>43284</v>
      </c>
      <c r="H491" s="84">
        <v>0</v>
      </c>
      <c r="I491" s="84">
        <v>0</v>
      </c>
      <c r="J491" s="84">
        <v>0</v>
      </c>
      <c r="K491" s="46">
        <v>1</v>
      </c>
      <c r="L491" s="84">
        <v>0</v>
      </c>
      <c r="M491" s="84">
        <v>0</v>
      </c>
      <c r="N491" s="84">
        <v>0</v>
      </c>
      <c r="O491" s="84">
        <v>0</v>
      </c>
      <c r="P491" s="84">
        <v>0</v>
      </c>
      <c r="Q491" s="15">
        <v>0</v>
      </c>
      <c r="R491" s="15">
        <v>0</v>
      </c>
    </row>
    <row r="492" spans="1:19" x14ac:dyDescent="0.25">
      <c r="A492" s="84" t="s">
        <v>252</v>
      </c>
      <c r="B492" s="84" t="s">
        <v>253</v>
      </c>
      <c r="C492" s="74" t="s">
        <v>52</v>
      </c>
      <c r="D492" s="74" t="s">
        <v>183</v>
      </c>
      <c r="E492" s="74" t="s">
        <v>202</v>
      </c>
      <c r="F492" s="84">
        <v>492</v>
      </c>
      <c r="G492" s="85">
        <v>43284</v>
      </c>
      <c r="H492" s="84">
        <v>0</v>
      </c>
      <c r="I492" s="84">
        <v>0</v>
      </c>
      <c r="J492" s="84">
        <v>0</v>
      </c>
      <c r="K492" s="46">
        <v>1</v>
      </c>
      <c r="L492" s="84">
        <v>0</v>
      </c>
      <c r="M492" s="84">
        <v>0</v>
      </c>
      <c r="N492" s="84">
        <v>0</v>
      </c>
      <c r="O492" s="84">
        <v>0</v>
      </c>
      <c r="P492" s="84">
        <v>0</v>
      </c>
      <c r="Q492" s="15">
        <v>0</v>
      </c>
      <c r="R492" s="15">
        <v>0</v>
      </c>
    </row>
    <row r="493" spans="1:19" x14ac:dyDescent="0.25">
      <c r="A493" s="46" t="s">
        <v>277</v>
      </c>
      <c r="B493" s="46" t="s">
        <v>278</v>
      </c>
      <c r="C493" s="74" t="s">
        <v>41</v>
      </c>
      <c r="D493" s="74" t="s">
        <v>172</v>
      </c>
      <c r="E493" s="74" t="s">
        <v>202</v>
      </c>
      <c r="F493" s="46">
        <v>493</v>
      </c>
      <c r="G493" s="81">
        <v>43284</v>
      </c>
      <c r="H493" s="46">
        <v>0</v>
      </c>
      <c r="I493" s="46">
        <v>0</v>
      </c>
      <c r="J493" s="46">
        <v>0</v>
      </c>
      <c r="K493" s="46">
        <v>1</v>
      </c>
      <c r="L493" s="46">
        <v>0</v>
      </c>
      <c r="M493" s="46">
        <v>0</v>
      </c>
      <c r="N493" s="46">
        <v>0</v>
      </c>
      <c r="O493" s="46">
        <v>0</v>
      </c>
      <c r="P493" s="46">
        <v>0</v>
      </c>
      <c r="Q493" s="15">
        <v>0</v>
      </c>
      <c r="R493" s="15">
        <v>0</v>
      </c>
    </row>
    <row r="494" spans="1:19" x14ac:dyDescent="0.25">
      <c r="A494" s="46" t="s">
        <v>277</v>
      </c>
      <c r="B494" s="46" t="s">
        <v>278</v>
      </c>
      <c r="C494" s="74" t="s">
        <v>38</v>
      </c>
      <c r="D494" s="74" t="s">
        <v>169</v>
      </c>
      <c r="E494" s="74" t="s">
        <v>202</v>
      </c>
      <c r="F494" s="46">
        <v>494</v>
      </c>
      <c r="G494" s="81">
        <v>43284</v>
      </c>
      <c r="H494" s="46">
        <v>0</v>
      </c>
      <c r="I494" s="46">
        <v>0</v>
      </c>
      <c r="J494" s="46">
        <v>0</v>
      </c>
      <c r="K494" s="46">
        <v>1</v>
      </c>
      <c r="L494" s="46">
        <v>0</v>
      </c>
      <c r="M494" s="46">
        <v>0</v>
      </c>
      <c r="N494" s="46">
        <v>0</v>
      </c>
      <c r="O494" s="46">
        <v>0</v>
      </c>
      <c r="P494" s="46">
        <v>0</v>
      </c>
      <c r="Q494" s="15">
        <v>0</v>
      </c>
      <c r="R494" s="15">
        <v>0</v>
      </c>
    </row>
    <row r="495" spans="1:19" x14ac:dyDescent="0.25">
      <c r="A495" s="46" t="s">
        <v>277</v>
      </c>
      <c r="B495" s="46" t="s">
        <v>278</v>
      </c>
      <c r="C495" s="74" t="s">
        <v>44</v>
      </c>
      <c r="D495" s="74" t="s">
        <v>175</v>
      </c>
      <c r="E495" s="74" t="s">
        <v>206</v>
      </c>
      <c r="F495" s="46">
        <v>495</v>
      </c>
      <c r="G495" s="81">
        <v>43284</v>
      </c>
      <c r="H495" s="46">
        <v>0</v>
      </c>
      <c r="I495" s="46">
        <v>0</v>
      </c>
      <c r="J495" s="46">
        <v>0</v>
      </c>
      <c r="K495" s="46">
        <v>1</v>
      </c>
      <c r="L495" s="46">
        <v>0</v>
      </c>
      <c r="M495" s="46">
        <v>0</v>
      </c>
      <c r="N495" s="46">
        <v>0</v>
      </c>
      <c r="O495" s="46">
        <v>0</v>
      </c>
      <c r="P495" s="46">
        <v>0</v>
      </c>
      <c r="Q495" s="15">
        <v>0</v>
      </c>
      <c r="R495" s="15">
        <v>0</v>
      </c>
    </row>
    <row r="496" spans="1:19" x14ac:dyDescent="0.25">
      <c r="A496" s="46" t="s">
        <v>277</v>
      </c>
      <c r="B496" s="46" t="s">
        <v>278</v>
      </c>
      <c r="C496" s="74" t="s">
        <v>41</v>
      </c>
      <c r="D496" s="74" t="s">
        <v>172</v>
      </c>
      <c r="E496" s="74" t="s">
        <v>202</v>
      </c>
      <c r="F496" s="46">
        <v>496</v>
      </c>
      <c r="G496" s="81">
        <v>43284</v>
      </c>
      <c r="H496" s="46">
        <v>0</v>
      </c>
      <c r="I496" s="46">
        <v>0</v>
      </c>
      <c r="J496" s="46">
        <v>0</v>
      </c>
      <c r="K496" s="46">
        <v>1</v>
      </c>
      <c r="L496" s="46">
        <v>0</v>
      </c>
      <c r="M496" s="46">
        <v>0</v>
      </c>
      <c r="N496" s="46">
        <v>0</v>
      </c>
      <c r="O496" s="46">
        <v>0</v>
      </c>
      <c r="P496" s="46">
        <v>0</v>
      </c>
      <c r="Q496" s="15">
        <v>0</v>
      </c>
      <c r="R496" s="15">
        <v>0</v>
      </c>
    </row>
    <row r="497" spans="1:19" x14ac:dyDescent="0.25">
      <c r="A497" s="46" t="s">
        <v>277</v>
      </c>
      <c r="B497" s="46" t="s">
        <v>278</v>
      </c>
      <c r="C497" s="74" t="s">
        <v>41</v>
      </c>
      <c r="D497" s="74" t="s">
        <v>172</v>
      </c>
      <c r="E497" s="74" t="s">
        <v>202</v>
      </c>
      <c r="F497" s="46">
        <v>497</v>
      </c>
      <c r="G497" s="81">
        <v>43284</v>
      </c>
      <c r="H497" s="46">
        <v>0</v>
      </c>
      <c r="I497" s="46">
        <v>0</v>
      </c>
      <c r="J497" s="46">
        <v>0</v>
      </c>
      <c r="K497" s="46">
        <v>1</v>
      </c>
      <c r="L497" s="46">
        <v>0</v>
      </c>
      <c r="M497" s="46">
        <v>0</v>
      </c>
      <c r="N497" s="46">
        <v>0</v>
      </c>
      <c r="O497" s="46">
        <v>0</v>
      </c>
      <c r="P497" s="46">
        <v>0</v>
      </c>
      <c r="Q497" s="15">
        <v>0</v>
      </c>
      <c r="R497" s="15">
        <v>0</v>
      </c>
    </row>
    <row r="498" spans="1:19" x14ac:dyDescent="0.25">
      <c r="A498" s="46" t="s">
        <v>277</v>
      </c>
      <c r="B498" s="46" t="s">
        <v>278</v>
      </c>
      <c r="C498" s="74" t="s">
        <v>41</v>
      </c>
      <c r="D498" s="74" t="s">
        <v>172</v>
      </c>
      <c r="E498" s="74" t="s">
        <v>202</v>
      </c>
      <c r="F498" s="46">
        <v>498</v>
      </c>
      <c r="G498" s="81">
        <v>43284</v>
      </c>
      <c r="H498" s="46">
        <v>0</v>
      </c>
      <c r="I498" s="46">
        <v>0</v>
      </c>
      <c r="J498" s="46">
        <v>0</v>
      </c>
      <c r="K498" s="46">
        <v>1</v>
      </c>
      <c r="L498" s="46">
        <v>0</v>
      </c>
      <c r="M498" s="46">
        <v>0</v>
      </c>
      <c r="N498" s="46">
        <v>0</v>
      </c>
      <c r="O498" s="46">
        <v>0</v>
      </c>
      <c r="P498" s="46">
        <v>0</v>
      </c>
      <c r="Q498" s="15">
        <v>0</v>
      </c>
      <c r="R498" s="15">
        <v>0</v>
      </c>
    </row>
    <row r="499" spans="1:19" x14ac:dyDescent="0.25">
      <c r="A499" s="46" t="s">
        <v>277</v>
      </c>
      <c r="B499" s="46" t="s">
        <v>278</v>
      </c>
      <c r="C499" s="74" t="s">
        <v>41</v>
      </c>
      <c r="D499" s="74" t="s">
        <v>172</v>
      </c>
      <c r="E499" s="74" t="s">
        <v>202</v>
      </c>
      <c r="F499" s="46">
        <v>499</v>
      </c>
      <c r="G499" s="81">
        <v>43284</v>
      </c>
      <c r="H499" s="46">
        <v>0</v>
      </c>
      <c r="I499" s="46">
        <v>0</v>
      </c>
      <c r="J499" s="46">
        <v>0</v>
      </c>
      <c r="K499" s="46">
        <v>1</v>
      </c>
      <c r="L499" s="46">
        <v>0</v>
      </c>
      <c r="M499" s="46">
        <v>0</v>
      </c>
      <c r="N499" s="46">
        <v>0</v>
      </c>
      <c r="O499" s="46">
        <v>0</v>
      </c>
      <c r="P499" s="46">
        <v>0</v>
      </c>
      <c r="Q499" s="15">
        <v>0</v>
      </c>
      <c r="R499" s="15">
        <v>0</v>
      </c>
    </row>
    <row r="500" spans="1:19" x14ac:dyDescent="0.25">
      <c r="A500" s="46" t="s">
        <v>277</v>
      </c>
      <c r="B500" s="46" t="s">
        <v>278</v>
      </c>
      <c r="C500" s="74" t="s">
        <v>235</v>
      </c>
      <c r="D500" s="74" t="s">
        <v>158</v>
      </c>
      <c r="E500" s="74" t="s">
        <v>202</v>
      </c>
      <c r="F500" s="46">
        <v>500</v>
      </c>
      <c r="G500" s="81">
        <v>43284</v>
      </c>
      <c r="H500" s="46">
        <v>0</v>
      </c>
      <c r="I500" s="46">
        <v>0</v>
      </c>
      <c r="J500" s="46">
        <v>0</v>
      </c>
      <c r="K500" s="46">
        <v>1</v>
      </c>
      <c r="L500" s="46">
        <v>0</v>
      </c>
      <c r="M500" s="46">
        <v>0</v>
      </c>
      <c r="N500" s="46">
        <v>0</v>
      </c>
      <c r="O500" s="46">
        <v>0</v>
      </c>
      <c r="P500" s="46">
        <v>0</v>
      </c>
      <c r="Q500" s="15">
        <v>0</v>
      </c>
      <c r="R500" s="15">
        <v>0</v>
      </c>
    </row>
    <row r="501" spans="1:19" x14ac:dyDescent="0.25">
      <c r="A501" s="46" t="s">
        <v>277</v>
      </c>
      <c r="B501" s="46" t="s">
        <v>278</v>
      </c>
      <c r="C501" s="74" t="s">
        <v>41</v>
      </c>
      <c r="D501" s="74" t="s">
        <v>172</v>
      </c>
      <c r="E501" s="74" t="s">
        <v>202</v>
      </c>
      <c r="F501" s="46">
        <v>501</v>
      </c>
      <c r="G501" s="81">
        <v>43284</v>
      </c>
      <c r="H501" s="46">
        <v>0</v>
      </c>
      <c r="I501" s="46">
        <v>0</v>
      </c>
      <c r="J501" s="46">
        <v>0</v>
      </c>
      <c r="K501" s="46">
        <v>1</v>
      </c>
      <c r="L501" s="46">
        <v>0</v>
      </c>
      <c r="M501" s="46">
        <v>0</v>
      </c>
      <c r="N501" s="46">
        <v>0</v>
      </c>
      <c r="O501" s="46">
        <v>0</v>
      </c>
      <c r="P501" s="46">
        <v>0</v>
      </c>
      <c r="Q501" s="15">
        <v>0</v>
      </c>
      <c r="R501" s="15">
        <v>0</v>
      </c>
    </row>
    <row r="502" spans="1:19" x14ac:dyDescent="0.25">
      <c r="A502" s="46" t="s">
        <v>277</v>
      </c>
      <c r="B502" s="46" t="s">
        <v>278</v>
      </c>
      <c r="C502" s="74" t="s">
        <v>44</v>
      </c>
      <c r="D502" s="74" t="s">
        <v>175</v>
      </c>
      <c r="E502" s="74" t="s">
        <v>202</v>
      </c>
      <c r="F502" s="46">
        <v>502</v>
      </c>
      <c r="G502" s="81">
        <v>43284</v>
      </c>
      <c r="H502" s="46">
        <v>0</v>
      </c>
      <c r="I502" s="46">
        <v>0</v>
      </c>
      <c r="J502" s="46">
        <v>0</v>
      </c>
      <c r="K502" s="46">
        <v>1</v>
      </c>
      <c r="L502" s="46">
        <v>0</v>
      </c>
      <c r="M502" s="46">
        <v>0</v>
      </c>
      <c r="N502" s="46">
        <v>0</v>
      </c>
      <c r="O502" s="46">
        <v>0</v>
      </c>
      <c r="P502" s="46">
        <v>0</v>
      </c>
      <c r="Q502" s="15">
        <v>0</v>
      </c>
      <c r="R502" s="15">
        <v>0</v>
      </c>
    </row>
    <row r="503" spans="1:19" x14ac:dyDescent="0.25">
      <c r="A503" s="79" t="s">
        <v>277</v>
      </c>
      <c r="B503" s="79" t="s">
        <v>278</v>
      </c>
      <c r="C503" s="74" t="s">
        <v>38</v>
      </c>
      <c r="D503" s="74" t="s">
        <v>169</v>
      </c>
      <c r="E503" s="74" t="s">
        <v>202</v>
      </c>
      <c r="F503" s="79">
        <v>503</v>
      </c>
      <c r="G503" s="83">
        <v>43284</v>
      </c>
      <c r="H503" s="79">
        <v>0</v>
      </c>
      <c r="I503" s="79">
        <v>0</v>
      </c>
      <c r="J503" s="79">
        <v>0</v>
      </c>
      <c r="K503" s="79">
        <v>1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  <c r="Q503" s="15">
        <v>0</v>
      </c>
      <c r="R503" s="15">
        <v>0</v>
      </c>
    </row>
    <row r="504" spans="1:19" x14ac:dyDescent="0.25">
      <c r="A504" s="46" t="s">
        <v>277</v>
      </c>
      <c r="B504" s="46" t="s">
        <v>278</v>
      </c>
      <c r="C504" s="74" t="s">
        <v>41</v>
      </c>
      <c r="D504" s="74" t="s">
        <v>172</v>
      </c>
      <c r="E504" s="74" t="s">
        <v>202</v>
      </c>
      <c r="F504" s="46">
        <v>504</v>
      </c>
      <c r="G504" s="81">
        <v>43284</v>
      </c>
      <c r="H504" s="46">
        <v>0</v>
      </c>
      <c r="I504" s="46">
        <v>0</v>
      </c>
      <c r="J504" s="46">
        <v>0</v>
      </c>
      <c r="K504" s="46">
        <v>1</v>
      </c>
      <c r="L504" s="46">
        <v>0</v>
      </c>
      <c r="M504" s="46">
        <v>0</v>
      </c>
      <c r="N504" s="46">
        <v>0</v>
      </c>
      <c r="O504" s="46">
        <v>0</v>
      </c>
      <c r="P504" s="46">
        <v>0</v>
      </c>
      <c r="Q504" s="15">
        <v>0</v>
      </c>
      <c r="R504" s="15">
        <v>0</v>
      </c>
    </row>
    <row r="505" spans="1:19" x14ac:dyDescent="0.25">
      <c r="A505" s="46" t="s">
        <v>277</v>
      </c>
      <c r="B505" s="46" t="s">
        <v>278</v>
      </c>
      <c r="C505" s="74" t="s">
        <v>32</v>
      </c>
      <c r="D505" s="74" t="s">
        <v>163</v>
      </c>
      <c r="E505" s="74" t="s">
        <v>202</v>
      </c>
      <c r="F505" s="46">
        <v>505</v>
      </c>
      <c r="G505" s="81">
        <v>43284</v>
      </c>
      <c r="H505" s="46">
        <v>0</v>
      </c>
      <c r="I505" s="46">
        <v>0</v>
      </c>
      <c r="J505" s="46">
        <v>0</v>
      </c>
      <c r="K505" s="46">
        <v>1</v>
      </c>
      <c r="L505" s="46">
        <v>0</v>
      </c>
      <c r="M505" s="46">
        <v>0</v>
      </c>
      <c r="N505" s="46">
        <v>0</v>
      </c>
      <c r="O505" s="46">
        <v>0</v>
      </c>
      <c r="P505" s="46">
        <v>0</v>
      </c>
      <c r="Q505" s="15">
        <v>0</v>
      </c>
      <c r="R505" s="15">
        <v>0</v>
      </c>
    </row>
    <row r="506" spans="1:19" x14ac:dyDescent="0.25">
      <c r="A506" s="46" t="s">
        <v>277</v>
      </c>
      <c r="B506" s="46" t="s">
        <v>278</v>
      </c>
      <c r="C506" s="74" t="s">
        <v>41</v>
      </c>
      <c r="D506" s="74" t="s">
        <v>172</v>
      </c>
      <c r="E506" s="74" t="s">
        <v>202</v>
      </c>
      <c r="F506" s="46">
        <v>506</v>
      </c>
      <c r="G506" s="81">
        <v>43284</v>
      </c>
      <c r="H506" s="46">
        <v>0</v>
      </c>
      <c r="I506" s="46">
        <v>0</v>
      </c>
      <c r="J506" s="46">
        <v>0</v>
      </c>
      <c r="K506" s="46">
        <v>1</v>
      </c>
      <c r="L506" s="46">
        <v>0</v>
      </c>
      <c r="M506" s="46">
        <v>0</v>
      </c>
      <c r="N506" s="46">
        <v>0</v>
      </c>
      <c r="O506" s="46">
        <v>0</v>
      </c>
      <c r="P506" s="46">
        <v>0</v>
      </c>
      <c r="Q506" s="15">
        <v>0</v>
      </c>
      <c r="R506" s="15">
        <v>0</v>
      </c>
    </row>
    <row r="507" spans="1:19" x14ac:dyDescent="0.25">
      <c r="A507" s="46" t="s">
        <v>277</v>
      </c>
      <c r="B507" s="46" t="s">
        <v>278</v>
      </c>
      <c r="C507" s="74" t="s">
        <v>38</v>
      </c>
      <c r="D507" s="74" t="s">
        <v>169</v>
      </c>
      <c r="E507" s="74" t="s">
        <v>202</v>
      </c>
      <c r="F507" s="46">
        <v>507</v>
      </c>
      <c r="G507" s="81">
        <v>43284</v>
      </c>
      <c r="H507" s="46">
        <v>0</v>
      </c>
      <c r="I507" s="46">
        <v>0</v>
      </c>
      <c r="J507" s="46">
        <v>0</v>
      </c>
      <c r="K507" s="46">
        <v>1</v>
      </c>
      <c r="L507" s="46">
        <v>0</v>
      </c>
      <c r="M507" s="46">
        <v>0</v>
      </c>
      <c r="N507" s="46">
        <v>0</v>
      </c>
      <c r="O507" s="46">
        <v>0</v>
      </c>
      <c r="P507" s="46">
        <v>0</v>
      </c>
      <c r="Q507" s="15">
        <v>0</v>
      </c>
      <c r="R507" s="15">
        <v>0</v>
      </c>
    </row>
    <row r="508" spans="1:19" x14ac:dyDescent="0.25">
      <c r="A508" s="84" t="s">
        <v>277</v>
      </c>
      <c r="B508" s="84" t="s">
        <v>278</v>
      </c>
      <c r="C508" s="74" t="s">
        <v>279</v>
      </c>
      <c r="D508" s="74" t="s">
        <v>182</v>
      </c>
      <c r="E508" s="74" t="s">
        <v>202</v>
      </c>
      <c r="F508" s="84">
        <v>508</v>
      </c>
      <c r="G508" s="85">
        <v>43284</v>
      </c>
      <c r="H508" s="84">
        <v>0</v>
      </c>
      <c r="I508" s="84">
        <v>0</v>
      </c>
      <c r="J508" s="84">
        <v>0</v>
      </c>
      <c r="K508" s="84">
        <v>1</v>
      </c>
      <c r="L508" s="84">
        <v>0</v>
      </c>
      <c r="M508" s="84">
        <v>0</v>
      </c>
      <c r="N508" s="84">
        <v>0</v>
      </c>
      <c r="O508" s="84">
        <v>0</v>
      </c>
      <c r="P508" s="84">
        <v>0</v>
      </c>
      <c r="Q508" s="15">
        <v>0</v>
      </c>
      <c r="R508" s="15">
        <v>0</v>
      </c>
    </row>
    <row r="509" spans="1:19" x14ac:dyDescent="0.25">
      <c r="A509" s="46" t="s">
        <v>277</v>
      </c>
      <c r="B509" s="46" t="s">
        <v>278</v>
      </c>
      <c r="C509" s="74" t="s">
        <v>35</v>
      </c>
      <c r="D509" s="74" t="s">
        <v>166</v>
      </c>
      <c r="E509" s="74" t="s">
        <v>202</v>
      </c>
      <c r="F509" s="46">
        <v>509</v>
      </c>
      <c r="G509" s="81">
        <v>43284</v>
      </c>
      <c r="H509" s="46">
        <v>0</v>
      </c>
      <c r="I509" s="46">
        <v>0</v>
      </c>
      <c r="J509" s="46">
        <v>0</v>
      </c>
      <c r="K509" s="46">
        <v>1</v>
      </c>
      <c r="L509" s="46">
        <v>0</v>
      </c>
      <c r="M509" s="46">
        <v>0</v>
      </c>
      <c r="N509" s="46">
        <v>0</v>
      </c>
      <c r="O509" s="46">
        <v>0</v>
      </c>
      <c r="P509" s="46">
        <v>0</v>
      </c>
      <c r="Q509" s="15">
        <v>0</v>
      </c>
      <c r="R509" s="15">
        <v>0</v>
      </c>
    </row>
    <row r="510" spans="1:19" x14ac:dyDescent="0.25">
      <c r="A510" s="46" t="s">
        <v>277</v>
      </c>
      <c r="B510" s="46" t="s">
        <v>278</v>
      </c>
      <c r="C510" s="74" t="s">
        <v>32</v>
      </c>
      <c r="D510" s="74" t="s">
        <v>163</v>
      </c>
      <c r="E510" s="74" t="s">
        <v>202</v>
      </c>
      <c r="F510" s="46">
        <v>510</v>
      </c>
      <c r="G510" s="81">
        <v>43284</v>
      </c>
      <c r="H510" s="46">
        <v>0</v>
      </c>
      <c r="I510" s="46">
        <v>0</v>
      </c>
      <c r="J510" s="46">
        <v>0</v>
      </c>
      <c r="K510" s="46">
        <v>1</v>
      </c>
      <c r="L510" s="46">
        <v>0</v>
      </c>
      <c r="M510" s="46">
        <v>0</v>
      </c>
      <c r="N510" s="46">
        <v>0</v>
      </c>
      <c r="O510" s="46">
        <v>0</v>
      </c>
      <c r="P510" s="46">
        <v>0</v>
      </c>
      <c r="Q510" s="15">
        <v>0</v>
      </c>
      <c r="R510" s="15">
        <v>0</v>
      </c>
    </row>
    <row r="511" spans="1:19" x14ac:dyDescent="0.25">
      <c r="A511" s="46" t="s">
        <v>277</v>
      </c>
      <c r="B511" s="46" t="s">
        <v>278</v>
      </c>
      <c r="C511" s="74" t="s">
        <v>32</v>
      </c>
      <c r="D511" s="74" t="s">
        <v>163</v>
      </c>
      <c r="E511" s="74" t="s">
        <v>202</v>
      </c>
      <c r="F511" s="46">
        <v>511</v>
      </c>
      <c r="G511" s="81">
        <v>43284</v>
      </c>
      <c r="H511" s="46">
        <v>0</v>
      </c>
      <c r="I511" s="46">
        <v>0</v>
      </c>
      <c r="J511" s="46">
        <v>0</v>
      </c>
      <c r="K511" s="46">
        <v>1</v>
      </c>
      <c r="L511" s="46">
        <v>0</v>
      </c>
      <c r="M511" s="46">
        <v>0</v>
      </c>
      <c r="N511" s="46">
        <v>0</v>
      </c>
      <c r="O511" s="46">
        <v>0</v>
      </c>
      <c r="P511" s="46">
        <v>0</v>
      </c>
      <c r="Q511" s="79">
        <v>0</v>
      </c>
      <c r="R511" s="79">
        <v>0</v>
      </c>
      <c r="S511" s="79"/>
    </row>
    <row r="512" spans="1:19" x14ac:dyDescent="0.25">
      <c r="A512" s="46" t="s">
        <v>277</v>
      </c>
      <c r="B512" s="46" t="s">
        <v>278</v>
      </c>
      <c r="C512" s="74" t="s">
        <v>41</v>
      </c>
      <c r="D512" s="74" t="s">
        <v>172</v>
      </c>
      <c r="E512" s="74" t="s">
        <v>202</v>
      </c>
      <c r="F512" s="46">
        <v>512</v>
      </c>
      <c r="G512" s="81">
        <v>43284</v>
      </c>
      <c r="H512" s="46">
        <v>0</v>
      </c>
      <c r="I512" s="46">
        <v>0</v>
      </c>
      <c r="J512" s="46">
        <v>0</v>
      </c>
      <c r="K512" s="46">
        <v>1</v>
      </c>
      <c r="L512" s="46">
        <v>0</v>
      </c>
      <c r="M512" s="46">
        <v>0</v>
      </c>
      <c r="N512" s="46">
        <v>0</v>
      </c>
      <c r="O512" s="46">
        <v>0</v>
      </c>
      <c r="P512" s="46">
        <v>0</v>
      </c>
      <c r="Q512" s="15">
        <v>0</v>
      </c>
      <c r="R512" s="15">
        <v>0</v>
      </c>
    </row>
    <row r="513" spans="1:19" x14ac:dyDescent="0.25">
      <c r="A513" s="79" t="s">
        <v>195</v>
      </c>
      <c r="B513" s="79" t="s">
        <v>230</v>
      </c>
      <c r="C513" s="74" t="s">
        <v>32</v>
      </c>
      <c r="D513" s="74" t="s">
        <v>163</v>
      </c>
      <c r="E513" s="74" t="s">
        <v>202</v>
      </c>
      <c r="F513" s="79">
        <v>513</v>
      </c>
      <c r="G513" s="83">
        <v>43289</v>
      </c>
      <c r="H513" s="79">
        <v>0</v>
      </c>
      <c r="I513" s="79">
        <v>0</v>
      </c>
      <c r="J513" s="79">
        <v>0</v>
      </c>
      <c r="K513" s="79">
        <v>0</v>
      </c>
      <c r="L513" s="79">
        <v>0</v>
      </c>
      <c r="M513" s="79">
        <v>0</v>
      </c>
      <c r="N513" s="79">
        <v>1</v>
      </c>
      <c r="O513" s="79">
        <v>0</v>
      </c>
      <c r="P513" s="79">
        <v>0</v>
      </c>
      <c r="Q513" s="15">
        <v>0</v>
      </c>
      <c r="R513" s="15">
        <v>0</v>
      </c>
    </row>
    <row r="514" spans="1:19" x14ac:dyDescent="0.25">
      <c r="A514" s="46" t="s">
        <v>195</v>
      </c>
      <c r="B514" s="46" t="s">
        <v>230</v>
      </c>
      <c r="C514" s="74" t="s">
        <v>31</v>
      </c>
      <c r="D514" s="74" t="s">
        <v>162</v>
      </c>
      <c r="E514" s="74" t="s">
        <v>202</v>
      </c>
      <c r="F514" s="46">
        <v>514</v>
      </c>
      <c r="G514" s="81">
        <v>43289</v>
      </c>
      <c r="H514" s="46">
        <v>0</v>
      </c>
      <c r="I514" s="46">
        <v>0</v>
      </c>
      <c r="J514" s="46">
        <v>0</v>
      </c>
      <c r="K514" s="46">
        <v>0</v>
      </c>
      <c r="L514" s="46">
        <v>0</v>
      </c>
      <c r="M514" s="46">
        <v>0</v>
      </c>
      <c r="N514" s="46">
        <v>1</v>
      </c>
      <c r="O514" s="46">
        <v>0</v>
      </c>
      <c r="P514" s="46">
        <v>0</v>
      </c>
      <c r="Q514" s="15">
        <v>0</v>
      </c>
      <c r="R514" s="15">
        <v>0</v>
      </c>
    </row>
    <row r="515" spans="1:19" x14ac:dyDescent="0.25">
      <c r="A515" s="46" t="s">
        <v>195</v>
      </c>
      <c r="B515" s="46" t="s">
        <v>230</v>
      </c>
      <c r="C515" s="74" t="s">
        <v>31</v>
      </c>
      <c r="D515" s="74" t="s">
        <v>162</v>
      </c>
      <c r="E515" s="74" t="s">
        <v>202</v>
      </c>
      <c r="F515" s="46">
        <v>515</v>
      </c>
      <c r="G515" s="81">
        <v>43289</v>
      </c>
      <c r="H515" s="46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1</v>
      </c>
      <c r="O515" s="46">
        <v>0</v>
      </c>
      <c r="P515" s="46">
        <v>0</v>
      </c>
      <c r="Q515" s="15">
        <v>0</v>
      </c>
      <c r="R515" s="15">
        <v>0</v>
      </c>
    </row>
    <row r="516" spans="1:19" x14ac:dyDescent="0.25">
      <c r="A516" s="46" t="s">
        <v>195</v>
      </c>
      <c r="B516" s="46" t="s">
        <v>230</v>
      </c>
      <c r="C516" s="74" t="s">
        <v>26</v>
      </c>
      <c r="D516" s="74" t="s">
        <v>157</v>
      </c>
      <c r="E516" s="74" t="s">
        <v>202</v>
      </c>
      <c r="F516" s="46">
        <v>516</v>
      </c>
      <c r="G516" s="81">
        <v>43289</v>
      </c>
      <c r="H516" s="46">
        <v>0</v>
      </c>
      <c r="I516" s="46">
        <v>0</v>
      </c>
      <c r="J516" s="46">
        <v>0</v>
      </c>
      <c r="K516" s="46">
        <v>0</v>
      </c>
      <c r="L516" s="46">
        <v>0</v>
      </c>
      <c r="M516" s="46">
        <v>0</v>
      </c>
      <c r="N516" s="46">
        <v>1</v>
      </c>
      <c r="O516" s="46">
        <v>0</v>
      </c>
      <c r="P516" s="46">
        <v>0</v>
      </c>
      <c r="Q516" s="15">
        <v>0</v>
      </c>
      <c r="R516" s="15">
        <v>0</v>
      </c>
    </row>
    <row r="517" spans="1:19" x14ac:dyDescent="0.25">
      <c r="A517" s="46" t="s">
        <v>209</v>
      </c>
      <c r="B517" s="46" t="s">
        <v>210</v>
      </c>
      <c r="C517" s="74" t="s">
        <v>44</v>
      </c>
      <c r="D517" s="74" t="s">
        <v>175</v>
      </c>
      <c r="E517" s="74" t="s">
        <v>202</v>
      </c>
      <c r="F517" s="46">
        <v>517</v>
      </c>
      <c r="G517" s="81">
        <v>43290</v>
      </c>
      <c r="H517" s="82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6">
        <v>1</v>
      </c>
      <c r="P517" s="46">
        <v>0</v>
      </c>
      <c r="Q517" s="15">
        <v>0</v>
      </c>
      <c r="R517" s="15">
        <v>0</v>
      </c>
    </row>
    <row r="518" spans="1:19" x14ac:dyDescent="0.25">
      <c r="A518" s="46" t="s">
        <v>209</v>
      </c>
      <c r="B518" s="46" t="s">
        <v>210</v>
      </c>
      <c r="C518" s="74" t="s">
        <v>21</v>
      </c>
      <c r="D518" s="74" t="s">
        <v>152</v>
      </c>
      <c r="E518" s="74" t="s">
        <v>202</v>
      </c>
      <c r="F518" s="46">
        <v>518</v>
      </c>
      <c r="G518" s="81">
        <v>43290</v>
      </c>
      <c r="H518" s="82">
        <v>0</v>
      </c>
      <c r="I518" s="46">
        <v>0</v>
      </c>
      <c r="J518" s="46">
        <v>0</v>
      </c>
      <c r="K518" s="46">
        <v>0</v>
      </c>
      <c r="L518" s="46">
        <v>0</v>
      </c>
      <c r="M518" s="46">
        <v>0</v>
      </c>
      <c r="N518" s="46">
        <v>0</v>
      </c>
      <c r="O518" s="46">
        <v>1</v>
      </c>
      <c r="P518" s="46">
        <v>0</v>
      </c>
      <c r="Q518" s="15">
        <v>0</v>
      </c>
      <c r="R518" s="15">
        <v>0</v>
      </c>
    </row>
    <row r="519" spans="1:19" x14ac:dyDescent="0.25">
      <c r="A519" s="46" t="s">
        <v>209</v>
      </c>
      <c r="B519" s="46" t="s">
        <v>210</v>
      </c>
      <c r="C519" s="74" t="s">
        <v>235</v>
      </c>
      <c r="D519" s="74" t="s">
        <v>158</v>
      </c>
      <c r="E519" s="74" t="s">
        <v>202</v>
      </c>
      <c r="F519" s="46">
        <v>519</v>
      </c>
      <c r="G519" s="81">
        <v>43290</v>
      </c>
      <c r="H519" s="82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6">
        <v>1</v>
      </c>
      <c r="P519" s="46">
        <v>0</v>
      </c>
      <c r="Q519" s="79">
        <v>0</v>
      </c>
      <c r="R519" s="79">
        <v>0</v>
      </c>
      <c r="S519" s="79"/>
    </row>
    <row r="520" spans="1:19" x14ac:dyDescent="0.25">
      <c r="A520" s="46" t="s">
        <v>209</v>
      </c>
      <c r="B520" s="46" t="s">
        <v>210</v>
      </c>
      <c r="C520" s="74" t="s">
        <v>39</v>
      </c>
      <c r="D520" s="74" t="s">
        <v>170</v>
      </c>
      <c r="E520" s="74" t="s">
        <v>206</v>
      </c>
      <c r="F520" s="46">
        <v>520</v>
      </c>
      <c r="G520" s="81">
        <v>43290</v>
      </c>
      <c r="H520" s="82">
        <v>0</v>
      </c>
      <c r="I520" s="46">
        <v>0</v>
      </c>
      <c r="J520" s="46">
        <v>0</v>
      </c>
      <c r="K520" s="46">
        <v>0</v>
      </c>
      <c r="L520" s="46">
        <v>0</v>
      </c>
      <c r="M520" s="46">
        <v>0</v>
      </c>
      <c r="N520" s="46">
        <v>0</v>
      </c>
      <c r="O520" s="46">
        <v>1</v>
      </c>
      <c r="P520" s="46">
        <v>0</v>
      </c>
      <c r="Q520" s="15">
        <v>0</v>
      </c>
      <c r="R520" s="15">
        <v>0</v>
      </c>
    </row>
    <row r="521" spans="1:19" x14ac:dyDescent="0.25">
      <c r="A521" s="46" t="s">
        <v>209</v>
      </c>
      <c r="B521" s="46" t="s">
        <v>210</v>
      </c>
      <c r="C521" s="74" t="s">
        <v>205</v>
      </c>
      <c r="D521" s="74" t="s">
        <v>161</v>
      </c>
      <c r="E521" s="74" t="s">
        <v>206</v>
      </c>
      <c r="F521" s="46">
        <v>521</v>
      </c>
      <c r="G521" s="81">
        <v>43290</v>
      </c>
      <c r="H521" s="82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6">
        <v>1</v>
      </c>
      <c r="P521" s="46">
        <v>0</v>
      </c>
      <c r="Q521" s="15">
        <v>0</v>
      </c>
      <c r="R521" s="15">
        <v>0</v>
      </c>
    </row>
    <row r="522" spans="1:19" x14ac:dyDescent="0.25">
      <c r="A522" s="46" t="s">
        <v>209</v>
      </c>
      <c r="B522" s="46" t="s">
        <v>210</v>
      </c>
      <c r="C522" s="74" t="s">
        <v>205</v>
      </c>
      <c r="D522" s="74" t="s">
        <v>161</v>
      </c>
      <c r="E522" s="74" t="s">
        <v>206</v>
      </c>
      <c r="F522" s="46">
        <v>522</v>
      </c>
      <c r="G522" s="81">
        <v>43290</v>
      </c>
      <c r="H522" s="82">
        <v>0</v>
      </c>
      <c r="I522" s="46">
        <v>0</v>
      </c>
      <c r="J522" s="46">
        <v>0</v>
      </c>
      <c r="K522" s="46">
        <v>0</v>
      </c>
      <c r="L522" s="46">
        <v>0</v>
      </c>
      <c r="M522" s="46">
        <v>0</v>
      </c>
      <c r="N522" s="46">
        <v>0</v>
      </c>
      <c r="O522" s="46">
        <v>1</v>
      </c>
      <c r="P522" s="46">
        <v>0</v>
      </c>
      <c r="Q522" s="15">
        <v>0</v>
      </c>
      <c r="R522" s="15">
        <v>0</v>
      </c>
    </row>
    <row r="523" spans="1:19" x14ac:dyDescent="0.25">
      <c r="A523" s="46" t="s">
        <v>209</v>
      </c>
      <c r="B523" s="46" t="s">
        <v>210</v>
      </c>
      <c r="C523" s="74" t="s">
        <v>235</v>
      </c>
      <c r="D523" s="74" t="s">
        <v>158</v>
      </c>
      <c r="E523" s="74" t="s">
        <v>202</v>
      </c>
      <c r="F523" s="46">
        <v>523</v>
      </c>
      <c r="G523" s="81">
        <v>43290</v>
      </c>
      <c r="H523" s="82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6">
        <v>1</v>
      </c>
      <c r="P523" s="46">
        <v>0</v>
      </c>
      <c r="Q523" s="15">
        <v>0</v>
      </c>
      <c r="R523" s="15">
        <v>0</v>
      </c>
    </row>
    <row r="524" spans="1:19" x14ac:dyDescent="0.25">
      <c r="A524" s="46" t="s">
        <v>209</v>
      </c>
      <c r="B524" s="46" t="s">
        <v>210</v>
      </c>
      <c r="C524" s="74" t="s">
        <v>205</v>
      </c>
      <c r="D524" s="74" t="s">
        <v>161</v>
      </c>
      <c r="E524" s="74" t="s">
        <v>202</v>
      </c>
      <c r="F524" s="46">
        <v>524</v>
      </c>
      <c r="G524" s="81">
        <v>43290</v>
      </c>
      <c r="H524" s="82">
        <v>0</v>
      </c>
      <c r="I524" s="46">
        <v>0</v>
      </c>
      <c r="J524" s="46">
        <v>0</v>
      </c>
      <c r="K524" s="46">
        <v>0</v>
      </c>
      <c r="L524" s="46">
        <v>0</v>
      </c>
      <c r="M524" s="46">
        <v>0</v>
      </c>
      <c r="N524" s="46">
        <v>0</v>
      </c>
      <c r="O524" s="46">
        <v>1</v>
      </c>
      <c r="P524" s="46">
        <v>0</v>
      </c>
      <c r="Q524" s="15">
        <v>0</v>
      </c>
      <c r="R524" s="15">
        <v>0</v>
      </c>
    </row>
    <row r="525" spans="1:19" x14ac:dyDescent="0.25">
      <c r="A525" s="46" t="s">
        <v>209</v>
      </c>
      <c r="B525" s="46" t="s">
        <v>210</v>
      </c>
      <c r="C525" s="74" t="s">
        <v>41</v>
      </c>
      <c r="D525" s="74" t="s">
        <v>172</v>
      </c>
      <c r="E525" s="74" t="s">
        <v>206</v>
      </c>
      <c r="F525" s="46">
        <v>525</v>
      </c>
      <c r="G525" s="81">
        <v>43290</v>
      </c>
      <c r="H525" s="82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6">
        <v>1</v>
      </c>
      <c r="P525" s="46">
        <v>0</v>
      </c>
      <c r="Q525" s="15">
        <v>0</v>
      </c>
      <c r="R525" s="15">
        <v>0</v>
      </c>
    </row>
    <row r="526" spans="1:19" x14ac:dyDescent="0.25">
      <c r="A526" s="46" t="s">
        <v>209</v>
      </c>
      <c r="B526" s="46" t="s">
        <v>210</v>
      </c>
      <c r="C526" s="74" t="s">
        <v>205</v>
      </c>
      <c r="D526" s="74" t="s">
        <v>161</v>
      </c>
      <c r="E526" s="74" t="s">
        <v>202</v>
      </c>
      <c r="F526" s="46">
        <v>526</v>
      </c>
      <c r="G526" s="81">
        <v>43290</v>
      </c>
      <c r="H526" s="82">
        <v>0</v>
      </c>
      <c r="I526" s="46">
        <v>0</v>
      </c>
      <c r="J526" s="46">
        <v>0</v>
      </c>
      <c r="K526" s="46">
        <v>0</v>
      </c>
      <c r="L526" s="46">
        <v>0</v>
      </c>
      <c r="M526" s="46">
        <v>0</v>
      </c>
      <c r="N526" s="46">
        <v>0</v>
      </c>
      <c r="O526" s="46">
        <v>1</v>
      </c>
      <c r="P526" s="46">
        <v>0</v>
      </c>
      <c r="Q526" s="15">
        <v>0</v>
      </c>
      <c r="R526" s="15">
        <v>0</v>
      </c>
    </row>
    <row r="527" spans="1:19" x14ac:dyDescent="0.25">
      <c r="A527" s="46" t="s">
        <v>209</v>
      </c>
      <c r="B527" s="46" t="s">
        <v>210</v>
      </c>
      <c r="C527" s="74" t="s">
        <v>41</v>
      </c>
      <c r="D527" s="74" t="s">
        <v>172</v>
      </c>
      <c r="E527" s="74" t="s">
        <v>202</v>
      </c>
      <c r="F527" s="46">
        <v>527</v>
      </c>
      <c r="G527" s="81">
        <v>43290</v>
      </c>
      <c r="H527" s="82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6">
        <v>1</v>
      </c>
      <c r="P527" s="46">
        <v>0</v>
      </c>
      <c r="Q527" s="15">
        <v>0</v>
      </c>
      <c r="R527" s="15">
        <v>0</v>
      </c>
    </row>
    <row r="528" spans="1:19" x14ac:dyDescent="0.25">
      <c r="A528" s="46" t="s">
        <v>209</v>
      </c>
      <c r="B528" s="46" t="s">
        <v>210</v>
      </c>
      <c r="C528" s="74" t="s">
        <v>205</v>
      </c>
      <c r="D528" s="74" t="s">
        <v>161</v>
      </c>
      <c r="E528" s="74" t="s">
        <v>202</v>
      </c>
      <c r="F528" s="46">
        <v>528</v>
      </c>
      <c r="G528" s="81">
        <v>43290</v>
      </c>
      <c r="H528" s="82">
        <v>0</v>
      </c>
      <c r="I528" s="46">
        <v>0</v>
      </c>
      <c r="J528" s="46">
        <v>0</v>
      </c>
      <c r="K528" s="46">
        <v>0</v>
      </c>
      <c r="L528" s="46">
        <v>0</v>
      </c>
      <c r="M528" s="46">
        <v>0</v>
      </c>
      <c r="N528" s="46">
        <v>0</v>
      </c>
      <c r="O528" s="46">
        <v>1</v>
      </c>
      <c r="P528" s="46">
        <v>0</v>
      </c>
      <c r="Q528" s="15">
        <v>0</v>
      </c>
      <c r="R528" s="15">
        <v>0</v>
      </c>
    </row>
    <row r="529" spans="1:19" s="79" customFormat="1" x14ac:dyDescent="0.25">
      <c r="A529" s="46" t="s">
        <v>209</v>
      </c>
      <c r="B529" s="46" t="s">
        <v>210</v>
      </c>
      <c r="C529" s="74" t="s">
        <v>205</v>
      </c>
      <c r="D529" s="74" t="s">
        <v>161</v>
      </c>
      <c r="E529" s="74" t="s">
        <v>202</v>
      </c>
      <c r="F529" s="46">
        <v>529</v>
      </c>
      <c r="G529" s="81">
        <v>43290</v>
      </c>
      <c r="H529" s="82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6">
        <v>1</v>
      </c>
      <c r="P529" s="46">
        <v>0</v>
      </c>
      <c r="Q529" s="15">
        <v>1</v>
      </c>
      <c r="R529" s="15">
        <v>0</v>
      </c>
      <c r="S529" s="15"/>
    </row>
    <row r="530" spans="1:19" x14ac:dyDescent="0.25">
      <c r="A530" s="46" t="s">
        <v>209</v>
      </c>
      <c r="B530" s="46" t="s">
        <v>210</v>
      </c>
      <c r="C530" s="74" t="s">
        <v>205</v>
      </c>
      <c r="D530" s="74" t="s">
        <v>161</v>
      </c>
      <c r="E530" s="74" t="s">
        <v>202</v>
      </c>
      <c r="F530" s="46">
        <v>530</v>
      </c>
      <c r="G530" s="81">
        <v>43290</v>
      </c>
      <c r="H530" s="82">
        <v>0</v>
      </c>
      <c r="I530" s="46">
        <v>0</v>
      </c>
      <c r="J530" s="46">
        <v>0</v>
      </c>
      <c r="K530" s="46">
        <v>0</v>
      </c>
      <c r="L530" s="46">
        <v>0</v>
      </c>
      <c r="M530" s="46">
        <v>0</v>
      </c>
      <c r="N530" s="46">
        <v>0</v>
      </c>
      <c r="O530" s="46">
        <v>1</v>
      </c>
      <c r="P530" s="46">
        <v>0</v>
      </c>
      <c r="Q530" s="15">
        <v>0</v>
      </c>
      <c r="R530" s="15">
        <v>0</v>
      </c>
    </row>
    <row r="531" spans="1:19" x14ac:dyDescent="0.25">
      <c r="A531" s="79" t="s">
        <v>209</v>
      </c>
      <c r="B531" s="79" t="s">
        <v>210</v>
      </c>
      <c r="C531" s="74" t="s">
        <v>205</v>
      </c>
      <c r="D531" s="74" t="s">
        <v>161</v>
      </c>
      <c r="E531" s="74" t="s">
        <v>206</v>
      </c>
      <c r="F531" s="79">
        <v>531</v>
      </c>
      <c r="G531" s="83">
        <v>43290</v>
      </c>
      <c r="H531" s="86">
        <v>0</v>
      </c>
      <c r="I531" s="79">
        <v>0</v>
      </c>
      <c r="J531" s="79">
        <v>0</v>
      </c>
      <c r="K531" s="79">
        <v>0</v>
      </c>
      <c r="L531" s="79">
        <v>0</v>
      </c>
      <c r="M531" s="79">
        <v>0</v>
      </c>
      <c r="N531" s="79">
        <v>0</v>
      </c>
      <c r="O531" s="79">
        <v>1</v>
      </c>
      <c r="P531" s="79">
        <v>0</v>
      </c>
      <c r="Q531" s="15">
        <v>0</v>
      </c>
      <c r="R531" s="15">
        <v>0</v>
      </c>
    </row>
    <row r="532" spans="1:19" x14ac:dyDescent="0.25">
      <c r="A532" s="46" t="s">
        <v>209</v>
      </c>
      <c r="B532" s="46" t="s">
        <v>210</v>
      </c>
      <c r="C532" s="74" t="s">
        <v>205</v>
      </c>
      <c r="D532" s="74" t="s">
        <v>161</v>
      </c>
      <c r="E532" s="74" t="s">
        <v>202</v>
      </c>
      <c r="F532" s="46">
        <v>532</v>
      </c>
      <c r="G532" s="81">
        <v>43290</v>
      </c>
      <c r="H532" s="82">
        <v>0</v>
      </c>
      <c r="I532" s="46">
        <v>0</v>
      </c>
      <c r="J532" s="46">
        <v>0</v>
      </c>
      <c r="K532" s="46">
        <v>0</v>
      </c>
      <c r="L532" s="46">
        <v>0</v>
      </c>
      <c r="M532" s="46">
        <v>0</v>
      </c>
      <c r="N532" s="46">
        <v>0</v>
      </c>
      <c r="O532" s="46">
        <v>1</v>
      </c>
      <c r="P532" s="46">
        <v>0</v>
      </c>
      <c r="Q532" s="15">
        <v>0</v>
      </c>
      <c r="R532" s="15">
        <v>0</v>
      </c>
    </row>
    <row r="533" spans="1:19" x14ac:dyDescent="0.25">
      <c r="A533" s="46" t="s">
        <v>209</v>
      </c>
      <c r="B533" s="46" t="s">
        <v>210</v>
      </c>
      <c r="C533" s="74" t="s">
        <v>205</v>
      </c>
      <c r="D533" s="74" t="s">
        <v>161</v>
      </c>
      <c r="E533" s="74" t="s">
        <v>202</v>
      </c>
      <c r="F533" s="46">
        <v>533</v>
      </c>
      <c r="G533" s="81">
        <v>43290</v>
      </c>
      <c r="H533" s="82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6">
        <v>1</v>
      </c>
      <c r="P533" s="46">
        <v>0</v>
      </c>
      <c r="Q533" s="15">
        <v>0</v>
      </c>
      <c r="R533" s="15">
        <v>0</v>
      </c>
    </row>
    <row r="534" spans="1:19" x14ac:dyDescent="0.25">
      <c r="A534" s="46" t="s">
        <v>209</v>
      </c>
      <c r="B534" s="46" t="s">
        <v>210</v>
      </c>
      <c r="C534" s="74" t="s">
        <v>205</v>
      </c>
      <c r="D534" s="74" t="s">
        <v>161</v>
      </c>
      <c r="E534" s="74" t="s">
        <v>202</v>
      </c>
      <c r="F534" s="46">
        <v>535</v>
      </c>
      <c r="G534" s="81">
        <v>43290</v>
      </c>
      <c r="H534" s="82">
        <v>0</v>
      </c>
      <c r="I534" s="46">
        <v>0</v>
      </c>
      <c r="J534" s="46">
        <v>0</v>
      </c>
      <c r="K534" s="46">
        <v>0</v>
      </c>
      <c r="L534" s="46">
        <v>0</v>
      </c>
      <c r="M534" s="46">
        <v>0</v>
      </c>
      <c r="N534" s="46">
        <v>0</v>
      </c>
      <c r="O534" s="46">
        <v>1</v>
      </c>
      <c r="P534" s="46">
        <v>1</v>
      </c>
      <c r="Q534" s="15">
        <v>0</v>
      </c>
      <c r="R534" s="15">
        <v>0</v>
      </c>
    </row>
    <row r="535" spans="1:19" x14ac:dyDescent="0.25">
      <c r="A535" s="46" t="s">
        <v>209</v>
      </c>
      <c r="B535" s="46" t="s">
        <v>210</v>
      </c>
      <c r="C535" s="74" t="s">
        <v>205</v>
      </c>
      <c r="D535" s="74" t="s">
        <v>161</v>
      </c>
      <c r="E535" s="74" t="s">
        <v>202</v>
      </c>
      <c r="F535" s="46">
        <v>536</v>
      </c>
      <c r="G535" s="81">
        <v>43290</v>
      </c>
      <c r="H535" s="82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6">
        <v>1</v>
      </c>
      <c r="P535" s="46">
        <v>0</v>
      </c>
      <c r="Q535" s="15">
        <v>0</v>
      </c>
      <c r="R535" s="15">
        <v>0</v>
      </c>
    </row>
    <row r="536" spans="1:19" x14ac:dyDescent="0.25">
      <c r="A536" s="79" t="s">
        <v>209</v>
      </c>
      <c r="B536" s="79" t="s">
        <v>210</v>
      </c>
      <c r="C536" s="74" t="s">
        <v>205</v>
      </c>
      <c r="D536" s="74" t="s">
        <v>161</v>
      </c>
      <c r="E536" s="74" t="s">
        <v>202</v>
      </c>
      <c r="F536" s="79">
        <v>537</v>
      </c>
      <c r="G536" s="83">
        <v>43290</v>
      </c>
      <c r="H536" s="86">
        <v>0</v>
      </c>
      <c r="I536" s="79">
        <v>0</v>
      </c>
      <c r="J536" s="79">
        <v>0</v>
      </c>
      <c r="K536" s="79">
        <v>0</v>
      </c>
      <c r="L536" s="79">
        <v>0</v>
      </c>
      <c r="M536" s="79">
        <v>0</v>
      </c>
      <c r="N536" s="79">
        <v>0</v>
      </c>
      <c r="O536" s="79">
        <v>1</v>
      </c>
      <c r="P536" s="79">
        <v>0</v>
      </c>
      <c r="Q536" s="15">
        <v>0</v>
      </c>
      <c r="R536" s="15">
        <v>0</v>
      </c>
    </row>
    <row r="537" spans="1:19" x14ac:dyDescent="0.25">
      <c r="A537" s="46" t="s">
        <v>209</v>
      </c>
      <c r="B537" s="46" t="s">
        <v>210</v>
      </c>
      <c r="C537" s="74" t="s">
        <v>205</v>
      </c>
      <c r="D537" s="74" t="s">
        <v>161</v>
      </c>
      <c r="E537" s="74" t="s">
        <v>202</v>
      </c>
      <c r="F537" s="46">
        <v>538</v>
      </c>
      <c r="G537" s="81">
        <v>43290</v>
      </c>
      <c r="H537" s="82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6">
        <v>1</v>
      </c>
      <c r="P537" s="46">
        <v>0</v>
      </c>
      <c r="Q537" s="79">
        <v>0</v>
      </c>
      <c r="R537" s="79">
        <v>0</v>
      </c>
      <c r="S537" s="79"/>
    </row>
    <row r="538" spans="1:19" x14ac:dyDescent="0.25">
      <c r="A538" s="46" t="s">
        <v>209</v>
      </c>
      <c r="B538" s="46" t="s">
        <v>210</v>
      </c>
      <c r="C538" s="74" t="s">
        <v>205</v>
      </c>
      <c r="D538" s="74" t="s">
        <v>161</v>
      </c>
      <c r="E538" s="74" t="s">
        <v>202</v>
      </c>
      <c r="F538" s="46">
        <v>539</v>
      </c>
      <c r="G538" s="81">
        <v>43290</v>
      </c>
      <c r="H538" s="82">
        <v>0</v>
      </c>
      <c r="I538" s="46">
        <v>0</v>
      </c>
      <c r="J538" s="46">
        <v>0</v>
      </c>
      <c r="K538" s="46">
        <v>0</v>
      </c>
      <c r="L538" s="46">
        <v>0</v>
      </c>
      <c r="M538" s="46">
        <v>0</v>
      </c>
      <c r="N538" s="46">
        <v>0</v>
      </c>
      <c r="O538" s="46">
        <v>1</v>
      </c>
      <c r="P538" s="46">
        <v>0</v>
      </c>
      <c r="Q538" s="15">
        <v>0</v>
      </c>
      <c r="R538" s="15">
        <v>0</v>
      </c>
    </row>
    <row r="539" spans="1:19" x14ac:dyDescent="0.25">
      <c r="A539" s="46" t="s">
        <v>209</v>
      </c>
      <c r="B539" s="46" t="s">
        <v>210</v>
      </c>
      <c r="C539" s="74" t="s">
        <v>205</v>
      </c>
      <c r="D539" s="74" t="s">
        <v>161</v>
      </c>
      <c r="E539" s="74" t="s">
        <v>202</v>
      </c>
      <c r="F539" s="46">
        <v>540</v>
      </c>
      <c r="G539" s="81">
        <v>43290</v>
      </c>
      <c r="H539" s="82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6">
        <v>1</v>
      </c>
      <c r="P539" s="46">
        <v>0</v>
      </c>
      <c r="Q539" s="15">
        <v>0</v>
      </c>
      <c r="R539" s="15">
        <v>0</v>
      </c>
    </row>
    <row r="540" spans="1:19" x14ac:dyDescent="0.25">
      <c r="A540" s="46" t="s">
        <v>209</v>
      </c>
      <c r="B540" s="46" t="s">
        <v>210</v>
      </c>
      <c r="C540" s="74" t="s">
        <v>205</v>
      </c>
      <c r="D540" s="74" t="s">
        <v>161</v>
      </c>
      <c r="E540" s="74" t="s">
        <v>202</v>
      </c>
      <c r="F540" s="46">
        <v>541</v>
      </c>
      <c r="G540" s="81">
        <v>43290</v>
      </c>
      <c r="H540" s="82">
        <v>0</v>
      </c>
      <c r="I540" s="46">
        <v>0</v>
      </c>
      <c r="J540" s="46">
        <v>0</v>
      </c>
      <c r="K540" s="46">
        <v>0</v>
      </c>
      <c r="L540" s="46">
        <v>0</v>
      </c>
      <c r="M540" s="46">
        <v>0</v>
      </c>
      <c r="N540" s="46">
        <v>0</v>
      </c>
      <c r="O540" s="46">
        <v>1</v>
      </c>
      <c r="P540" s="46">
        <v>0</v>
      </c>
      <c r="Q540" s="79">
        <v>0</v>
      </c>
      <c r="R540" s="79">
        <v>0</v>
      </c>
      <c r="S540" s="79"/>
    </row>
    <row r="541" spans="1:19" x14ac:dyDescent="0.25">
      <c r="A541" s="79" t="s">
        <v>209</v>
      </c>
      <c r="B541" s="79" t="s">
        <v>210</v>
      </c>
      <c r="C541" s="74" t="s">
        <v>205</v>
      </c>
      <c r="D541" s="74" t="s">
        <v>161</v>
      </c>
      <c r="E541" s="74" t="s">
        <v>202</v>
      </c>
      <c r="F541" s="79">
        <v>542</v>
      </c>
      <c r="G541" s="83">
        <v>43290</v>
      </c>
      <c r="H541" s="86">
        <v>0</v>
      </c>
      <c r="I541" s="79">
        <v>0</v>
      </c>
      <c r="J541" s="79">
        <v>0</v>
      </c>
      <c r="K541" s="79">
        <v>0</v>
      </c>
      <c r="L541" s="79">
        <v>0</v>
      </c>
      <c r="M541" s="79">
        <v>0</v>
      </c>
      <c r="N541" s="79">
        <v>0</v>
      </c>
      <c r="O541" s="79">
        <v>1</v>
      </c>
      <c r="P541" s="79">
        <v>0</v>
      </c>
      <c r="Q541" s="15">
        <v>0</v>
      </c>
      <c r="R541" s="15">
        <v>0</v>
      </c>
    </row>
    <row r="542" spans="1:19" x14ac:dyDescent="0.25">
      <c r="A542" s="46" t="s">
        <v>209</v>
      </c>
      <c r="B542" s="46" t="s">
        <v>210</v>
      </c>
      <c r="C542" s="74" t="s">
        <v>205</v>
      </c>
      <c r="D542" s="74" t="s">
        <v>161</v>
      </c>
      <c r="E542" s="74" t="s">
        <v>202</v>
      </c>
      <c r="F542" s="46">
        <v>543</v>
      </c>
      <c r="G542" s="81">
        <v>43290</v>
      </c>
      <c r="H542" s="82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0</v>
      </c>
      <c r="N542" s="46">
        <v>0</v>
      </c>
      <c r="O542" s="46">
        <v>1</v>
      </c>
      <c r="P542" s="46">
        <v>0</v>
      </c>
      <c r="Q542" s="15">
        <v>0</v>
      </c>
      <c r="R542" s="15">
        <v>0</v>
      </c>
    </row>
    <row r="543" spans="1:19" x14ac:dyDescent="0.25">
      <c r="A543" s="46" t="s">
        <v>209</v>
      </c>
      <c r="B543" s="46" t="s">
        <v>210</v>
      </c>
      <c r="C543" s="74" t="s">
        <v>205</v>
      </c>
      <c r="D543" s="74" t="s">
        <v>161</v>
      </c>
      <c r="E543" s="74" t="s">
        <v>202</v>
      </c>
      <c r="F543" s="46">
        <v>544</v>
      </c>
      <c r="G543" s="81">
        <v>43290</v>
      </c>
      <c r="H543" s="82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6">
        <v>1</v>
      </c>
      <c r="P543" s="46">
        <v>1</v>
      </c>
      <c r="Q543" s="15">
        <v>0</v>
      </c>
      <c r="R543" s="15">
        <v>0</v>
      </c>
    </row>
    <row r="544" spans="1:19" x14ac:dyDescent="0.25">
      <c r="A544" s="46" t="s">
        <v>209</v>
      </c>
      <c r="B544" s="46" t="s">
        <v>210</v>
      </c>
      <c r="C544" s="74" t="s">
        <v>205</v>
      </c>
      <c r="D544" s="74" t="s">
        <v>161</v>
      </c>
      <c r="E544" s="74" t="s">
        <v>202</v>
      </c>
      <c r="F544" s="46">
        <v>545</v>
      </c>
      <c r="G544" s="81">
        <v>43290</v>
      </c>
      <c r="H544" s="82">
        <v>0</v>
      </c>
      <c r="I544" s="46">
        <v>0</v>
      </c>
      <c r="J544" s="46">
        <v>0</v>
      </c>
      <c r="K544" s="46">
        <v>0</v>
      </c>
      <c r="L544" s="46">
        <v>0</v>
      </c>
      <c r="M544" s="46">
        <v>0</v>
      </c>
      <c r="N544" s="46">
        <v>0</v>
      </c>
      <c r="O544" s="46">
        <v>1</v>
      </c>
      <c r="P544" s="46">
        <v>1</v>
      </c>
      <c r="Q544" s="15">
        <v>0</v>
      </c>
      <c r="R544" s="15">
        <v>0</v>
      </c>
    </row>
    <row r="545" spans="1:19" x14ac:dyDescent="0.25">
      <c r="A545" s="46" t="s">
        <v>209</v>
      </c>
      <c r="B545" s="46" t="s">
        <v>210</v>
      </c>
      <c r="C545" s="74" t="s">
        <v>205</v>
      </c>
      <c r="D545" s="74" t="s">
        <v>161</v>
      </c>
      <c r="E545" s="74" t="s">
        <v>202</v>
      </c>
      <c r="F545" s="46">
        <v>546</v>
      </c>
      <c r="G545" s="81">
        <v>43290</v>
      </c>
      <c r="H545" s="82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6">
        <v>1</v>
      </c>
      <c r="P545" s="46">
        <v>1</v>
      </c>
      <c r="Q545" s="15">
        <v>0</v>
      </c>
      <c r="R545" s="15">
        <v>0</v>
      </c>
    </row>
    <row r="546" spans="1:19" x14ac:dyDescent="0.25">
      <c r="A546" s="46" t="s">
        <v>209</v>
      </c>
      <c r="B546" s="46" t="s">
        <v>210</v>
      </c>
      <c r="C546" s="74" t="s">
        <v>39</v>
      </c>
      <c r="D546" s="74" t="s">
        <v>170</v>
      </c>
      <c r="E546" s="74" t="s">
        <v>202</v>
      </c>
      <c r="F546" s="46">
        <v>547</v>
      </c>
      <c r="G546" s="81">
        <v>43290</v>
      </c>
      <c r="H546" s="82">
        <v>0</v>
      </c>
      <c r="I546" s="46">
        <v>0</v>
      </c>
      <c r="J546" s="46">
        <v>0</v>
      </c>
      <c r="K546" s="46">
        <v>0</v>
      </c>
      <c r="L546" s="46">
        <v>0</v>
      </c>
      <c r="M546" s="46">
        <v>0</v>
      </c>
      <c r="N546" s="46">
        <v>0</v>
      </c>
      <c r="O546" s="46">
        <v>1</v>
      </c>
      <c r="P546" s="46">
        <v>0</v>
      </c>
      <c r="Q546" s="15">
        <v>0</v>
      </c>
      <c r="R546" s="15">
        <v>0</v>
      </c>
    </row>
    <row r="547" spans="1:19" s="79" customFormat="1" x14ac:dyDescent="0.25">
      <c r="A547" s="46" t="s">
        <v>209</v>
      </c>
      <c r="B547" s="46" t="s">
        <v>210</v>
      </c>
      <c r="C547" s="74" t="s">
        <v>35</v>
      </c>
      <c r="D547" s="74" t="s">
        <v>166</v>
      </c>
      <c r="E547" s="74" t="s">
        <v>206</v>
      </c>
      <c r="F547" s="46">
        <v>548</v>
      </c>
      <c r="G547" s="81">
        <v>43290</v>
      </c>
      <c r="H547" s="82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1</v>
      </c>
      <c r="P547" s="46">
        <v>0</v>
      </c>
      <c r="Q547" s="15">
        <v>0</v>
      </c>
      <c r="R547" s="15">
        <v>0</v>
      </c>
      <c r="S547" s="15"/>
    </row>
    <row r="548" spans="1:19" x14ac:dyDescent="0.25">
      <c r="A548" s="46" t="s">
        <v>209</v>
      </c>
      <c r="B548" s="46" t="s">
        <v>210</v>
      </c>
      <c r="C548" s="74" t="s">
        <v>205</v>
      </c>
      <c r="D548" s="74" t="s">
        <v>161</v>
      </c>
      <c r="E548" s="74" t="s">
        <v>202</v>
      </c>
      <c r="F548" s="46">
        <v>549</v>
      </c>
      <c r="G548" s="81">
        <v>43290</v>
      </c>
      <c r="H548" s="82">
        <v>0</v>
      </c>
      <c r="I548" s="46">
        <v>0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  <c r="O548" s="46">
        <v>1</v>
      </c>
      <c r="P548" s="46">
        <v>1</v>
      </c>
      <c r="Q548" s="15">
        <v>0</v>
      </c>
      <c r="R548" s="15">
        <v>0</v>
      </c>
    </row>
    <row r="549" spans="1:19" x14ac:dyDescent="0.25">
      <c r="A549" s="46" t="s">
        <v>209</v>
      </c>
      <c r="B549" s="46" t="s">
        <v>210</v>
      </c>
      <c r="C549" s="74" t="s">
        <v>205</v>
      </c>
      <c r="D549" s="74" t="s">
        <v>161</v>
      </c>
      <c r="E549" s="74" t="s">
        <v>202</v>
      </c>
      <c r="F549" s="46">
        <v>550</v>
      </c>
      <c r="G549" s="81">
        <v>43290</v>
      </c>
      <c r="H549" s="82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6">
        <v>1</v>
      </c>
      <c r="P549" s="46">
        <v>0</v>
      </c>
      <c r="Q549" s="15">
        <v>0</v>
      </c>
      <c r="R549" s="15">
        <v>0</v>
      </c>
    </row>
    <row r="550" spans="1:19" s="79" customFormat="1" x14ac:dyDescent="0.25">
      <c r="A550" s="46" t="s">
        <v>209</v>
      </c>
      <c r="B550" s="46" t="s">
        <v>210</v>
      </c>
      <c r="C550" s="74" t="s">
        <v>205</v>
      </c>
      <c r="D550" s="74" t="s">
        <v>161</v>
      </c>
      <c r="E550" s="74" t="s">
        <v>202</v>
      </c>
      <c r="F550" s="46">
        <v>551</v>
      </c>
      <c r="G550" s="81">
        <v>43290</v>
      </c>
      <c r="H550" s="46">
        <v>0</v>
      </c>
      <c r="I550" s="46">
        <v>0</v>
      </c>
      <c r="J550" s="46">
        <v>0</v>
      </c>
      <c r="K550" s="46">
        <v>0</v>
      </c>
      <c r="L550" s="46">
        <v>0</v>
      </c>
      <c r="M550" s="46">
        <v>0</v>
      </c>
      <c r="N550" s="46">
        <v>0</v>
      </c>
      <c r="O550" s="46">
        <v>1</v>
      </c>
      <c r="P550" s="46">
        <v>0</v>
      </c>
      <c r="Q550" s="15">
        <v>0</v>
      </c>
      <c r="R550" s="15">
        <v>0</v>
      </c>
      <c r="S550" s="15"/>
    </row>
    <row r="551" spans="1:19" x14ac:dyDescent="0.25">
      <c r="A551" s="46" t="s">
        <v>209</v>
      </c>
      <c r="B551" s="46" t="s">
        <v>210</v>
      </c>
      <c r="C551" s="74" t="s">
        <v>205</v>
      </c>
      <c r="D551" s="74" t="s">
        <v>161</v>
      </c>
      <c r="E551" s="74" t="s">
        <v>202</v>
      </c>
      <c r="F551" s="46">
        <v>552</v>
      </c>
      <c r="G551" s="81">
        <v>43290</v>
      </c>
      <c r="H551" s="46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6">
        <v>1</v>
      </c>
      <c r="P551" s="46">
        <v>0</v>
      </c>
      <c r="Q551" s="15">
        <v>0</v>
      </c>
      <c r="R551" s="15">
        <v>0</v>
      </c>
    </row>
    <row r="552" spans="1:19" x14ac:dyDescent="0.25">
      <c r="A552" s="46" t="s">
        <v>209</v>
      </c>
      <c r="B552" s="46" t="s">
        <v>210</v>
      </c>
      <c r="C552" s="74" t="s">
        <v>235</v>
      </c>
      <c r="D552" s="74" t="s">
        <v>158</v>
      </c>
      <c r="E552" s="74" t="s">
        <v>202</v>
      </c>
      <c r="F552" s="46">
        <v>553</v>
      </c>
      <c r="G552" s="81">
        <v>43290</v>
      </c>
      <c r="H552" s="82">
        <v>0</v>
      </c>
      <c r="I552" s="46">
        <v>0</v>
      </c>
      <c r="J552" s="46">
        <v>0</v>
      </c>
      <c r="K552" s="46">
        <v>0</v>
      </c>
      <c r="L552" s="46">
        <v>0</v>
      </c>
      <c r="M552" s="46">
        <v>0</v>
      </c>
      <c r="N552" s="46">
        <v>0</v>
      </c>
      <c r="O552" s="46">
        <v>1</v>
      </c>
      <c r="P552" s="46">
        <v>1</v>
      </c>
      <c r="Q552" s="15">
        <v>0</v>
      </c>
      <c r="R552" s="15">
        <v>0</v>
      </c>
    </row>
    <row r="553" spans="1:19" x14ac:dyDescent="0.25">
      <c r="A553" s="46" t="s">
        <v>209</v>
      </c>
      <c r="B553" s="46" t="s">
        <v>210</v>
      </c>
      <c r="C553" s="74" t="s">
        <v>205</v>
      </c>
      <c r="D553" s="74" t="s">
        <v>161</v>
      </c>
      <c r="E553" s="74" t="s">
        <v>202</v>
      </c>
      <c r="F553" s="46">
        <v>554</v>
      </c>
      <c r="G553" s="81">
        <v>43290</v>
      </c>
      <c r="H553" s="46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6">
        <v>1</v>
      </c>
      <c r="P553" s="46">
        <v>0</v>
      </c>
      <c r="Q553" s="15">
        <v>0</v>
      </c>
      <c r="R553" s="15">
        <v>0</v>
      </c>
    </row>
    <row r="554" spans="1:19" x14ac:dyDescent="0.25">
      <c r="A554" s="46" t="s">
        <v>209</v>
      </c>
      <c r="B554" s="46" t="s">
        <v>210</v>
      </c>
      <c r="C554" s="74" t="s">
        <v>205</v>
      </c>
      <c r="D554" s="74" t="s">
        <v>161</v>
      </c>
      <c r="E554" s="74" t="s">
        <v>202</v>
      </c>
      <c r="F554" s="46">
        <v>555</v>
      </c>
      <c r="G554" s="81">
        <v>43290</v>
      </c>
      <c r="H554" s="46">
        <v>0</v>
      </c>
      <c r="I554" s="46">
        <v>0</v>
      </c>
      <c r="J554" s="46">
        <v>0</v>
      </c>
      <c r="K554" s="46">
        <v>0</v>
      </c>
      <c r="L554" s="46">
        <v>0</v>
      </c>
      <c r="M554" s="46">
        <v>0</v>
      </c>
      <c r="N554" s="46">
        <v>0</v>
      </c>
      <c r="O554" s="46">
        <v>1</v>
      </c>
      <c r="P554" s="46">
        <v>0</v>
      </c>
      <c r="Q554" s="15">
        <v>0</v>
      </c>
      <c r="R554" s="15">
        <v>0</v>
      </c>
    </row>
    <row r="555" spans="1:19" x14ac:dyDescent="0.25">
      <c r="A555" s="46" t="s">
        <v>209</v>
      </c>
      <c r="B555" s="46" t="s">
        <v>210</v>
      </c>
      <c r="C555" s="74" t="s">
        <v>21</v>
      </c>
      <c r="D555" s="74" t="s">
        <v>152</v>
      </c>
      <c r="E555" s="74" t="s">
        <v>202</v>
      </c>
      <c r="F555" s="46">
        <v>556</v>
      </c>
      <c r="G555" s="81">
        <v>43290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6">
        <v>1</v>
      </c>
      <c r="P555" s="46">
        <v>0</v>
      </c>
      <c r="Q555" s="15">
        <v>0</v>
      </c>
      <c r="R555" s="15">
        <v>0</v>
      </c>
    </row>
    <row r="556" spans="1:19" x14ac:dyDescent="0.25">
      <c r="A556" s="46" t="s">
        <v>209</v>
      </c>
      <c r="B556" s="46" t="s">
        <v>210</v>
      </c>
      <c r="C556" s="74" t="s">
        <v>205</v>
      </c>
      <c r="D556" s="74" t="s">
        <v>161</v>
      </c>
      <c r="E556" s="74" t="s">
        <v>202</v>
      </c>
      <c r="F556" s="46">
        <v>557</v>
      </c>
      <c r="G556" s="81">
        <v>43290</v>
      </c>
      <c r="H556" s="46">
        <v>0</v>
      </c>
      <c r="I556" s="46">
        <v>0</v>
      </c>
      <c r="J556" s="46">
        <v>0</v>
      </c>
      <c r="K556" s="46">
        <v>0</v>
      </c>
      <c r="L556" s="46">
        <v>0</v>
      </c>
      <c r="M556" s="46">
        <v>0</v>
      </c>
      <c r="N556" s="46">
        <v>0</v>
      </c>
      <c r="O556" s="46">
        <v>1</v>
      </c>
      <c r="P556" s="46">
        <v>0</v>
      </c>
      <c r="Q556" s="15">
        <v>0</v>
      </c>
      <c r="R556" s="15">
        <v>0</v>
      </c>
    </row>
    <row r="557" spans="1:19" x14ac:dyDescent="0.25">
      <c r="A557" s="46" t="s">
        <v>209</v>
      </c>
      <c r="B557" s="46" t="s">
        <v>210</v>
      </c>
      <c r="C557" s="74" t="s">
        <v>205</v>
      </c>
      <c r="D557" s="74" t="s">
        <v>161</v>
      </c>
      <c r="E557" s="74" t="s">
        <v>202</v>
      </c>
      <c r="F557" s="46">
        <v>558</v>
      </c>
      <c r="G557" s="81">
        <v>43290</v>
      </c>
      <c r="H557" s="46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6">
        <v>1</v>
      </c>
      <c r="P557" s="46">
        <v>0</v>
      </c>
      <c r="Q557" s="15">
        <v>0</v>
      </c>
      <c r="R557" s="15">
        <v>0</v>
      </c>
    </row>
    <row r="558" spans="1:19" x14ac:dyDescent="0.25">
      <c r="A558" s="46" t="s">
        <v>209</v>
      </c>
      <c r="B558" s="46" t="s">
        <v>210</v>
      </c>
      <c r="C558" s="74" t="s">
        <v>205</v>
      </c>
      <c r="D558" s="74" t="s">
        <v>161</v>
      </c>
      <c r="E558" s="74" t="s">
        <v>202</v>
      </c>
      <c r="F558" s="46">
        <v>559</v>
      </c>
      <c r="G558" s="81">
        <v>43290</v>
      </c>
      <c r="H558" s="82">
        <v>0</v>
      </c>
      <c r="I558" s="46">
        <v>0</v>
      </c>
      <c r="J558" s="46">
        <v>0</v>
      </c>
      <c r="K558" s="46">
        <v>0</v>
      </c>
      <c r="L558" s="46">
        <v>0</v>
      </c>
      <c r="M558" s="46">
        <v>0</v>
      </c>
      <c r="N558" s="46">
        <v>0</v>
      </c>
      <c r="O558" s="46">
        <v>1</v>
      </c>
      <c r="P558" s="46">
        <v>1</v>
      </c>
      <c r="Q558" s="15">
        <v>0</v>
      </c>
      <c r="R558" s="15">
        <v>0</v>
      </c>
    </row>
    <row r="559" spans="1:19" x14ac:dyDescent="0.25">
      <c r="A559" s="46" t="s">
        <v>209</v>
      </c>
      <c r="B559" s="46" t="s">
        <v>210</v>
      </c>
      <c r="C559" s="74" t="s">
        <v>16</v>
      </c>
      <c r="D559" s="74" t="s">
        <v>147</v>
      </c>
      <c r="E559" s="74" t="s">
        <v>202</v>
      </c>
      <c r="F559" s="46">
        <v>560</v>
      </c>
      <c r="G559" s="81">
        <v>43290</v>
      </c>
      <c r="H559" s="46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6">
        <v>1</v>
      </c>
      <c r="P559" s="46">
        <v>0</v>
      </c>
      <c r="Q559" s="15">
        <v>0</v>
      </c>
      <c r="R559" s="15">
        <v>0</v>
      </c>
    </row>
    <row r="560" spans="1:19" x14ac:dyDescent="0.25">
      <c r="A560" s="46" t="s">
        <v>209</v>
      </c>
      <c r="B560" s="46" t="s">
        <v>210</v>
      </c>
      <c r="C560" s="74" t="s">
        <v>44</v>
      </c>
      <c r="D560" s="74" t="s">
        <v>175</v>
      </c>
      <c r="E560" s="74" t="s">
        <v>202</v>
      </c>
      <c r="F560" s="46">
        <v>561</v>
      </c>
      <c r="G560" s="81">
        <v>43290</v>
      </c>
      <c r="H560" s="46">
        <v>0</v>
      </c>
      <c r="I560" s="46">
        <v>0</v>
      </c>
      <c r="J560" s="46">
        <v>0</v>
      </c>
      <c r="K560" s="46">
        <v>0</v>
      </c>
      <c r="L560" s="46">
        <v>0</v>
      </c>
      <c r="M560" s="46">
        <v>0</v>
      </c>
      <c r="N560" s="46">
        <v>0</v>
      </c>
      <c r="O560" s="46">
        <v>1</v>
      </c>
      <c r="P560" s="46">
        <v>0</v>
      </c>
      <c r="Q560" s="15">
        <v>0</v>
      </c>
      <c r="R560" s="15">
        <v>0</v>
      </c>
    </row>
    <row r="561" spans="1:19" x14ac:dyDescent="0.25">
      <c r="A561" s="46" t="s">
        <v>209</v>
      </c>
      <c r="B561" s="46" t="s">
        <v>210</v>
      </c>
      <c r="C561" s="74" t="s">
        <v>235</v>
      </c>
      <c r="D561" s="74" t="s">
        <v>158</v>
      </c>
      <c r="E561" s="74" t="s">
        <v>202</v>
      </c>
      <c r="F561" s="46">
        <v>562</v>
      </c>
      <c r="G561" s="81">
        <v>43290</v>
      </c>
      <c r="H561" s="82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6">
        <v>1</v>
      </c>
      <c r="P561" s="46">
        <v>1</v>
      </c>
      <c r="Q561" s="15">
        <v>0</v>
      </c>
      <c r="R561" s="15">
        <v>0</v>
      </c>
    </row>
    <row r="562" spans="1:19" x14ac:dyDescent="0.25">
      <c r="A562" s="46" t="s">
        <v>209</v>
      </c>
      <c r="B562" s="46" t="s">
        <v>210</v>
      </c>
      <c r="C562" s="74" t="s">
        <v>43</v>
      </c>
      <c r="D562" s="74" t="s">
        <v>174</v>
      </c>
      <c r="E562" s="74" t="s">
        <v>202</v>
      </c>
      <c r="F562" s="46">
        <v>563</v>
      </c>
      <c r="G562" s="81">
        <v>43290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  <c r="O562" s="46">
        <v>1</v>
      </c>
      <c r="P562" s="46">
        <v>0</v>
      </c>
      <c r="Q562" s="15">
        <v>0</v>
      </c>
      <c r="R562" s="15">
        <v>0</v>
      </c>
    </row>
    <row r="563" spans="1:19" x14ac:dyDescent="0.25">
      <c r="A563" s="46" t="s">
        <v>252</v>
      </c>
      <c r="B563" s="46" t="s">
        <v>253</v>
      </c>
      <c r="C563" s="74" t="s">
        <v>21</v>
      </c>
      <c r="D563" s="74" t="s">
        <v>152</v>
      </c>
      <c r="E563" s="74" t="s">
        <v>202</v>
      </c>
      <c r="F563" s="46">
        <v>564</v>
      </c>
      <c r="G563" s="81">
        <v>43291</v>
      </c>
      <c r="H563" s="46">
        <v>0</v>
      </c>
      <c r="I563" s="46">
        <v>0</v>
      </c>
      <c r="J563" s="46">
        <v>0</v>
      </c>
      <c r="K563" s="46">
        <v>0</v>
      </c>
      <c r="L563" s="46">
        <v>1</v>
      </c>
      <c r="M563" s="46">
        <v>0</v>
      </c>
      <c r="N563" s="46">
        <v>0</v>
      </c>
      <c r="O563" s="46">
        <v>0</v>
      </c>
      <c r="P563" s="46">
        <v>0</v>
      </c>
      <c r="Q563" s="15">
        <v>0</v>
      </c>
      <c r="R563" s="15">
        <v>0</v>
      </c>
    </row>
    <row r="564" spans="1:19" x14ac:dyDescent="0.25">
      <c r="A564" s="46" t="s">
        <v>250</v>
      </c>
      <c r="B564" s="46" t="s">
        <v>244</v>
      </c>
      <c r="C564" s="74" t="s">
        <v>339</v>
      </c>
      <c r="D564" s="74" t="s">
        <v>165</v>
      </c>
      <c r="E564" s="74" t="s">
        <v>202</v>
      </c>
      <c r="F564" s="46">
        <v>564</v>
      </c>
      <c r="G564" s="81">
        <v>43290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v>1</v>
      </c>
      <c r="O564" s="46">
        <v>0</v>
      </c>
      <c r="P564" s="46">
        <v>0</v>
      </c>
      <c r="Q564" s="15">
        <v>0</v>
      </c>
      <c r="R564" s="15">
        <v>0</v>
      </c>
    </row>
    <row r="565" spans="1:19" x14ac:dyDescent="0.25">
      <c r="A565" s="46" t="s">
        <v>252</v>
      </c>
      <c r="B565" s="46" t="s">
        <v>253</v>
      </c>
      <c r="C565" s="74" t="s">
        <v>235</v>
      </c>
      <c r="D565" s="74" t="s">
        <v>158</v>
      </c>
      <c r="E565" s="74" t="s">
        <v>202</v>
      </c>
      <c r="F565" s="46">
        <v>565</v>
      </c>
      <c r="G565" s="81">
        <v>43291</v>
      </c>
      <c r="H565" s="82">
        <v>0</v>
      </c>
      <c r="I565" s="46">
        <v>0</v>
      </c>
      <c r="J565" s="46">
        <v>0</v>
      </c>
      <c r="K565" s="46">
        <v>0</v>
      </c>
      <c r="L565" s="46">
        <v>1</v>
      </c>
      <c r="M565" s="46">
        <v>1</v>
      </c>
      <c r="N565" s="46">
        <v>0</v>
      </c>
      <c r="O565" s="46">
        <v>0</v>
      </c>
      <c r="P565" s="46">
        <v>0</v>
      </c>
      <c r="Q565" s="15">
        <v>0</v>
      </c>
      <c r="R565" s="15">
        <v>0</v>
      </c>
    </row>
    <row r="566" spans="1:19" x14ac:dyDescent="0.25">
      <c r="A566" s="46" t="s">
        <v>252</v>
      </c>
      <c r="B566" s="46" t="s">
        <v>253</v>
      </c>
      <c r="C566" s="74" t="s">
        <v>32</v>
      </c>
      <c r="D566" s="74" t="s">
        <v>163</v>
      </c>
      <c r="E566" s="74" t="s">
        <v>202</v>
      </c>
      <c r="F566" s="46">
        <v>566</v>
      </c>
      <c r="G566" s="81">
        <v>43291</v>
      </c>
      <c r="H566" s="46">
        <v>0</v>
      </c>
      <c r="I566" s="46">
        <v>0</v>
      </c>
      <c r="J566" s="46">
        <v>0</v>
      </c>
      <c r="K566" s="46">
        <v>0</v>
      </c>
      <c r="L566" s="46">
        <v>1</v>
      </c>
      <c r="M566" s="46">
        <v>0</v>
      </c>
      <c r="N566" s="46">
        <v>0</v>
      </c>
      <c r="O566" s="46">
        <v>0</v>
      </c>
      <c r="P566" s="46">
        <v>0</v>
      </c>
      <c r="Q566" s="15">
        <v>0</v>
      </c>
      <c r="R566" s="15">
        <v>0</v>
      </c>
    </row>
    <row r="567" spans="1:19" x14ac:dyDescent="0.25">
      <c r="A567" s="79" t="s">
        <v>252</v>
      </c>
      <c r="B567" s="79" t="s">
        <v>253</v>
      </c>
      <c r="C567" s="74" t="s">
        <v>39</v>
      </c>
      <c r="D567" s="74" t="s">
        <v>170</v>
      </c>
      <c r="E567" s="74" t="s">
        <v>202</v>
      </c>
      <c r="F567" s="79">
        <v>567</v>
      </c>
      <c r="G567" s="83">
        <v>43291</v>
      </c>
      <c r="H567" s="79">
        <v>0</v>
      </c>
      <c r="I567" s="79">
        <v>0</v>
      </c>
      <c r="J567" s="79">
        <v>0</v>
      </c>
      <c r="K567" s="79">
        <v>0</v>
      </c>
      <c r="L567" s="79">
        <v>1</v>
      </c>
      <c r="M567" s="79">
        <v>0</v>
      </c>
      <c r="N567" s="79">
        <v>0</v>
      </c>
      <c r="O567" s="79">
        <v>0</v>
      </c>
      <c r="P567" s="79">
        <v>0</v>
      </c>
      <c r="Q567" s="15">
        <v>0</v>
      </c>
      <c r="R567" s="15">
        <v>0</v>
      </c>
    </row>
    <row r="568" spans="1:19" x14ac:dyDescent="0.25">
      <c r="A568" s="46" t="s">
        <v>252</v>
      </c>
      <c r="B568" s="46" t="s">
        <v>253</v>
      </c>
      <c r="C568" s="74" t="s">
        <v>235</v>
      </c>
      <c r="D568" s="74" t="s">
        <v>158</v>
      </c>
      <c r="E568" s="74" t="s">
        <v>202</v>
      </c>
      <c r="F568" s="46">
        <v>568</v>
      </c>
      <c r="G568" s="81">
        <v>43291</v>
      </c>
      <c r="H568" s="46">
        <v>0</v>
      </c>
      <c r="I568" s="46">
        <v>0</v>
      </c>
      <c r="J568" s="46">
        <v>0</v>
      </c>
      <c r="K568" s="46">
        <v>0</v>
      </c>
      <c r="L568" s="46">
        <v>1</v>
      </c>
      <c r="M568" s="46">
        <v>0</v>
      </c>
      <c r="N568" s="46">
        <v>0</v>
      </c>
      <c r="O568" s="46">
        <v>0</v>
      </c>
      <c r="P568" s="46">
        <v>0</v>
      </c>
      <c r="Q568" s="15">
        <v>0</v>
      </c>
      <c r="R568" s="15">
        <v>0</v>
      </c>
    </row>
    <row r="569" spans="1:19" x14ac:dyDescent="0.25">
      <c r="A569" s="46" t="s">
        <v>252</v>
      </c>
      <c r="B569" s="46" t="s">
        <v>253</v>
      </c>
      <c r="C569" s="74" t="s">
        <v>32</v>
      </c>
      <c r="D569" s="74" t="s">
        <v>163</v>
      </c>
      <c r="E569" s="74" t="s">
        <v>202</v>
      </c>
      <c r="F569" s="46">
        <v>569</v>
      </c>
      <c r="G569" s="81">
        <v>43291</v>
      </c>
      <c r="H569" s="46">
        <v>0</v>
      </c>
      <c r="I569" s="46">
        <v>0</v>
      </c>
      <c r="J569" s="46">
        <v>0</v>
      </c>
      <c r="K569" s="46">
        <v>0</v>
      </c>
      <c r="L569" s="46">
        <v>1</v>
      </c>
      <c r="M569" s="46">
        <v>0</v>
      </c>
      <c r="N569" s="46">
        <v>0</v>
      </c>
      <c r="O569" s="46">
        <v>0</v>
      </c>
      <c r="P569" s="46">
        <v>0</v>
      </c>
      <c r="Q569" s="15">
        <v>0</v>
      </c>
      <c r="R569" s="15">
        <v>0</v>
      </c>
    </row>
    <row r="570" spans="1:19" x14ac:dyDescent="0.25">
      <c r="A570" s="46" t="s">
        <v>252</v>
      </c>
      <c r="B570" s="46" t="s">
        <v>253</v>
      </c>
      <c r="C570" s="74" t="s">
        <v>235</v>
      </c>
      <c r="D570" s="74" t="s">
        <v>158</v>
      </c>
      <c r="E570" s="74" t="s">
        <v>202</v>
      </c>
      <c r="F570" s="46">
        <v>570</v>
      </c>
      <c r="G570" s="81">
        <v>43291</v>
      </c>
      <c r="H570" s="46">
        <v>0</v>
      </c>
      <c r="I570" s="46">
        <v>0</v>
      </c>
      <c r="J570" s="46">
        <v>0</v>
      </c>
      <c r="K570" s="46">
        <v>0</v>
      </c>
      <c r="L570" s="46">
        <v>1</v>
      </c>
      <c r="M570" s="46">
        <v>0</v>
      </c>
      <c r="N570" s="46">
        <v>0</v>
      </c>
      <c r="O570" s="46">
        <v>0</v>
      </c>
      <c r="P570" s="46">
        <v>0</v>
      </c>
      <c r="Q570" s="15">
        <v>0</v>
      </c>
      <c r="R570" s="15">
        <v>0</v>
      </c>
    </row>
    <row r="571" spans="1:19" x14ac:dyDescent="0.25">
      <c r="A571" s="46" t="s">
        <v>252</v>
      </c>
      <c r="B571" s="46" t="s">
        <v>253</v>
      </c>
      <c r="C571" s="74" t="s">
        <v>21</v>
      </c>
      <c r="D571" s="74" t="s">
        <v>152</v>
      </c>
      <c r="E571" s="74" t="s">
        <v>202</v>
      </c>
      <c r="F571" s="46">
        <v>571</v>
      </c>
      <c r="G571" s="81">
        <v>43291</v>
      </c>
      <c r="H571" s="46">
        <v>0</v>
      </c>
      <c r="I571" s="46">
        <v>0</v>
      </c>
      <c r="J571" s="46">
        <v>0</v>
      </c>
      <c r="K571" s="46">
        <v>0</v>
      </c>
      <c r="L571" s="46">
        <v>1</v>
      </c>
      <c r="M571" s="46">
        <v>0</v>
      </c>
      <c r="N571" s="46">
        <v>0</v>
      </c>
      <c r="O571" s="46">
        <v>0</v>
      </c>
      <c r="P571" s="46">
        <v>0</v>
      </c>
      <c r="Q571" s="15">
        <v>0</v>
      </c>
      <c r="R571" s="15">
        <v>0</v>
      </c>
    </row>
    <row r="572" spans="1:19" x14ac:dyDescent="0.25">
      <c r="A572" s="46" t="s">
        <v>252</v>
      </c>
      <c r="B572" s="46" t="s">
        <v>253</v>
      </c>
      <c r="C572" s="74" t="s">
        <v>235</v>
      </c>
      <c r="D572" s="74" t="s">
        <v>158</v>
      </c>
      <c r="E572" s="74" t="s">
        <v>202</v>
      </c>
      <c r="F572" s="46">
        <v>572</v>
      </c>
      <c r="G572" s="81">
        <v>43291</v>
      </c>
      <c r="H572" s="46">
        <v>0</v>
      </c>
      <c r="I572" s="46">
        <v>0</v>
      </c>
      <c r="J572" s="46">
        <v>0</v>
      </c>
      <c r="K572" s="46">
        <v>0</v>
      </c>
      <c r="L572" s="46">
        <v>1</v>
      </c>
      <c r="M572" s="46">
        <v>0</v>
      </c>
      <c r="N572" s="46">
        <v>0</v>
      </c>
      <c r="O572" s="46">
        <v>0</v>
      </c>
      <c r="P572" s="46">
        <v>0</v>
      </c>
      <c r="Q572" s="15">
        <v>0</v>
      </c>
      <c r="R572" s="15">
        <v>0</v>
      </c>
    </row>
    <row r="573" spans="1:19" x14ac:dyDescent="0.25">
      <c r="A573" s="46" t="s">
        <v>252</v>
      </c>
      <c r="B573" s="46" t="s">
        <v>253</v>
      </c>
      <c r="C573" s="74" t="s">
        <v>32</v>
      </c>
      <c r="D573" s="74" t="s">
        <v>163</v>
      </c>
      <c r="E573" s="74" t="s">
        <v>202</v>
      </c>
      <c r="F573" s="46">
        <v>573</v>
      </c>
      <c r="G573" s="81">
        <v>43291</v>
      </c>
      <c r="H573" s="46">
        <v>0</v>
      </c>
      <c r="I573" s="46">
        <v>0</v>
      </c>
      <c r="J573" s="46">
        <v>0</v>
      </c>
      <c r="K573" s="46">
        <v>0</v>
      </c>
      <c r="L573" s="46">
        <v>1</v>
      </c>
      <c r="M573" s="46">
        <v>0</v>
      </c>
      <c r="N573" s="46">
        <v>0</v>
      </c>
      <c r="O573" s="46">
        <v>0</v>
      </c>
      <c r="P573" s="46">
        <v>0</v>
      </c>
      <c r="Q573" s="79">
        <v>0</v>
      </c>
      <c r="R573" s="79">
        <v>0</v>
      </c>
      <c r="S573" s="79"/>
    </row>
    <row r="574" spans="1:19" x14ac:dyDescent="0.25">
      <c r="A574" s="79" t="s">
        <v>252</v>
      </c>
      <c r="B574" s="79" t="s">
        <v>253</v>
      </c>
      <c r="C574" s="74" t="s">
        <v>264</v>
      </c>
      <c r="D574" s="74" t="s">
        <v>175</v>
      </c>
      <c r="E574" s="74" t="s">
        <v>202</v>
      </c>
      <c r="F574" s="79">
        <v>574</v>
      </c>
      <c r="G574" s="83">
        <v>43291</v>
      </c>
      <c r="H574" s="79">
        <v>0</v>
      </c>
      <c r="I574" s="79">
        <v>0</v>
      </c>
      <c r="J574" s="79">
        <v>0</v>
      </c>
      <c r="K574" s="79">
        <v>0</v>
      </c>
      <c r="L574" s="46">
        <v>1</v>
      </c>
      <c r="M574" s="79">
        <v>0</v>
      </c>
      <c r="N574" s="79">
        <v>0</v>
      </c>
      <c r="O574" s="79">
        <v>0</v>
      </c>
      <c r="P574" s="79">
        <v>0</v>
      </c>
      <c r="Q574" s="15">
        <v>0</v>
      </c>
      <c r="R574" s="15">
        <v>0</v>
      </c>
    </row>
    <row r="575" spans="1:19" x14ac:dyDescent="0.25">
      <c r="A575" s="46" t="s">
        <v>252</v>
      </c>
      <c r="B575" s="46" t="s">
        <v>253</v>
      </c>
      <c r="C575" s="74" t="s">
        <v>232</v>
      </c>
      <c r="D575" s="74" t="s">
        <v>169</v>
      </c>
      <c r="E575" s="74" t="s">
        <v>202</v>
      </c>
      <c r="F575" s="46">
        <v>575</v>
      </c>
      <c r="G575" s="81">
        <v>43291</v>
      </c>
      <c r="H575" s="46">
        <v>0</v>
      </c>
      <c r="I575" s="46">
        <v>0</v>
      </c>
      <c r="J575" s="46">
        <v>0</v>
      </c>
      <c r="K575" s="46">
        <v>0</v>
      </c>
      <c r="L575" s="46">
        <v>1</v>
      </c>
      <c r="M575" s="46">
        <v>0</v>
      </c>
      <c r="N575" s="46">
        <v>0</v>
      </c>
      <c r="O575" s="46">
        <v>0</v>
      </c>
      <c r="P575" s="46">
        <v>0</v>
      </c>
      <c r="Q575" s="15">
        <v>0</v>
      </c>
      <c r="R575" s="15">
        <v>0</v>
      </c>
    </row>
    <row r="576" spans="1:19" x14ac:dyDescent="0.25">
      <c r="A576" s="46" t="s">
        <v>252</v>
      </c>
      <c r="B576" s="46" t="s">
        <v>253</v>
      </c>
      <c r="C576" s="74" t="s">
        <v>21</v>
      </c>
      <c r="D576" s="74" t="s">
        <v>152</v>
      </c>
      <c r="E576" s="74" t="s">
        <v>202</v>
      </c>
      <c r="F576" s="46">
        <v>576</v>
      </c>
      <c r="G576" s="81">
        <v>43291</v>
      </c>
      <c r="H576" s="46">
        <v>0</v>
      </c>
      <c r="I576" s="46">
        <v>0</v>
      </c>
      <c r="J576" s="46">
        <v>0</v>
      </c>
      <c r="K576" s="46">
        <v>0</v>
      </c>
      <c r="L576" s="46">
        <v>1</v>
      </c>
      <c r="M576" s="46">
        <v>0</v>
      </c>
      <c r="N576" s="46">
        <v>0</v>
      </c>
      <c r="O576" s="46">
        <v>0</v>
      </c>
      <c r="P576" s="46">
        <v>0</v>
      </c>
      <c r="Q576" s="15">
        <v>0</v>
      </c>
      <c r="R576" s="15">
        <v>0</v>
      </c>
    </row>
    <row r="577" spans="1:18" x14ac:dyDescent="0.25">
      <c r="A577" s="46" t="s">
        <v>252</v>
      </c>
      <c r="B577" s="46" t="s">
        <v>253</v>
      </c>
      <c r="C577" s="74" t="s">
        <v>21</v>
      </c>
      <c r="D577" s="74" t="s">
        <v>152</v>
      </c>
      <c r="E577" s="74" t="s">
        <v>202</v>
      </c>
      <c r="F577" s="46">
        <v>577</v>
      </c>
      <c r="G577" s="81">
        <v>43291</v>
      </c>
      <c r="H577" s="46">
        <v>0</v>
      </c>
      <c r="I577" s="46">
        <v>0</v>
      </c>
      <c r="J577" s="46">
        <v>0</v>
      </c>
      <c r="K577" s="46">
        <v>0</v>
      </c>
      <c r="L577" s="46">
        <v>1</v>
      </c>
      <c r="M577" s="46">
        <v>0</v>
      </c>
      <c r="N577" s="46">
        <v>0</v>
      </c>
      <c r="O577" s="46">
        <v>0</v>
      </c>
      <c r="P577" s="46">
        <v>0</v>
      </c>
      <c r="Q577" s="15">
        <v>0</v>
      </c>
      <c r="R577" s="15">
        <v>0</v>
      </c>
    </row>
    <row r="578" spans="1:18" x14ac:dyDescent="0.25">
      <c r="A578" s="46" t="s">
        <v>252</v>
      </c>
      <c r="B578" s="46" t="s">
        <v>253</v>
      </c>
      <c r="C578" s="74" t="s">
        <v>21</v>
      </c>
      <c r="D578" s="74" t="s">
        <v>152</v>
      </c>
      <c r="E578" s="74" t="s">
        <v>202</v>
      </c>
      <c r="F578" s="46">
        <v>578</v>
      </c>
      <c r="G578" s="81">
        <v>43291</v>
      </c>
      <c r="H578" s="46">
        <v>0</v>
      </c>
      <c r="I578" s="46">
        <v>0</v>
      </c>
      <c r="J578" s="46">
        <v>0</v>
      </c>
      <c r="K578" s="46">
        <v>0</v>
      </c>
      <c r="L578" s="46">
        <v>1</v>
      </c>
      <c r="M578" s="46">
        <v>0</v>
      </c>
      <c r="N578" s="46">
        <v>0</v>
      </c>
      <c r="O578" s="46">
        <v>0</v>
      </c>
      <c r="P578" s="46">
        <v>0</v>
      </c>
      <c r="Q578" s="15">
        <v>0</v>
      </c>
      <c r="R578" s="15">
        <v>0</v>
      </c>
    </row>
    <row r="579" spans="1:18" x14ac:dyDescent="0.25">
      <c r="A579" s="46" t="s">
        <v>252</v>
      </c>
      <c r="B579" s="46" t="s">
        <v>253</v>
      </c>
      <c r="C579" s="74" t="s">
        <v>21</v>
      </c>
      <c r="D579" s="74" t="s">
        <v>152</v>
      </c>
      <c r="E579" s="74" t="s">
        <v>202</v>
      </c>
      <c r="F579" s="46">
        <v>579</v>
      </c>
      <c r="G579" s="81">
        <v>43291</v>
      </c>
      <c r="H579" s="46">
        <v>0</v>
      </c>
      <c r="I579" s="46">
        <v>0</v>
      </c>
      <c r="J579" s="46">
        <v>0</v>
      </c>
      <c r="K579" s="46">
        <v>0</v>
      </c>
      <c r="L579" s="46">
        <v>1</v>
      </c>
      <c r="M579" s="46">
        <v>0</v>
      </c>
      <c r="N579" s="46">
        <v>0</v>
      </c>
      <c r="O579" s="46">
        <v>0</v>
      </c>
      <c r="P579" s="46">
        <v>0</v>
      </c>
      <c r="Q579" s="15">
        <v>0</v>
      </c>
      <c r="R579" s="15">
        <v>0</v>
      </c>
    </row>
    <row r="580" spans="1:18" x14ac:dyDescent="0.25">
      <c r="A580" s="46" t="s">
        <v>252</v>
      </c>
      <c r="B580" s="46" t="s">
        <v>253</v>
      </c>
      <c r="C580" s="74" t="s">
        <v>21</v>
      </c>
      <c r="D580" s="74" t="s">
        <v>152</v>
      </c>
      <c r="E580" s="74" t="s">
        <v>202</v>
      </c>
      <c r="F580" s="46">
        <v>580</v>
      </c>
      <c r="G580" s="81">
        <v>43291</v>
      </c>
      <c r="H580" s="46">
        <v>0</v>
      </c>
      <c r="I580" s="46">
        <v>0</v>
      </c>
      <c r="J580" s="46">
        <v>0</v>
      </c>
      <c r="K580" s="46">
        <v>0</v>
      </c>
      <c r="L580" s="46">
        <v>1</v>
      </c>
      <c r="M580" s="46">
        <v>0</v>
      </c>
      <c r="N580" s="46">
        <v>0</v>
      </c>
      <c r="O580" s="46">
        <v>0</v>
      </c>
      <c r="P580" s="46">
        <v>0</v>
      </c>
      <c r="Q580" s="15">
        <v>0</v>
      </c>
      <c r="R580" s="15">
        <v>0</v>
      </c>
    </row>
    <row r="581" spans="1:18" x14ac:dyDescent="0.25">
      <c r="A581" s="46" t="s">
        <v>252</v>
      </c>
      <c r="B581" s="46" t="s">
        <v>253</v>
      </c>
      <c r="C581" s="74" t="s">
        <v>232</v>
      </c>
      <c r="D581" s="74" t="s">
        <v>169</v>
      </c>
      <c r="E581" s="74" t="s">
        <v>202</v>
      </c>
      <c r="F581" s="46">
        <v>581</v>
      </c>
      <c r="G581" s="81">
        <v>43291</v>
      </c>
      <c r="H581" s="46">
        <v>0</v>
      </c>
      <c r="I581" s="46">
        <v>0</v>
      </c>
      <c r="J581" s="46">
        <v>0</v>
      </c>
      <c r="K581" s="46">
        <v>0</v>
      </c>
      <c r="L581" s="46">
        <v>1</v>
      </c>
      <c r="M581" s="46">
        <v>0</v>
      </c>
      <c r="N581" s="46">
        <v>0</v>
      </c>
      <c r="O581" s="46">
        <v>0</v>
      </c>
      <c r="P581" s="46">
        <v>0</v>
      </c>
      <c r="Q581" s="15">
        <v>0</v>
      </c>
      <c r="R581" s="15">
        <v>0</v>
      </c>
    </row>
    <row r="582" spans="1:18" x14ac:dyDescent="0.25">
      <c r="A582" s="46" t="s">
        <v>252</v>
      </c>
      <c r="B582" s="46" t="s">
        <v>253</v>
      </c>
      <c r="C582" s="74" t="s">
        <v>235</v>
      </c>
      <c r="D582" s="74" t="s">
        <v>158</v>
      </c>
      <c r="E582" s="74" t="s">
        <v>202</v>
      </c>
      <c r="F582" s="46">
        <v>582</v>
      </c>
      <c r="G582" s="81">
        <v>43291</v>
      </c>
      <c r="H582" s="46">
        <v>0</v>
      </c>
      <c r="I582" s="46">
        <v>0</v>
      </c>
      <c r="J582" s="46">
        <v>0</v>
      </c>
      <c r="K582" s="46">
        <v>0</v>
      </c>
      <c r="L582" s="46">
        <v>1</v>
      </c>
      <c r="M582" s="46">
        <v>0</v>
      </c>
      <c r="N582" s="46">
        <v>0</v>
      </c>
      <c r="O582" s="46">
        <v>0</v>
      </c>
      <c r="P582" s="46">
        <v>0</v>
      </c>
      <c r="Q582" s="15">
        <v>0</v>
      </c>
      <c r="R582" s="15">
        <v>0</v>
      </c>
    </row>
    <row r="583" spans="1:18" x14ac:dyDescent="0.25">
      <c r="A583" s="46" t="s">
        <v>252</v>
      </c>
      <c r="B583" s="46" t="s">
        <v>253</v>
      </c>
      <c r="C583" s="74" t="s">
        <v>235</v>
      </c>
      <c r="D583" s="74" t="s">
        <v>158</v>
      </c>
      <c r="E583" s="74" t="s">
        <v>202</v>
      </c>
      <c r="F583" s="46">
        <v>583</v>
      </c>
      <c r="G583" s="81">
        <v>43291</v>
      </c>
      <c r="H583" s="46">
        <v>0</v>
      </c>
      <c r="I583" s="46">
        <v>0</v>
      </c>
      <c r="J583" s="46">
        <v>0</v>
      </c>
      <c r="K583" s="46">
        <v>0</v>
      </c>
      <c r="L583" s="46">
        <v>1</v>
      </c>
      <c r="M583" s="46">
        <v>0</v>
      </c>
      <c r="N583" s="46">
        <v>0</v>
      </c>
      <c r="O583" s="46">
        <v>0</v>
      </c>
      <c r="P583" s="46">
        <v>0</v>
      </c>
      <c r="Q583" s="15">
        <v>0</v>
      </c>
      <c r="R583" s="15">
        <v>0</v>
      </c>
    </row>
    <row r="584" spans="1:18" x14ac:dyDescent="0.25">
      <c r="A584" s="46" t="s">
        <v>252</v>
      </c>
      <c r="B584" s="46" t="s">
        <v>253</v>
      </c>
      <c r="C584" s="74" t="s">
        <v>21</v>
      </c>
      <c r="D584" s="74" t="s">
        <v>152</v>
      </c>
      <c r="E584" s="74" t="s">
        <v>202</v>
      </c>
      <c r="F584" s="46">
        <v>584</v>
      </c>
      <c r="G584" s="81">
        <v>43291</v>
      </c>
      <c r="H584" s="46">
        <v>0</v>
      </c>
      <c r="I584" s="46">
        <v>0</v>
      </c>
      <c r="J584" s="46">
        <v>0</v>
      </c>
      <c r="K584" s="46">
        <v>0</v>
      </c>
      <c r="L584" s="46">
        <v>1</v>
      </c>
      <c r="M584" s="46">
        <v>0</v>
      </c>
      <c r="N584" s="46">
        <v>0</v>
      </c>
      <c r="O584" s="46">
        <v>0</v>
      </c>
      <c r="P584" s="46">
        <v>0</v>
      </c>
      <c r="Q584" s="15">
        <v>0</v>
      </c>
      <c r="R584" s="15">
        <v>0</v>
      </c>
    </row>
    <row r="585" spans="1:18" x14ac:dyDescent="0.25">
      <c r="A585" s="46" t="s">
        <v>209</v>
      </c>
      <c r="B585" s="46" t="s">
        <v>210</v>
      </c>
      <c r="C585" s="74" t="s">
        <v>205</v>
      </c>
      <c r="D585" s="74" t="s">
        <v>161</v>
      </c>
      <c r="E585" s="74" t="s">
        <v>202</v>
      </c>
      <c r="F585" s="46">
        <v>585</v>
      </c>
      <c r="G585" s="81">
        <v>43291</v>
      </c>
      <c r="H585" s="46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6">
        <v>0</v>
      </c>
      <c r="P585" s="46">
        <v>1</v>
      </c>
      <c r="Q585" s="15">
        <v>0</v>
      </c>
      <c r="R585" s="15">
        <v>0</v>
      </c>
    </row>
    <row r="586" spans="1:18" x14ac:dyDescent="0.25">
      <c r="A586" s="46" t="s">
        <v>209</v>
      </c>
      <c r="B586" s="46" t="s">
        <v>210</v>
      </c>
      <c r="C586" s="74" t="s">
        <v>205</v>
      </c>
      <c r="D586" s="74" t="s">
        <v>161</v>
      </c>
      <c r="E586" s="74" t="s">
        <v>202</v>
      </c>
      <c r="F586" s="46">
        <v>586</v>
      </c>
      <c r="G586" s="81">
        <v>43291</v>
      </c>
      <c r="H586" s="46">
        <v>0</v>
      </c>
      <c r="I586" s="46">
        <v>0</v>
      </c>
      <c r="J586" s="46">
        <v>0</v>
      </c>
      <c r="K586" s="46">
        <v>0</v>
      </c>
      <c r="L586" s="46">
        <v>0</v>
      </c>
      <c r="M586" s="46">
        <v>0</v>
      </c>
      <c r="N586" s="46">
        <v>0</v>
      </c>
      <c r="O586" s="46">
        <v>0</v>
      </c>
      <c r="P586" s="46">
        <v>1</v>
      </c>
      <c r="Q586" s="15">
        <v>0</v>
      </c>
      <c r="R586" s="15">
        <v>0</v>
      </c>
    </row>
    <row r="587" spans="1:18" x14ac:dyDescent="0.25">
      <c r="A587" s="46" t="s">
        <v>209</v>
      </c>
      <c r="B587" s="46" t="s">
        <v>210</v>
      </c>
      <c r="C587" s="74" t="s">
        <v>44</v>
      </c>
      <c r="D587" s="74" t="s">
        <v>175</v>
      </c>
      <c r="E587" s="74" t="s">
        <v>202</v>
      </c>
      <c r="F587" s="46">
        <v>587</v>
      </c>
      <c r="G587" s="81">
        <v>43291</v>
      </c>
      <c r="H587" s="82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6">
        <v>0</v>
      </c>
      <c r="P587" s="46">
        <v>1</v>
      </c>
      <c r="Q587" s="15">
        <v>1</v>
      </c>
      <c r="R587" s="15">
        <v>0</v>
      </c>
    </row>
    <row r="588" spans="1:18" x14ac:dyDescent="0.25">
      <c r="A588" s="46" t="s">
        <v>209</v>
      </c>
      <c r="B588" s="46" t="s">
        <v>210</v>
      </c>
      <c r="C588" s="74" t="s">
        <v>36</v>
      </c>
      <c r="D588" s="74" t="s">
        <v>167</v>
      </c>
      <c r="E588" s="74" t="s">
        <v>202</v>
      </c>
      <c r="F588" s="46">
        <v>588</v>
      </c>
      <c r="G588" s="81">
        <v>43291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  <c r="O588" s="46">
        <v>0</v>
      </c>
      <c r="P588" s="46">
        <v>1</v>
      </c>
      <c r="Q588" s="15">
        <v>0</v>
      </c>
      <c r="R588" s="15">
        <v>0</v>
      </c>
    </row>
    <row r="589" spans="1:18" x14ac:dyDescent="0.25">
      <c r="A589" s="46" t="s">
        <v>209</v>
      </c>
      <c r="B589" s="46" t="s">
        <v>210</v>
      </c>
      <c r="C589" s="74" t="s">
        <v>235</v>
      </c>
      <c r="D589" s="74" t="s">
        <v>158</v>
      </c>
      <c r="E589" s="74" t="s">
        <v>202</v>
      </c>
      <c r="F589" s="46">
        <v>589</v>
      </c>
      <c r="G589" s="81">
        <v>43291</v>
      </c>
      <c r="H589" s="46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6">
        <v>0</v>
      </c>
      <c r="P589" s="46">
        <v>1</v>
      </c>
      <c r="Q589" s="15">
        <v>0</v>
      </c>
      <c r="R589" s="15">
        <v>0</v>
      </c>
    </row>
    <row r="590" spans="1:18" x14ac:dyDescent="0.25">
      <c r="A590" s="46" t="s">
        <v>209</v>
      </c>
      <c r="B590" s="46" t="s">
        <v>210</v>
      </c>
      <c r="C590" s="74" t="s">
        <v>205</v>
      </c>
      <c r="D590" s="74" t="s">
        <v>161</v>
      </c>
      <c r="E590" s="74" t="s">
        <v>202</v>
      </c>
      <c r="F590" s="46">
        <v>590</v>
      </c>
      <c r="G590" s="81">
        <v>43291</v>
      </c>
      <c r="H590" s="46">
        <v>0</v>
      </c>
      <c r="I590" s="46">
        <v>0</v>
      </c>
      <c r="J590" s="46">
        <v>0</v>
      </c>
      <c r="K590" s="46">
        <v>0</v>
      </c>
      <c r="L590" s="46">
        <v>0</v>
      </c>
      <c r="M590" s="46">
        <v>0</v>
      </c>
      <c r="N590" s="46">
        <v>0</v>
      </c>
      <c r="O590" s="46">
        <v>0</v>
      </c>
      <c r="P590" s="46">
        <v>1</v>
      </c>
      <c r="Q590" s="15">
        <v>0</v>
      </c>
      <c r="R590" s="15">
        <v>0</v>
      </c>
    </row>
    <row r="591" spans="1:18" x14ac:dyDescent="0.25">
      <c r="A591" s="46" t="s">
        <v>209</v>
      </c>
      <c r="B591" s="46" t="s">
        <v>210</v>
      </c>
      <c r="C591" s="74" t="s">
        <v>205</v>
      </c>
      <c r="D591" s="74" t="s">
        <v>161</v>
      </c>
      <c r="E591" s="74" t="s">
        <v>202</v>
      </c>
      <c r="F591" s="46">
        <v>591</v>
      </c>
      <c r="G591" s="81">
        <v>43291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6">
        <v>0</v>
      </c>
      <c r="P591" s="46">
        <v>1</v>
      </c>
      <c r="Q591" s="15">
        <v>0</v>
      </c>
      <c r="R591" s="15">
        <v>0</v>
      </c>
    </row>
    <row r="592" spans="1:18" x14ac:dyDescent="0.25">
      <c r="A592" s="46" t="s">
        <v>209</v>
      </c>
      <c r="B592" s="46" t="s">
        <v>210</v>
      </c>
      <c r="C592" s="74" t="s">
        <v>21</v>
      </c>
      <c r="D592" s="74" t="s">
        <v>152</v>
      </c>
      <c r="E592" s="74" t="s">
        <v>202</v>
      </c>
      <c r="F592" s="46">
        <v>592</v>
      </c>
      <c r="G592" s="81">
        <v>43291</v>
      </c>
      <c r="H592" s="46">
        <v>0</v>
      </c>
      <c r="I592" s="46">
        <v>0</v>
      </c>
      <c r="J592" s="46">
        <v>0</v>
      </c>
      <c r="K592" s="46">
        <v>0</v>
      </c>
      <c r="L592" s="46">
        <v>0</v>
      </c>
      <c r="M592" s="46">
        <v>0</v>
      </c>
      <c r="N592" s="46">
        <v>0</v>
      </c>
      <c r="O592" s="46">
        <v>0</v>
      </c>
      <c r="P592" s="46">
        <v>1</v>
      </c>
      <c r="Q592" s="15">
        <v>0</v>
      </c>
      <c r="R592" s="15">
        <v>0</v>
      </c>
    </row>
    <row r="593" spans="1:19" x14ac:dyDescent="0.25">
      <c r="A593" s="46" t="s">
        <v>209</v>
      </c>
      <c r="B593" s="46" t="s">
        <v>210</v>
      </c>
      <c r="C593" s="74" t="s">
        <v>205</v>
      </c>
      <c r="D593" s="74" t="s">
        <v>161</v>
      </c>
      <c r="E593" s="74" t="s">
        <v>206</v>
      </c>
      <c r="F593" s="46">
        <v>593</v>
      </c>
      <c r="G593" s="81">
        <v>43291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6">
        <v>0</v>
      </c>
      <c r="P593" s="46">
        <v>1</v>
      </c>
      <c r="Q593" s="15">
        <v>0</v>
      </c>
      <c r="R593" s="15">
        <v>0</v>
      </c>
    </row>
    <row r="594" spans="1:19" x14ac:dyDescent="0.25">
      <c r="A594" s="46" t="s">
        <v>209</v>
      </c>
      <c r="B594" s="46" t="s">
        <v>210</v>
      </c>
      <c r="C594" s="74" t="s">
        <v>205</v>
      </c>
      <c r="D594" s="74" t="s">
        <v>161</v>
      </c>
      <c r="E594" s="74" t="s">
        <v>202</v>
      </c>
      <c r="F594" s="46">
        <v>594</v>
      </c>
      <c r="G594" s="81">
        <v>43291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v>0</v>
      </c>
      <c r="O594" s="46">
        <v>0</v>
      </c>
      <c r="P594" s="46">
        <v>1</v>
      </c>
      <c r="Q594" s="15">
        <v>0</v>
      </c>
      <c r="R594" s="15">
        <v>0</v>
      </c>
    </row>
    <row r="595" spans="1:19" x14ac:dyDescent="0.25">
      <c r="A595" s="46" t="s">
        <v>277</v>
      </c>
      <c r="B595" s="46" t="s">
        <v>278</v>
      </c>
      <c r="C595" s="74" t="s">
        <v>32</v>
      </c>
      <c r="D595" s="74" t="s">
        <v>163</v>
      </c>
      <c r="E595" s="74" t="s">
        <v>202</v>
      </c>
      <c r="F595" s="46">
        <v>595</v>
      </c>
      <c r="G595" s="81">
        <v>43293</v>
      </c>
      <c r="H595" s="46">
        <v>0</v>
      </c>
      <c r="I595" s="46">
        <v>0</v>
      </c>
      <c r="J595" s="46">
        <v>0</v>
      </c>
      <c r="K595" s="46">
        <v>0</v>
      </c>
      <c r="L595" s="46">
        <v>1</v>
      </c>
      <c r="M595" s="46">
        <v>0</v>
      </c>
      <c r="N595" s="46">
        <v>0</v>
      </c>
      <c r="O595" s="46">
        <v>0</v>
      </c>
      <c r="P595" s="46">
        <v>0</v>
      </c>
      <c r="Q595" s="15">
        <v>0</v>
      </c>
      <c r="R595" s="15">
        <v>0</v>
      </c>
    </row>
    <row r="596" spans="1:19" x14ac:dyDescent="0.25">
      <c r="A596" s="46" t="s">
        <v>277</v>
      </c>
      <c r="B596" s="46" t="s">
        <v>278</v>
      </c>
      <c r="C596" s="74" t="s">
        <v>32</v>
      </c>
      <c r="D596" s="74" t="s">
        <v>163</v>
      </c>
      <c r="E596" s="74" t="s">
        <v>202</v>
      </c>
      <c r="F596" s="46">
        <v>596</v>
      </c>
      <c r="G596" s="81">
        <v>43293</v>
      </c>
      <c r="H596" s="46">
        <v>0</v>
      </c>
      <c r="I596" s="46">
        <v>0</v>
      </c>
      <c r="J596" s="46">
        <v>0</v>
      </c>
      <c r="K596" s="46">
        <v>0</v>
      </c>
      <c r="L596" s="46">
        <v>1</v>
      </c>
      <c r="M596" s="46">
        <v>0</v>
      </c>
      <c r="N596" s="46">
        <v>0</v>
      </c>
      <c r="O596" s="46">
        <v>0</v>
      </c>
      <c r="P596" s="46">
        <v>0</v>
      </c>
      <c r="Q596" s="15">
        <v>0</v>
      </c>
      <c r="R596" s="15">
        <v>0</v>
      </c>
    </row>
    <row r="597" spans="1:19" x14ac:dyDescent="0.25">
      <c r="A597" s="46" t="s">
        <v>277</v>
      </c>
      <c r="B597" s="46" t="s">
        <v>278</v>
      </c>
      <c r="C597" s="74" t="s">
        <v>32</v>
      </c>
      <c r="D597" s="74" t="s">
        <v>163</v>
      </c>
      <c r="E597" s="74" t="s">
        <v>202</v>
      </c>
      <c r="F597" s="46">
        <v>597</v>
      </c>
      <c r="G597" s="81">
        <v>43293</v>
      </c>
      <c r="H597" s="46">
        <v>0</v>
      </c>
      <c r="I597" s="46">
        <v>0</v>
      </c>
      <c r="J597" s="46">
        <v>0</v>
      </c>
      <c r="K597" s="46">
        <v>0</v>
      </c>
      <c r="L597" s="46">
        <v>1</v>
      </c>
      <c r="M597" s="46">
        <v>0</v>
      </c>
      <c r="N597" s="46">
        <v>0</v>
      </c>
      <c r="O597" s="46">
        <v>0</v>
      </c>
      <c r="P597" s="46">
        <v>0</v>
      </c>
      <c r="Q597" s="79">
        <v>0</v>
      </c>
      <c r="R597" s="79">
        <v>0</v>
      </c>
      <c r="S597" s="79"/>
    </row>
    <row r="598" spans="1:19" x14ac:dyDescent="0.25">
      <c r="A598" s="46" t="s">
        <v>277</v>
      </c>
      <c r="B598" s="46" t="s">
        <v>278</v>
      </c>
      <c r="C598" s="74" t="s">
        <v>32</v>
      </c>
      <c r="D598" s="74" t="s">
        <v>163</v>
      </c>
      <c r="E598" s="74" t="s">
        <v>202</v>
      </c>
      <c r="F598" s="46">
        <v>598</v>
      </c>
      <c r="G598" s="81">
        <v>43293</v>
      </c>
      <c r="H598" s="46">
        <v>0</v>
      </c>
      <c r="I598" s="46">
        <v>0</v>
      </c>
      <c r="J598" s="46">
        <v>0</v>
      </c>
      <c r="K598" s="46">
        <v>0</v>
      </c>
      <c r="L598" s="46">
        <v>1</v>
      </c>
      <c r="M598" s="46">
        <v>0</v>
      </c>
      <c r="N598" s="46">
        <v>0</v>
      </c>
      <c r="O598" s="46">
        <v>0</v>
      </c>
      <c r="P598" s="46">
        <v>0</v>
      </c>
      <c r="Q598" s="15">
        <v>0</v>
      </c>
      <c r="R598" s="15">
        <v>0</v>
      </c>
    </row>
    <row r="599" spans="1:19" x14ac:dyDescent="0.25">
      <c r="A599" s="46" t="s">
        <v>277</v>
      </c>
      <c r="B599" s="46" t="s">
        <v>278</v>
      </c>
      <c r="C599" s="74" t="s">
        <v>41</v>
      </c>
      <c r="D599" s="74" t="s">
        <v>172</v>
      </c>
      <c r="E599" s="74" t="s">
        <v>202</v>
      </c>
      <c r="F599" s="46">
        <v>599</v>
      </c>
      <c r="G599" s="81">
        <v>43293</v>
      </c>
      <c r="H599" s="46">
        <v>0</v>
      </c>
      <c r="I599" s="46">
        <v>0</v>
      </c>
      <c r="J599" s="46">
        <v>0</v>
      </c>
      <c r="K599" s="46">
        <v>0</v>
      </c>
      <c r="L599" s="46">
        <v>1</v>
      </c>
      <c r="M599" s="46">
        <v>0</v>
      </c>
      <c r="N599" s="46">
        <v>0</v>
      </c>
      <c r="O599" s="46">
        <v>0</v>
      </c>
      <c r="P599" s="46">
        <v>0</v>
      </c>
      <c r="Q599" s="15">
        <v>0</v>
      </c>
      <c r="R599" s="15">
        <v>0</v>
      </c>
    </row>
    <row r="600" spans="1:19" x14ac:dyDescent="0.25">
      <c r="A600" s="46" t="s">
        <v>277</v>
      </c>
      <c r="B600" s="46" t="s">
        <v>278</v>
      </c>
      <c r="C600" s="74" t="s">
        <v>41</v>
      </c>
      <c r="D600" s="74" t="s">
        <v>172</v>
      </c>
      <c r="E600" s="74" t="s">
        <v>202</v>
      </c>
      <c r="F600" s="46">
        <v>600</v>
      </c>
      <c r="G600" s="81">
        <v>43293</v>
      </c>
      <c r="H600" s="46">
        <v>0</v>
      </c>
      <c r="I600" s="46">
        <v>0</v>
      </c>
      <c r="J600" s="46">
        <v>0</v>
      </c>
      <c r="K600" s="46">
        <v>0</v>
      </c>
      <c r="L600" s="46">
        <v>1</v>
      </c>
      <c r="M600" s="46">
        <v>0</v>
      </c>
      <c r="N600" s="46">
        <v>0</v>
      </c>
      <c r="O600" s="46">
        <v>0</v>
      </c>
      <c r="P600" s="46">
        <v>0</v>
      </c>
      <c r="Q600" s="15">
        <v>0</v>
      </c>
      <c r="R600" s="15">
        <v>0</v>
      </c>
    </row>
    <row r="601" spans="1:19" x14ac:dyDescent="0.25">
      <c r="A601" s="46" t="s">
        <v>277</v>
      </c>
      <c r="B601" s="46" t="s">
        <v>278</v>
      </c>
      <c r="C601" s="74" t="s">
        <v>41</v>
      </c>
      <c r="D601" s="74" t="s">
        <v>172</v>
      </c>
      <c r="E601" s="74" t="s">
        <v>202</v>
      </c>
      <c r="F601" s="46">
        <v>601</v>
      </c>
      <c r="G601" s="81">
        <v>43293</v>
      </c>
      <c r="H601" s="46">
        <v>0</v>
      </c>
      <c r="I601" s="46">
        <v>0</v>
      </c>
      <c r="J601" s="46">
        <v>0</v>
      </c>
      <c r="K601" s="46">
        <v>0</v>
      </c>
      <c r="L601" s="46">
        <v>1</v>
      </c>
      <c r="M601" s="46">
        <v>0</v>
      </c>
      <c r="N601" s="46">
        <v>0</v>
      </c>
      <c r="O601" s="46">
        <v>0</v>
      </c>
      <c r="P601" s="46">
        <v>0</v>
      </c>
      <c r="Q601" s="15">
        <v>0</v>
      </c>
      <c r="R601" s="15">
        <v>0</v>
      </c>
    </row>
    <row r="602" spans="1:19" x14ac:dyDescent="0.25">
      <c r="A602" s="46" t="s">
        <v>252</v>
      </c>
      <c r="B602" s="46" t="s">
        <v>253</v>
      </c>
      <c r="C602" s="74" t="s">
        <v>44</v>
      </c>
      <c r="D602" s="74" t="s">
        <v>175</v>
      </c>
      <c r="E602" s="74" t="s">
        <v>202</v>
      </c>
      <c r="F602" s="46">
        <v>602</v>
      </c>
      <c r="G602" s="81">
        <v>43293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  <c r="M602" s="46">
        <v>1</v>
      </c>
      <c r="N602" s="46">
        <v>0</v>
      </c>
      <c r="O602" s="46">
        <v>0</v>
      </c>
      <c r="P602" s="46">
        <v>0</v>
      </c>
      <c r="Q602" s="15">
        <v>0</v>
      </c>
      <c r="R602" s="15">
        <v>0</v>
      </c>
    </row>
    <row r="603" spans="1:19" x14ac:dyDescent="0.25">
      <c r="A603" s="46" t="s">
        <v>252</v>
      </c>
      <c r="B603" s="46" t="s">
        <v>253</v>
      </c>
      <c r="C603" s="74" t="s">
        <v>13</v>
      </c>
      <c r="D603" s="74" t="s">
        <v>144</v>
      </c>
      <c r="E603" s="74" t="s">
        <v>202</v>
      </c>
      <c r="F603" s="46">
        <v>603</v>
      </c>
      <c r="G603" s="81">
        <v>43293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1</v>
      </c>
      <c r="N603" s="46">
        <v>0</v>
      </c>
      <c r="O603" s="46">
        <v>0</v>
      </c>
      <c r="P603" s="46">
        <v>0</v>
      </c>
      <c r="Q603" s="15">
        <v>0</v>
      </c>
      <c r="R603" s="15">
        <v>0</v>
      </c>
    </row>
    <row r="604" spans="1:19" x14ac:dyDescent="0.25">
      <c r="A604" s="46" t="s">
        <v>252</v>
      </c>
      <c r="B604" s="46" t="s">
        <v>253</v>
      </c>
      <c r="C604" s="74" t="s">
        <v>21</v>
      </c>
      <c r="D604" s="74" t="s">
        <v>152</v>
      </c>
      <c r="E604" s="74" t="s">
        <v>202</v>
      </c>
      <c r="F604" s="46">
        <v>604</v>
      </c>
      <c r="G604" s="81">
        <v>43293</v>
      </c>
      <c r="H604" s="46">
        <v>0</v>
      </c>
      <c r="I604" s="46">
        <v>0</v>
      </c>
      <c r="J604" s="46">
        <v>0</v>
      </c>
      <c r="K604" s="46">
        <v>0</v>
      </c>
      <c r="L604" s="46">
        <v>0</v>
      </c>
      <c r="M604" s="46">
        <v>1</v>
      </c>
      <c r="N604" s="46">
        <v>0</v>
      </c>
      <c r="O604" s="46">
        <v>0</v>
      </c>
      <c r="P604" s="46">
        <v>0</v>
      </c>
      <c r="Q604" s="15">
        <v>0</v>
      </c>
      <c r="R604" s="15">
        <v>0</v>
      </c>
    </row>
    <row r="605" spans="1:19" x14ac:dyDescent="0.25">
      <c r="A605" s="46" t="s">
        <v>252</v>
      </c>
      <c r="B605" s="46" t="s">
        <v>253</v>
      </c>
      <c r="C605" s="74" t="s">
        <v>41</v>
      </c>
      <c r="D605" s="74" t="s">
        <v>172</v>
      </c>
      <c r="E605" s="74" t="s">
        <v>202</v>
      </c>
      <c r="F605" s="46">
        <v>605</v>
      </c>
      <c r="G605" s="81">
        <v>43293</v>
      </c>
      <c r="H605" s="46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1</v>
      </c>
      <c r="N605" s="46">
        <v>0</v>
      </c>
      <c r="O605" s="46">
        <v>0</v>
      </c>
      <c r="P605" s="46">
        <v>0</v>
      </c>
      <c r="Q605" s="15">
        <v>0</v>
      </c>
      <c r="R605" s="15">
        <v>0</v>
      </c>
    </row>
    <row r="606" spans="1:19" x14ac:dyDescent="0.25">
      <c r="A606" s="46" t="s">
        <v>252</v>
      </c>
      <c r="B606" s="46" t="s">
        <v>253</v>
      </c>
      <c r="C606" s="74" t="s">
        <v>12</v>
      </c>
      <c r="D606" s="74" t="s">
        <v>143</v>
      </c>
      <c r="E606" s="74" t="s">
        <v>202</v>
      </c>
      <c r="F606" s="46">
        <v>606</v>
      </c>
      <c r="G606" s="81">
        <v>43293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1</v>
      </c>
      <c r="N606" s="46">
        <v>0</v>
      </c>
      <c r="O606" s="46">
        <v>0</v>
      </c>
      <c r="P606" s="46">
        <v>0</v>
      </c>
      <c r="Q606" s="15">
        <v>0</v>
      </c>
      <c r="R606" s="15">
        <v>0</v>
      </c>
    </row>
    <row r="607" spans="1:19" x14ac:dyDescent="0.25">
      <c r="A607" s="46" t="s">
        <v>252</v>
      </c>
      <c r="B607" s="46" t="s">
        <v>253</v>
      </c>
      <c r="C607" s="74" t="s">
        <v>235</v>
      </c>
      <c r="D607" s="74" t="s">
        <v>158</v>
      </c>
      <c r="E607" s="74" t="s">
        <v>202</v>
      </c>
      <c r="F607" s="46">
        <v>607</v>
      </c>
      <c r="G607" s="81">
        <v>43293</v>
      </c>
      <c r="H607" s="46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1</v>
      </c>
      <c r="N607" s="46">
        <v>0</v>
      </c>
      <c r="O607" s="46">
        <v>0</v>
      </c>
      <c r="P607" s="46">
        <v>0</v>
      </c>
      <c r="Q607" s="15">
        <v>0</v>
      </c>
      <c r="R607" s="15">
        <v>0</v>
      </c>
    </row>
    <row r="608" spans="1:19" x14ac:dyDescent="0.25">
      <c r="A608" s="46" t="s">
        <v>252</v>
      </c>
      <c r="B608" s="46" t="s">
        <v>253</v>
      </c>
      <c r="C608" s="74" t="s">
        <v>235</v>
      </c>
      <c r="D608" s="74" t="s">
        <v>158</v>
      </c>
      <c r="E608" s="74" t="s">
        <v>206</v>
      </c>
      <c r="F608" s="46">
        <v>608</v>
      </c>
      <c r="G608" s="81">
        <v>43293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1</v>
      </c>
      <c r="N608" s="46">
        <v>0</v>
      </c>
      <c r="O608" s="46">
        <v>0</v>
      </c>
      <c r="P608" s="46">
        <v>0</v>
      </c>
      <c r="Q608" s="15">
        <v>0</v>
      </c>
      <c r="R608" s="15">
        <v>0</v>
      </c>
    </row>
    <row r="609" spans="1:18" x14ac:dyDescent="0.25">
      <c r="A609" s="46" t="s">
        <v>252</v>
      </c>
      <c r="B609" s="46" t="s">
        <v>253</v>
      </c>
      <c r="C609" s="74" t="s">
        <v>235</v>
      </c>
      <c r="D609" s="74" t="s">
        <v>158</v>
      </c>
      <c r="E609" s="74" t="s">
        <v>206</v>
      </c>
      <c r="F609" s="46">
        <v>609</v>
      </c>
      <c r="G609" s="81">
        <v>43293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1</v>
      </c>
      <c r="N609" s="46">
        <v>0</v>
      </c>
      <c r="O609" s="46">
        <v>0</v>
      </c>
      <c r="P609" s="46">
        <v>0</v>
      </c>
      <c r="Q609" s="15">
        <v>0</v>
      </c>
      <c r="R609" s="15">
        <v>0</v>
      </c>
    </row>
    <row r="610" spans="1:18" x14ac:dyDescent="0.25">
      <c r="A610" s="46" t="s">
        <v>252</v>
      </c>
      <c r="B610" s="46" t="s">
        <v>253</v>
      </c>
      <c r="C610" s="74" t="s">
        <v>21</v>
      </c>
      <c r="D610" s="74" t="s">
        <v>152</v>
      </c>
      <c r="E610" s="74" t="s">
        <v>206</v>
      </c>
      <c r="F610" s="46">
        <v>610</v>
      </c>
      <c r="G610" s="81">
        <v>43293</v>
      </c>
      <c r="H610" s="46">
        <v>0</v>
      </c>
      <c r="I610" s="46">
        <v>0</v>
      </c>
      <c r="J610" s="46">
        <v>0</v>
      </c>
      <c r="K610" s="46">
        <v>0</v>
      </c>
      <c r="L610" s="46">
        <v>0</v>
      </c>
      <c r="M610" s="46">
        <v>1</v>
      </c>
      <c r="N610" s="46">
        <v>0</v>
      </c>
      <c r="O610" s="46">
        <v>0</v>
      </c>
      <c r="P610" s="46">
        <v>0</v>
      </c>
      <c r="Q610" s="15">
        <v>0</v>
      </c>
      <c r="R610" s="15">
        <v>0</v>
      </c>
    </row>
    <row r="611" spans="1:18" x14ac:dyDescent="0.25">
      <c r="A611" s="46" t="s">
        <v>252</v>
      </c>
      <c r="B611" s="46" t="s">
        <v>253</v>
      </c>
      <c r="C611" s="74" t="s">
        <v>232</v>
      </c>
      <c r="D611" s="74" t="s">
        <v>169</v>
      </c>
      <c r="E611" s="74" t="s">
        <v>202</v>
      </c>
      <c r="F611" s="46">
        <v>611</v>
      </c>
      <c r="G611" s="81">
        <v>43293</v>
      </c>
      <c r="H611" s="46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1</v>
      </c>
      <c r="N611" s="46">
        <v>0</v>
      </c>
      <c r="O611" s="46">
        <v>0</v>
      </c>
      <c r="P611" s="46">
        <v>0</v>
      </c>
      <c r="Q611" s="15">
        <v>0</v>
      </c>
      <c r="R611" s="15">
        <v>0</v>
      </c>
    </row>
    <row r="612" spans="1:18" x14ac:dyDescent="0.25">
      <c r="A612" s="46" t="s">
        <v>209</v>
      </c>
      <c r="B612" s="46" t="s">
        <v>210</v>
      </c>
      <c r="C612" s="74" t="s">
        <v>44</v>
      </c>
      <c r="D612" s="74" t="s">
        <v>175</v>
      </c>
      <c r="E612" s="74" t="s">
        <v>202</v>
      </c>
      <c r="F612" s="46">
        <v>612</v>
      </c>
      <c r="G612" s="81">
        <v>43293</v>
      </c>
      <c r="H612" s="46">
        <v>0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v>0</v>
      </c>
      <c r="O612" s="46">
        <v>0</v>
      </c>
      <c r="P612" s="46">
        <v>0</v>
      </c>
      <c r="Q612" s="15">
        <v>1</v>
      </c>
      <c r="R612" s="15">
        <v>0</v>
      </c>
    </row>
    <row r="613" spans="1:18" x14ac:dyDescent="0.25">
      <c r="A613" s="46" t="s">
        <v>209</v>
      </c>
      <c r="B613" s="46" t="s">
        <v>210</v>
      </c>
      <c r="C613" s="74" t="s">
        <v>16</v>
      </c>
      <c r="D613" s="74" t="s">
        <v>147</v>
      </c>
      <c r="E613" s="74" t="s">
        <v>206</v>
      </c>
      <c r="F613" s="46">
        <v>613</v>
      </c>
      <c r="G613" s="81">
        <v>43293</v>
      </c>
      <c r="H613" s="46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6">
        <v>0</v>
      </c>
      <c r="P613" s="46">
        <v>0</v>
      </c>
      <c r="Q613" s="15">
        <v>1</v>
      </c>
      <c r="R613" s="15">
        <v>0</v>
      </c>
    </row>
    <row r="614" spans="1:18" x14ac:dyDescent="0.25">
      <c r="A614" s="46" t="s">
        <v>209</v>
      </c>
      <c r="B614" s="46" t="s">
        <v>210</v>
      </c>
      <c r="C614" s="74" t="s">
        <v>205</v>
      </c>
      <c r="D614" s="74" t="s">
        <v>161</v>
      </c>
      <c r="E614" s="74" t="s">
        <v>202</v>
      </c>
      <c r="F614" s="46">
        <v>614</v>
      </c>
      <c r="G614" s="81">
        <v>43293</v>
      </c>
      <c r="H614" s="46">
        <v>0</v>
      </c>
      <c r="I614" s="46">
        <v>0</v>
      </c>
      <c r="J614" s="46">
        <v>0</v>
      </c>
      <c r="K614" s="46">
        <v>0</v>
      </c>
      <c r="L614" s="46">
        <v>0</v>
      </c>
      <c r="M614" s="46">
        <v>0</v>
      </c>
      <c r="N614" s="46">
        <v>0</v>
      </c>
      <c r="O614" s="46">
        <v>0</v>
      </c>
      <c r="P614" s="46">
        <v>0</v>
      </c>
      <c r="Q614" s="15">
        <v>1</v>
      </c>
      <c r="R614" s="15">
        <v>0</v>
      </c>
    </row>
    <row r="615" spans="1:18" x14ac:dyDescent="0.25">
      <c r="A615" s="46" t="s">
        <v>209</v>
      </c>
      <c r="B615" s="46" t="s">
        <v>210</v>
      </c>
      <c r="C615" s="74" t="s">
        <v>21</v>
      </c>
      <c r="D615" s="74" t="s">
        <v>152</v>
      </c>
      <c r="E615" s="74" t="s">
        <v>202</v>
      </c>
      <c r="F615" s="46">
        <v>615</v>
      </c>
      <c r="G615" s="81">
        <v>43293</v>
      </c>
      <c r="H615" s="46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15">
        <v>1</v>
      </c>
      <c r="R615" s="15">
        <v>0</v>
      </c>
    </row>
    <row r="616" spans="1:18" x14ac:dyDescent="0.25">
      <c r="A616" s="46" t="s">
        <v>209</v>
      </c>
      <c r="B616" s="46" t="s">
        <v>210</v>
      </c>
      <c r="C616" s="74" t="s">
        <v>205</v>
      </c>
      <c r="D616" s="74" t="s">
        <v>161</v>
      </c>
      <c r="E616" s="74" t="s">
        <v>202</v>
      </c>
      <c r="F616" s="46">
        <v>616</v>
      </c>
      <c r="G616" s="81">
        <v>43293</v>
      </c>
      <c r="H616" s="82">
        <v>0</v>
      </c>
      <c r="I616" s="46">
        <v>0</v>
      </c>
      <c r="J616" s="46">
        <v>0</v>
      </c>
      <c r="K616" s="46">
        <v>0</v>
      </c>
      <c r="L616" s="46">
        <v>0</v>
      </c>
      <c r="M616" s="46">
        <v>0</v>
      </c>
      <c r="N616" s="46">
        <v>0</v>
      </c>
      <c r="O616" s="46">
        <v>0</v>
      </c>
      <c r="P616" s="46">
        <v>0</v>
      </c>
      <c r="Q616" s="15">
        <v>1</v>
      </c>
      <c r="R616" s="15">
        <v>1</v>
      </c>
    </row>
    <row r="617" spans="1:18" x14ac:dyDescent="0.25">
      <c r="A617" s="46" t="s">
        <v>209</v>
      </c>
      <c r="B617" s="46" t="s">
        <v>210</v>
      </c>
      <c r="C617" s="74" t="s">
        <v>38</v>
      </c>
      <c r="D617" s="74" t="s">
        <v>169</v>
      </c>
      <c r="E617" s="74" t="s">
        <v>202</v>
      </c>
      <c r="F617" s="46">
        <v>617</v>
      </c>
      <c r="G617" s="81">
        <v>43293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15">
        <v>1</v>
      </c>
      <c r="R617" s="15">
        <v>0</v>
      </c>
    </row>
    <row r="618" spans="1:18" x14ac:dyDescent="0.25">
      <c r="A618" s="46" t="s">
        <v>209</v>
      </c>
      <c r="B618" s="46" t="s">
        <v>210</v>
      </c>
      <c r="C618" s="74" t="s">
        <v>235</v>
      </c>
      <c r="D618" s="74" t="s">
        <v>158</v>
      </c>
      <c r="E618" s="74" t="s">
        <v>202</v>
      </c>
      <c r="F618" s="46">
        <v>618</v>
      </c>
      <c r="G618" s="81">
        <v>43293</v>
      </c>
      <c r="H618" s="46">
        <v>0</v>
      </c>
      <c r="I618" s="46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0</v>
      </c>
      <c r="O618" s="46">
        <v>0</v>
      </c>
      <c r="P618" s="46">
        <v>0</v>
      </c>
      <c r="Q618" s="15">
        <v>1</v>
      </c>
      <c r="R618" s="15">
        <v>0</v>
      </c>
    </row>
    <row r="619" spans="1:18" ht="15.75" customHeight="1" x14ac:dyDescent="0.25">
      <c r="A619" s="46" t="s">
        <v>209</v>
      </c>
      <c r="B619" s="46" t="s">
        <v>210</v>
      </c>
      <c r="C619" s="74" t="s">
        <v>39</v>
      </c>
      <c r="D619" s="74" t="s">
        <v>170</v>
      </c>
      <c r="E619" s="74" t="s">
        <v>202</v>
      </c>
      <c r="F619" s="46">
        <v>619</v>
      </c>
      <c r="G619" s="81">
        <v>43293</v>
      </c>
      <c r="H619" s="46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6">
        <v>0</v>
      </c>
      <c r="P619" s="46">
        <v>0</v>
      </c>
      <c r="Q619" s="15">
        <v>1</v>
      </c>
      <c r="R619" s="15">
        <v>0</v>
      </c>
    </row>
    <row r="620" spans="1:18" x14ac:dyDescent="0.25">
      <c r="A620" s="46" t="s">
        <v>209</v>
      </c>
      <c r="B620" s="46" t="s">
        <v>210</v>
      </c>
      <c r="C620" s="74" t="s">
        <v>296</v>
      </c>
      <c r="D620" s="74" t="s">
        <v>141</v>
      </c>
      <c r="E620" s="74" t="s">
        <v>206</v>
      </c>
      <c r="F620" s="46">
        <v>620</v>
      </c>
      <c r="G620" s="81">
        <v>43293</v>
      </c>
      <c r="H620" s="46">
        <v>0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v>0</v>
      </c>
      <c r="O620" s="46">
        <v>0</v>
      </c>
      <c r="P620" s="46">
        <v>0</v>
      </c>
      <c r="Q620" s="15">
        <v>1</v>
      </c>
      <c r="R620" s="15">
        <v>0</v>
      </c>
    </row>
    <row r="621" spans="1:18" x14ac:dyDescent="0.25">
      <c r="A621" s="46" t="s">
        <v>209</v>
      </c>
      <c r="B621" s="46" t="s">
        <v>210</v>
      </c>
      <c r="C621" s="74" t="s">
        <v>205</v>
      </c>
      <c r="D621" s="74" t="s">
        <v>161</v>
      </c>
      <c r="E621" s="74" t="s">
        <v>202</v>
      </c>
      <c r="F621" s="46">
        <v>621</v>
      </c>
      <c r="G621" s="81">
        <v>43300</v>
      </c>
      <c r="H621" s="46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6">
        <v>0</v>
      </c>
      <c r="P621" s="46">
        <v>0</v>
      </c>
      <c r="Q621" s="15">
        <v>0</v>
      </c>
      <c r="R621" s="15">
        <v>1</v>
      </c>
    </row>
    <row r="622" spans="1:18" x14ac:dyDescent="0.25">
      <c r="A622" s="46" t="s">
        <v>209</v>
      </c>
      <c r="B622" s="46" t="s">
        <v>210</v>
      </c>
      <c r="C622" s="74" t="s">
        <v>205</v>
      </c>
      <c r="D622" s="74" t="s">
        <v>161</v>
      </c>
      <c r="E622" s="74" t="s">
        <v>202</v>
      </c>
      <c r="F622" s="46">
        <v>622</v>
      </c>
      <c r="G622" s="81">
        <v>43300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0</v>
      </c>
      <c r="N622" s="46">
        <v>0</v>
      </c>
      <c r="O622" s="46">
        <v>0</v>
      </c>
      <c r="P622" s="46">
        <v>0</v>
      </c>
      <c r="Q622" s="15">
        <v>0</v>
      </c>
      <c r="R622" s="15">
        <v>1</v>
      </c>
    </row>
    <row r="623" spans="1:18" x14ac:dyDescent="0.25">
      <c r="A623" s="46" t="s">
        <v>209</v>
      </c>
      <c r="B623" s="46" t="s">
        <v>210</v>
      </c>
      <c r="C623" s="74" t="s">
        <v>205</v>
      </c>
      <c r="D623" s="74" t="s">
        <v>161</v>
      </c>
      <c r="E623" s="74" t="s">
        <v>202</v>
      </c>
      <c r="F623" s="46">
        <v>623</v>
      </c>
      <c r="G623" s="81">
        <v>43300</v>
      </c>
      <c r="H623" s="46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6">
        <v>0</v>
      </c>
      <c r="P623" s="46">
        <v>0</v>
      </c>
      <c r="Q623" s="15">
        <v>0</v>
      </c>
      <c r="R623" s="15">
        <v>1</v>
      </c>
    </row>
    <row r="624" spans="1:18" x14ac:dyDescent="0.25">
      <c r="A624" s="80"/>
      <c r="B624" s="80"/>
      <c r="C624" s="75"/>
      <c r="D624" s="75"/>
      <c r="E624" s="75"/>
      <c r="F624" s="80"/>
      <c r="G624" s="87"/>
      <c r="H624" s="80"/>
      <c r="I624" s="80"/>
      <c r="J624" s="80"/>
      <c r="K624" s="80"/>
      <c r="L624" s="80"/>
      <c r="M624" s="80"/>
      <c r="N624" s="80"/>
      <c r="O624" s="80"/>
      <c r="P624" s="80"/>
    </row>
  </sheetData>
  <sortState ref="A3:S621">
    <sortCondition ref="F3:F621"/>
  </sortState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CC61-E375-4A70-8228-8D1F6BB0CADC}">
  <dimension ref="A1:EJ12"/>
  <sheetViews>
    <sheetView workbookViewId="0">
      <selection activeCell="A8" sqref="A8"/>
    </sheetView>
  </sheetViews>
  <sheetFormatPr defaultRowHeight="15" x14ac:dyDescent="0.25"/>
  <cols>
    <col min="1" max="1" width="31.42578125" customWidth="1"/>
    <col min="2" max="2" width="6.140625" bestFit="1" customWidth="1"/>
    <col min="3" max="3" width="8.28515625" customWidth="1"/>
    <col min="4" max="4" width="5.85546875" customWidth="1"/>
    <col min="5" max="5" width="10.140625" bestFit="1" customWidth="1"/>
    <col min="6" max="6" width="7" bestFit="1" customWidth="1"/>
    <col min="7" max="33" width="3.28515625" customWidth="1"/>
    <col min="34" max="34" width="20" customWidth="1"/>
    <col min="35" max="35" width="12" customWidth="1"/>
    <col min="36" max="36" width="12.42578125" customWidth="1"/>
    <col min="38" max="38" width="12.85546875" customWidth="1"/>
    <col min="39" max="39" width="10.42578125" customWidth="1"/>
    <col min="42" max="42" width="11.42578125" customWidth="1"/>
    <col min="43" max="43" width="12" customWidth="1"/>
    <col min="45" max="45" width="10.85546875" customWidth="1"/>
    <col min="63" max="63" width="12" customWidth="1"/>
    <col min="96" max="96" width="14.85546875" bestFit="1" customWidth="1"/>
    <col min="98" max="98" width="15.140625" bestFit="1" customWidth="1"/>
    <col min="99" max="99" width="11" customWidth="1"/>
    <col min="100" max="100" width="11.42578125" customWidth="1"/>
    <col min="101" max="101" width="11.5703125" bestFit="1" customWidth="1"/>
    <col min="102" max="102" width="16.42578125" bestFit="1" customWidth="1"/>
    <col min="103" max="103" width="15.85546875" customWidth="1"/>
    <col min="104" max="104" width="16" customWidth="1"/>
    <col min="105" max="105" width="14.28515625" customWidth="1"/>
    <col min="106" max="106" width="17.42578125" customWidth="1"/>
    <col min="107" max="107" width="15.42578125" customWidth="1"/>
    <col min="108" max="108" width="16.28515625" customWidth="1"/>
    <col min="109" max="109" width="15.42578125" customWidth="1"/>
    <col min="110" max="110" width="13.140625" customWidth="1"/>
    <col min="111" max="111" width="10.42578125" bestFit="1" customWidth="1"/>
    <col min="112" max="112" width="14" customWidth="1"/>
    <col min="113" max="113" width="12.7109375" customWidth="1"/>
    <col min="114" max="114" width="12.28515625" bestFit="1" customWidth="1"/>
    <col min="115" max="115" width="12.7109375" customWidth="1"/>
    <col min="116" max="116" width="13.28515625" customWidth="1"/>
    <col min="117" max="117" width="13.7109375" customWidth="1"/>
    <col min="118" max="118" width="10.140625" bestFit="1" customWidth="1"/>
    <col min="119" max="119" width="15.140625" customWidth="1"/>
    <col min="120" max="120" width="13" customWidth="1"/>
    <col min="121" max="121" width="10.140625" bestFit="1" customWidth="1"/>
    <col min="122" max="122" width="11" customWidth="1"/>
    <col min="123" max="123" width="10.5703125" customWidth="1"/>
    <col min="124" max="124" width="14.28515625" customWidth="1"/>
    <col min="125" max="125" width="12.140625" customWidth="1"/>
    <col min="126" max="127" width="13.7109375" bestFit="1" customWidth="1"/>
    <col min="128" max="128" width="15.7109375" bestFit="1" customWidth="1"/>
    <col min="129" max="129" width="12.42578125" customWidth="1"/>
    <col min="130" max="130" width="9" bestFit="1" customWidth="1"/>
    <col min="131" max="131" width="12.42578125" customWidth="1"/>
    <col min="132" max="132" width="13.28515625" bestFit="1" customWidth="1"/>
    <col min="133" max="133" width="13.42578125" customWidth="1"/>
    <col min="134" max="134" width="11.5703125" bestFit="1" customWidth="1"/>
    <col min="135" max="135" width="13.28515625" bestFit="1" customWidth="1"/>
    <col min="136" max="136" width="18.140625" bestFit="1" customWidth="1"/>
    <col min="137" max="137" width="12.85546875" customWidth="1"/>
    <col min="138" max="138" width="13.28515625" customWidth="1"/>
    <col min="139" max="139" width="13.42578125" customWidth="1"/>
  </cols>
  <sheetData>
    <row r="1" spans="1:140" x14ac:dyDescent="0.25">
      <c r="CR1" t="s">
        <v>690</v>
      </c>
      <c r="CS1" t="s">
        <v>690</v>
      </c>
      <c r="CT1" t="s">
        <v>713</v>
      </c>
      <c r="CU1" t="s">
        <v>713</v>
      </c>
      <c r="CV1" t="s">
        <v>713</v>
      </c>
      <c r="CW1" t="s">
        <v>713</v>
      </c>
      <c r="CX1" t="s">
        <v>713</v>
      </c>
      <c r="CY1" t="s">
        <v>713</v>
      </c>
      <c r="CZ1" t="s">
        <v>713</v>
      </c>
      <c r="DA1" t="s">
        <v>713</v>
      </c>
      <c r="DB1" t="s">
        <v>713</v>
      </c>
      <c r="DC1" t="s">
        <v>713</v>
      </c>
      <c r="DD1" t="s">
        <v>713</v>
      </c>
      <c r="DE1" t="s">
        <v>713</v>
      </c>
      <c r="DF1" t="s">
        <v>713</v>
      </c>
      <c r="DG1" t="s">
        <v>713</v>
      </c>
      <c r="DH1" t="s">
        <v>701</v>
      </c>
      <c r="DI1" t="s">
        <v>703</v>
      </c>
      <c r="DJ1" t="s">
        <v>703</v>
      </c>
      <c r="DK1" t="s">
        <v>703</v>
      </c>
      <c r="DL1" t="s">
        <v>703</v>
      </c>
      <c r="DM1" t="s">
        <v>703</v>
      </c>
      <c r="DN1" t="s">
        <v>703</v>
      </c>
      <c r="DO1" t="s">
        <v>703</v>
      </c>
      <c r="DP1" t="s">
        <v>727</v>
      </c>
      <c r="DQ1" t="s">
        <v>698</v>
      </c>
      <c r="DR1" t="s">
        <v>698</v>
      </c>
      <c r="DS1" t="s">
        <v>694</v>
      </c>
      <c r="DT1" t="s">
        <v>694</v>
      </c>
      <c r="DU1" t="s">
        <v>694</v>
      </c>
      <c r="DV1" t="s">
        <v>694</v>
      </c>
      <c r="DW1" t="s">
        <v>694</v>
      </c>
      <c r="DX1" t="s">
        <v>694</v>
      </c>
      <c r="DY1" t="s">
        <v>716</v>
      </c>
      <c r="DZ1" t="s">
        <v>716</v>
      </c>
      <c r="EA1" t="s">
        <v>712</v>
      </c>
      <c r="EB1" t="s">
        <v>712</v>
      </c>
      <c r="EC1" t="s">
        <v>712</v>
      </c>
      <c r="ED1" t="s">
        <v>735</v>
      </c>
      <c r="EE1" t="s">
        <v>728</v>
      </c>
      <c r="EF1" t="s">
        <v>729</v>
      </c>
      <c r="EG1" t="s">
        <v>729</v>
      </c>
      <c r="EH1" t="s">
        <v>729</v>
      </c>
      <c r="EI1" t="s">
        <v>729</v>
      </c>
    </row>
    <row r="2" spans="1:140" ht="32.25" customHeight="1" x14ac:dyDescent="0.25">
      <c r="A2" s="1" t="s">
        <v>762</v>
      </c>
      <c r="B2" s="1"/>
      <c r="C2" s="2"/>
      <c r="D2" s="2"/>
      <c r="E2" s="3"/>
      <c r="F2" s="4" t="s">
        <v>1</v>
      </c>
      <c r="G2" s="5"/>
      <c r="H2" s="5"/>
      <c r="I2" s="5"/>
      <c r="K2" s="4" t="s">
        <v>3</v>
      </c>
      <c r="L2" s="4"/>
      <c r="M2" s="6"/>
      <c r="N2" s="6"/>
      <c r="O2" s="226" t="s">
        <v>366</v>
      </c>
      <c r="P2" s="6"/>
      <c r="Q2" s="6"/>
      <c r="R2" s="2"/>
      <c r="S2" s="2"/>
      <c r="T2" s="2"/>
      <c r="U2" s="2"/>
      <c r="V2" s="7"/>
      <c r="W2" s="7"/>
      <c r="X2" s="7"/>
      <c r="Y2" s="8" t="s">
        <v>5</v>
      </c>
      <c r="Z2" s="2"/>
      <c r="AA2" s="6"/>
      <c r="AB2" s="2"/>
      <c r="AC2" s="2"/>
      <c r="AD2" s="2"/>
      <c r="AE2" s="9"/>
      <c r="AF2" s="9"/>
      <c r="AH2" s="10" t="s">
        <v>6</v>
      </c>
      <c r="AI2" s="11" t="s">
        <v>7</v>
      </c>
      <c r="AJ2" s="12" t="s">
        <v>8</v>
      </c>
      <c r="AK2" s="13" t="s">
        <v>9</v>
      </c>
      <c r="AL2" s="11" t="s">
        <v>10</v>
      </c>
      <c r="AM2" s="14" t="s">
        <v>11</v>
      </c>
      <c r="AN2" s="11" t="s">
        <v>12</v>
      </c>
      <c r="AO2" s="11" t="s">
        <v>214</v>
      </c>
      <c r="AP2" s="12" t="s">
        <v>13</v>
      </c>
      <c r="AQ2" s="12" t="s">
        <v>14</v>
      </c>
      <c r="AR2" s="11" t="s">
        <v>15</v>
      </c>
      <c r="AS2" s="11" t="s">
        <v>16</v>
      </c>
      <c r="AT2" s="13" t="s">
        <v>17</v>
      </c>
      <c r="AU2" s="12" t="s">
        <v>18</v>
      </c>
      <c r="AV2" s="12" t="s">
        <v>19</v>
      </c>
      <c r="AW2" s="12" t="s">
        <v>20</v>
      </c>
      <c r="AX2" s="12" t="s">
        <v>21</v>
      </c>
      <c r="AY2" s="14" t="s">
        <v>22</v>
      </c>
      <c r="AZ2" s="64" t="s">
        <v>567</v>
      </c>
      <c r="BA2" s="13" t="s">
        <v>23</v>
      </c>
      <c r="BB2" s="11" t="s">
        <v>24</v>
      </c>
      <c r="BC2" s="11" t="s">
        <v>25</v>
      </c>
      <c r="BD2" s="11" t="s">
        <v>26</v>
      </c>
      <c r="BE2" s="11" t="s">
        <v>27</v>
      </c>
      <c r="BF2" s="13" t="s">
        <v>28</v>
      </c>
      <c r="BG2" s="11" t="s">
        <v>29</v>
      </c>
      <c r="BH2" s="11" t="s">
        <v>30</v>
      </c>
      <c r="BI2" s="11" t="s">
        <v>31</v>
      </c>
      <c r="BJ2" s="11" t="s">
        <v>32</v>
      </c>
      <c r="BK2" s="11" t="s">
        <v>33</v>
      </c>
      <c r="BL2" s="11" t="s">
        <v>261</v>
      </c>
      <c r="BM2" s="12" t="s">
        <v>34</v>
      </c>
      <c r="BN2" s="11" t="s">
        <v>35</v>
      </c>
      <c r="BO2" s="11" t="s">
        <v>36</v>
      </c>
      <c r="BP2" s="12" t="s">
        <v>37</v>
      </c>
      <c r="BQ2" s="12" t="s">
        <v>38</v>
      </c>
      <c r="BR2" s="11" t="s">
        <v>39</v>
      </c>
      <c r="BS2" s="11" t="s">
        <v>40</v>
      </c>
      <c r="BT2" s="11"/>
      <c r="BU2" s="12" t="s">
        <v>41</v>
      </c>
      <c r="BV2" s="12" t="s">
        <v>259</v>
      </c>
      <c r="BW2" s="11" t="s">
        <v>42</v>
      </c>
      <c r="BX2" s="11" t="s">
        <v>43</v>
      </c>
      <c r="BY2" s="11" t="s">
        <v>44</v>
      </c>
      <c r="BZ2" s="12" t="s">
        <v>45</v>
      </c>
      <c r="CA2" s="13" t="s">
        <v>46</v>
      </c>
      <c r="CB2" s="13" t="s">
        <v>47</v>
      </c>
      <c r="CC2" s="11" t="s">
        <v>48</v>
      </c>
      <c r="CD2" s="11" t="s">
        <v>49</v>
      </c>
      <c r="CE2" s="11" t="s">
        <v>50</v>
      </c>
      <c r="CF2" s="12" t="s">
        <v>51</v>
      </c>
      <c r="CG2" s="11" t="s">
        <v>52</v>
      </c>
      <c r="CH2" s="12" t="s">
        <v>53</v>
      </c>
      <c r="CI2" s="14" t="s">
        <v>54</v>
      </c>
      <c r="CJ2" s="12" t="s">
        <v>55</v>
      </c>
      <c r="CK2" s="12" t="s">
        <v>56</v>
      </c>
      <c r="CL2" s="12" t="s">
        <v>57</v>
      </c>
      <c r="CM2" s="11" t="s">
        <v>58</v>
      </c>
      <c r="CN2" s="14" t="s">
        <v>59</v>
      </c>
      <c r="CO2" s="14"/>
      <c r="CP2" s="14"/>
      <c r="CQ2" s="14"/>
      <c r="CR2" t="s">
        <v>684</v>
      </c>
      <c r="CS2" s="13" t="s">
        <v>691</v>
      </c>
      <c r="CT2" t="s">
        <v>654</v>
      </c>
      <c r="CU2" t="s">
        <v>654</v>
      </c>
      <c r="CV2" t="s">
        <v>654</v>
      </c>
      <c r="CW2" t="s">
        <v>654</v>
      </c>
      <c r="CX2" t="s">
        <v>654</v>
      </c>
      <c r="CY2" t="s">
        <v>654</v>
      </c>
      <c r="CZ2" t="s">
        <v>654</v>
      </c>
      <c r="DA2" t="s">
        <v>678</v>
      </c>
      <c r="DB2" t="s">
        <v>677</v>
      </c>
      <c r="DC2" t="s">
        <v>676</v>
      </c>
      <c r="DD2" t="s">
        <v>676</v>
      </c>
      <c r="DE2" t="s">
        <v>733</v>
      </c>
      <c r="DF2" t="s">
        <v>689</v>
      </c>
      <c r="DG2" t="s">
        <v>689</v>
      </c>
      <c r="DH2" s="56" t="s">
        <v>700</v>
      </c>
      <c r="DI2" s="56" t="s">
        <v>702</v>
      </c>
      <c r="DJ2" s="56" t="s">
        <v>702</v>
      </c>
      <c r="DK2" s="56" t="s">
        <v>702</v>
      </c>
      <c r="DL2" s="56" t="s">
        <v>705</v>
      </c>
      <c r="DM2" s="56" t="s">
        <v>705</v>
      </c>
      <c r="DN2" t="s">
        <v>685</v>
      </c>
      <c r="DO2" t="s">
        <v>747</v>
      </c>
      <c r="DP2" t="s">
        <v>682</v>
      </c>
      <c r="DQ2" s="56" t="s">
        <v>699</v>
      </c>
      <c r="DR2" s="56" t="s">
        <v>696</v>
      </c>
      <c r="DS2" s="56" t="s">
        <v>693</v>
      </c>
      <c r="DT2" t="s">
        <v>653</v>
      </c>
      <c r="DU2" t="s">
        <v>653</v>
      </c>
      <c r="DV2" t="s">
        <v>683</v>
      </c>
      <c r="DW2" t="s">
        <v>730</v>
      </c>
      <c r="DX2" t="s">
        <v>732</v>
      </c>
      <c r="DY2" t="s">
        <v>687</v>
      </c>
      <c r="DZ2" t="s">
        <v>745</v>
      </c>
      <c r="EA2" t="s">
        <v>561</v>
      </c>
      <c r="EB2" t="s">
        <v>561</v>
      </c>
      <c r="EC2" t="s">
        <v>680</v>
      </c>
      <c r="ED2" t="s">
        <v>735</v>
      </c>
      <c r="EE2" t="s">
        <v>681</v>
      </c>
      <c r="EF2" t="s">
        <v>679</v>
      </c>
      <c r="EG2" t="s">
        <v>736</v>
      </c>
      <c r="EH2" t="s">
        <v>736</v>
      </c>
      <c r="EI2" t="s">
        <v>742</v>
      </c>
      <c r="EJ2" t="s">
        <v>569</v>
      </c>
    </row>
    <row r="3" spans="1:140" ht="31.5" customHeight="1" x14ac:dyDescent="0.25">
      <c r="A3" s="16"/>
      <c r="B3" s="16"/>
      <c r="C3" s="17"/>
      <c r="D3" s="17"/>
      <c r="E3" s="18"/>
      <c r="F3" s="19"/>
      <c r="G3" s="20"/>
      <c r="H3" s="20"/>
      <c r="I3" s="20"/>
      <c r="J3" s="19"/>
      <c r="K3" s="19"/>
      <c r="L3" s="19"/>
      <c r="M3" s="21"/>
      <c r="N3" s="21"/>
      <c r="O3" s="226"/>
      <c r="P3" s="21"/>
      <c r="Q3" s="21"/>
      <c r="R3" s="17"/>
      <c r="S3" s="17"/>
      <c r="T3" s="17"/>
      <c r="U3" s="17"/>
      <c r="V3" s="22"/>
      <c r="W3" s="22"/>
      <c r="X3" s="22"/>
      <c r="Y3" s="23"/>
      <c r="Z3" s="17"/>
      <c r="AA3" s="21"/>
      <c r="AB3" s="17"/>
      <c r="AC3" s="17"/>
      <c r="AD3" s="17"/>
      <c r="AE3" s="24"/>
      <c r="AF3" s="24"/>
      <c r="AH3" s="25" t="s">
        <v>60</v>
      </c>
      <c r="AI3" s="26" t="s">
        <v>61</v>
      </c>
      <c r="AJ3" s="27" t="s">
        <v>62</v>
      </c>
      <c r="AK3" s="28" t="s">
        <v>63</v>
      </c>
      <c r="AL3" s="26" t="s">
        <v>64</v>
      </c>
      <c r="AM3" s="29" t="s">
        <v>65</v>
      </c>
      <c r="AN3" s="26" t="s">
        <v>66</v>
      </c>
      <c r="AO3" s="26" t="s">
        <v>215</v>
      </c>
      <c r="AP3" s="27" t="s">
        <v>67</v>
      </c>
      <c r="AQ3" s="27" t="s">
        <v>68</v>
      </c>
      <c r="AR3" s="26" t="s">
        <v>69</v>
      </c>
      <c r="AS3" s="26" t="s">
        <v>70</v>
      </c>
      <c r="AT3" s="28" t="s">
        <v>71</v>
      </c>
      <c r="AU3" s="27" t="s">
        <v>72</v>
      </c>
      <c r="AV3" s="27" t="s">
        <v>73</v>
      </c>
      <c r="AW3" s="27" t="s">
        <v>74</v>
      </c>
      <c r="AX3" s="27" t="s">
        <v>75</v>
      </c>
      <c r="AY3" s="29" t="s">
        <v>76</v>
      </c>
      <c r="AZ3" s="65" t="s">
        <v>566</v>
      </c>
      <c r="BA3" s="28" t="s">
        <v>77</v>
      </c>
      <c r="BB3" s="26" t="s">
        <v>78</v>
      </c>
      <c r="BC3" s="26" t="s">
        <v>79</v>
      </c>
      <c r="BD3" s="26" t="s">
        <v>80</v>
      </c>
      <c r="BE3" s="26" t="s">
        <v>81</v>
      </c>
      <c r="BF3" s="28" t="s">
        <v>82</v>
      </c>
      <c r="BG3" s="26" t="s">
        <v>83</v>
      </c>
      <c r="BH3" s="26" t="s">
        <v>84</v>
      </c>
      <c r="BI3" s="26" t="s">
        <v>85</v>
      </c>
      <c r="BJ3" s="26" t="s">
        <v>86</v>
      </c>
      <c r="BK3" s="26" t="s">
        <v>87</v>
      </c>
      <c r="BL3" s="27" t="s">
        <v>260</v>
      </c>
      <c r="BM3" s="27" t="s">
        <v>88</v>
      </c>
      <c r="BN3" s="26" t="s">
        <v>89</v>
      </c>
      <c r="BO3" s="26" t="s">
        <v>90</v>
      </c>
      <c r="BP3" s="27" t="s">
        <v>91</v>
      </c>
      <c r="BQ3" s="27" t="s">
        <v>92</v>
      </c>
      <c r="BR3" s="26" t="s">
        <v>93</v>
      </c>
      <c r="BS3" s="26" t="s">
        <v>94</v>
      </c>
      <c r="BT3" s="26" t="s">
        <v>565</v>
      </c>
      <c r="BU3" s="27" t="s">
        <v>95</v>
      </c>
      <c r="BV3" s="27" t="s">
        <v>258</v>
      </c>
      <c r="BW3" s="26" t="s">
        <v>96</v>
      </c>
      <c r="BX3" s="26" t="s">
        <v>97</v>
      </c>
      <c r="BY3" s="26" t="s">
        <v>98</v>
      </c>
      <c r="BZ3" s="27" t="s">
        <v>99</v>
      </c>
      <c r="CA3" s="28" t="s">
        <v>100</v>
      </c>
      <c r="CB3" s="28" t="s">
        <v>101</v>
      </c>
      <c r="CC3" s="26" t="s">
        <v>102</v>
      </c>
      <c r="CD3" s="26" t="s">
        <v>103</v>
      </c>
      <c r="CE3" s="26" t="s">
        <v>104</v>
      </c>
      <c r="CF3" s="27" t="s">
        <v>105</v>
      </c>
      <c r="CG3" s="26" t="s">
        <v>106</v>
      </c>
      <c r="CH3" s="27" t="s">
        <v>107</v>
      </c>
      <c r="CI3" s="29" t="s">
        <v>108</v>
      </c>
      <c r="CJ3" s="27" t="s">
        <v>109</v>
      </c>
      <c r="CK3" s="27" t="s">
        <v>110</v>
      </c>
      <c r="CL3" s="27" t="s">
        <v>111</v>
      </c>
      <c r="CM3" s="26" t="s">
        <v>112</v>
      </c>
      <c r="CN3" s="29" t="s">
        <v>113</v>
      </c>
      <c r="CO3" s="29" t="s">
        <v>559</v>
      </c>
      <c r="CP3" s="29" t="s">
        <v>560</v>
      </c>
      <c r="CQ3" s="29" t="s">
        <v>564</v>
      </c>
      <c r="CR3" s="28" t="s">
        <v>571</v>
      </c>
      <c r="CS3" s="28" t="s">
        <v>692</v>
      </c>
      <c r="CT3" s="28" t="s">
        <v>721</v>
      </c>
      <c r="CU3" s="44" t="s">
        <v>759</v>
      </c>
      <c r="CV3" s="28" t="s">
        <v>722</v>
      </c>
      <c r="CW3" s="28" t="s">
        <v>723</v>
      </c>
      <c r="CX3" s="28" t="s">
        <v>718</v>
      </c>
      <c r="CY3" s="28" t="s">
        <v>719</v>
      </c>
      <c r="CZ3" s="28" t="s">
        <v>720</v>
      </c>
      <c r="DA3" s="28" t="s">
        <v>725</v>
      </c>
      <c r="DB3" s="28" t="s">
        <v>726</v>
      </c>
      <c r="DC3" s="28" t="s">
        <v>739</v>
      </c>
      <c r="DD3" s="28" t="s">
        <v>752</v>
      </c>
      <c r="DE3" s="28" t="s">
        <v>734</v>
      </c>
      <c r="DF3" s="28" t="s">
        <v>744</v>
      </c>
      <c r="DG3" s="28" t="s">
        <v>714</v>
      </c>
      <c r="DH3" s="28" t="s">
        <v>563</v>
      </c>
      <c r="DI3" s="28" t="s">
        <v>704</v>
      </c>
      <c r="DJ3" s="28" t="s">
        <v>707</v>
      </c>
      <c r="DK3" s="28" t="s">
        <v>708</v>
      </c>
      <c r="DL3" s="44" t="s">
        <v>709</v>
      </c>
      <c r="DM3" s="44" t="s">
        <v>706</v>
      </c>
      <c r="DN3" s="28" t="s">
        <v>686</v>
      </c>
      <c r="DO3" s="28" t="s">
        <v>748</v>
      </c>
      <c r="DP3" s="28" t="s">
        <v>570</v>
      </c>
      <c r="DQ3" s="28" t="s">
        <v>639</v>
      </c>
      <c r="DR3" s="28" t="s">
        <v>697</v>
      </c>
      <c r="DS3" s="28" t="s">
        <v>695</v>
      </c>
      <c r="DT3" s="28" t="s">
        <v>715</v>
      </c>
      <c r="DU3" s="28" t="s">
        <v>688</v>
      </c>
      <c r="DV3" s="28" t="s">
        <v>724</v>
      </c>
      <c r="DW3" s="28" t="s">
        <v>731</v>
      </c>
      <c r="DX3" s="28" t="s">
        <v>558</v>
      </c>
      <c r="DY3" s="28" t="s">
        <v>717</v>
      </c>
      <c r="DZ3" s="28" t="s">
        <v>746</v>
      </c>
      <c r="EA3" s="28" t="s">
        <v>710</v>
      </c>
      <c r="EB3" s="28" t="s">
        <v>711</v>
      </c>
      <c r="EC3" s="28" t="s">
        <v>741</v>
      </c>
      <c r="ED3" t="s">
        <v>735</v>
      </c>
      <c r="EE3" s="28" t="s">
        <v>740</v>
      </c>
      <c r="EF3" s="28" t="s">
        <v>738</v>
      </c>
      <c r="EG3" s="28" t="s">
        <v>737</v>
      </c>
      <c r="EH3" s="28" t="s">
        <v>562</v>
      </c>
      <c r="EI3" s="28" t="s">
        <v>743</v>
      </c>
      <c r="EJ3" s="44" t="s">
        <v>569</v>
      </c>
    </row>
    <row r="4" spans="1:140" x14ac:dyDescent="0.25">
      <c r="A4" s="30"/>
      <c r="B4" s="30"/>
      <c r="C4" s="31"/>
      <c r="D4" s="31"/>
      <c r="E4" s="32"/>
      <c r="F4" s="33"/>
      <c r="G4" s="34"/>
      <c r="H4" s="34"/>
      <c r="I4" s="34"/>
      <c r="J4" s="33"/>
      <c r="K4" s="33"/>
      <c r="L4" s="33"/>
      <c r="M4" s="35"/>
      <c r="N4" s="35"/>
      <c r="O4" s="35"/>
      <c r="P4" s="35"/>
      <c r="Q4" s="35"/>
      <c r="R4" s="31"/>
      <c r="S4" s="31"/>
      <c r="T4" s="31"/>
      <c r="U4" s="31"/>
      <c r="V4" s="36"/>
      <c r="W4" s="36"/>
      <c r="X4" s="36"/>
      <c r="Y4" s="37"/>
      <c r="Z4" s="38"/>
      <c r="AA4" s="39"/>
      <c r="AB4" s="38"/>
      <c r="AC4" s="38"/>
      <c r="AD4" s="38"/>
      <c r="AE4" s="40"/>
      <c r="AF4" s="40"/>
      <c r="AH4" s="41" t="s">
        <v>114</v>
      </c>
      <c r="AI4" s="42">
        <v>2</v>
      </c>
      <c r="AJ4" s="43">
        <v>2</v>
      </c>
      <c r="AK4" s="44" t="s">
        <v>115</v>
      </c>
      <c r="AL4" s="42">
        <v>2</v>
      </c>
      <c r="AM4" s="44" t="s">
        <v>115</v>
      </c>
      <c r="AN4" s="42" t="s">
        <v>115</v>
      </c>
      <c r="AO4" s="42">
        <v>3</v>
      </c>
      <c r="AP4" s="43" t="s">
        <v>115</v>
      </c>
      <c r="AQ4" s="43" t="s">
        <v>115</v>
      </c>
      <c r="AR4" s="42" t="s">
        <v>115</v>
      </c>
      <c r="AS4" s="42" t="s">
        <v>115</v>
      </c>
      <c r="AT4" s="44">
        <v>3.5</v>
      </c>
      <c r="AU4" s="43">
        <v>3</v>
      </c>
      <c r="AV4" s="43" t="s">
        <v>115</v>
      </c>
      <c r="AW4" s="43">
        <v>2</v>
      </c>
      <c r="AX4" s="43">
        <v>3</v>
      </c>
      <c r="AY4" s="44" t="s">
        <v>115</v>
      </c>
      <c r="AZ4" s="44" t="s">
        <v>115</v>
      </c>
      <c r="BA4" s="44">
        <v>3</v>
      </c>
      <c r="BB4" s="42" t="s">
        <v>115</v>
      </c>
      <c r="BC4" s="44" t="s">
        <v>115</v>
      </c>
      <c r="BD4" s="42" t="s">
        <v>115</v>
      </c>
      <c r="BE4" s="42">
        <v>3</v>
      </c>
      <c r="BF4" s="44">
        <v>2</v>
      </c>
      <c r="BG4" s="42">
        <v>2</v>
      </c>
      <c r="BH4" s="42">
        <v>1</v>
      </c>
      <c r="BI4" s="44">
        <v>1</v>
      </c>
      <c r="BJ4" s="42">
        <v>3</v>
      </c>
      <c r="BK4" s="42" t="s">
        <v>115</v>
      </c>
      <c r="BL4" s="42">
        <v>3</v>
      </c>
      <c r="BM4" s="43">
        <v>3</v>
      </c>
      <c r="BN4" s="42" t="s">
        <v>115</v>
      </c>
      <c r="BO4" s="45" t="s">
        <v>115</v>
      </c>
      <c r="BP4" s="45" t="s">
        <v>115</v>
      </c>
      <c r="BQ4" s="45" t="s">
        <v>115</v>
      </c>
      <c r="BR4" s="44" t="s">
        <v>115</v>
      </c>
      <c r="BS4" s="42" t="s">
        <v>115</v>
      </c>
      <c r="BT4" s="42"/>
      <c r="BU4" s="43" t="s">
        <v>115</v>
      </c>
      <c r="BV4" s="43" t="s">
        <v>115</v>
      </c>
      <c r="BW4" s="42" t="s">
        <v>115</v>
      </c>
      <c r="BX4" s="44" t="s">
        <v>115</v>
      </c>
      <c r="BY4" s="42" t="s">
        <v>115</v>
      </c>
      <c r="BZ4" s="43">
        <v>1</v>
      </c>
      <c r="CA4" s="44">
        <v>2</v>
      </c>
      <c r="CB4" s="44">
        <v>3.5</v>
      </c>
      <c r="CC4" s="42" t="s">
        <v>115</v>
      </c>
      <c r="CD4" s="42">
        <v>2</v>
      </c>
      <c r="CE4" s="42" t="s">
        <v>115</v>
      </c>
      <c r="CF4" s="43" t="s">
        <v>115</v>
      </c>
      <c r="CG4" s="42" t="s">
        <v>115</v>
      </c>
      <c r="CH4" s="43">
        <v>3</v>
      </c>
      <c r="CI4" s="44" t="s">
        <v>115</v>
      </c>
      <c r="CJ4" s="43" t="s">
        <v>115</v>
      </c>
      <c r="CK4" s="43" t="s">
        <v>115</v>
      </c>
      <c r="CL4" s="43" t="s">
        <v>115</v>
      </c>
      <c r="CM4" s="44" t="s">
        <v>115</v>
      </c>
      <c r="CN4" s="44" t="s">
        <v>115</v>
      </c>
      <c r="CO4" s="44"/>
      <c r="CP4" s="44"/>
      <c r="CQ4" s="44"/>
      <c r="CS4" s="44"/>
    </row>
    <row r="5" spans="1:140" x14ac:dyDescent="0.25">
      <c r="A5" s="47" t="s">
        <v>116</v>
      </c>
      <c r="B5" s="47" t="s">
        <v>541</v>
      </c>
      <c r="C5" s="47" t="s">
        <v>117</v>
      </c>
      <c r="D5" s="47" t="s">
        <v>118</v>
      </c>
      <c r="E5" s="47" t="s">
        <v>119</v>
      </c>
      <c r="F5" s="48" t="s">
        <v>245</v>
      </c>
      <c r="G5" s="49" t="s">
        <v>246</v>
      </c>
      <c r="H5" s="49" t="s">
        <v>122</v>
      </c>
      <c r="I5" s="49" t="s">
        <v>123</v>
      </c>
      <c r="J5" s="4" t="s">
        <v>374</v>
      </c>
      <c r="K5" s="48" t="s">
        <v>120</v>
      </c>
      <c r="L5" s="51" t="s">
        <v>124</v>
      </c>
      <c r="M5" s="50" t="s">
        <v>357</v>
      </c>
      <c r="N5" s="50" t="s">
        <v>360</v>
      </c>
      <c r="O5" s="50" t="s">
        <v>363</v>
      </c>
      <c r="P5" s="50" t="s">
        <v>364</v>
      </c>
      <c r="Q5" s="50" t="s">
        <v>365</v>
      </c>
      <c r="R5" s="52" t="s">
        <v>125</v>
      </c>
      <c r="S5" s="47" t="s">
        <v>126</v>
      </c>
      <c r="T5" s="47" t="s">
        <v>226</v>
      </c>
      <c r="U5" s="47" t="s">
        <v>227</v>
      </c>
      <c r="V5" s="53" t="s">
        <v>367</v>
      </c>
      <c r="W5" s="53" t="s">
        <v>368</v>
      </c>
      <c r="X5" s="53" t="s">
        <v>128</v>
      </c>
      <c r="Y5" s="47" t="s">
        <v>129</v>
      </c>
      <c r="Z5" s="47" t="s">
        <v>130</v>
      </c>
      <c r="AA5" s="49" t="s">
        <v>131</v>
      </c>
      <c r="AB5" s="47" t="s">
        <v>132</v>
      </c>
      <c r="AC5" s="47" t="s">
        <v>133</v>
      </c>
      <c r="AD5" s="47" t="s">
        <v>134</v>
      </c>
      <c r="AE5" s="54" t="s">
        <v>135</v>
      </c>
      <c r="AF5" s="54" t="s">
        <v>136</v>
      </c>
      <c r="AG5" s="47" t="s">
        <v>137</v>
      </c>
      <c r="AH5" s="47"/>
      <c r="AI5" s="47" t="s">
        <v>138</v>
      </c>
      <c r="AJ5" s="47" t="s">
        <v>139</v>
      </c>
      <c r="AK5" s="47" t="s">
        <v>140</v>
      </c>
      <c r="AL5" s="47" t="s">
        <v>141</v>
      </c>
      <c r="AM5" s="47" t="s">
        <v>142</v>
      </c>
      <c r="AN5" s="47" t="s">
        <v>143</v>
      </c>
      <c r="AO5" s="47" t="s">
        <v>557</v>
      </c>
      <c r="AP5" s="47" t="s">
        <v>144</v>
      </c>
      <c r="AQ5" s="47" t="s">
        <v>145</v>
      </c>
      <c r="AR5" s="47" t="s">
        <v>146</v>
      </c>
      <c r="AS5" s="47" t="s">
        <v>147</v>
      </c>
      <c r="AT5" s="47" t="s">
        <v>148</v>
      </c>
      <c r="AU5" s="47" t="s">
        <v>149</v>
      </c>
      <c r="AV5" s="47" t="s">
        <v>150</v>
      </c>
      <c r="AW5" s="47" t="s">
        <v>151</v>
      </c>
      <c r="AX5" s="47" t="s">
        <v>152</v>
      </c>
      <c r="AY5" s="47" t="s">
        <v>153</v>
      </c>
      <c r="AZ5" s="47" t="s">
        <v>568</v>
      </c>
      <c r="BA5" s="47" t="s">
        <v>154</v>
      </c>
      <c r="BB5" s="47" t="s">
        <v>155</v>
      </c>
      <c r="BC5" s="49" t="s">
        <v>156</v>
      </c>
      <c r="BD5" s="47" t="s">
        <v>157</v>
      </c>
      <c r="BE5" s="47" t="s">
        <v>158</v>
      </c>
      <c r="BF5" s="49" t="s">
        <v>159</v>
      </c>
      <c r="BG5" s="47" t="s">
        <v>160</v>
      </c>
      <c r="BH5" s="47" t="s">
        <v>161</v>
      </c>
      <c r="BI5" s="49" t="s">
        <v>162</v>
      </c>
      <c r="BJ5" s="47" t="s">
        <v>163</v>
      </c>
      <c r="BK5" s="47" t="s">
        <v>164</v>
      </c>
      <c r="BL5" s="47" t="s">
        <v>555</v>
      </c>
      <c r="BM5" s="47" t="s">
        <v>165</v>
      </c>
      <c r="BN5" s="47" t="s">
        <v>166</v>
      </c>
      <c r="BO5" s="47" t="s">
        <v>167</v>
      </c>
      <c r="BP5" s="47" t="s">
        <v>168</v>
      </c>
      <c r="BQ5" s="47" t="s">
        <v>169</v>
      </c>
      <c r="BR5" s="49" t="s">
        <v>170</v>
      </c>
      <c r="BS5" s="47" t="s">
        <v>171</v>
      </c>
      <c r="BT5" s="47" t="s">
        <v>669</v>
      </c>
      <c r="BU5" s="47" t="s">
        <v>172</v>
      </c>
      <c r="BV5" s="47" t="s">
        <v>556</v>
      </c>
      <c r="BW5" s="47" t="s">
        <v>173</v>
      </c>
      <c r="BX5" s="49" t="s">
        <v>174</v>
      </c>
      <c r="BY5" s="47" t="s">
        <v>175</v>
      </c>
      <c r="BZ5" s="47" t="s">
        <v>176</v>
      </c>
      <c r="CA5" s="47" t="s">
        <v>177</v>
      </c>
      <c r="CB5" s="47" t="s">
        <v>178</v>
      </c>
      <c r="CC5" s="47" t="s">
        <v>179</v>
      </c>
      <c r="CD5" s="47" t="s">
        <v>180</v>
      </c>
      <c r="CE5" s="47" t="s">
        <v>181</v>
      </c>
      <c r="CF5" s="47" t="s">
        <v>182</v>
      </c>
      <c r="CG5" s="47" t="s">
        <v>183</v>
      </c>
      <c r="CH5" s="47" t="s">
        <v>184</v>
      </c>
      <c r="CI5" s="49" t="s">
        <v>185</v>
      </c>
      <c r="CJ5" s="47" t="s">
        <v>186</v>
      </c>
      <c r="CK5" s="47" t="s">
        <v>187</v>
      </c>
      <c r="CL5" s="47" t="s">
        <v>188</v>
      </c>
      <c r="CM5" s="49" t="s">
        <v>189</v>
      </c>
      <c r="CN5" s="47" t="s">
        <v>190</v>
      </c>
      <c r="CO5" s="2" t="s">
        <v>587</v>
      </c>
      <c r="CP5" s="2" t="s">
        <v>588</v>
      </c>
      <c r="CQ5" s="2" t="s">
        <v>589</v>
      </c>
      <c r="CR5" s="6" t="s">
        <v>597</v>
      </c>
      <c r="CS5" s="2" t="s">
        <v>758</v>
      </c>
      <c r="CT5" s="6" t="s">
        <v>608</v>
      </c>
      <c r="CU5" s="6" t="s">
        <v>760</v>
      </c>
      <c r="CV5" s="6" t="s">
        <v>609</v>
      </c>
      <c r="CW5" s="6" t="s">
        <v>610</v>
      </c>
      <c r="CX5" s="6" t="s">
        <v>605</v>
      </c>
      <c r="CY5" s="6" t="s">
        <v>606</v>
      </c>
      <c r="CZ5" s="6" t="s">
        <v>607</v>
      </c>
      <c r="DA5" s="6" t="s">
        <v>598</v>
      </c>
      <c r="DB5" s="6" t="s">
        <v>754</v>
      </c>
      <c r="DC5" s="6" t="s">
        <v>618</v>
      </c>
      <c r="DD5" s="6" t="s">
        <v>753</v>
      </c>
      <c r="DE5" s="6" t="s">
        <v>620</v>
      </c>
      <c r="DF5" s="6" t="s">
        <v>619</v>
      </c>
      <c r="DG5" s="6" t="s">
        <v>755</v>
      </c>
      <c r="DH5" s="6" t="s">
        <v>601</v>
      </c>
      <c r="DI5" s="6" t="s">
        <v>594</v>
      </c>
      <c r="DJ5" s="6" t="s">
        <v>595</v>
      </c>
      <c r="DK5" s="6" t="s">
        <v>596</v>
      </c>
      <c r="DL5" s="6" t="s">
        <v>756</v>
      </c>
      <c r="DM5" s="6" t="s">
        <v>616</v>
      </c>
      <c r="DN5" s="6" t="s">
        <v>614</v>
      </c>
      <c r="DO5" s="6" t="s">
        <v>593</v>
      </c>
      <c r="DP5" s="6" t="s">
        <v>751</v>
      </c>
      <c r="DQ5" s="6" t="s">
        <v>757</v>
      </c>
      <c r="DR5" s="6" t="s">
        <v>599</v>
      </c>
      <c r="DS5" s="6" t="s">
        <v>600</v>
      </c>
      <c r="DT5" s="6" t="s">
        <v>602</v>
      </c>
      <c r="DU5" s="6" t="s">
        <v>603</v>
      </c>
      <c r="DV5" s="6" t="s">
        <v>621</v>
      </c>
      <c r="DW5" s="6" t="s">
        <v>623</v>
      </c>
      <c r="DX5" s="6" t="s">
        <v>750</v>
      </c>
      <c r="DY5" s="6" t="s">
        <v>617</v>
      </c>
      <c r="DZ5" s="6" t="s">
        <v>604</v>
      </c>
      <c r="EA5" s="6" t="s">
        <v>590</v>
      </c>
      <c r="EB5" s="6" t="s">
        <v>591</v>
      </c>
      <c r="EC5" s="6" t="s">
        <v>613</v>
      </c>
      <c r="ED5" s="6" t="s">
        <v>615</v>
      </c>
      <c r="EE5" s="6" t="s">
        <v>612</v>
      </c>
      <c r="EF5" s="6" t="s">
        <v>592</v>
      </c>
      <c r="EG5" s="6" t="s">
        <v>611</v>
      </c>
      <c r="EH5" s="6" t="s">
        <v>749</v>
      </c>
      <c r="EI5" s="6" t="s">
        <v>622</v>
      </c>
      <c r="EJ5" s="6" t="s">
        <v>569</v>
      </c>
    </row>
    <row r="6" spans="1:140" x14ac:dyDescent="0.25">
      <c r="A6" t="s">
        <v>275</v>
      </c>
      <c r="E6" s="57"/>
      <c r="F6" s="60"/>
    </row>
    <row r="7" spans="1:140" x14ac:dyDescent="0.25">
      <c r="A7" t="s">
        <v>197</v>
      </c>
      <c r="E7" s="57"/>
      <c r="F7" s="60"/>
    </row>
    <row r="8" spans="1:140" x14ac:dyDescent="0.25">
      <c r="A8" t="s">
        <v>209</v>
      </c>
      <c r="E8" s="57"/>
      <c r="F8" s="60"/>
    </row>
    <row r="9" spans="1:140" x14ac:dyDescent="0.25">
      <c r="A9" t="s">
        <v>445</v>
      </c>
      <c r="E9" s="57"/>
      <c r="F9" s="60"/>
    </row>
    <row r="10" spans="1:140" x14ac:dyDescent="0.25">
      <c r="A10" t="s">
        <v>480</v>
      </c>
      <c r="E10" s="57"/>
      <c r="F10" s="60"/>
      <c r="G10" s="60"/>
    </row>
    <row r="11" spans="1:140" x14ac:dyDescent="0.25">
      <c r="A11" t="s">
        <v>495</v>
      </c>
      <c r="E11" s="57"/>
      <c r="F11" s="60"/>
      <c r="G11" s="60"/>
    </row>
    <row r="12" spans="1:140" x14ac:dyDescent="0.25">
      <c r="A12" t="s">
        <v>508</v>
      </c>
      <c r="E12" s="57"/>
      <c r="F12" s="60"/>
    </row>
  </sheetData>
  <mergeCells count="1">
    <mergeCell ref="O2:O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Master ADULT</vt:lpstr>
      <vt:lpstr>AdultSorted</vt:lpstr>
      <vt:lpstr>PersonHoursSite2018</vt:lpstr>
      <vt:lpstr>PersonHoursSite2017</vt:lpstr>
      <vt:lpstr>TotalPersonHours1718</vt:lpstr>
      <vt:lpstr>CFPAdult</vt:lpstr>
      <vt:lpstr>CTAdult</vt:lpstr>
      <vt:lpstr>CLNAAdult</vt:lpstr>
      <vt:lpstr>CSAdult</vt:lpstr>
      <vt:lpstr>FSAdult</vt:lpstr>
      <vt:lpstr>GRHGMRAdult</vt:lpstr>
      <vt:lpstr>HBAdult</vt:lpstr>
      <vt:lpstr>NCCBAdult</vt:lpstr>
      <vt:lpstr>NMBNAdult</vt:lpstr>
      <vt:lpstr>NMBSAdult</vt:lpstr>
      <vt:lpstr>NMPSAdult</vt:lpstr>
      <vt:lpstr>NMPNAdult</vt:lpstr>
      <vt:lpstr>NCCPAdult</vt:lpstr>
      <vt:lpstr>SGAdult</vt:lpstr>
      <vt:lpstr>GladesAdult</vt:lpstr>
      <vt:lpstr>AdultRIchnessAbunSite</vt:lpstr>
      <vt:lpstr>Exuvia</vt:lpstr>
      <vt:lpstr>Wetland Classifications</vt:lpstr>
      <vt:lpstr>Master NYMPH</vt:lpstr>
      <vt:lpstr>Nymph Reduced</vt:lpstr>
      <vt:lpstr>NMPNNymph</vt:lpstr>
      <vt:lpstr>NMBSNymph</vt:lpstr>
      <vt:lpstr>NCCPSNymph</vt:lpstr>
      <vt:lpstr>NMBNNymph</vt:lpstr>
      <vt:lpstr>NCCPNNymph</vt:lpstr>
      <vt:lpstr>HBNymph</vt:lpstr>
      <vt:lpstr>NCCBNymph</vt:lpstr>
      <vt:lpstr>NymphRichAbun</vt:lpstr>
      <vt:lpstr>Master WATER</vt:lpstr>
      <vt:lpstr>area of open water</vt:lpstr>
      <vt:lpstr>Marks</vt:lpstr>
      <vt:lpstr>Marks Sorted</vt:lpstr>
      <vt:lpstr>total recaps</vt:lpstr>
      <vt:lpstr>MarksRecapsOnly</vt:lpstr>
      <vt:lpstr>CaptureHist</vt:lpstr>
      <vt:lpstr>Community Master JMS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turdo</dc:creator>
  <cp:lastModifiedBy>bethany liberto</cp:lastModifiedBy>
  <dcterms:created xsi:type="dcterms:W3CDTF">2018-06-20T19:29:55Z</dcterms:created>
  <dcterms:modified xsi:type="dcterms:W3CDTF">2019-10-02T19:58:18Z</dcterms:modified>
</cp:coreProperties>
</file>