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5" windowHeight="12585"/>
  </bookViews>
  <sheets>
    <sheet name="Chart1" sheetId="4" r:id="rId1"/>
    <sheet name="Chart2" sheetId="5" r:id="rId2"/>
    <sheet name="Chart3" sheetId="6" r:id="rId3"/>
    <sheet name="Chart4" sheetId="7" r:id="rId4"/>
    <sheet name="Sheet1" sheetId="1" r:id="rId5"/>
    <sheet name="Sheet2" sheetId="2" r:id="rId6"/>
    <sheet name="Sheet3" sheetId="3" r:id="rId7"/>
  </sheets>
  <definedNames>
    <definedName name="solver_adj" localSheetId="4" hidden="1">Sheet1!$N$3:$P$3</definedName>
    <definedName name="solver_cvg" localSheetId="4" hidden="1">0.0001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hs1" localSheetId="4" hidden="1">Sheet1!$N$3:$O$3</definedName>
    <definedName name="solver_lin" localSheetId="4" hidden="1">2</definedName>
    <definedName name="solver_neg" localSheetId="4" hidden="1">2</definedName>
    <definedName name="solver_num" localSheetId="4" hidden="1">1</definedName>
    <definedName name="solver_nwt" localSheetId="4" hidden="1">1</definedName>
    <definedName name="solver_opt" localSheetId="4" hidden="1">Sheet1!$M$3</definedName>
    <definedName name="solver_pre" localSheetId="4" hidden="1">0.000001</definedName>
    <definedName name="solver_rel1" localSheetId="4" hidden="1">3</definedName>
    <definedName name="solver_rhs1" localSheetId="4" hidden="1">0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2</definedName>
    <definedName name="solver_val" localSheetId="4" hidden="1">0</definedName>
  </definedNames>
  <calcPr calcId="125725"/>
</workbook>
</file>

<file path=xl/calcChain.xml><?xml version="1.0" encoding="utf-8"?>
<calcChain xmlns="http://schemas.openxmlformats.org/spreadsheetml/2006/main">
  <c r="L10" i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9"/>
  <c r="J1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K10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J10"/>
  <c r="K9"/>
  <c r="J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9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T1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T10"/>
  <c r="T9"/>
  <c r="U9"/>
  <c r="O49"/>
  <c r="O48"/>
  <c r="O47"/>
  <c r="O46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N49"/>
  <c r="N48"/>
  <c r="N47"/>
  <c r="N46"/>
</calcChain>
</file>

<file path=xl/sharedStrings.xml><?xml version="1.0" encoding="utf-8"?>
<sst xmlns="http://schemas.openxmlformats.org/spreadsheetml/2006/main" count="31" uniqueCount="26">
  <si>
    <t>The returns listed below are gross trading returns, and do not include fees, expenses, or compensation to ROWAM.  Past performance is not indicative of future results.</t>
  </si>
  <si>
    <t>Relative Value/</t>
  </si>
  <si>
    <t>Pattern</t>
  </si>
  <si>
    <t>Trend</t>
  </si>
  <si>
    <t>Carry</t>
  </si>
  <si>
    <t>Mean Reversion</t>
  </si>
  <si>
    <t>Recognition</t>
  </si>
  <si>
    <t>Total</t>
  </si>
  <si>
    <t>Risk Allocation:</t>
  </si>
  <si>
    <t>(approximate)</t>
  </si>
  <si>
    <t>Disclaimer for Returns from November 2011 through September 2014:</t>
  </si>
  <si>
    <t>NEIXTRND Index</t>
  </si>
  <si>
    <t>CAFZBET4 Index</t>
  </si>
  <si>
    <t>CSCUBKER Index</t>
  </si>
  <si>
    <t>Trend:</t>
  </si>
  <si>
    <t>Carry:</t>
  </si>
  <si>
    <t>RV / Mean Reversion:</t>
  </si>
  <si>
    <t>Pattern Recognition:</t>
  </si>
  <si>
    <t>ROW Factors:</t>
  </si>
  <si>
    <t>50/50 Mix</t>
  </si>
  <si>
    <t>CAFZBET4+CSCUBKER</t>
  </si>
  <si>
    <t>of Passive Alternatives</t>
  </si>
  <si>
    <t>ROW Factors</t>
  </si>
  <si>
    <t>Trend+Carry</t>
  </si>
  <si>
    <t>Error-Minimizing Mix</t>
  </si>
  <si>
    <t>RV / MR + Pattern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</si>
</sst>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center" vertical="center" wrapText="1" readingOrder="1"/>
    </xf>
    <xf numFmtId="10" fontId="0" fillId="0" borderId="0" xfId="0" applyNumberFormat="1"/>
    <xf numFmtId="0" fontId="0" fillId="0" borderId="0" xfId="0" applyAlignment="1">
      <alignment horizontal="right"/>
    </xf>
    <xf numFmtId="14" fontId="2" fillId="0" borderId="0" xfId="0" applyNumberFormat="1" applyFont="1"/>
    <xf numFmtId="10" fontId="4" fillId="0" borderId="0" xfId="1" applyNumberFormat="1" applyFont="1"/>
    <xf numFmtId="10" fontId="4" fillId="0" borderId="0" xfId="0" applyNumberFormat="1" applyFont="1"/>
    <xf numFmtId="10" fontId="0" fillId="0" borderId="0" xfId="1" applyNumberFormat="1" applyFont="1"/>
    <xf numFmtId="0" fontId="3" fillId="0" borderId="0" xfId="0" quotePrefix="1" applyFont="1" applyAlignment="1">
      <alignment horizontal="center" vertical="center" wrapText="1" readingOrder="1"/>
    </xf>
    <xf numFmtId="0" fontId="5" fillId="0" borderId="0" xfId="0" quotePrefix="1" applyFont="1" applyAlignment="1">
      <alignment horizontal="center" vertical="center" wrapText="1" readingOrder="1"/>
    </xf>
    <xf numFmtId="9" fontId="5" fillId="0" borderId="0" xfId="0" quotePrefix="1" applyNumberFormat="1" applyFont="1" applyAlignment="1">
      <alignment horizontal="center" vertical="center" wrapText="1" readingOrder="1"/>
    </xf>
    <xf numFmtId="0" fontId="0" fillId="0" borderId="0" xfId="0" quotePrefix="1" applyAlignment="1">
      <alignment horizontal="right"/>
    </xf>
    <xf numFmtId="0" fontId="4" fillId="0" borderId="0" xfId="0" applyFont="1"/>
    <xf numFmtId="10" fontId="7" fillId="0" borderId="0" xfId="1" applyNumberFormat="1" applyFont="1"/>
    <xf numFmtId="0" fontId="8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9" fontId="0" fillId="0" borderId="0" xfId="0" applyNumberFormat="1"/>
    <xf numFmtId="0" fontId="3" fillId="0" borderId="0" xfId="0" quotePrefix="1" applyFont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400"/>
              <a:t>ROW Diversified</a:t>
            </a:r>
            <a:r>
              <a:rPr lang="en-US" sz="1400" baseline="0"/>
              <a:t> - Trend Factor Gross Trading Return* vs. Newedge Trend Indicator</a:t>
            </a:r>
          </a:p>
          <a:p>
            <a:pPr>
              <a:defRPr sz="1200"/>
            </a:pPr>
            <a:r>
              <a:rPr lang="en-US" sz="1200" baseline="0"/>
              <a:t>(Note - positive correlation and positive alpha exists vs. NEIXCTAT as well)</a:t>
            </a:r>
            <a:endParaRPr lang="en-US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Sheet1!$N$9:$N$43</c:f>
              <c:numCache>
                <c:formatCode>0.00%</c:formatCode>
                <c:ptCount val="35"/>
                <c:pt idx="0">
                  <c:v>4.6735688083360483E-2</c:v>
                </c:pt>
                <c:pt idx="1">
                  <c:v>8.0668337777209942E-3</c:v>
                </c:pt>
                <c:pt idx="2">
                  <c:v>-1.7489398264918687E-2</c:v>
                </c:pt>
                <c:pt idx="3">
                  <c:v>2.3974755779088808E-2</c:v>
                </c:pt>
                <c:pt idx="4">
                  <c:v>-1.9501347974103078E-2</c:v>
                </c:pt>
                <c:pt idx="5">
                  <c:v>-2.7210693212379011E-2</c:v>
                </c:pt>
                <c:pt idx="6">
                  <c:v>1.5535318608134396E-2</c:v>
                </c:pt>
                <c:pt idx="7">
                  <c:v>-9.2009458954314116E-2</c:v>
                </c:pt>
                <c:pt idx="8">
                  <c:v>3.7535071664779762E-2</c:v>
                </c:pt>
                <c:pt idx="9">
                  <c:v>-5.3204749438236276E-2</c:v>
                </c:pt>
                <c:pt idx="10">
                  <c:v>-5.8718220869794502E-3</c:v>
                </c:pt>
                <c:pt idx="11">
                  <c:v>-3.2712592904863724E-2</c:v>
                </c:pt>
                <c:pt idx="12">
                  <c:v>-3.2781449110588223E-3</c:v>
                </c:pt>
                <c:pt idx="13">
                  <c:v>8.8639420540579383E-3</c:v>
                </c:pt>
                <c:pt idx="14">
                  <c:v>-2.407334124785443E-3</c:v>
                </c:pt>
                <c:pt idx="15">
                  <c:v>-2.369225102357897E-2</c:v>
                </c:pt>
                <c:pt idx="16">
                  <c:v>-5.6350972235659214E-3</c:v>
                </c:pt>
                <c:pt idx="17">
                  <c:v>-6.2994041104219578E-3</c:v>
                </c:pt>
                <c:pt idx="18">
                  <c:v>-6.6213040924221644E-2</c:v>
                </c:pt>
                <c:pt idx="19">
                  <c:v>-1.7194921207418945E-2</c:v>
                </c:pt>
                <c:pt idx="20">
                  <c:v>-4.2139176632493003E-2</c:v>
                </c:pt>
                <c:pt idx="21">
                  <c:v>-2.6228741354539231E-3</c:v>
                </c:pt>
                <c:pt idx="22">
                  <c:v>-3.2774437055772432E-2</c:v>
                </c:pt>
                <c:pt idx="23">
                  <c:v>1.4102393885691455E-2</c:v>
                </c:pt>
                <c:pt idx="24">
                  <c:v>3.3926091213369869E-3</c:v>
                </c:pt>
                <c:pt idx="25">
                  <c:v>-9.1279386402831619E-3</c:v>
                </c:pt>
                <c:pt idx="26">
                  <c:v>-7.0524381237010769E-2</c:v>
                </c:pt>
                <c:pt idx="27">
                  <c:v>2.4762080753950588E-3</c:v>
                </c:pt>
                <c:pt idx="28">
                  <c:v>-3.3579728044142221E-2</c:v>
                </c:pt>
                <c:pt idx="29">
                  <c:v>3.5019900560776307E-2</c:v>
                </c:pt>
                <c:pt idx="30">
                  <c:v>1.4681491492106291E-2</c:v>
                </c:pt>
                <c:pt idx="31">
                  <c:v>9.4866206562538302E-3</c:v>
                </c:pt>
                <c:pt idx="32">
                  <c:v>-4.3563002632731052E-2</c:v>
                </c:pt>
                <c:pt idx="33">
                  <c:v>0.1089520513158142</c:v>
                </c:pt>
                <c:pt idx="34">
                  <c:v>0.1666412226689058</c:v>
                </c:pt>
              </c:numCache>
            </c:numRef>
          </c:xVal>
          <c:yVal>
            <c:numRef>
              <c:f>Sheet1!$B$9:$B$43</c:f>
              <c:numCache>
                <c:formatCode>0.00%</c:formatCode>
                <c:ptCount val="35"/>
                <c:pt idx="0">
                  <c:v>1.3633909718566716E-2</c:v>
                </c:pt>
                <c:pt idx="1">
                  <c:v>1.9293139601548048E-3</c:v>
                </c:pt>
                <c:pt idx="2">
                  <c:v>-1.9420149506029181E-3</c:v>
                </c:pt>
                <c:pt idx="3">
                  <c:v>1.5943067838205267E-2</c:v>
                </c:pt>
                <c:pt idx="4">
                  <c:v>-2.6666954294095185E-3</c:v>
                </c:pt>
                <c:pt idx="5">
                  <c:v>1.0855017039065768E-2</c:v>
                </c:pt>
                <c:pt idx="6">
                  <c:v>6.8513095424548184E-2</c:v>
                </c:pt>
                <c:pt idx="7">
                  <c:v>-4.7749530560519921E-2</c:v>
                </c:pt>
                <c:pt idx="8">
                  <c:v>4.4536108617360418E-2</c:v>
                </c:pt>
                <c:pt idx="9">
                  <c:v>-1.1482015552988974E-2</c:v>
                </c:pt>
                <c:pt idx="10">
                  <c:v>-4.6736469452018183E-2</c:v>
                </c:pt>
                <c:pt idx="11">
                  <c:v>-1.6219205770979857E-2</c:v>
                </c:pt>
                <c:pt idx="12">
                  <c:v>-1.041642197045264E-2</c:v>
                </c:pt>
                <c:pt idx="13">
                  <c:v>6.7798585140801232E-4</c:v>
                </c:pt>
                <c:pt idx="14">
                  <c:v>-1.4906604720785779E-2</c:v>
                </c:pt>
                <c:pt idx="15">
                  <c:v>-1.4797461219422232E-2</c:v>
                </c:pt>
                <c:pt idx="16">
                  <c:v>1.0264701086852587E-2</c:v>
                </c:pt>
                <c:pt idx="17">
                  <c:v>-6.2314769820749332E-3</c:v>
                </c:pt>
                <c:pt idx="18">
                  <c:v>2.1188315519983177E-2</c:v>
                </c:pt>
                <c:pt idx="19">
                  <c:v>4.6300666481491157E-2</c:v>
                </c:pt>
                <c:pt idx="20">
                  <c:v>8.3314424988399204E-3</c:v>
                </c:pt>
                <c:pt idx="21">
                  <c:v>5.0907377584227288E-3</c:v>
                </c:pt>
                <c:pt idx="22">
                  <c:v>-3.8780508674711639E-2</c:v>
                </c:pt>
                <c:pt idx="23">
                  <c:v>-1.2386866975251352E-2</c:v>
                </c:pt>
                <c:pt idx="24">
                  <c:v>3.1040289192520382E-3</c:v>
                </c:pt>
                <c:pt idx="25">
                  <c:v>-4.5411523131189879E-3</c:v>
                </c:pt>
                <c:pt idx="26">
                  <c:v>3.087471737480767E-2</c:v>
                </c:pt>
                <c:pt idx="27">
                  <c:v>-1.1773954180954165E-2</c:v>
                </c:pt>
                <c:pt idx="28">
                  <c:v>9.9945898980610126E-3</c:v>
                </c:pt>
                <c:pt idx="29">
                  <c:v>-1.1949457967964379E-2</c:v>
                </c:pt>
                <c:pt idx="30">
                  <c:v>2.1276652899597154E-2</c:v>
                </c:pt>
                <c:pt idx="31">
                  <c:v>1.7318197744958741E-2</c:v>
                </c:pt>
                <c:pt idx="32">
                  <c:v>-1.8042422139943216E-3</c:v>
                </c:pt>
                <c:pt idx="33">
                  <c:v>4.3858561197129622E-2</c:v>
                </c:pt>
                <c:pt idx="34">
                  <c:v>6.5094440624713104E-2</c:v>
                </c:pt>
              </c:numCache>
            </c:numRef>
          </c:yVal>
        </c:ser>
        <c:axId val="250073088"/>
        <c:axId val="250106240"/>
      </c:scatterChart>
      <c:valAx>
        <c:axId val="250073088"/>
        <c:scaling>
          <c:orientation val="minMax"/>
        </c:scaling>
        <c:axPos val="b"/>
        <c:numFmt formatCode="0.00%" sourceLinked="1"/>
        <c:tickLblPos val="nextTo"/>
        <c:crossAx val="250106240"/>
        <c:crosses val="autoZero"/>
        <c:crossBetween val="midCat"/>
      </c:valAx>
      <c:valAx>
        <c:axId val="250106240"/>
        <c:scaling>
          <c:orientation val="minMax"/>
        </c:scaling>
        <c:axPos val="l"/>
        <c:numFmt formatCode="0.00%" sourceLinked="1"/>
        <c:tickLblPos val="nextTo"/>
        <c:crossAx val="250073088"/>
        <c:crosses val="autoZero"/>
        <c:crossBetween val="midCat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ROW Diversified - Carry Factor Gross Trading Return* </a:t>
            </a:r>
          </a:p>
          <a:p>
            <a:pPr>
              <a:defRPr sz="1600"/>
            </a:pPr>
            <a:r>
              <a:rPr lang="en-US" sz="1600"/>
              <a:t>vs. {Citi EM Carry</a:t>
            </a:r>
            <a:r>
              <a:rPr lang="en-US" sz="1600" baseline="0"/>
              <a:t> + CS Commodity Carry}</a:t>
            </a:r>
            <a:endParaRPr lang="en-US" sz="1600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2682425659969332E-2"/>
                  <c:y val="-8.8495139595405878E-2"/>
                </c:manualLayout>
              </c:layout>
              <c:numFmt formatCode="General" sourceLinked="0"/>
            </c:trendlineLbl>
          </c:trendline>
          <c:xVal>
            <c:numRef>
              <c:f>Sheet1!$O$9:$O$43</c:f>
              <c:numCache>
                <c:formatCode>0.00%</c:formatCode>
                <c:ptCount val="35"/>
                <c:pt idx="0">
                  <c:v>-6.8073428356949517E-3</c:v>
                </c:pt>
                <c:pt idx="1">
                  <c:v>-1.4751653813956156E-2</c:v>
                </c:pt>
                <c:pt idx="2">
                  <c:v>4.6286181412578897E-2</c:v>
                </c:pt>
                <c:pt idx="3">
                  <c:v>3.1755381932907167E-2</c:v>
                </c:pt>
                <c:pt idx="4">
                  <c:v>-8.0527429383565607E-3</c:v>
                </c:pt>
                <c:pt idx="5">
                  <c:v>-1.3160117173733277E-2</c:v>
                </c:pt>
                <c:pt idx="6">
                  <c:v>-5.6712940634977727E-2</c:v>
                </c:pt>
                <c:pt idx="7">
                  <c:v>2.1993127184988359E-2</c:v>
                </c:pt>
                <c:pt idx="8">
                  <c:v>3.3172047617258338E-2</c:v>
                </c:pt>
                <c:pt idx="9">
                  <c:v>3.9072536204530772E-2</c:v>
                </c:pt>
                <c:pt idx="10">
                  <c:v>3.115073481381736E-3</c:v>
                </c:pt>
                <c:pt idx="11">
                  <c:v>-1.9271475197264742E-2</c:v>
                </c:pt>
                <c:pt idx="12">
                  <c:v>6.5159689003295718E-3</c:v>
                </c:pt>
                <c:pt idx="13">
                  <c:v>-8.8638165871000041E-3</c:v>
                </c:pt>
                <c:pt idx="14">
                  <c:v>1.9767110305938695E-2</c:v>
                </c:pt>
                <c:pt idx="15">
                  <c:v>-1.6465151701388792E-2</c:v>
                </c:pt>
                <c:pt idx="16">
                  <c:v>1.3166766301460631E-3</c:v>
                </c:pt>
                <c:pt idx="17">
                  <c:v>-9.5652726589183223E-3</c:v>
                </c:pt>
                <c:pt idx="18">
                  <c:v>-1.2614493697311102E-2</c:v>
                </c:pt>
                <c:pt idx="19">
                  <c:v>-1.5307437444945948E-2</c:v>
                </c:pt>
                <c:pt idx="20">
                  <c:v>1.1004532036892389E-2</c:v>
                </c:pt>
                <c:pt idx="21">
                  <c:v>4.2812561348203326E-3</c:v>
                </c:pt>
                <c:pt idx="22">
                  <c:v>-4.8221004717338145E-3</c:v>
                </c:pt>
                <c:pt idx="23">
                  <c:v>8.1880122117850007E-5</c:v>
                </c:pt>
                <c:pt idx="24">
                  <c:v>-5.7446827475030049E-3</c:v>
                </c:pt>
                <c:pt idx="25">
                  <c:v>-3.772937876164284E-3</c:v>
                </c:pt>
                <c:pt idx="26">
                  <c:v>-1.2964426051933264E-2</c:v>
                </c:pt>
                <c:pt idx="27">
                  <c:v>2.4600769510468634E-2</c:v>
                </c:pt>
                <c:pt idx="28">
                  <c:v>1.4354498093387957E-2</c:v>
                </c:pt>
                <c:pt idx="29">
                  <c:v>9.6801125956316181E-3</c:v>
                </c:pt>
                <c:pt idx="30">
                  <c:v>-1.2603449909966424E-3</c:v>
                </c:pt>
                <c:pt idx="31">
                  <c:v>3.8824023109904626E-3</c:v>
                </c:pt>
                <c:pt idx="32">
                  <c:v>-2.5441293926838693E-2</c:v>
                </c:pt>
                <c:pt idx="33">
                  <c:v>-3.9481205236208128E-3</c:v>
                </c:pt>
                <c:pt idx="34">
                  <c:v>-3.6178716076172512E-2</c:v>
                </c:pt>
              </c:numCache>
            </c:numRef>
          </c:xVal>
          <c:yVal>
            <c:numRef>
              <c:f>Sheet1!$C$9:$C$43</c:f>
              <c:numCache>
                <c:formatCode>0.00%</c:formatCode>
                <c:ptCount val="35"/>
                <c:pt idx="0">
                  <c:v>-4.889199629673051E-3</c:v>
                </c:pt>
                <c:pt idx="1">
                  <c:v>1.4984692714521398E-2</c:v>
                </c:pt>
                <c:pt idx="2">
                  <c:v>5.1405509711785036E-2</c:v>
                </c:pt>
                <c:pt idx="3">
                  <c:v>6.5839588016782958E-3</c:v>
                </c:pt>
                <c:pt idx="4">
                  <c:v>-6.1441723092638019E-3</c:v>
                </c:pt>
                <c:pt idx="5">
                  <c:v>-6.3022147944409032E-3</c:v>
                </c:pt>
                <c:pt idx="6">
                  <c:v>-3.2394278165600685E-2</c:v>
                </c:pt>
                <c:pt idx="7">
                  <c:v>3.2713663628447465E-2</c:v>
                </c:pt>
                <c:pt idx="8">
                  <c:v>2.6389059510155199E-2</c:v>
                </c:pt>
                <c:pt idx="9">
                  <c:v>2.5576763530901908E-3</c:v>
                </c:pt>
                <c:pt idx="10">
                  <c:v>8.4754790563470045E-3</c:v>
                </c:pt>
                <c:pt idx="11">
                  <c:v>-6.2294793571826303E-3</c:v>
                </c:pt>
                <c:pt idx="12">
                  <c:v>2.5442403617180207E-3</c:v>
                </c:pt>
                <c:pt idx="13">
                  <c:v>-1.3218502473240923E-3</c:v>
                </c:pt>
                <c:pt idx="14">
                  <c:v>1.8457792182932264E-2</c:v>
                </c:pt>
                <c:pt idx="15">
                  <c:v>-6.7085541741195975E-3</c:v>
                </c:pt>
                <c:pt idx="16">
                  <c:v>2.0267441353352365E-3</c:v>
                </c:pt>
                <c:pt idx="17">
                  <c:v>-4.7075381343951415E-3</c:v>
                </c:pt>
                <c:pt idx="18">
                  <c:v>-6.8073489647807652E-3</c:v>
                </c:pt>
                <c:pt idx="19">
                  <c:v>-2.1408958830435712E-2</c:v>
                </c:pt>
                <c:pt idx="20">
                  <c:v>-6.5390736216673724E-3</c:v>
                </c:pt>
                <c:pt idx="21">
                  <c:v>-1.4346394087804162E-2</c:v>
                </c:pt>
                <c:pt idx="22">
                  <c:v>-5.2282581872121871E-3</c:v>
                </c:pt>
                <c:pt idx="23">
                  <c:v>9.8627814754403166E-3</c:v>
                </c:pt>
                <c:pt idx="24">
                  <c:v>-4.7622281530949389E-3</c:v>
                </c:pt>
                <c:pt idx="25">
                  <c:v>3.8374594421465447E-3</c:v>
                </c:pt>
                <c:pt idx="26">
                  <c:v>-2.3219050743430301E-2</c:v>
                </c:pt>
                <c:pt idx="27">
                  <c:v>1.1424367482584172E-2</c:v>
                </c:pt>
                <c:pt idx="28">
                  <c:v>2.8897380805044223E-2</c:v>
                </c:pt>
                <c:pt idx="29">
                  <c:v>1.52480789547599E-2</c:v>
                </c:pt>
                <c:pt idx="30">
                  <c:v>2.1874092381482146E-2</c:v>
                </c:pt>
                <c:pt idx="31">
                  <c:v>-5.9080634955553804E-3</c:v>
                </c:pt>
                <c:pt idx="32">
                  <c:v>-5.2567854223426521E-4</c:v>
                </c:pt>
                <c:pt idx="33">
                  <c:v>-4.9434145149682687E-3</c:v>
                </c:pt>
                <c:pt idx="34">
                  <c:v>-6.4127959173413589E-3</c:v>
                </c:pt>
              </c:numCache>
            </c:numRef>
          </c:yVal>
        </c:ser>
        <c:axId val="250731520"/>
        <c:axId val="250940416"/>
      </c:scatterChart>
      <c:valAx>
        <c:axId val="250731520"/>
        <c:scaling>
          <c:orientation val="minMax"/>
        </c:scaling>
        <c:axPos val="b"/>
        <c:numFmt formatCode="0.00%" sourceLinked="1"/>
        <c:tickLblPos val="nextTo"/>
        <c:crossAx val="250940416"/>
        <c:crosses val="autoZero"/>
        <c:crossBetween val="midCat"/>
      </c:valAx>
      <c:valAx>
        <c:axId val="250940416"/>
        <c:scaling>
          <c:orientation val="minMax"/>
        </c:scaling>
        <c:axPos val="l"/>
        <c:numFmt formatCode="0.00%" sourceLinked="1"/>
        <c:tickLblPos val="nextTo"/>
        <c:crossAx val="250731520"/>
        <c:crosses val="autoZero"/>
        <c:crossBetween val="midCat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ROW Factors:  {Trend</a:t>
            </a:r>
            <a:r>
              <a:rPr lang="en-US" sz="1600" baseline="0"/>
              <a:t> Gross Trading Return* </a:t>
            </a:r>
            <a:r>
              <a:rPr lang="en-US" sz="1600"/>
              <a:t>+ Carry Gross</a:t>
            </a:r>
            <a:r>
              <a:rPr lang="en-US" sz="1600" baseline="0"/>
              <a:t> Trading Return</a:t>
            </a:r>
            <a:r>
              <a:rPr lang="en-US" sz="1600"/>
              <a:t>*}</a:t>
            </a:r>
          </a:p>
          <a:p>
            <a:pPr>
              <a:defRPr sz="1600"/>
            </a:pPr>
            <a:r>
              <a:rPr lang="en-US" sz="1600"/>
              <a:t> vs. Error-Minimizing</a:t>
            </a:r>
            <a:r>
              <a:rPr lang="en-US" sz="1600" baseline="0"/>
              <a:t> Mix of Passive Alternatives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Mix of Passive Alternatives</c:v>
          </c:tx>
          <c:marker>
            <c:symbol val="none"/>
          </c:marker>
          <c:cat>
            <c:numRef>
              <c:f>Sheet1!$A$8:$A$43</c:f>
              <c:numCache>
                <c:formatCode>m/d/yyyy</c:formatCode>
                <c:ptCount val="36"/>
                <c:pt idx="0">
                  <c:v>40847</c:v>
                </c:pt>
                <c:pt idx="1">
                  <c:v>40877</c:v>
                </c:pt>
                <c:pt idx="2">
                  <c:v>40907</c:v>
                </c:pt>
                <c:pt idx="3">
                  <c:v>40939</c:v>
                </c:pt>
                <c:pt idx="4">
                  <c:v>40968</c:v>
                </c:pt>
                <c:pt idx="5">
                  <c:v>40998</c:v>
                </c:pt>
                <c:pt idx="6">
                  <c:v>41029</c:v>
                </c:pt>
                <c:pt idx="7">
                  <c:v>41060</c:v>
                </c:pt>
                <c:pt idx="8">
                  <c:v>41089</c:v>
                </c:pt>
                <c:pt idx="9">
                  <c:v>41121</c:v>
                </c:pt>
                <c:pt idx="10">
                  <c:v>41152</c:v>
                </c:pt>
                <c:pt idx="11">
                  <c:v>41180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41362</c:v>
                </c:pt>
                <c:pt idx="18">
                  <c:v>41394</c:v>
                </c:pt>
                <c:pt idx="19">
                  <c:v>41425</c:v>
                </c:pt>
                <c:pt idx="20">
                  <c:v>41453</c:v>
                </c:pt>
                <c:pt idx="21">
                  <c:v>41486</c:v>
                </c:pt>
                <c:pt idx="22">
                  <c:v>41516</c:v>
                </c:pt>
                <c:pt idx="23">
                  <c:v>41547</c:v>
                </c:pt>
                <c:pt idx="24">
                  <c:v>41578</c:v>
                </c:pt>
                <c:pt idx="25">
                  <c:v>41607</c:v>
                </c:pt>
                <c:pt idx="26">
                  <c:v>41639</c:v>
                </c:pt>
                <c:pt idx="27">
                  <c:v>41670</c:v>
                </c:pt>
                <c:pt idx="28">
                  <c:v>41698</c:v>
                </c:pt>
                <c:pt idx="29">
                  <c:v>41729</c:v>
                </c:pt>
                <c:pt idx="30">
                  <c:v>41759</c:v>
                </c:pt>
                <c:pt idx="31">
                  <c:v>41789</c:v>
                </c:pt>
                <c:pt idx="32">
                  <c:v>41820</c:v>
                </c:pt>
                <c:pt idx="33">
                  <c:v>41851</c:v>
                </c:pt>
                <c:pt idx="34">
                  <c:v>41880</c:v>
                </c:pt>
                <c:pt idx="35">
                  <c:v>41912</c:v>
                </c:pt>
              </c:numCache>
            </c:numRef>
          </c:cat>
          <c:val>
            <c:numRef>
              <c:f>Sheet1!$J$8:$J$43</c:f>
              <c:numCache>
                <c:formatCode>0.00%</c:formatCode>
                <c:ptCount val="36"/>
                <c:pt idx="0" formatCode="General">
                  <c:v>1</c:v>
                </c:pt>
                <c:pt idx="1">
                  <c:v>1.0122915004880129</c:v>
                </c:pt>
                <c:pt idx="2">
                  <c:v>1.0116872683837173</c:v>
                </c:pt>
                <c:pt idx="3">
                  <c:v>1.0158940169878672</c:v>
                </c:pt>
                <c:pt idx="4">
                  <c:v>1.0294694232326285</c:v>
                </c:pt>
                <c:pt idx="5">
                  <c:v>1.0219439729079651</c:v>
                </c:pt>
                <c:pt idx="6">
                  <c:v>1.0111266066756781</c:v>
                </c:pt>
                <c:pt idx="7">
                  <c:v>1.0042339288338948</c:v>
                </c:pt>
                <c:pt idx="8">
                  <c:v>0.98166050478903166</c:v>
                </c:pt>
                <c:pt idx="9">
                  <c:v>0.99894610155987296</c:v>
                </c:pt>
                <c:pt idx="10">
                  <c:v>0.99123320726251329</c:v>
                </c:pt>
                <c:pt idx="11">
                  <c:v>0.99015097196619517</c:v>
                </c:pt>
                <c:pt idx="12">
                  <c:v>0.97686687198297173</c:v>
                </c:pt>
                <c:pt idx="13">
                  <c:v>0.97720578750535547</c:v>
                </c:pt>
                <c:pt idx="14">
                  <c:v>0.97800213371098854</c:v>
                </c:pt>
                <c:pt idx="15">
                  <c:v>0.98118519446159458</c:v>
                </c:pt>
                <c:pt idx="16">
                  <c:v>0.97115856852264903</c:v>
                </c:pt>
                <c:pt idx="17">
                  <c:v>0.96981570908125958</c:v>
                </c:pt>
                <c:pt idx="18">
                  <c:v>0.96617333860775545</c:v>
                </c:pt>
                <c:pt idx="19">
                  <c:v>0.94504219323625926</c:v>
                </c:pt>
                <c:pt idx="20">
                  <c:v>0.93739794757232253</c:v>
                </c:pt>
                <c:pt idx="21">
                  <c:v>0.92792258793889304</c:v>
                </c:pt>
                <c:pt idx="22">
                  <c:v>0.92800696311272346</c:v>
                </c:pt>
                <c:pt idx="23">
                  <c:v>0.91822476055400204</c:v>
                </c:pt>
                <c:pt idx="24">
                  <c:v>0.92202311153317651</c:v>
                </c:pt>
                <c:pt idx="25">
                  <c:v>0.9218764515759007</c:v>
                </c:pt>
                <c:pt idx="26">
                  <c:v>0.9187214888847608</c:v>
                </c:pt>
                <c:pt idx="27">
                  <c:v>0.89740654542249343</c:v>
                </c:pt>
                <c:pt idx="28">
                  <c:v>0.90247627121681973</c:v>
                </c:pt>
                <c:pt idx="29">
                  <c:v>0.89621614632429836</c:v>
                </c:pt>
                <c:pt idx="30">
                  <c:v>0.90712297162570643</c:v>
                </c:pt>
                <c:pt idx="31">
                  <c:v>0.91078508244592904</c:v>
                </c:pt>
                <c:pt idx="32">
                  <c:v>0.91401749482304406</c:v>
                </c:pt>
                <c:pt idx="33">
                  <c:v>0.89772811190673008</c:v>
                </c:pt>
                <c:pt idx="34">
                  <c:v>0.92559490851398962</c:v>
                </c:pt>
                <c:pt idx="35">
                  <c:v>0.96395402438616717</c:v>
                </c:pt>
              </c:numCache>
            </c:numRef>
          </c:val>
        </c:ser>
        <c:ser>
          <c:idx val="1"/>
          <c:order val="1"/>
          <c:tx>
            <c:v>ROW Trend* + Carry*</c:v>
          </c:tx>
          <c:marker>
            <c:symbol val="none"/>
          </c:marker>
          <c:cat>
            <c:numRef>
              <c:f>Sheet1!$A$8:$A$43</c:f>
              <c:numCache>
                <c:formatCode>m/d/yyyy</c:formatCode>
                <c:ptCount val="36"/>
                <c:pt idx="0">
                  <c:v>40847</c:v>
                </c:pt>
                <c:pt idx="1">
                  <c:v>40877</c:v>
                </c:pt>
                <c:pt idx="2">
                  <c:v>40907</c:v>
                </c:pt>
                <c:pt idx="3">
                  <c:v>40939</c:v>
                </c:pt>
                <c:pt idx="4">
                  <c:v>40968</c:v>
                </c:pt>
                <c:pt idx="5">
                  <c:v>40998</c:v>
                </c:pt>
                <c:pt idx="6">
                  <c:v>41029</c:v>
                </c:pt>
                <c:pt idx="7">
                  <c:v>41060</c:v>
                </c:pt>
                <c:pt idx="8">
                  <c:v>41089</c:v>
                </c:pt>
                <c:pt idx="9">
                  <c:v>41121</c:v>
                </c:pt>
                <c:pt idx="10">
                  <c:v>41152</c:v>
                </c:pt>
                <c:pt idx="11">
                  <c:v>41180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41362</c:v>
                </c:pt>
                <c:pt idx="18">
                  <c:v>41394</c:v>
                </c:pt>
                <c:pt idx="19">
                  <c:v>41425</c:v>
                </c:pt>
                <c:pt idx="20">
                  <c:v>41453</c:v>
                </c:pt>
                <c:pt idx="21">
                  <c:v>41486</c:v>
                </c:pt>
                <c:pt idx="22">
                  <c:v>41516</c:v>
                </c:pt>
                <c:pt idx="23">
                  <c:v>41547</c:v>
                </c:pt>
                <c:pt idx="24">
                  <c:v>41578</c:v>
                </c:pt>
                <c:pt idx="25">
                  <c:v>41607</c:v>
                </c:pt>
                <c:pt idx="26">
                  <c:v>41639</c:v>
                </c:pt>
                <c:pt idx="27">
                  <c:v>41670</c:v>
                </c:pt>
                <c:pt idx="28">
                  <c:v>41698</c:v>
                </c:pt>
                <c:pt idx="29">
                  <c:v>41729</c:v>
                </c:pt>
                <c:pt idx="30">
                  <c:v>41759</c:v>
                </c:pt>
                <c:pt idx="31">
                  <c:v>41789</c:v>
                </c:pt>
                <c:pt idx="32">
                  <c:v>41820</c:v>
                </c:pt>
                <c:pt idx="33">
                  <c:v>41851</c:v>
                </c:pt>
                <c:pt idx="34">
                  <c:v>41880</c:v>
                </c:pt>
                <c:pt idx="35">
                  <c:v>41912</c:v>
                </c:pt>
              </c:numCache>
            </c:numRef>
          </c:cat>
          <c:val>
            <c:numRef>
              <c:f>Sheet1!$K$8:$K$43</c:f>
              <c:numCache>
                <c:formatCode>0.00%</c:formatCode>
                <c:ptCount val="36"/>
                <c:pt idx="0" formatCode="General">
                  <c:v>1</c:v>
                </c:pt>
                <c:pt idx="1">
                  <c:v>1.0087447100888938</c:v>
                </c:pt>
                <c:pt idx="2">
                  <c:v>1.0258066248483817</c:v>
                </c:pt>
                <c:pt idx="3">
                  <c:v>1.0765466054625554</c:v>
                </c:pt>
                <c:pt idx="4">
                  <c:v>1.1007979995228867</c:v>
                </c:pt>
                <c:pt idx="5">
                  <c:v>1.0910990139420944</c:v>
                </c:pt>
                <c:pt idx="6">
                  <c:v>1.0960665719818778</c:v>
                </c:pt>
                <c:pt idx="7">
                  <c:v>1.1356552001989324</c:v>
                </c:pt>
                <c:pt idx="8">
                  <c:v>1.1185796397280252</c:v>
                </c:pt>
                <c:pt idx="9">
                  <c:v>1.1979150887397512</c:v>
                </c:pt>
                <c:pt idx="10">
                  <c:v>1.1872244881551608</c:v>
                </c:pt>
                <c:pt idx="11">
                  <c:v>1.1418001034163505</c:v>
                </c:pt>
                <c:pt idx="12">
                  <c:v>1.1161681924154536</c:v>
                </c:pt>
                <c:pt idx="13">
                  <c:v>1.1073815136988661</c:v>
                </c:pt>
                <c:pt idx="14">
                  <c:v>1.1066685101694997</c:v>
                </c:pt>
                <c:pt idx="15">
                  <c:v>1.110598497507566</c:v>
                </c:pt>
                <c:pt idx="16">
                  <c:v>1.086713949124124</c:v>
                </c:pt>
                <c:pt idx="17">
                  <c:v>1.1000712341019705</c:v>
                </c:pt>
                <c:pt idx="18">
                  <c:v>1.088037538242935</c:v>
                </c:pt>
                <c:pt idx="19">
                  <c:v>1.1036845696912114</c:v>
                </c:pt>
                <c:pt idx="20">
                  <c:v>1.1311571633389461</c:v>
                </c:pt>
                <c:pt idx="21">
                  <c:v>1.1331846142337056</c:v>
                </c:pt>
                <c:pt idx="22">
                  <c:v>1.1226962468866157</c:v>
                </c:pt>
                <c:pt idx="23">
                  <c:v>1.0732877695006258</c:v>
                </c:pt>
                <c:pt idx="24">
                  <c:v>1.0705786994045048</c:v>
                </c:pt>
                <c:pt idx="25">
                  <c:v>1.0688034666253836</c:v>
                </c:pt>
                <c:pt idx="26">
                  <c:v>1.0680513572454486</c:v>
                </c:pt>
                <c:pt idx="27">
                  <c:v>1.0762280023817099</c:v>
                </c:pt>
                <c:pt idx="28">
                  <c:v>1.075851767387664</c:v>
                </c:pt>
                <c:pt idx="29">
                  <c:v>1.117693762805789</c:v>
                </c:pt>
                <c:pt idx="30">
                  <c:v>1.1213806109085906</c:v>
                </c:pt>
                <c:pt idx="31">
                  <c:v>1.1697690200130484</c:v>
                </c:pt>
                <c:pt idx="32">
                  <c:v>1.1831162415721901</c:v>
                </c:pt>
                <c:pt idx="33">
                  <c:v>1.1803596744839198</c:v>
                </c:pt>
                <c:pt idx="34">
                  <c:v>1.2262935443541698</c:v>
                </c:pt>
                <c:pt idx="35">
                  <c:v>1.2982544664309048</c:v>
                </c:pt>
              </c:numCache>
            </c:numRef>
          </c:val>
        </c:ser>
        <c:marker val="1"/>
        <c:axId val="250952320"/>
        <c:axId val="251945344"/>
      </c:lineChart>
      <c:dateAx>
        <c:axId val="250952320"/>
        <c:scaling>
          <c:orientation val="minMax"/>
        </c:scaling>
        <c:axPos val="b"/>
        <c:numFmt formatCode="m/d/yyyy" sourceLinked="1"/>
        <c:tickLblPos val="nextTo"/>
        <c:crossAx val="251945344"/>
        <c:crosses val="autoZero"/>
        <c:auto val="1"/>
        <c:lblOffset val="100"/>
      </c:dateAx>
      <c:valAx>
        <c:axId val="251945344"/>
        <c:scaling>
          <c:orientation val="minMax"/>
          <c:max val="1.3"/>
          <c:min val="0.8500000000000002"/>
        </c:scaling>
        <c:axPos val="l"/>
        <c:majorGridlines/>
        <c:numFmt formatCode="General" sourceLinked="1"/>
        <c:tickLblPos val="nextTo"/>
        <c:crossAx val="250952320"/>
        <c:crosses val="autoZero"/>
        <c:crossBetween val="between"/>
      </c:valAx>
    </c:plotArea>
    <c:legend>
      <c:legendPos val="r"/>
      <c:layout/>
    </c:legend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ROW Diversified - Gross Trading Return:</a:t>
            </a:r>
          </a:p>
          <a:p>
            <a:pPr>
              <a:defRPr sz="1800"/>
            </a:pPr>
            <a:r>
              <a:rPr lang="en-US" sz="1800"/>
              <a:t>Relative</a:t>
            </a:r>
            <a:r>
              <a:rPr lang="en-US" sz="1800" baseline="0"/>
              <a:t> Value / MR* + Pattern Recognition*</a:t>
            </a:r>
            <a:endParaRPr lang="en-US" sz="1800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Sheet1!$A$8:$A$43</c:f>
              <c:numCache>
                <c:formatCode>m/d/yyyy</c:formatCode>
                <c:ptCount val="36"/>
                <c:pt idx="0">
                  <c:v>40847</c:v>
                </c:pt>
                <c:pt idx="1">
                  <c:v>40877</c:v>
                </c:pt>
                <c:pt idx="2">
                  <c:v>40907</c:v>
                </c:pt>
                <c:pt idx="3">
                  <c:v>40939</c:v>
                </c:pt>
                <c:pt idx="4">
                  <c:v>40968</c:v>
                </c:pt>
                <c:pt idx="5">
                  <c:v>40998</c:v>
                </c:pt>
                <c:pt idx="6">
                  <c:v>41029</c:v>
                </c:pt>
                <c:pt idx="7">
                  <c:v>41060</c:v>
                </c:pt>
                <c:pt idx="8">
                  <c:v>41089</c:v>
                </c:pt>
                <c:pt idx="9">
                  <c:v>41121</c:v>
                </c:pt>
                <c:pt idx="10">
                  <c:v>41152</c:v>
                </c:pt>
                <c:pt idx="11">
                  <c:v>41180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41362</c:v>
                </c:pt>
                <c:pt idx="18">
                  <c:v>41394</c:v>
                </c:pt>
                <c:pt idx="19">
                  <c:v>41425</c:v>
                </c:pt>
                <c:pt idx="20">
                  <c:v>41453</c:v>
                </c:pt>
                <c:pt idx="21">
                  <c:v>41486</c:v>
                </c:pt>
                <c:pt idx="22">
                  <c:v>41516</c:v>
                </c:pt>
                <c:pt idx="23">
                  <c:v>41547</c:v>
                </c:pt>
                <c:pt idx="24">
                  <c:v>41578</c:v>
                </c:pt>
                <c:pt idx="25">
                  <c:v>41607</c:v>
                </c:pt>
                <c:pt idx="26">
                  <c:v>41639</c:v>
                </c:pt>
                <c:pt idx="27">
                  <c:v>41670</c:v>
                </c:pt>
                <c:pt idx="28">
                  <c:v>41698</c:v>
                </c:pt>
                <c:pt idx="29">
                  <c:v>41729</c:v>
                </c:pt>
                <c:pt idx="30">
                  <c:v>41759</c:v>
                </c:pt>
                <c:pt idx="31">
                  <c:v>41789</c:v>
                </c:pt>
                <c:pt idx="32">
                  <c:v>41820</c:v>
                </c:pt>
                <c:pt idx="33">
                  <c:v>41851</c:v>
                </c:pt>
                <c:pt idx="34">
                  <c:v>41880</c:v>
                </c:pt>
                <c:pt idx="35">
                  <c:v>41912</c:v>
                </c:pt>
              </c:numCache>
            </c:numRef>
          </c:cat>
          <c:val>
            <c:numRef>
              <c:f>Sheet1!$L$8:$L$43</c:f>
              <c:numCache>
                <c:formatCode>0.00%</c:formatCode>
                <c:ptCount val="36"/>
                <c:pt idx="0" formatCode="General">
                  <c:v>1</c:v>
                </c:pt>
                <c:pt idx="1">
                  <c:v>1.0096308257640489</c:v>
                </c:pt>
                <c:pt idx="2">
                  <c:v>1.0130496626682917</c:v>
                </c:pt>
                <c:pt idx="3">
                  <c:v>1.024905146960186</c:v>
                </c:pt>
                <c:pt idx="4">
                  <c:v>1.0278017286252106</c:v>
                </c:pt>
                <c:pt idx="5">
                  <c:v>1.0313182044495168</c:v>
                </c:pt>
                <c:pt idx="6">
                  <c:v>1.0338849581411027</c:v>
                </c:pt>
                <c:pt idx="7">
                  <c:v>1.0234189135295439</c:v>
                </c:pt>
                <c:pt idx="8">
                  <c:v>1.0311321254156958</c:v>
                </c:pt>
                <c:pt idx="9">
                  <c:v>1.0236324256627343</c:v>
                </c:pt>
                <c:pt idx="10">
                  <c:v>1.0432587731102794</c:v>
                </c:pt>
                <c:pt idx="11">
                  <c:v>1.0423000636664594</c:v>
                </c:pt>
                <c:pt idx="12">
                  <c:v>1.05564427056193</c:v>
                </c:pt>
                <c:pt idx="13">
                  <c:v>1.0551083925294509</c:v>
                </c:pt>
                <c:pt idx="14">
                  <c:v>1.0499071225640537</c:v>
                </c:pt>
                <c:pt idx="15">
                  <c:v>1.0552946655883177</c:v>
                </c:pt>
                <c:pt idx="16">
                  <c:v>1.0553223552196831</c:v>
                </c:pt>
                <c:pt idx="17">
                  <c:v>1.0584976760577145</c:v>
                </c:pt>
                <c:pt idx="18">
                  <c:v>1.0746038318556508</c:v>
                </c:pt>
                <c:pt idx="19">
                  <c:v>1.1112421631392255</c:v>
                </c:pt>
                <c:pt idx="20">
                  <c:v>1.0935236800971522</c:v>
                </c:pt>
                <c:pt idx="21">
                  <c:v>1.103596649551094</c:v>
                </c:pt>
                <c:pt idx="22">
                  <c:v>1.1113272762704529</c:v>
                </c:pt>
                <c:pt idx="23">
                  <c:v>1.11517501418843</c:v>
                </c:pt>
                <c:pt idx="24">
                  <c:v>1.1284366178503078</c:v>
                </c:pt>
                <c:pt idx="25">
                  <c:v>1.1402930739386927</c:v>
                </c:pt>
                <c:pt idx="26">
                  <c:v>1.154436919010726</c:v>
                </c:pt>
                <c:pt idx="27">
                  <c:v>1.1600293962994599</c:v>
                </c:pt>
                <c:pt idx="28">
                  <c:v>1.1729824570217147</c:v>
                </c:pt>
                <c:pt idx="29">
                  <c:v>1.1640971257165615</c:v>
                </c:pt>
                <c:pt idx="30">
                  <c:v>1.1483931167634582</c:v>
                </c:pt>
                <c:pt idx="31">
                  <c:v>1.1607871818361581</c:v>
                </c:pt>
                <c:pt idx="32">
                  <c:v>1.1599628671020679</c:v>
                </c:pt>
                <c:pt idx="33">
                  <c:v>1.1623174998024528</c:v>
                </c:pt>
                <c:pt idx="34">
                  <c:v>1.1592778690492263</c:v>
                </c:pt>
                <c:pt idx="35">
                  <c:v>1.1721671322801963</c:v>
                </c:pt>
              </c:numCache>
            </c:numRef>
          </c:val>
        </c:ser>
        <c:marker val="1"/>
        <c:axId val="199136000"/>
        <c:axId val="199140096"/>
      </c:lineChart>
      <c:dateAx>
        <c:axId val="199136000"/>
        <c:scaling>
          <c:orientation val="minMax"/>
        </c:scaling>
        <c:axPos val="b"/>
        <c:numFmt formatCode="m/d/yyyy" sourceLinked="1"/>
        <c:tickLblPos val="nextTo"/>
        <c:crossAx val="199140096"/>
        <c:crosses val="autoZero"/>
        <c:auto val="1"/>
        <c:lblOffset val="100"/>
      </c:dateAx>
      <c:valAx>
        <c:axId val="199140096"/>
        <c:scaling>
          <c:orientation val="minMax"/>
          <c:min val="0.95000000000000018"/>
        </c:scaling>
        <c:axPos val="l"/>
        <c:majorGridlines/>
        <c:numFmt formatCode="General" sourceLinked="1"/>
        <c:tickLblPos val="nextTo"/>
        <c:crossAx val="199136000"/>
        <c:crosses val="autoZero"/>
        <c:crossBetween val="between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0.56443</cdr:x>
      <cdr:y>0.87</cdr:y>
    </cdr:from>
    <cdr:to>
      <cdr:x>0.91289</cdr:x>
      <cdr:y>0.9475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96322" y="5478843"/>
          <a:ext cx="3022810" cy="488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*PAST PERFORMANCE IS NOT NECESSARILY</a:t>
          </a:r>
          <a:r>
            <a:rPr lang="en-US" sz="1100" b="1" baseline="0"/>
            <a:t> INDICATIVE OF FUTURE RESULTS.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0.62341</cdr:x>
      <cdr:y>0.8675</cdr:y>
    </cdr:from>
    <cdr:to>
      <cdr:x>0.97187</cdr:x>
      <cdr:y>0.945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07996" y="5463099"/>
          <a:ext cx="3022810" cy="488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*PAST PERFORMANCE IS NOT NECESSARILY</a:t>
          </a:r>
          <a:r>
            <a:rPr lang="en-US" sz="1100" b="1" baseline="0"/>
            <a:t> INDICATIVE OF FUTURE RESULTS.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0.59437</cdr:x>
      <cdr:y>0.81875</cdr:y>
    </cdr:from>
    <cdr:to>
      <cdr:x>0.94283</cdr:x>
      <cdr:y>0.89625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6095" y="5156095"/>
          <a:ext cx="3022810" cy="488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*PAST PERFORMANCE IS NOT NECESSARILY</a:t>
          </a:r>
          <a:r>
            <a:rPr lang="en-US" sz="1100" b="1" baseline="0"/>
            <a:t> INDICATIVE OF FUTURE RESULTS.</a:t>
          </a:r>
          <a:endParaRPr lang="en-US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0.64428</cdr:x>
      <cdr:y>0.78625</cdr:y>
    </cdr:from>
    <cdr:to>
      <cdr:x>0.99274</cdr:x>
      <cdr:y>0.86375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89049" y="4951425"/>
          <a:ext cx="3022810" cy="488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*PAST PERFORMANCE IS NOT NECESSARILY</a:t>
          </a:r>
          <a:r>
            <a:rPr lang="en-US" sz="1100" b="1" baseline="0"/>
            <a:t> INDICATIVE OF FUTURE RESULTS.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9"/>
  <sheetViews>
    <sheetView workbookViewId="0">
      <pane xSplit="1" ySplit="7" topLeftCell="B16" activePane="bottomRight" state="frozen"/>
      <selection pane="topRight" activeCell="B1" sqref="B1"/>
      <selection pane="bottomLeft" activeCell="A9" sqref="A9"/>
      <selection pane="bottomRight" activeCell="L8" sqref="L8:L43"/>
    </sheetView>
  </sheetViews>
  <sheetFormatPr defaultRowHeight="15"/>
  <cols>
    <col min="1" max="1" width="17.85546875" customWidth="1"/>
    <col min="2" max="3" width="14" customWidth="1"/>
    <col min="4" max="4" width="17.7109375" customWidth="1"/>
    <col min="5" max="6" width="14" customWidth="1"/>
    <col min="7" max="7" width="7" customWidth="1"/>
    <col min="8" max="8" width="22.42578125" bestFit="1" customWidth="1"/>
    <col min="9" max="13" width="22.42578125" customWidth="1"/>
    <col min="14" max="14" width="15.5703125" bestFit="1" customWidth="1"/>
    <col min="15" max="15" width="21.7109375" customWidth="1"/>
    <col min="16" max="16" width="6" customWidth="1"/>
    <col min="17" max="17" width="15.140625" bestFit="1" customWidth="1"/>
    <col min="18" max="18" width="15.5703125" bestFit="1" customWidth="1"/>
  </cols>
  <sheetData>
    <row r="1" spans="1:21">
      <c r="A1" s="1" t="s">
        <v>10</v>
      </c>
    </row>
    <row r="2" spans="1:21" ht="78.75" customHeight="1">
      <c r="A2" s="18" t="s">
        <v>0</v>
      </c>
      <c r="B2" s="18"/>
      <c r="C2" s="18"/>
      <c r="D2" s="18"/>
      <c r="E2" s="18"/>
      <c r="F2" s="18"/>
      <c r="G2" s="18"/>
    </row>
    <row r="3" spans="1:21">
      <c r="A3" s="2"/>
      <c r="B3" s="2"/>
      <c r="C3" s="2"/>
      <c r="D3" s="2"/>
      <c r="E3" s="2"/>
      <c r="F3" s="2"/>
      <c r="G3" s="2"/>
      <c r="N3" s="17">
        <v>0.29216525200096527</v>
      </c>
      <c r="O3" s="17">
        <v>0.20023137238708905</v>
      </c>
    </row>
    <row r="4" spans="1:21">
      <c r="A4" s="10" t="s">
        <v>8</v>
      </c>
      <c r="B4" s="11">
        <v>0.45</v>
      </c>
      <c r="C4" s="11">
        <v>0.25</v>
      </c>
      <c r="D4" s="11">
        <v>0.2</v>
      </c>
      <c r="E4" s="11">
        <v>0.1</v>
      </c>
      <c r="F4" s="9"/>
      <c r="G4" s="9"/>
    </row>
    <row r="5" spans="1:21">
      <c r="A5" s="9" t="s">
        <v>9</v>
      </c>
      <c r="B5" s="9"/>
      <c r="C5" s="9"/>
      <c r="D5" s="9"/>
      <c r="E5" s="9"/>
      <c r="F5" s="9"/>
      <c r="G5" s="9"/>
      <c r="N5" s="4"/>
      <c r="O5" s="12" t="s">
        <v>19</v>
      </c>
      <c r="P5" s="12"/>
    </row>
    <row r="6" spans="1:21">
      <c r="B6" s="4"/>
      <c r="C6" s="4"/>
      <c r="D6" s="4" t="s">
        <v>1</v>
      </c>
      <c r="E6" s="4" t="s">
        <v>2</v>
      </c>
      <c r="H6" s="4" t="s">
        <v>24</v>
      </c>
      <c r="I6" s="4" t="s">
        <v>22</v>
      </c>
      <c r="J6" s="4" t="s">
        <v>24</v>
      </c>
      <c r="K6" s="4" t="s">
        <v>22</v>
      </c>
      <c r="L6" s="4" t="s">
        <v>22</v>
      </c>
      <c r="N6" s="4" t="s">
        <v>11</v>
      </c>
      <c r="O6" s="4" t="s">
        <v>20</v>
      </c>
      <c r="Q6" s="13" t="s">
        <v>12</v>
      </c>
      <c r="R6" s="13" t="s">
        <v>13</v>
      </c>
    </row>
    <row r="7" spans="1:21"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H7" s="4" t="s">
        <v>21</v>
      </c>
      <c r="I7" s="4" t="s">
        <v>23</v>
      </c>
      <c r="J7" s="4" t="s">
        <v>21</v>
      </c>
      <c r="K7" s="4" t="s">
        <v>23</v>
      </c>
      <c r="L7" s="4" t="s">
        <v>25</v>
      </c>
      <c r="Q7" s="13"/>
      <c r="R7" s="13"/>
    </row>
    <row r="8" spans="1:21">
      <c r="A8" s="5">
        <v>40847</v>
      </c>
      <c r="B8" s="6"/>
      <c r="C8" s="6"/>
      <c r="D8" s="6"/>
      <c r="E8" s="6"/>
      <c r="F8" s="7"/>
      <c r="G8" s="8"/>
      <c r="J8">
        <v>1</v>
      </c>
      <c r="K8">
        <v>1</v>
      </c>
      <c r="L8">
        <v>1</v>
      </c>
      <c r="Q8" s="13"/>
      <c r="R8" s="13"/>
      <c r="T8">
        <v>0</v>
      </c>
      <c r="U8">
        <v>0</v>
      </c>
    </row>
    <row r="9" spans="1:21">
      <c r="A9" s="5">
        <v>40877</v>
      </c>
      <c r="B9" s="8">
        <v>1.3633909718566716E-2</v>
      </c>
      <c r="C9" s="8">
        <v>-4.889199629673051E-3</v>
      </c>
      <c r="D9" s="8">
        <v>4.5156050263672511E-3</v>
      </c>
      <c r="E9" s="8">
        <v>5.1152207376816338E-3</v>
      </c>
      <c r="F9" s="3">
        <v>1.8375535852942552E-2</v>
      </c>
      <c r="G9" s="8"/>
      <c r="H9" s="8">
        <f>SUMPRODUCT(N9:O9,$N$3:$O$3)</f>
        <v>1.2291500488012906E-2</v>
      </c>
      <c r="I9" s="3">
        <f>B9+C9</f>
        <v>8.744710088893666E-3</v>
      </c>
      <c r="J9" s="3">
        <f>(1+H9)*J8</f>
        <v>1.0122915004880129</v>
      </c>
      <c r="K9" s="3">
        <f>(1+I9)*K8</f>
        <v>1.0087447100888938</v>
      </c>
      <c r="L9" s="3">
        <f>(1+D9+E9)*L8</f>
        <v>1.0096308257640489</v>
      </c>
      <c r="N9" s="8">
        <v>4.6735688083360483E-2</v>
      </c>
      <c r="O9" s="8">
        <f>AVERAGE(Q9:R9)</f>
        <v>-6.8073428356949517E-3</v>
      </c>
      <c r="P9" s="8"/>
      <c r="Q9" s="6">
        <v>-1.1627380898520556E-2</v>
      </c>
      <c r="R9" s="6">
        <v>-1.9873047728693471E-3</v>
      </c>
      <c r="T9" s="3">
        <f>B9+T8</f>
        <v>1.3633909718566716E-2</v>
      </c>
      <c r="U9" s="3">
        <f>N9+U8</f>
        <v>4.6735688083360483E-2</v>
      </c>
    </row>
    <row r="10" spans="1:21">
      <c r="A10" s="5">
        <v>40907</v>
      </c>
      <c r="B10" s="8">
        <v>1.9293139601548048E-3</v>
      </c>
      <c r="C10" s="8">
        <v>1.4984692714521398E-2</v>
      </c>
      <c r="D10" s="8">
        <v>1.5396165748572407E-2</v>
      </c>
      <c r="E10" s="8">
        <v>-1.2009940985025482E-2</v>
      </c>
      <c r="F10" s="3">
        <v>2.0300231438223126E-2</v>
      </c>
      <c r="G10" s="8"/>
      <c r="H10" s="8">
        <f t="shared" ref="H10:H43" si="0">SUMPRODUCT(N10:O10,$N$3:$O$3)</f>
        <v>-5.9689536462992441E-4</v>
      </c>
      <c r="I10" s="3">
        <f t="shared" ref="I10:I43" si="1">B10+C10</f>
        <v>1.6914006674676203E-2</v>
      </c>
      <c r="J10" s="3">
        <f t="shared" ref="J10:J43" si="2">(1+H10)*J9</f>
        <v>1.0116872683837173</v>
      </c>
      <c r="K10" s="3">
        <f t="shared" ref="K10:K43" si="3">(1+I10)*K9</f>
        <v>1.0258066248483817</v>
      </c>
      <c r="L10" s="3">
        <f t="shared" ref="L10:L43" si="4">(1+D10+E10)*L9</f>
        <v>1.0130496626682917</v>
      </c>
      <c r="N10" s="8">
        <v>8.0668337777209942E-3</v>
      </c>
      <c r="O10" s="8">
        <f t="shared" ref="O10:O43" si="5">AVERAGE(Q10:R10)</f>
        <v>-1.4751653813956156E-2</v>
      </c>
      <c r="P10" s="8"/>
      <c r="Q10" s="6">
        <v>-5.9507461320150723E-3</v>
      </c>
      <c r="R10" s="6">
        <v>-2.355256149589724E-2</v>
      </c>
      <c r="T10" s="3">
        <f t="shared" ref="T10:T43" si="6">B10+T9</f>
        <v>1.5563223678721521E-2</v>
      </c>
      <c r="U10" s="3">
        <f t="shared" ref="U10:U43" si="7">N10+U9</f>
        <v>5.4802521861081477E-2</v>
      </c>
    </row>
    <row r="11" spans="1:21">
      <c r="A11" s="5">
        <v>40939</v>
      </c>
      <c r="B11" s="8">
        <v>-1.9420149506029181E-3</v>
      </c>
      <c r="C11" s="8">
        <v>5.1405509711785036E-2</v>
      </c>
      <c r="D11" s="8">
        <v>1.0367526290906801E-2</v>
      </c>
      <c r="E11" s="8">
        <v>1.3352408376738627E-3</v>
      </c>
      <c r="F11" s="3">
        <v>6.1166261889762777E-2</v>
      </c>
      <c r="G11" s="8"/>
      <c r="H11" s="8">
        <f t="shared" si="0"/>
        <v>4.1581511753832311E-3</v>
      </c>
      <c r="I11" s="3">
        <f t="shared" si="1"/>
        <v>4.9463494761182114E-2</v>
      </c>
      <c r="J11" s="3">
        <f t="shared" si="2"/>
        <v>1.0158940169878672</v>
      </c>
      <c r="K11" s="3">
        <f t="shared" si="3"/>
        <v>1.0765466054625554</v>
      </c>
      <c r="L11" s="3">
        <f t="shared" si="4"/>
        <v>1.024905146960186</v>
      </c>
      <c r="N11" s="8">
        <v>-1.7489398264918687E-2</v>
      </c>
      <c r="O11" s="8">
        <f t="shared" si="5"/>
        <v>4.6286181412578897E-2</v>
      </c>
      <c r="P11" s="8"/>
      <c r="Q11" s="6">
        <v>1.8926137410204547E-2</v>
      </c>
      <c r="R11" s="6">
        <v>7.3646225414953248E-2</v>
      </c>
      <c r="T11" s="3">
        <f t="shared" si="6"/>
        <v>1.3621208728118603E-2</v>
      </c>
      <c r="U11" s="3">
        <f t="shared" si="7"/>
        <v>3.7313123596162789E-2</v>
      </c>
    </row>
    <row r="12" spans="1:21">
      <c r="A12" s="5">
        <v>40968</v>
      </c>
      <c r="B12" s="8">
        <v>1.5943067838205267E-2</v>
      </c>
      <c r="C12" s="8">
        <v>6.5839588016782958E-3</v>
      </c>
      <c r="D12" s="8">
        <v>3.8356266052126569E-3</v>
      </c>
      <c r="E12" s="8">
        <v>-1.0094317386773811E-3</v>
      </c>
      <c r="F12" s="3">
        <v>2.5353221506418836E-2</v>
      </c>
      <c r="G12" s="8"/>
      <c r="H12" s="8">
        <f t="shared" si="0"/>
        <v>1.3363014268961255E-2</v>
      </c>
      <c r="I12" s="3">
        <f t="shared" si="1"/>
        <v>2.2527026639883561E-2</v>
      </c>
      <c r="J12" s="3">
        <f t="shared" si="2"/>
        <v>1.0294694232326285</v>
      </c>
      <c r="K12" s="3">
        <f t="shared" si="3"/>
        <v>1.1007979995228867</v>
      </c>
      <c r="L12" s="3">
        <f t="shared" si="4"/>
        <v>1.0278017286252106</v>
      </c>
      <c r="N12" s="8">
        <v>2.3974755779088808E-2</v>
      </c>
      <c r="O12" s="8">
        <f t="shared" si="5"/>
        <v>3.1755381932907167E-2</v>
      </c>
      <c r="P12" s="8"/>
      <c r="Q12" s="6">
        <v>7.9992769015229115E-3</v>
      </c>
      <c r="R12" s="6">
        <v>5.5511486964291423E-2</v>
      </c>
      <c r="T12" s="3">
        <f t="shared" si="6"/>
        <v>2.956427656632387E-2</v>
      </c>
      <c r="U12" s="3">
        <f t="shared" si="7"/>
        <v>6.1287879375251597E-2</v>
      </c>
    </row>
    <row r="13" spans="1:21">
      <c r="A13" s="5">
        <v>40998</v>
      </c>
      <c r="B13" s="8">
        <v>-2.6666954294095185E-3</v>
      </c>
      <c r="C13" s="8">
        <v>-6.1441723092638019E-3</v>
      </c>
      <c r="D13" s="8">
        <v>1.5579479087013202E-2</v>
      </c>
      <c r="E13" s="8">
        <v>-1.2158122879517886E-2</v>
      </c>
      <c r="F13" s="3">
        <v>-5.389511531178004E-3</v>
      </c>
      <c r="G13" s="8"/>
      <c r="H13" s="8">
        <f t="shared" si="0"/>
        <v>-7.3100280152399132E-3</v>
      </c>
      <c r="I13" s="3">
        <f t="shared" si="1"/>
        <v>-8.8108677386733204E-3</v>
      </c>
      <c r="J13" s="3">
        <f t="shared" si="2"/>
        <v>1.0219439729079651</v>
      </c>
      <c r="K13" s="3">
        <f t="shared" si="3"/>
        <v>1.0910990139420944</v>
      </c>
      <c r="L13" s="3">
        <f t="shared" si="4"/>
        <v>1.0313182044495168</v>
      </c>
      <c r="N13" s="8">
        <v>-1.9501347974103078E-2</v>
      </c>
      <c r="O13" s="8">
        <f t="shared" si="5"/>
        <v>-8.0527429383565607E-3</v>
      </c>
      <c r="P13" s="8"/>
      <c r="Q13" s="6">
        <v>-8.2944763271162181E-3</v>
      </c>
      <c r="R13" s="6">
        <v>-7.8110095495969034E-3</v>
      </c>
      <c r="T13" s="3">
        <f t="shared" si="6"/>
        <v>2.6897581136914352E-2</v>
      </c>
      <c r="U13" s="3">
        <f t="shared" si="7"/>
        <v>4.1786531401148519E-2</v>
      </c>
    </row>
    <row r="14" spans="1:21">
      <c r="A14" s="5">
        <v>41029</v>
      </c>
      <c r="B14" s="8">
        <v>1.0855017039065768E-2</v>
      </c>
      <c r="C14" s="8">
        <v>-6.3022147944409032E-3</v>
      </c>
      <c r="D14" s="8">
        <v>-5.3068675248251016E-4</v>
      </c>
      <c r="E14" s="8">
        <v>3.0194954252196278E-3</v>
      </c>
      <c r="F14" s="3">
        <v>7.0416109173619817E-3</v>
      </c>
      <c r="G14" s="8"/>
      <c r="H14" s="8">
        <f t="shared" si="0"/>
        <v>-1.0585087361987183E-2</v>
      </c>
      <c r="I14" s="3">
        <f t="shared" si="1"/>
        <v>4.5528022446248645E-3</v>
      </c>
      <c r="J14" s="3">
        <f t="shared" si="2"/>
        <v>1.0111266066756781</v>
      </c>
      <c r="K14" s="3">
        <f t="shared" si="3"/>
        <v>1.0960665719818778</v>
      </c>
      <c r="L14" s="3">
        <f t="shared" si="4"/>
        <v>1.0338849581411027</v>
      </c>
      <c r="N14" s="8">
        <v>-2.7210693212379011E-2</v>
      </c>
      <c r="O14" s="8">
        <f t="shared" si="5"/>
        <v>-1.3160117173733277E-2</v>
      </c>
      <c r="P14" s="8"/>
      <c r="Q14" s="6">
        <v>-8.1378000813780993E-4</v>
      </c>
      <c r="R14" s="6">
        <v>-2.5506454339328744E-2</v>
      </c>
      <c r="T14" s="3">
        <f t="shared" si="6"/>
        <v>3.7752598175980118E-2</v>
      </c>
      <c r="U14" s="3">
        <f t="shared" si="7"/>
        <v>1.4575838188769508E-2</v>
      </c>
    </row>
    <row r="15" spans="1:21">
      <c r="A15" s="5">
        <v>41060</v>
      </c>
      <c r="B15" s="8">
        <v>6.8513095424548184E-2</v>
      </c>
      <c r="C15" s="8">
        <v>-3.2394278165600685E-2</v>
      </c>
      <c r="D15" s="8">
        <v>-1.6910085021996434E-2</v>
      </c>
      <c r="E15" s="8">
        <v>6.7870587325177915E-3</v>
      </c>
      <c r="F15" s="3">
        <v>2.5995790969468857E-2</v>
      </c>
      <c r="G15" s="8"/>
      <c r="H15" s="8">
        <f t="shared" si="0"/>
        <v>-6.816829659388228E-3</v>
      </c>
      <c r="I15" s="3">
        <f t="shared" si="1"/>
        <v>3.61188172589475E-2</v>
      </c>
      <c r="J15" s="3">
        <f t="shared" si="2"/>
        <v>1.0042339288338948</v>
      </c>
      <c r="K15" s="3">
        <f t="shared" si="3"/>
        <v>1.1356552001989324</v>
      </c>
      <c r="L15" s="3">
        <f t="shared" si="4"/>
        <v>1.0234189135295439</v>
      </c>
      <c r="N15" s="8">
        <v>1.5535318608134396E-2</v>
      </c>
      <c r="O15" s="8">
        <f t="shared" si="5"/>
        <v>-5.6712940634977727E-2</v>
      </c>
      <c r="P15" s="8"/>
      <c r="Q15" s="6">
        <v>-1.6922311207637541E-2</v>
      </c>
      <c r="R15" s="6">
        <v>-9.6503570062317912E-2</v>
      </c>
      <c r="T15" s="3">
        <f t="shared" si="6"/>
        <v>0.1062656936005283</v>
      </c>
      <c r="U15" s="3">
        <f t="shared" si="7"/>
        <v>3.0111156796903904E-2</v>
      </c>
    </row>
    <row r="16" spans="1:21">
      <c r="A16" s="5">
        <v>41089</v>
      </c>
      <c r="B16" s="8">
        <v>-4.7749530560519921E-2</v>
      </c>
      <c r="C16" s="8">
        <v>3.2713663628447465E-2</v>
      </c>
      <c r="D16" s="8">
        <v>6.6706715572335002E-3</v>
      </c>
      <c r="E16" s="8">
        <v>8.6603876166283867E-4</v>
      </c>
      <c r="F16" s="3">
        <v>-7.4991566131761174E-3</v>
      </c>
      <c r="G16" s="8"/>
      <c r="H16" s="8">
        <f t="shared" si="0"/>
        <v>-2.2478252722525641E-2</v>
      </c>
      <c r="I16" s="3">
        <f t="shared" si="1"/>
        <v>-1.5035866932072456E-2</v>
      </c>
      <c r="J16" s="3">
        <f t="shared" si="2"/>
        <v>0.98166050478903166</v>
      </c>
      <c r="K16" s="3">
        <f t="shared" si="3"/>
        <v>1.1185796397280252</v>
      </c>
      <c r="L16" s="3">
        <f t="shared" si="4"/>
        <v>1.0311321254156958</v>
      </c>
      <c r="N16" s="8">
        <v>-9.2009458954314116E-2</v>
      </c>
      <c r="O16" s="8">
        <f t="shared" si="5"/>
        <v>2.1993127184988359E-2</v>
      </c>
      <c r="P16" s="8"/>
      <c r="Q16" s="6">
        <v>7.5021862199107225E-3</v>
      </c>
      <c r="R16" s="6">
        <v>3.6484068150065996E-2</v>
      </c>
      <c r="T16" s="3">
        <f t="shared" si="6"/>
        <v>5.8516163040008382E-2</v>
      </c>
      <c r="U16" s="3">
        <f t="shared" si="7"/>
        <v>-6.1898302157410212E-2</v>
      </c>
    </row>
    <row r="17" spans="1:21">
      <c r="A17" s="5">
        <v>41121</v>
      </c>
      <c r="B17" s="8">
        <v>4.4536108617360418E-2</v>
      </c>
      <c r="C17" s="8">
        <v>2.6389059510155199E-2</v>
      </c>
      <c r="D17" s="8">
        <v>-1.18203484959786E-2</v>
      </c>
      <c r="E17" s="8">
        <v>4.5470810183135665E-3</v>
      </c>
      <c r="F17" s="3">
        <v>6.3651900649850587E-2</v>
      </c>
      <c r="G17" s="8"/>
      <c r="H17" s="8">
        <f t="shared" si="0"/>
        <v>1.7608528291108174E-2</v>
      </c>
      <c r="I17" s="3">
        <f t="shared" si="1"/>
        <v>7.092516812751562E-2</v>
      </c>
      <c r="J17" s="3">
        <f t="shared" si="2"/>
        <v>0.99894610155987296</v>
      </c>
      <c r="K17" s="3">
        <f t="shared" si="3"/>
        <v>1.1979150887397512</v>
      </c>
      <c r="L17" s="3">
        <f t="shared" si="4"/>
        <v>1.0236324256627343</v>
      </c>
      <c r="N17" s="8">
        <v>3.7535071664779762E-2</v>
      </c>
      <c r="O17" s="8">
        <f t="shared" si="5"/>
        <v>3.3172047617258338E-2</v>
      </c>
      <c r="P17" s="8"/>
      <c r="Q17" s="6">
        <v>8.6797624486067981E-4</v>
      </c>
      <c r="R17" s="6">
        <v>6.5476118989655996E-2</v>
      </c>
      <c r="T17" s="3">
        <f t="shared" si="6"/>
        <v>0.1030522716573688</v>
      </c>
      <c r="U17" s="3">
        <f t="shared" si="7"/>
        <v>-2.436323049263045E-2</v>
      </c>
    </row>
    <row r="18" spans="1:21">
      <c r="A18" s="5">
        <v>41152</v>
      </c>
      <c r="B18" s="8">
        <v>-1.1482015552988974E-2</v>
      </c>
      <c r="C18" s="8">
        <v>2.5576763530901908E-3</v>
      </c>
      <c r="D18" s="8">
        <v>1.2637244575628735E-2</v>
      </c>
      <c r="E18" s="8">
        <v>6.5359927657326353E-3</v>
      </c>
      <c r="F18" s="3">
        <v>1.0248898141462588E-2</v>
      </c>
      <c r="G18" s="8"/>
      <c r="H18" s="8">
        <f t="shared" si="0"/>
        <v>-7.7210314803930966E-3</v>
      </c>
      <c r="I18" s="3">
        <f t="shared" si="1"/>
        <v>-8.9243391998987832E-3</v>
      </c>
      <c r="J18" s="3">
        <f t="shared" si="2"/>
        <v>0.99123320726251329</v>
      </c>
      <c r="K18" s="3">
        <f t="shared" si="3"/>
        <v>1.1872244881551608</v>
      </c>
      <c r="L18" s="3">
        <f t="shared" si="4"/>
        <v>1.0432587731102794</v>
      </c>
      <c r="N18" s="8">
        <v>-5.3204749438236276E-2</v>
      </c>
      <c r="O18" s="8">
        <f t="shared" si="5"/>
        <v>3.9072536204530772E-2</v>
      </c>
      <c r="P18" s="8"/>
      <c r="Q18" s="6">
        <v>8.6722351545032161E-4</v>
      </c>
      <c r="R18" s="6">
        <v>7.7277848893611223E-2</v>
      </c>
      <c r="T18" s="3">
        <f t="shared" si="6"/>
        <v>9.1570256104379827E-2</v>
      </c>
      <c r="U18" s="3">
        <f t="shared" si="7"/>
        <v>-7.7567979930866726E-2</v>
      </c>
    </row>
    <row r="19" spans="1:21">
      <c r="A19" s="5">
        <v>41180</v>
      </c>
      <c r="B19" s="8">
        <v>-4.6736469452018183E-2</v>
      </c>
      <c r="C19" s="8">
        <v>8.4754790563470045E-3</v>
      </c>
      <c r="D19" s="8">
        <v>1.1786212497947042E-2</v>
      </c>
      <c r="E19" s="8">
        <v>-1.2705169010492654E-2</v>
      </c>
      <c r="F19" s="3">
        <v>-3.9179946908216787E-2</v>
      </c>
      <c r="G19" s="8"/>
      <c r="H19" s="8">
        <f t="shared" si="0"/>
        <v>-1.0918069414834926E-3</v>
      </c>
      <c r="I19" s="3">
        <f t="shared" si="1"/>
        <v>-3.8260990395671178E-2</v>
      </c>
      <c r="J19" s="3">
        <f t="shared" si="2"/>
        <v>0.99015097196619517</v>
      </c>
      <c r="K19" s="3">
        <f t="shared" si="3"/>
        <v>1.1418001034163505</v>
      </c>
      <c r="L19" s="3">
        <f t="shared" si="4"/>
        <v>1.0423000636664594</v>
      </c>
      <c r="N19" s="8">
        <v>-5.8718220869794502E-3</v>
      </c>
      <c r="O19" s="8">
        <f t="shared" si="5"/>
        <v>3.115073481381736E-3</v>
      </c>
      <c r="P19" s="8"/>
      <c r="Q19" s="6">
        <v>5.3812477198103004E-3</v>
      </c>
      <c r="R19" s="6">
        <v>8.4889924295317165E-4</v>
      </c>
      <c r="T19" s="3">
        <f t="shared" si="6"/>
        <v>4.4833786652361644E-2</v>
      </c>
      <c r="U19" s="3">
        <f t="shared" si="7"/>
        <v>-8.3439802017846176E-2</v>
      </c>
    </row>
    <row r="20" spans="1:21">
      <c r="A20" s="5">
        <v>41213</v>
      </c>
      <c r="B20" s="8">
        <v>-1.6219205770979857E-2</v>
      </c>
      <c r="C20" s="8">
        <v>-6.2294793571826303E-3</v>
      </c>
      <c r="D20" s="8">
        <v>1.2361194697692608E-2</v>
      </c>
      <c r="E20" s="8">
        <v>4.4145912593853461E-4</v>
      </c>
      <c r="F20" s="3">
        <v>-9.6460313045313457E-3</v>
      </c>
      <c r="G20" s="8"/>
      <c r="H20" s="8">
        <f t="shared" si="0"/>
        <v>-1.3416236876326565E-2</v>
      </c>
      <c r="I20" s="3">
        <f t="shared" si="1"/>
        <v>-2.2448685128162487E-2</v>
      </c>
      <c r="J20" s="3">
        <f t="shared" si="2"/>
        <v>0.97686687198297173</v>
      </c>
      <c r="K20" s="3">
        <f t="shared" si="3"/>
        <v>1.1161681924154536</v>
      </c>
      <c r="L20" s="3">
        <f t="shared" si="4"/>
        <v>1.05564427056193</v>
      </c>
      <c r="N20" s="8">
        <v>-3.2712592904863724E-2</v>
      </c>
      <c r="O20" s="8">
        <f t="shared" si="5"/>
        <v>-1.9271475197264742E-2</v>
      </c>
      <c r="P20" s="8"/>
      <c r="Q20" s="6">
        <v>-9.9791345368771545E-4</v>
      </c>
      <c r="R20" s="6">
        <v>-3.7545036940841769E-2</v>
      </c>
      <c r="T20" s="3">
        <f t="shared" si="6"/>
        <v>2.8614580881381788E-2</v>
      </c>
      <c r="U20" s="3">
        <f t="shared" si="7"/>
        <v>-0.1161523949227099</v>
      </c>
    </row>
    <row r="21" spans="1:21">
      <c r="A21" s="5">
        <v>41243</v>
      </c>
      <c r="B21" s="8">
        <v>-1.041642197045264E-2</v>
      </c>
      <c r="C21" s="8">
        <v>2.5442403617180207E-3</v>
      </c>
      <c r="D21" s="8">
        <v>8.6875948791358022E-3</v>
      </c>
      <c r="E21" s="8">
        <v>-9.1952261403692379E-3</v>
      </c>
      <c r="F21" s="3">
        <v>-8.3798128699680563E-3</v>
      </c>
      <c r="G21" s="8"/>
      <c r="H21" s="8">
        <f t="shared" si="0"/>
        <v>3.4694136130939887E-4</v>
      </c>
      <c r="I21" s="3">
        <f t="shared" si="1"/>
        <v>-7.8721816087346207E-3</v>
      </c>
      <c r="J21" s="3">
        <f t="shared" si="2"/>
        <v>0.97720578750535547</v>
      </c>
      <c r="K21" s="3">
        <f t="shared" si="3"/>
        <v>1.1073815136988661</v>
      </c>
      <c r="L21" s="3">
        <f t="shared" si="4"/>
        <v>1.0551083925294509</v>
      </c>
      <c r="N21" s="8">
        <v>-3.2781449110588223E-3</v>
      </c>
      <c r="O21" s="8">
        <f t="shared" si="5"/>
        <v>6.5159689003295718E-3</v>
      </c>
      <c r="P21" s="8"/>
      <c r="Q21" s="6">
        <v>3.2691609153649992E-3</v>
      </c>
      <c r="R21" s="6">
        <v>9.7627768852941443E-3</v>
      </c>
      <c r="T21" s="3">
        <f t="shared" si="6"/>
        <v>1.8198158910929147E-2</v>
      </c>
      <c r="U21" s="3">
        <f t="shared" si="7"/>
        <v>-0.11943053983376872</v>
      </c>
    </row>
    <row r="22" spans="1:21">
      <c r="A22" s="5">
        <v>41274</v>
      </c>
      <c r="B22" s="8">
        <v>6.7798585140801232E-4</v>
      </c>
      <c r="C22" s="8">
        <v>-1.3218502473240923E-3</v>
      </c>
      <c r="D22" s="8">
        <v>-1.2006511165393717E-3</v>
      </c>
      <c r="E22" s="8">
        <v>-3.7289561183419589E-3</v>
      </c>
      <c r="F22" s="3">
        <v>-5.5734716307974108E-3</v>
      </c>
      <c r="G22" s="8"/>
      <c r="H22" s="8">
        <f t="shared" si="0"/>
        <v>8.1492170412331361E-4</v>
      </c>
      <c r="I22" s="3">
        <f t="shared" si="1"/>
        <v>-6.4386439591607994E-4</v>
      </c>
      <c r="J22" s="3">
        <f t="shared" si="2"/>
        <v>0.97800213371098854</v>
      </c>
      <c r="K22" s="3">
        <f t="shared" si="3"/>
        <v>1.1066685101694997</v>
      </c>
      <c r="L22" s="3">
        <f t="shared" si="4"/>
        <v>1.0499071225640537</v>
      </c>
      <c r="N22" s="8">
        <v>8.8639420540579383E-3</v>
      </c>
      <c r="O22" s="8">
        <f t="shared" si="5"/>
        <v>-8.8638165871000041E-3</v>
      </c>
      <c r="P22" s="8"/>
      <c r="Q22" s="6">
        <v>5.6118754525704695E-3</v>
      </c>
      <c r="R22" s="6">
        <v>-2.3339508626770478E-2</v>
      </c>
      <c r="T22" s="3">
        <f t="shared" si="6"/>
        <v>1.887614476233716E-2</v>
      </c>
      <c r="U22" s="3">
        <f t="shared" si="7"/>
        <v>-0.11056659777971078</v>
      </c>
    </row>
    <row r="23" spans="1:21">
      <c r="A23" s="5">
        <v>41305</v>
      </c>
      <c r="B23" s="8">
        <v>-1.4906604720785779E-2</v>
      </c>
      <c r="C23" s="8">
        <v>1.8457792182932264E-2</v>
      </c>
      <c r="D23" s="8">
        <v>9.6016597849412095E-3</v>
      </c>
      <c r="E23" s="8">
        <v>-4.4702125278669996E-3</v>
      </c>
      <c r="F23" s="3">
        <v>8.682634719220695E-3</v>
      </c>
      <c r="G23" s="8"/>
      <c r="H23" s="8">
        <f t="shared" si="0"/>
        <v>3.2546562434666148E-3</v>
      </c>
      <c r="I23" s="3">
        <f t="shared" si="1"/>
        <v>3.5511874621464851E-3</v>
      </c>
      <c r="J23" s="3">
        <f t="shared" si="2"/>
        <v>0.98118519446159458</v>
      </c>
      <c r="K23" s="3">
        <f t="shared" si="3"/>
        <v>1.110598497507566</v>
      </c>
      <c r="L23" s="3">
        <f t="shared" si="4"/>
        <v>1.0552946655883177</v>
      </c>
      <c r="N23" s="8">
        <v>-2.407334124785443E-3</v>
      </c>
      <c r="O23" s="8">
        <f t="shared" si="5"/>
        <v>1.9767110305938695E-2</v>
      </c>
      <c r="P23" s="8"/>
      <c r="Q23" s="6">
        <v>7.3807380738073469E-3</v>
      </c>
      <c r="R23" s="6">
        <v>3.2153482538070044E-2</v>
      </c>
      <c r="T23" s="3">
        <f t="shared" si="6"/>
        <v>3.969540041551381E-3</v>
      </c>
      <c r="U23" s="3">
        <f t="shared" si="7"/>
        <v>-0.11297393190449623</v>
      </c>
    </row>
    <row r="24" spans="1:21">
      <c r="A24" s="5">
        <v>41333</v>
      </c>
      <c r="B24" s="8">
        <v>-1.4797461219422232E-2</v>
      </c>
      <c r="C24" s="8">
        <v>-6.7085541741195975E-3</v>
      </c>
      <c r="D24" s="8">
        <v>2.85579057383547E-3</v>
      </c>
      <c r="E24" s="8">
        <v>-2.8295518063440462E-3</v>
      </c>
      <c r="F24" s="3">
        <v>-2.1479776626050405E-2</v>
      </c>
      <c r="G24" s="8"/>
      <c r="H24" s="8">
        <f t="shared" si="0"/>
        <v>-1.021889241250477E-2</v>
      </c>
      <c r="I24" s="3">
        <f t="shared" si="1"/>
        <v>-2.1506015393541827E-2</v>
      </c>
      <c r="J24" s="3">
        <f t="shared" si="2"/>
        <v>0.97115856852264903</v>
      </c>
      <c r="K24" s="3">
        <f t="shared" si="3"/>
        <v>1.086713949124124</v>
      </c>
      <c r="L24" s="3">
        <f t="shared" si="4"/>
        <v>1.0553223552196831</v>
      </c>
      <c r="N24" s="8">
        <v>-2.369225102357897E-2</v>
      </c>
      <c r="O24" s="8">
        <f t="shared" si="5"/>
        <v>-1.6465151701388792E-2</v>
      </c>
      <c r="P24" s="8"/>
      <c r="Q24" s="6">
        <v>-6.8799142244460043E-3</v>
      </c>
      <c r="R24" s="6">
        <v>-2.6050389178331579E-2</v>
      </c>
      <c r="T24" s="3">
        <f t="shared" si="6"/>
        <v>-1.0827921177870851E-2</v>
      </c>
      <c r="U24" s="3">
        <f t="shared" si="7"/>
        <v>-0.1366661829280752</v>
      </c>
    </row>
    <row r="25" spans="1:21">
      <c r="A25" s="5">
        <v>41362</v>
      </c>
      <c r="B25" s="8">
        <v>1.0264701086852587E-2</v>
      </c>
      <c r="C25" s="8">
        <v>2.0267441353352365E-3</v>
      </c>
      <c r="D25" s="8">
        <v>2.6548877542581619E-3</v>
      </c>
      <c r="E25" s="8">
        <v>3.539756724718914E-4</v>
      </c>
      <c r="F25" s="3">
        <v>1.5300308648917878E-2</v>
      </c>
      <c r="G25" s="8"/>
      <c r="H25" s="8">
        <f t="shared" si="0"/>
        <v>-1.3827396317289233E-3</v>
      </c>
      <c r="I25" s="3">
        <f t="shared" si="1"/>
        <v>1.2291445222187823E-2</v>
      </c>
      <c r="J25" s="3">
        <f t="shared" si="2"/>
        <v>0.96981570908125958</v>
      </c>
      <c r="K25" s="3">
        <f t="shared" si="3"/>
        <v>1.1000712341019705</v>
      </c>
      <c r="L25" s="3">
        <f t="shared" si="4"/>
        <v>1.0584976760577145</v>
      </c>
      <c r="N25" s="8">
        <v>-5.6350972235659214E-3</v>
      </c>
      <c r="O25" s="8">
        <f t="shared" si="5"/>
        <v>1.3166766301460631E-3</v>
      </c>
      <c r="P25" s="8"/>
      <c r="Q25" s="6">
        <v>-1.9793072424650893E-3</v>
      </c>
      <c r="R25" s="6">
        <v>4.6126605027572154E-3</v>
      </c>
      <c r="T25" s="3">
        <f t="shared" si="6"/>
        <v>-5.632200910182638E-4</v>
      </c>
      <c r="U25" s="3">
        <f t="shared" si="7"/>
        <v>-0.14230128015164112</v>
      </c>
    </row>
    <row r="26" spans="1:21">
      <c r="A26" s="5">
        <v>41394</v>
      </c>
      <c r="B26" s="8">
        <v>-6.2314769820749332E-3</v>
      </c>
      <c r="C26" s="8">
        <v>-4.7075381343951415E-3</v>
      </c>
      <c r="D26" s="8">
        <v>6.6774944354601054E-3</v>
      </c>
      <c r="E26" s="8">
        <v>8.5385576752276815E-3</v>
      </c>
      <c r="F26" s="3">
        <v>4.2770369942177122E-3</v>
      </c>
      <c r="G26" s="8"/>
      <c r="H26" s="8">
        <f t="shared" si="0"/>
        <v>-3.7557346611292635E-3</v>
      </c>
      <c r="I26" s="3">
        <f t="shared" si="1"/>
        <v>-1.0939015116470075E-2</v>
      </c>
      <c r="J26" s="3">
        <f t="shared" si="2"/>
        <v>0.96617333860775545</v>
      </c>
      <c r="K26" s="3">
        <f t="shared" si="3"/>
        <v>1.088037538242935</v>
      </c>
      <c r="L26" s="3">
        <f t="shared" si="4"/>
        <v>1.0746038318556508</v>
      </c>
      <c r="N26" s="8">
        <v>-6.2994041104219578E-3</v>
      </c>
      <c r="O26" s="8">
        <f t="shared" si="5"/>
        <v>-9.5652726589183223E-3</v>
      </c>
      <c r="P26" s="8"/>
      <c r="Q26" s="6">
        <v>1.1313440908681027E-2</v>
      </c>
      <c r="R26" s="6">
        <v>-3.0443986226517672E-2</v>
      </c>
      <c r="T26" s="3">
        <f t="shared" si="6"/>
        <v>-6.794697073093197E-3</v>
      </c>
      <c r="U26" s="3">
        <f t="shared" si="7"/>
        <v>-0.14860068426206308</v>
      </c>
    </row>
    <row r="27" spans="1:21">
      <c r="A27" s="5">
        <v>41425</v>
      </c>
      <c r="B27" s="8">
        <v>2.1188315519983177E-2</v>
      </c>
      <c r="C27" s="8">
        <v>-6.8073489647807652E-3</v>
      </c>
      <c r="D27" s="8">
        <v>2.2608768421998434E-2</v>
      </c>
      <c r="E27" s="8">
        <v>1.148596509510319E-2</v>
      </c>
      <c r="F27" s="3">
        <v>4.8475700072304034E-2</v>
      </c>
      <c r="G27" s="8"/>
      <c r="H27" s="8">
        <f t="shared" si="0"/>
        <v>-2.1870967172356329E-2</v>
      </c>
      <c r="I27" s="3">
        <f t="shared" si="1"/>
        <v>1.4380966555202412E-2</v>
      </c>
      <c r="J27" s="3">
        <f t="shared" si="2"/>
        <v>0.94504219323625926</v>
      </c>
      <c r="K27" s="3">
        <f t="shared" si="3"/>
        <v>1.1036845696912114</v>
      </c>
      <c r="L27" s="3">
        <f t="shared" si="4"/>
        <v>1.1112421631392255</v>
      </c>
      <c r="N27" s="8">
        <v>-6.6213040924221644E-2</v>
      </c>
      <c r="O27" s="8">
        <f t="shared" si="5"/>
        <v>-1.2614493697311102E-2</v>
      </c>
      <c r="P27" s="8"/>
      <c r="Q27" s="6">
        <v>-2.6875250701965503E-2</v>
      </c>
      <c r="R27" s="6">
        <v>1.6462633073432986E-3</v>
      </c>
      <c r="T27" s="3">
        <f t="shared" si="6"/>
        <v>1.439361844688998E-2</v>
      </c>
      <c r="U27" s="3">
        <f t="shared" si="7"/>
        <v>-0.21481372518628472</v>
      </c>
    </row>
    <row r="28" spans="1:21">
      <c r="A28" s="5">
        <v>41453</v>
      </c>
      <c r="B28" s="8">
        <v>4.6300666481491157E-2</v>
      </c>
      <c r="C28" s="8">
        <v>-2.1408958830435712E-2</v>
      </c>
      <c r="D28" s="8">
        <v>-4.3849569845731302E-3</v>
      </c>
      <c r="E28" s="8">
        <v>-1.1559797120166096E-2</v>
      </c>
      <c r="F28" s="3">
        <v>8.9469535463162185E-3</v>
      </c>
      <c r="G28" s="8"/>
      <c r="H28" s="8">
        <f t="shared" si="0"/>
        <v>-8.0887876950333417E-3</v>
      </c>
      <c r="I28" s="3">
        <f t="shared" si="1"/>
        <v>2.4891707651055445E-2</v>
      </c>
      <c r="J28" s="3">
        <f t="shared" si="2"/>
        <v>0.93739794757232253</v>
      </c>
      <c r="K28" s="3">
        <f t="shared" si="3"/>
        <v>1.1311571633389461</v>
      </c>
      <c r="L28" s="3">
        <f t="shared" si="4"/>
        <v>1.0935236800971522</v>
      </c>
      <c r="N28" s="8">
        <v>-1.7194921207418945E-2</v>
      </c>
      <c r="O28" s="8">
        <f t="shared" si="5"/>
        <v>-1.5307437444945948E-2</v>
      </c>
      <c r="P28" s="8"/>
      <c r="Q28" s="6">
        <v>-3.2060089768252142E-3</v>
      </c>
      <c r="R28" s="6">
        <v>-2.7408865913066682E-2</v>
      </c>
      <c r="T28" s="3">
        <f t="shared" si="6"/>
        <v>6.0694284928381137E-2</v>
      </c>
      <c r="U28" s="3">
        <f t="shared" si="7"/>
        <v>-0.23200864639370367</v>
      </c>
    </row>
    <row r="29" spans="1:21">
      <c r="A29" s="5">
        <v>41486</v>
      </c>
      <c r="B29" s="8">
        <v>8.3314424988399204E-3</v>
      </c>
      <c r="C29" s="8">
        <v>-6.5390736216673724E-3</v>
      </c>
      <c r="D29" s="8">
        <v>1.3511698876252968E-3</v>
      </c>
      <c r="E29" s="8">
        <v>7.8603082333118732E-3</v>
      </c>
      <c r="F29" s="3">
        <v>1.1003846998109718E-2</v>
      </c>
      <c r="G29" s="8"/>
      <c r="H29" s="8">
        <f t="shared" si="0"/>
        <v>-1.0108150607720854E-2</v>
      </c>
      <c r="I29" s="3">
        <f t="shared" si="1"/>
        <v>1.7923688771725481E-3</v>
      </c>
      <c r="J29" s="3">
        <f t="shared" si="2"/>
        <v>0.92792258793889304</v>
      </c>
      <c r="K29" s="3">
        <f t="shared" si="3"/>
        <v>1.1331846142337056</v>
      </c>
      <c r="L29" s="3">
        <f t="shared" si="4"/>
        <v>1.103596649551094</v>
      </c>
      <c r="N29" s="8">
        <v>-4.2139176632493003E-2</v>
      </c>
      <c r="O29" s="8">
        <f t="shared" si="5"/>
        <v>1.1004532036892389E-2</v>
      </c>
      <c r="P29" s="8"/>
      <c r="Q29" s="6">
        <v>-2.1595294982540425E-3</v>
      </c>
      <c r="R29" s="6">
        <v>2.4168593572038821E-2</v>
      </c>
      <c r="T29" s="3">
        <f t="shared" si="6"/>
        <v>6.9025727427221059E-2</v>
      </c>
      <c r="U29" s="3">
        <f t="shared" si="7"/>
        <v>-0.27414782302619667</v>
      </c>
    </row>
    <row r="30" spans="1:21">
      <c r="A30" s="5">
        <v>41516</v>
      </c>
      <c r="B30" s="8">
        <v>5.0907377584227288E-3</v>
      </c>
      <c r="C30" s="8">
        <v>-1.4346394087804162E-2</v>
      </c>
      <c r="D30" s="8">
        <v>3.5684360779793161E-3</v>
      </c>
      <c r="E30" s="8">
        <v>3.4365024767936455E-3</v>
      </c>
      <c r="F30" s="3">
        <v>-2.2507177746084713E-3</v>
      </c>
      <c r="G30" s="8"/>
      <c r="H30" s="8">
        <f t="shared" si="0"/>
        <v>9.09291086640102E-5</v>
      </c>
      <c r="I30" s="3">
        <f t="shared" si="1"/>
        <v>-9.2556563293814328E-3</v>
      </c>
      <c r="J30" s="3">
        <f t="shared" si="2"/>
        <v>0.92800696311272346</v>
      </c>
      <c r="K30" s="3">
        <f t="shared" si="3"/>
        <v>1.1226962468866157</v>
      </c>
      <c r="L30" s="3">
        <f t="shared" si="4"/>
        <v>1.1113272762704529</v>
      </c>
      <c r="N30" s="8">
        <v>-2.6228741354539231E-3</v>
      </c>
      <c r="O30" s="8">
        <f t="shared" si="5"/>
        <v>4.2812561348203326E-3</v>
      </c>
      <c r="P30" s="8"/>
      <c r="Q30" s="6">
        <v>-1.6899203389050044E-2</v>
      </c>
      <c r="R30" s="6">
        <v>2.5461715658690709E-2</v>
      </c>
      <c r="T30" s="3">
        <f t="shared" si="6"/>
        <v>7.4116465185643784E-2</v>
      </c>
      <c r="U30" s="3">
        <f t="shared" si="7"/>
        <v>-0.27677069716165059</v>
      </c>
    </row>
    <row r="31" spans="1:21">
      <c r="A31" s="5">
        <v>41547</v>
      </c>
      <c r="B31" s="8">
        <v>-3.8780508674711639E-2</v>
      </c>
      <c r="C31" s="8">
        <v>-5.2282581872121871E-3</v>
      </c>
      <c r="D31" s="8">
        <v>-3.5638052181724269E-3</v>
      </c>
      <c r="E31" s="8">
        <v>7.0260957604236654E-3</v>
      </c>
      <c r="F31" s="3">
        <v>-4.0546476319672592E-2</v>
      </c>
      <c r="G31" s="8"/>
      <c r="H31" s="8">
        <f t="shared" si="0"/>
        <v>-1.0541087456833218E-2</v>
      </c>
      <c r="I31" s="3">
        <f t="shared" si="1"/>
        <v>-4.4008766861923829E-2</v>
      </c>
      <c r="J31" s="3">
        <f t="shared" si="2"/>
        <v>0.91822476055400204</v>
      </c>
      <c r="K31" s="3">
        <f t="shared" si="3"/>
        <v>1.0732877695006258</v>
      </c>
      <c r="L31" s="3">
        <f t="shared" si="4"/>
        <v>1.11517501418843</v>
      </c>
      <c r="N31" s="8">
        <v>-3.2774437055772432E-2</v>
      </c>
      <c r="O31" s="8">
        <f t="shared" si="5"/>
        <v>-4.8221004717338145E-3</v>
      </c>
      <c r="P31" s="8"/>
      <c r="Q31" s="6">
        <v>1.5597189695550462E-2</v>
      </c>
      <c r="R31" s="6">
        <v>-2.5241390639018091E-2</v>
      </c>
      <c r="T31" s="3">
        <f t="shared" si="6"/>
        <v>3.5335956510932146E-2</v>
      </c>
      <c r="U31" s="3">
        <f t="shared" si="7"/>
        <v>-0.30954513421742302</v>
      </c>
    </row>
    <row r="32" spans="1:21">
      <c r="A32" s="5">
        <v>41578</v>
      </c>
      <c r="B32" s="8">
        <v>-1.2386866975251352E-2</v>
      </c>
      <c r="C32" s="8">
        <v>9.8627814754403166E-3</v>
      </c>
      <c r="D32" s="8">
        <v>7.0915757575550605E-3</v>
      </c>
      <c r="E32" s="8">
        <v>4.8003725852158747E-3</v>
      </c>
      <c r="F32" s="3">
        <v>9.3678628429599009E-3</v>
      </c>
      <c r="G32" s="8"/>
      <c r="H32" s="8">
        <f t="shared" si="0"/>
        <v>4.1366244326527949E-3</v>
      </c>
      <c r="I32" s="3">
        <f t="shared" si="1"/>
        <v>-2.5240854998110351E-3</v>
      </c>
      <c r="J32" s="3">
        <f t="shared" si="2"/>
        <v>0.92202311153317651</v>
      </c>
      <c r="K32" s="3">
        <f t="shared" si="3"/>
        <v>1.0705786994045048</v>
      </c>
      <c r="L32" s="3">
        <f t="shared" si="4"/>
        <v>1.1284366178503078</v>
      </c>
      <c r="N32" s="8">
        <v>1.4102393885691455E-2</v>
      </c>
      <c r="O32" s="8">
        <f t="shared" si="5"/>
        <v>8.1880122117850007E-5</v>
      </c>
      <c r="P32" s="8"/>
      <c r="Q32" s="6">
        <v>5.2575750588017556E-3</v>
      </c>
      <c r="R32" s="6">
        <v>-5.0938148145660556E-3</v>
      </c>
      <c r="T32" s="3">
        <f t="shared" si="6"/>
        <v>2.2949089535680794E-2</v>
      </c>
      <c r="U32" s="3">
        <f t="shared" si="7"/>
        <v>-0.29544274033173157</v>
      </c>
    </row>
    <row r="33" spans="1:21">
      <c r="A33" s="5">
        <v>41607</v>
      </c>
      <c r="B33" s="8">
        <v>3.1040289192520382E-3</v>
      </c>
      <c r="C33" s="8">
        <v>-4.7622281530949389E-3</v>
      </c>
      <c r="D33" s="8">
        <v>1.2540755612592248E-2</v>
      </c>
      <c r="E33" s="8">
        <v>-2.0337799430401805E-3</v>
      </c>
      <c r="F33" s="3">
        <v>8.8487764357091676E-3</v>
      </c>
      <c r="G33" s="8"/>
      <c r="H33" s="8">
        <f t="shared" si="0"/>
        <v>-1.5906321158476585E-4</v>
      </c>
      <c r="I33" s="3">
        <f t="shared" si="1"/>
        <v>-1.6581992338429007E-3</v>
      </c>
      <c r="J33" s="3">
        <f t="shared" si="2"/>
        <v>0.9218764515759007</v>
      </c>
      <c r="K33" s="3">
        <f t="shared" si="3"/>
        <v>1.0688034666253836</v>
      </c>
      <c r="L33" s="3">
        <f t="shared" si="4"/>
        <v>1.1402930739386927</v>
      </c>
      <c r="N33" s="8">
        <v>3.3926091213369869E-3</v>
      </c>
      <c r="O33" s="8">
        <f t="shared" si="5"/>
        <v>-5.7446827475030049E-3</v>
      </c>
      <c r="P33" s="8"/>
      <c r="Q33" s="6">
        <v>-7.1569482038812415E-3</v>
      </c>
      <c r="R33" s="6">
        <v>-4.3324172911247683E-3</v>
      </c>
      <c r="T33" s="3">
        <f t="shared" si="6"/>
        <v>2.6053118454932831E-2</v>
      </c>
      <c r="U33" s="3">
        <f t="shared" si="7"/>
        <v>-0.29205013121039458</v>
      </c>
    </row>
    <row r="34" spans="1:21">
      <c r="A34" s="5">
        <v>41639</v>
      </c>
      <c r="B34" s="8">
        <v>-4.5411523131189879E-3</v>
      </c>
      <c r="C34" s="8">
        <v>3.8374594421465447E-3</v>
      </c>
      <c r="D34" s="8">
        <v>6.6030302020378354E-3</v>
      </c>
      <c r="E34" s="8">
        <v>5.8006626689350435E-3</v>
      </c>
      <c r="F34" s="3">
        <v>1.1700000000000436E-2</v>
      </c>
      <c r="H34" s="8">
        <f t="shared" si="0"/>
        <v>-3.4223270219632821E-3</v>
      </c>
      <c r="I34" s="3">
        <f t="shared" si="1"/>
        <v>-7.0369287097244316E-4</v>
      </c>
      <c r="J34" s="3">
        <f t="shared" si="2"/>
        <v>0.9187214888847608</v>
      </c>
      <c r="K34" s="3">
        <f t="shared" si="3"/>
        <v>1.0680513572454486</v>
      </c>
      <c r="L34" s="3">
        <f t="shared" si="4"/>
        <v>1.154436919010726</v>
      </c>
      <c r="N34" s="8">
        <v>-9.1279386402831619E-3</v>
      </c>
      <c r="O34" s="8">
        <f t="shared" si="5"/>
        <v>-3.772937876164284E-3</v>
      </c>
      <c r="P34" s="8"/>
      <c r="Q34" s="6">
        <v>-1.4324661522110427E-3</v>
      </c>
      <c r="R34" s="6">
        <v>-6.1134096001175253E-3</v>
      </c>
      <c r="T34" s="3">
        <f t="shared" si="6"/>
        <v>2.1511966141813842E-2</v>
      </c>
      <c r="U34" s="3">
        <f t="shared" si="7"/>
        <v>-0.30117806985067774</v>
      </c>
    </row>
    <row r="35" spans="1:21">
      <c r="A35" s="5">
        <v>41670</v>
      </c>
      <c r="B35" s="8">
        <v>3.087471737480767E-2</v>
      </c>
      <c r="C35" s="8">
        <v>-2.3219050743430301E-2</v>
      </c>
      <c r="D35" s="8">
        <v>-6.4459626077162362E-3</v>
      </c>
      <c r="E35" s="8">
        <v>1.1290295976339347E-2</v>
      </c>
      <c r="F35" s="3">
        <v>1.2500000000000479E-2</v>
      </c>
      <c r="G35" s="3"/>
      <c r="H35" s="8">
        <f t="shared" si="0"/>
        <v>-2.3200658436912925E-2</v>
      </c>
      <c r="I35" s="3">
        <f t="shared" si="1"/>
        <v>7.655666631377369E-3</v>
      </c>
      <c r="J35" s="3">
        <f t="shared" si="2"/>
        <v>0.89740654542249343</v>
      </c>
      <c r="K35" s="3">
        <f t="shared" si="3"/>
        <v>1.0762280023817099</v>
      </c>
      <c r="L35" s="3">
        <f t="shared" si="4"/>
        <v>1.1600293962994599</v>
      </c>
      <c r="N35" s="8">
        <v>-7.0524381237010769E-2</v>
      </c>
      <c r="O35" s="8">
        <f t="shared" si="5"/>
        <v>-1.2964426051933264E-2</v>
      </c>
      <c r="P35" s="8"/>
      <c r="Q35" s="6">
        <v>-1.5085608514576521E-2</v>
      </c>
      <c r="R35" s="6">
        <v>-1.0843243589290008E-2</v>
      </c>
      <c r="T35" s="3">
        <f t="shared" si="6"/>
        <v>5.2386683516621513E-2</v>
      </c>
      <c r="U35" s="3">
        <f t="shared" si="7"/>
        <v>-0.37170245108768851</v>
      </c>
    </row>
    <row r="36" spans="1:21">
      <c r="A36" s="5">
        <v>41698</v>
      </c>
      <c r="B36" s="3">
        <v>-1.1773954180954165E-2</v>
      </c>
      <c r="C36" s="3">
        <v>1.1424367482584172E-2</v>
      </c>
      <c r="D36" s="3">
        <v>8.58875493444404E-3</v>
      </c>
      <c r="E36" s="3">
        <v>2.5773937541802017E-3</v>
      </c>
      <c r="F36" s="3">
        <v>1.0816561990254249E-2</v>
      </c>
      <c r="G36" s="3"/>
      <c r="H36" s="8">
        <f t="shared" si="0"/>
        <v>5.649307797214214E-3</v>
      </c>
      <c r="I36" s="3">
        <f t="shared" si="1"/>
        <v>-3.4958669836999273E-4</v>
      </c>
      <c r="J36" s="3">
        <f t="shared" si="2"/>
        <v>0.90247627121681973</v>
      </c>
      <c r="K36" s="3">
        <f t="shared" si="3"/>
        <v>1.075851767387664</v>
      </c>
      <c r="L36" s="3">
        <f t="shared" si="4"/>
        <v>1.1729824570217147</v>
      </c>
      <c r="N36" s="8">
        <v>2.4762080753950588E-3</v>
      </c>
      <c r="O36" s="8">
        <f t="shared" si="5"/>
        <v>2.4600769510468634E-2</v>
      </c>
      <c r="P36" s="8"/>
      <c r="Q36" s="6">
        <v>7.4704003006953457E-3</v>
      </c>
      <c r="R36" s="6">
        <v>4.1731138720241923E-2</v>
      </c>
      <c r="T36" s="3">
        <f t="shared" si="6"/>
        <v>4.0612729335667348E-2</v>
      </c>
      <c r="U36" s="3">
        <f t="shared" si="7"/>
        <v>-0.36922624301229345</v>
      </c>
    </row>
    <row r="37" spans="1:21">
      <c r="A37" s="5">
        <v>41729</v>
      </c>
      <c r="B37" s="3">
        <v>9.9945898980610126E-3</v>
      </c>
      <c r="C37" s="3">
        <v>2.8897380805044223E-2</v>
      </c>
      <c r="D37" s="3">
        <v>-2.1338668269725164E-3</v>
      </c>
      <c r="E37" s="3">
        <v>-5.4411239599431692E-3</v>
      </c>
      <c r="F37" s="3">
        <v>3.131697991618955E-2</v>
      </c>
      <c r="G37" s="3"/>
      <c r="H37" s="8">
        <f t="shared" si="0"/>
        <v>-6.9366088529737692E-3</v>
      </c>
      <c r="I37" s="3">
        <f t="shared" si="1"/>
        <v>3.8891970703105239E-2</v>
      </c>
      <c r="J37" s="3">
        <f t="shared" si="2"/>
        <v>0.89621614632429836</v>
      </c>
      <c r="K37" s="3">
        <f t="shared" si="3"/>
        <v>1.117693762805789</v>
      </c>
      <c r="L37" s="3">
        <f t="shared" si="4"/>
        <v>1.1640971257165615</v>
      </c>
      <c r="N37" s="8">
        <v>-3.3579728044142221E-2</v>
      </c>
      <c r="O37" s="8">
        <f t="shared" si="5"/>
        <v>1.4354498093387957E-2</v>
      </c>
      <c r="P37" s="8"/>
      <c r="Q37" s="6">
        <v>1.1985263256074186E-2</v>
      </c>
      <c r="R37" s="6">
        <v>1.6723732930701729E-2</v>
      </c>
      <c r="T37" s="3">
        <f t="shared" si="6"/>
        <v>5.0607319233728361E-2</v>
      </c>
      <c r="U37" s="3">
        <f t="shared" si="7"/>
        <v>-0.40280597105643567</v>
      </c>
    </row>
    <row r="38" spans="1:21">
      <c r="A38" s="5">
        <v>41759</v>
      </c>
      <c r="B38" s="3">
        <v>-1.1949457967964379E-2</v>
      </c>
      <c r="C38" s="3">
        <v>1.52480789547599E-2</v>
      </c>
      <c r="D38" s="3">
        <v>-1.0341831857424322E-2</v>
      </c>
      <c r="E38" s="3">
        <v>-3.148459121033842E-3</v>
      </c>
      <c r="F38" s="3">
        <v>-1.0191669991662643E-2</v>
      </c>
      <c r="G38" s="3"/>
      <c r="H38" s="8">
        <f t="shared" si="0"/>
        <v>1.2169860302272821E-2</v>
      </c>
      <c r="I38" s="3">
        <f t="shared" si="1"/>
        <v>3.2986209867955207E-3</v>
      </c>
      <c r="J38" s="3">
        <f t="shared" si="2"/>
        <v>0.90712297162570643</v>
      </c>
      <c r="K38" s="3">
        <f t="shared" si="3"/>
        <v>1.1213806109085906</v>
      </c>
      <c r="L38" s="3">
        <f t="shared" si="4"/>
        <v>1.1483931167634582</v>
      </c>
      <c r="N38" s="8">
        <v>3.5019900560776307E-2</v>
      </c>
      <c r="O38" s="8">
        <f t="shared" si="5"/>
        <v>9.6801125956316181E-3</v>
      </c>
      <c r="P38" s="8"/>
      <c r="Q38" s="6">
        <v>3.4562211981565838E-3</v>
      </c>
      <c r="R38" s="6">
        <v>1.5904003993106652E-2</v>
      </c>
      <c r="T38" s="3">
        <f t="shared" si="6"/>
        <v>3.8657861265763982E-2</v>
      </c>
      <c r="U38" s="3">
        <f t="shared" si="7"/>
        <v>-0.36778607049565937</v>
      </c>
    </row>
    <row r="39" spans="1:21">
      <c r="A39" s="5">
        <v>41789</v>
      </c>
      <c r="B39" s="3">
        <v>2.1276652899597154E-2</v>
      </c>
      <c r="C39" s="3">
        <v>2.1874092381482146E-2</v>
      </c>
      <c r="D39" s="3">
        <v>1.2147708253183634E-2</v>
      </c>
      <c r="E39" s="3">
        <v>-1.3551800746531735E-3</v>
      </c>
      <c r="F39" s="3">
        <v>5.3943273459609767E-2</v>
      </c>
      <c r="G39" s="3"/>
      <c r="H39" s="8">
        <f t="shared" si="0"/>
        <v>4.037061054312811E-3</v>
      </c>
      <c r="I39" s="3">
        <f t="shared" si="1"/>
        <v>4.3150745281079303E-2</v>
      </c>
      <c r="J39" s="3">
        <f t="shared" si="2"/>
        <v>0.91078508244592904</v>
      </c>
      <c r="K39" s="3">
        <f t="shared" si="3"/>
        <v>1.1697690200130484</v>
      </c>
      <c r="L39" s="3">
        <f t="shared" si="4"/>
        <v>1.1607871818361581</v>
      </c>
      <c r="N39" s="8">
        <v>1.4681491492106291E-2</v>
      </c>
      <c r="O39" s="8">
        <f t="shared" si="5"/>
        <v>-1.2603449909966424E-3</v>
      </c>
      <c r="P39" s="8"/>
      <c r="Q39" s="6">
        <v>6.7049368541907128E-3</v>
      </c>
      <c r="R39" s="6">
        <v>-9.2256268361839977E-3</v>
      </c>
      <c r="T39" s="3">
        <f t="shared" si="6"/>
        <v>5.9934514165361136E-2</v>
      </c>
      <c r="U39" s="3">
        <f t="shared" si="7"/>
        <v>-0.35310457900355308</v>
      </c>
    </row>
    <row r="40" spans="1:21">
      <c r="A40" s="5">
        <v>41820</v>
      </c>
      <c r="B40" s="3">
        <v>1.7318197744958741E-2</v>
      </c>
      <c r="C40" s="3">
        <v>-5.9080634955553804E-3</v>
      </c>
      <c r="D40" s="3">
        <v>-1.5110613434845838E-3</v>
      </c>
      <c r="E40" s="3">
        <v>8.0092709408120149E-4</v>
      </c>
      <c r="F40" s="3">
        <v>1.0699999999999999E-2</v>
      </c>
      <c r="G40" s="3"/>
      <c r="H40" s="8">
        <f t="shared" si="0"/>
        <v>3.5490396575603893E-3</v>
      </c>
      <c r="I40" s="3">
        <f t="shared" si="1"/>
        <v>1.1410134249403361E-2</v>
      </c>
      <c r="J40" s="3">
        <f t="shared" si="2"/>
        <v>0.91401749482304406</v>
      </c>
      <c r="K40" s="3">
        <f t="shared" si="3"/>
        <v>1.1831162415721901</v>
      </c>
      <c r="L40" s="3">
        <f t="shared" si="4"/>
        <v>1.1599628671020679</v>
      </c>
      <c r="N40" s="8">
        <v>9.4866206562538302E-3</v>
      </c>
      <c r="O40" s="8">
        <f t="shared" si="5"/>
        <v>3.8824023109904626E-3</v>
      </c>
      <c r="P40" s="8"/>
      <c r="Q40" s="6">
        <v>2.8283381232607763E-3</v>
      </c>
      <c r="R40" s="6">
        <v>4.936466498720149E-3</v>
      </c>
      <c r="T40" s="3">
        <f t="shared" si="6"/>
        <v>7.7252711910319877E-2</v>
      </c>
      <c r="U40" s="3">
        <f t="shared" si="7"/>
        <v>-0.34361795834729925</v>
      </c>
    </row>
    <row r="41" spans="1:21">
      <c r="A41" s="5">
        <v>41851</v>
      </c>
      <c r="B41" s="8">
        <v>-1.8042422139943216E-3</v>
      </c>
      <c r="C41" s="8">
        <v>-5.2567854223426521E-4</v>
      </c>
      <c r="D41" s="8">
        <v>2.1438392063943736E-5</v>
      </c>
      <c r="E41" s="8">
        <v>2.0084823641646561E-3</v>
      </c>
      <c r="F41" s="8">
        <v>-2.9999999999999997E-4</v>
      </c>
      <c r="G41" s="3"/>
      <c r="H41" s="8">
        <f t="shared" si="0"/>
        <v>-1.7821740840384806E-2</v>
      </c>
      <c r="I41" s="3">
        <f t="shared" si="1"/>
        <v>-2.3299207562285868E-3</v>
      </c>
      <c r="J41" s="3">
        <f t="shared" si="2"/>
        <v>0.89772811190673008</v>
      </c>
      <c r="K41" s="3">
        <f t="shared" si="3"/>
        <v>1.1803596744839198</v>
      </c>
      <c r="L41" s="3">
        <f t="shared" si="4"/>
        <v>1.1623174998024528</v>
      </c>
      <c r="N41" s="8">
        <v>-4.3563002632731052E-2</v>
      </c>
      <c r="O41" s="8">
        <f t="shared" si="5"/>
        <v>-2.5441293926838693E-2</v>
      </c>
      <c r="P41" s="8"/>
      <c r="Q41" s="6">
        <v>-3.6846654232816078E-3</v>
      </c>
      <c r="R41" s="6">
        <v>-4.7197922430395778E-2</v>
      </c>
      <c r="T41" s="3">
        <f t="shared" si="6"/>
        <v>7.5448469696325557E-2</v>
      </c>
      <c r="U41" s="3">
        <f t="shared" si="7"/>
        <v>-0.3871809609800303</v>
      </c>
    </row>
    <row r="42" spans="1:21">
      <c r="A42" s="5">
        <v>41880</v>
      </c>
      <c r="B42" s="8">
        <v>4.3858561197129622E-2</v>
      </c>
      <c r="C42" s="8">
        <v>-4.9434145149682687E-3</v>
      </c>
      <c r="D42" s="8">
        <v>-1.819944427041814E-3</v>
      </c>
      <c r="E42" s="8">
        <v>-7.952022551195371E-4</v>
      </c>
      <c r="F42" s="8">
        <v>3.6299999999999999E-2</v>
      </c>
      <c r="H42" s="8">
        <f t="shared" si="0"/>
        <v>3.1041465937912731E-2</v>
      </c>
      <c r="I42" s="3">
        <f t="shared" si="1"/>
        <v>3.8915146682161353E-2</v>
      </c>
      <c r="J42" s="3">
        <f t="shared" si="2"/>
        <v>0.92559490851398962</v>
      </c>
      <c r="K42" s="3">
        <f t="shared" si="3"/>
        <v>1.2262935443541698</v>
      </c>
      <c r="L42" s="3">
        <f t="shared" si="4"/>
        <v>1.1592778690492263</v>
      </c>
      <c r="N42" s="8">
        <v>0.1089520513158142</v>
      </c>
      <c r="O42" s="8">
        <f t="shared" si="5"/>
        <v>-3.9481205236208128E-3</v>
      </c>
      <c r="P42" s="8"/>
      <c r="Q42" s="6">
        <v>1.8263172313037757E-4</v>
      </c>
      <c r="R42" s="6">
        <v>-8.0788727703720031E-3</v>
      </c>
      <c r="T42" s="3">
        <f t="shared" si="6"/>
        <v>0.11930703089345518</v>
      </c>
      <c r="U42" s="3">
        <f t="shared" si="7"/>
        <v>-0.2782289096642161</v>
      </c>
    </row>
    <row r="43" spans="1:21">
      <c r="A43" s="5">
        <v>41912</v>
      </c>
      <c r="B43" s="8">
        <v>6.5094440624713104E-2</v>
      </c>
      <c r="C43" s="8">
        <v>-6.4127959173413589E-3</v>
      </c>
      <c r="D43" s="8">
        <v>-7.1398912916374301E-3</v>
      </c>
      <c r="E43" s="8">
        <v>1.8258246584265662E-2</v>
      </c>
      <c r="F43" s="8">
        <v>6.9800000000000001E-2</v>
      </c>
      <c r="H43" s="8">
        <f t="shared" si="0"/>
        <v>4.1442660843674962E-2</v>
      </c>
      <c r="I43" s="3">
        <f t="shared" si="1"/>
        <v>5.8681644707371743E-2</v>
      </c>
      <c r="J43" s="3">
        <f t="shared" si="2"/>
        <v>0.96395402438616717</v>
      </c>
      <c r="K43" s="3">
        <f t="shared" si="3"/>
        <v>1.2982544664309048</v>
      </c>
      <c r="L43" s="3">
        <f t="shared" si="4"/>
        <v>1.1721671322801963</v>
      </c>
      <c r="N43" s="8">
        <v>0.1666412226689058</v>
      </c>
      <c r="O43" s="8">
        <f t="shared" si="5"/>
        <v>-3.6178716076172512E-2</v>
      </c>
      <c r="P43" s="8"/>
      <c r="Q43" s="6">
        <v>-2.2824796859307939E-2</v>
      </c>
      <c r="R43" s="6">
        <v>-4.9532635293037086E-2</v>
      </c>
      <c r="T43" s="3">
        <f t="shared" si="6"/>
        <v>0.18440147151816827</v>
      </c>
      <c r="U43" s="3">
        <f t="shared" si="7"/>
        <v>-0.1115876869953103</v>
      </c>
    </row>
    <row r="44" spans="1:21">
      <c r="Q44" s="13"/>
      <c r="R44" s="13"/>
    </row>
    <row r="45" spans="1:21" ht="15.75">
      <c r="H45" s="15" t="s">
        <v>18</v>
      </c>
      <c r="I45" s="15"/>
      <c r="J45" s="15"/>
      <c r="K45" s="15"/>
      <c r="L45" s="15"/>
      <c r="M45" s="15"/>
      <c r="P45" s="8"/>
      <c r="Q45" s="6"/>
      <c r="R45" s="6"/>
    </row>
    <row r="46" spans="1:21" ht="18.75">
      <c r="H46" s="16" t="s">
        <v>14</v>
      </c>
      <c r="I46" s="16"/>
      <c r="J46" s="16"/>
      <c r="K46" s="16"/>
      <c r="L46" s="16"/>
      <c r="M46" s="16"/>
      <c r="N46" s="14">
        <f>CORREL(N$9:N$43,$B$9:$B$43)</f>
        <v>0.51534140044996923</v>
      </c>
      <c r="O46" s="8">
        <f t="shared" ref="O46" si="8">CORREL(O$9:O$43,$B$9:$B$43)</f>
        <v>-0.38624919301749983</v>
      </c>
      <c r="P46" s="8"/>
      <c r="Q46" s="6"/>
      <c r="R46" s="6"/>
    </row>
    <row r="47" spans="1:21" ht="18.75">
      <c r="H47" s="16" t="s">
        <v>15</v>
      </c>
      <c r="I47" s="16"/>
      <c r="J47" s="16"/>
      <c r="K47" s="16"/>
      <c r="L47" s="16"/>
      <c r="M47" s="16"/>
      <c r="N47" s="8">
        <f>CORREL(N$9:N$43,$C$9:$C$43)</f>
        <v>-5.1288400535363592E-2</v>
      </c>
      <c r="O47" s="14">
        <f t="shared" ref="O47" si="9">CORREL(O$9:O$43,$C$9:$C$43)</f>
        <v>0.71524937954245049</v>
      </c>
      <c r="P47" s="8"/>
      <c r="Q47" s="6"/>
      <c r="R47" s="6"/>
    </row>
    <row r="48" spans="1:21" ht="15.75">
      <c r="H48" s="16" t="s">
        <v>16</v>
      </c>
      <c r="I48" s="16"/>
      <c r="J48" s="16"/>
      <c r="K48" s="16"/>
      <c r="L48" s="16"/>
      <c r="M48" s="16"/>
      <c r="N48" s="8">
        <f>CORREL(N$9:N$43,$D$9:$D$43)</f>
        <v>-0.33327950782975435</v>
      </c>
      <c r="O48" s="8">
        <f t="shared" ref="O48" si="10">CORREL(O$9:O$43,$D$9:$D$43)</f>
        <v>0.25087808771467252</v>
      </c>
      <c r="P48" s="8"/>
      <c r="Q48" s="6"/>
      <c r="R48" s="6"/>
    </row>
    <row r="49" spans="8:18" ht="15.75">
      <c r="H49" s="16" t="s">
        <v>17</v>
      </c>
      <c r="I49" s="16"/>
      <c r="J49" s="16"/>
      <c r="K49" s="16"/>
      <c r="L49" s="16"/>
      <c r="M49" s="16"/>
      <c r="N49" s="8">
        <f>CORREL(N$9:N$43,$E$9:$E$43)</f>
        <v>0.11236860017663816</v>
      </c>
      <c r="O49" s="8">
        <f t="shared" ref="O49" si="11">CORREL(O$9:O$43,$E$9:$E$43)</f>
        <v>-0.14318905983117197</v>
      </c>
      <c r="P49" s="8"/>
      <c r="Q49" s="8"/>
      <c r="R49" s="8"/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Chart1</vt:lpstr>
      <vt:lpstr>Chart2</vt:lpstr>
      <vt:lpstr>Chart3</vt:lpstr>
      <vt:lpstr>Chart4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rogrady</dc:creator>
  <cp:lastModifiedBy>rogrady</cp:lastModifiedBy>
  <dcterms:created xsi:type="dcterms:W3CDTF">2014-01-13T19:54:24Z</dcterms:created>
  <dcterms:modified xsi:type="dcterms:W3CDTF">2014-10-06T00:54:16Z</dcterms:modified>
</cp:coreProperties>
</file>