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DEV\GITHUB\modules_uino\jarduino2\jard_485_slave\board\"/>
    </mc:Choice>
  </mc:AlternateContent>
  <xr:revisionPtr revIDLastSave="0" documentId="13_ncr:1_{B7FCE0E6-CA62-4F48-B22C-411DAD60CF3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nsemble" sheetId="4" r:id="rId1"/>
    <sheet name="Carte Mods" sheetId="1" r:id="rId2"/>
    <sheet name="CMS" sheetId="2" r:id="rId3"/>
    <sheet name="TH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E11" i="4"/>
  <c r="G11" i="4" s="1"/>
  <c r="E7" i="4"/>
  <c r="E8" i="4"/>
  <c r="E12" i="4"/>
  <c r="G12" i="4" s="1"/>
  <c r="E8" i="1"/>
  <c r="E6" i="1"/>
  <c r="G6" i="1" s="1"/>
  <c r="E7" i="1"/>
  <c r="G7" i="1" s="1"/>
  <c r="E14" i="4"/>
  <c r="E13" i="4"/>
  <c r="G15" i="4"/>
  <c r="G16" i="4"/>
  <c r="G17" i="4"/>
  <c r="G18" i="4"/>
  <c r="G19" i="4"/>
  <c r="G20" i="4"/>
  <c r="G21" i="4"/>
  <c r="G22" i="4"/>
  <c r="G7" i="4"/>
  <c r="G8" i="4"/>
  <c r="G9" i="4"/>
  <c r="G10" i="4"/>
  <c r="G13" i="4"/>
  <c r="G14" i="4"/>
  <c r="G27" i="1"/>
  <c r="E26" i="1"/>
  <c r="G26" i="1"/>
  <c r="E19" i="1"/>
  <c r="G19" i="1" s="1"/>
  <c r="G18" i="1"/>
  <c r="G20" i="1"/>
  <c r="G21" i="1"/>
  <c r="G22" i="1"/>
  <c r="G23" i="1"/>
  <c r="G24" i="1"/>
  <c r="G25" i="1"/>
  <c r="G15" i="1"/>
  <c r="G6" i="4"/>
  <c r="G5" i="4"/>
  <c r="G10" i="1"/>
  <c r="G11" i="1"/>
  <c r="G12" i="1"/>
  <c r="G13" i="1"/>
  <c r="G14" i="1"/>
  <c r="G16" i="1"/>
  <c r="G17" i="1"/>
  <c r="G9" i="1"/>
  <c r="G10" i="3"/>
  <c r="G5" i="3"/>
  <c r="G6" i="3"/>
  <c r="G7" i="3"/>
  <c r="G8" i="3"/>
  <c r="G13" i="3"/>
  <c r="G12" i="3"/>
  <c r="G11" i="3"/>
  <c r="G9" i="3"/>
  <c r="G4" i="3"/>
  <c r="G8" i="2"/>
  <c r="G7" i="2"/>
  <c r="G6" i="2"/>
  <c r="G5" i="2"/>
  <c r="G4" i="2"/>
  <c r="G12" i="2" s="1"/>
  <c r="G5" i="1"/>
  <c r="G4" i="1"/>
  <c r="G29" i="1" l="1"/>
  <c r="E4" i="4" s="1"/>
  <c r="G4" i="4" s="1"/>
  <c r="G23" i="4" s="1"/>
  <c r="G17" i="3"/>
</calcChain>
</file>

<file path=xl/sharedStrings.xml><?xml version="1.0" encoding="utf-8"?>
<sst xmlns="http://schemas.openxmlformats.org/spreadsheetml/2006/main" count="121" uniqueCount="65">
  <si>
    <t>Nano 168P</t>
  </si>
  <si>
    <t>Module RS485</t>
  </si>
  <si>
    <t>https://fr.aliexpress.com/item/32835853612.html?spm=a2g0o.productlist.0.0.7fd75a460WZR74&amp;algo_pvid=04dc54b6-97ab-4205-9332-30ac5554ce0c&amp;aem_p4p_detail=20221126095913764170344110700001964064&amp;algo_exp_id=04dc54b6-97ab-4205-9332-30ac5554ce0c-0&amp;pdp_ext_f=%7B%22sku_id%22%3A%2212000025152727956%22%7D&amp;pdp_npi=2%40dis%21EUR%210.93%210.81%21%21%21%21%21%400b0a050b16694855532033144ec78b%2112000025152727956%21sea&amp;curPageLogUid=CfbSgzYXkdFU&amp;ad_pvid=20221126095913764170344110700001964064_1&amp;ad_pvid=20221126095913764170344110700001964064_1</t>
  </si>
  <si>
    <t>Lien ALI</t>
  </si>
  <si>
    <t>Alim 12V - 3,3V</t>
  </si>
  <si>
    <t>Bornier 4 contacts à vis</t>
  </si>
  <si>
    <t>Bornier 2 contacts à vis</t>
  </si>
  <si>
    <t>Tot TTC</t>
  </si>
  <si>
    <t>Qté</t>
  </si>
  <si>
    <t>PU</t>
  </si>
  <si>
    <t>Description</t>
  </si>
  <si>
    <t>Module esclave</t>
  </si>
  <si>
    <t>Total</t>
  </si>
  <si>
    <t>Electrovanne 12V</t>
  </si>
  <si>
    <t>https://fr.aliexpress.com/item/4000185704146.html?spm=a2g0o.cart.0.0.2c42378dXv6hQZ&amp;mp=1&amp;gatewayAdapt=glo2fra</t>
  </si>
  <si>
    <t>Capteur de niveau d'eau</t>
  </si>
  <si>
    <t>https://fr.aliexpress.com/item/1005001431651257.html?spm=a2g0o.productlist.0.0.5fcd1954nYJYxq&amp;algo_pvid=f809a18f-8425-4f2e-b72a-fce0fee204b5&amp;aem_p4p_detail=202211261006061257156251677640001945086&amp;algo_exp_id=f809a18f-8425-4f2e-b72a-fce0fee204b5-2&amp;pdp_ext_f=%7B%22sku_id%22%3A%2212000026095458000%22%7D&amp;pdp_npi=2%40dis%21EUR%214.88%214.88%21%21%21%21%21%400b0a050b16694859668031330ec78b%2112000026095458000%21sea&amp;curPageLogUid=VyN6FfBQ6zCj&amp;ad_pvid=202211261006061257156251677640001945086_3&amp;ad_pvid=202211261006061257156251677640001945086_3</t>
  </si>
  <si>
    <t>Module maître</t>
  </si>
  <si>
    <t>ESP</t>
  </si>
  <si>
    <t>ATMEGA168</t>
  </si>
  <si>
    <t>Switch</t>
  </si>
  <si>
    <t>Header 6pts</t>
  </si>
  <si>
    <t>Condensateur 15pF</t>
  </si>
  <si>
    <t>Quartz 16MHz</t>
  </si>
  <si>
    <t>Driver RS485</t>
  </si>
  <si>
    <t>Transistor TIP41C</t>
  </si>
  <si>
    <t>Résistances 100k</t>
  </si>
  <si>
    <t>Résistance 150</t>
  </si>
  <si>
    <t>Résistance 50</t>
  </si>
  <si>
    <t>Capa 20µF</t>
  </si>
  <si>
    <t>Capa 10µF</t>
  </si>
  <si>
    <t>Capa 10nF</t>
  </si>
  <si>
    <t>Farnel</t>
  </si>
  <si>
    <t>Carte CI + composants</t>
  </si>
  <si>
    <t>Capa 100nF</t>
  </si>
  <si>
    <t>Bornier 3 contacts à vis</t>
  </si>
  <si>
    <t>Diode de redressement</t>
  </si>
  <si>
    <t>Diode de protection</t>
  </si>
  <si>
    <t>Transistor P03P4L-04</t>
  </si>
  <si>
    <t>Transistor 2N2222</t>
  </si>
  <si>
    <t>Résistance 40k</t>
  </si>
  <si>
    <t>Résistance 10k</t>
  </si>
  <si>
    <t>Résistance 30mR</t>
  </si>
  <si>
    <t>Résistance 1k</t>
  </si>
  <si>
    <t>Résistance 32k</t>
  </si>
  <si>
    <t>DHT22</t>
  </si>
  <si>
    <t>AOP LM358</t>
  </si>
  <si>
    <t>https://fr.aliexpress.com/item/1005002656127438.html?spm=a2g0o.productlist.main.115.6fec7157O1de8N&amp;algo_pvid=b84d91b7-697f-49dd-a2ac-2cf5aaf269d9&amp;algo_exp_id=b84d91b7-697f-49dd-a2ac-2cf5aaf269d9-57&amp;pdp_npi=3%40dis%21EUR%219.32%219.32%21%21%21%21%21%402100bb6416843492275713328d077e%2112000021579672741%21sea%21FR%212150986022&amp;curPageLogUid=4WkS0xZRCrQT</t>
  </si>
  <si>
    <t>https://fr.aliexpress.com/item/1005004095263998.html?pdp_npi=2%40dis%21EUR%211%2C59%E2%82%AC%211%2C59%E2%82%AC%21%21%21%21%21%40211b80e116843497260067342ebb57%2112000028024520932%21btf&amp;_t=pvid%3A9c2b7dc5-9b42-4f98-ae02-fc9ca62ed9d3&amp;afTraceInfo=1005004095263998__pc__pcBridgePPC__xxxxxx__1684349726&amp;spm=a2g0o.ppclist.product.mainProduct&amp;gatewayAdapt=glo2fra</t>
  </si>
  <si>
    <t>https://fr.aliexpress.com/item/1005003507912340.html?spm=a2g0o.productlist.main.7.3ac03edc17Wpm4&amp;algo_pvid=20f14c10-48fe-4db0-a823-2bbce76535ba&amp;aem_p4p_detail=20230517115719268119078755670004592397&amp;algo_exp_id=20f14c10-48fe-4db0-a823-2bbce76535ba-3&amp;pdp_npi=3%40dis%21EUR%210.91%210.82%21%21%21%21%21%402145274c16843498390178553d0744%2112000026103587637%21sea%21FR%212150986022&amp;curPageLogUid=ZY2jVpYmhSdq&amp;ad_pvid=20230517115719268119078755670004592397_4&amp;ad_pvid=20230517115719268119078755670004592397_4</t>
  </si>
  <si>
    <t>Circuit imprimé</t>
  </si>
  <si>
    <t>Fils</t>
  </si>
  <si>
    <t>Cosses</t>
  </si>
  <si>
    <t>Boîte de dérivation</t>
  </si>
  <si>
    <t>Raccord T 12mm</t>
  </si>
  <si>
    <t>Racord coude 12mm et 10mm</t>
  </si>
  <si>
    <t>Colliers 10mm</t>
  </si>
  <si>
    <t>Colliers 12mm</t>
  </si>
  <si>
    <t>Dessous de vase</t>
  </si>
  <si>
    <t>Ecrous</t>
  </si>
  <si>
    <t>Boulons tête fraisée</t>
  </si>
  <si>
    <t>Rondelles</t>
  </si>
  <si>
    <t>Tuyau 10 mm (en m)</t>
  </si>
  <si>
    <t>https://fr.aliexpress.com/item/1005001677869988.html?spm=a2g0o.order_detail.order_detail_item.3.450b7d568tyF3d&amp;gatewayAdapt=glo2fra</t>
  </si>
  <si>
    <t>Casto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</si>
</sst>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.aliexpress.com/item/4000185704146.html?spm=a2g0o.cart.0.0.2c42378dXv6hQZ&amp;mp=1&amp;gatewayAdapt=glo2fr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r.aliexpress.com/item/1005003507912340.html?spm=a2g0o.productlist.main.7.3ac03edc17Wpm4&amp;algo_pvid=20f14c10-48fe-4db0-a823-2bbce76535ba&amp;aem_p4p_detail=20230517115719268119078755670004592397&amp;algo_exp_id=20f14c10-48fe-4db0-a823-2bbce76535ba-3&amp;pdp_npi=3%40dis%21EUR%210.91%210.82%21%21%21%21%21%402145274c16843498390178553d0744%2112000026103587637%21sea%21FR%212150986022&amp;curPageLogUid=ZY2jVpYmhSdq&amp;ad_pvid=20230517115719268119078755670004592397_4&amp;ad_pvid=20230517115719268119078755670004592397_4" TargetMode="External"/><Relationship Id="rId2" Type="http://schemas.openxmlformats.org/officeDocument/2006/relationships/hyperlink" Target="https://fr.aliexpress.com/item/1005004095263998.html?pdp_npi=2%40dis%21EUR%211%2C59%E2%82%AC%211%2C59%E2%82%AC%21%21%21%21%21%40211b80e116843497260067342ebb57%2112000028024520932%21btf&amp;_t=pvid%3A9c2b7dc5-9b42-4f98-ae02-fc9ca62ed9d3&amp;afTraceInfo=1005004095263998__pc__pcBridgePPC__xxxxxx__1684349726&amp;spm=a2g0o.ppclist.product.mainProduct&amp;gatewayAdapt=glo2fra" TargetMode="External"/><Relationship Id="rId1" Type="http://schemas.openxmlformats.org/officeDocument/2006/relationships/hyperlink" Target="https://fr.aliexpress.com/item/1005002656127438.html?spm=a2g0o.productlist.main.115.6fec7157O1de8N&amp;algo_pvid=b84d91b7-697f-49dd-a2ac-2cf5aaf269d9&amp;algo_exp_id=b84d91b7-697f-49dd-a2ac-2cf5aaf269d9-57&amp;pdp_npi=3%40dis%21EUR%219.32%219.32%21%21%21%21%21%402100bb6416843492275713328d077e%2112000021579672741%21sea%21FR%212150986022&amp;curPageLogUid=4WkS0xZRCrQT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fr.aliexpress.com/item/1005001677869988.html?spm=a2g0o.order_detail.order_detail_item.3.450b7d568tyF3d&amp;gatewayAdapt=glo2fr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fr.aliexpress.com/item/32835853612.html?spm=a2g0o.productlist.0.0.7fd75a460WZR74&amp;algo_pvid=04dc54b6-97ab-4205-9332-30ac5554ce0c&amp;aem_p4p_detail=20221126095913764170344110700001964064&amp;algo_exp_id=04dc54b6-97ab-4205-9332-30ac5554ce0c-0&amp;pdp_ext_f=%7B%22sku_id%22%3A%2212000025152727956%22%7D&amp;pdp_npi=2%40dis%21EUR%210.93%210.81%21%21%21%21%21%400b0a050b16694855532033144ec78b%2112000025152727956%21sea&amp;curPageLogUid=CfbSgzYXkdFU&amp;ad_pvid=20221126095913764170344110700001964064_1&amp;ad_pvid=20221126095913764170344110700001964064_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.aliexpress.com/item/32835853612.html?spm=a2g0o.productlist.0.0.7fd75a460WZR74&amp;algo_pvid=04dc54b6-97ab-4205-9332-30ac5554ce0c&amp;aem_p4p_detail=20221126095913764170344110700001964064&amp;algo_exp_id=04dc54b6-97ab-4205-9332-30ac5554ce0c-0&amp;pdp_ext_f=%7B%22sku_id%22%3A%2212000025152727956%22%7D&amp;pdp_npi=2%40dis%21EUR%210.93%210.81%21%21%21%21%21%400b0a050b16694855532033144ec78b%2112000025152727956%21sea&amp;curPageLogUid=CfbSgzYXkdFU&amp;ad_pvid=20221126095913764170344110700001964064_1&amp;ad_pvid=20221126095913764170344110700001964064_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4AF3-F92A-479A-9410-CF674473282F}">
  <dimension ref="D2:J29"/>
  <sheetViews>
    <sheetView tabSelected="1" workbookViewId="0">
      <selection activeCell="E19" sqref="E19"/>
    </sheetView>
  </sheetViews>
  <sheetFormatPr baseColWidth="10" defaultColWidth="8.85546875" defaultRowHeight="15" x14ac:dyDescent="0.25"/>
  <cols>
    <col min="4" max="4" width="33.42578125" customWidth="1"/>
    <col min="10" max="10" width="255.7109375" bestFit="1" customWidth="1"/>
  </cols>
  <sheetData>
    <row r="2" spans="4:10" x14ac:dyDescent="0.25">
      <c r="D2" s="4" t="s">
        <v>11</v>
      </c>
      <c r="E2" s="4"/>
      <c r="F2" s="4"/>
      <c r="G2" s="4"/>
      <c r="H2" s="3"/>
    </row>
    <row r="3" spans="4:10" s="2" customFormat="1" x14ac:dyDescent="0.25">
      <c r="D3" s="2" t="s">
        <v>10</v>
      </c>
      <c r="E3" s="2" t="s">
        <v>9</v>
      </c>
      <c r="F3" s="2" t="s">
        <v>8</v>
      </c>
      <c r="G3" s="2" t="s">
        <v>7</v>
      </c>
      <c r="H3" s="2" t="s">
        <v>32</v>
      </c>
      <c r="J3" s="2" t="s">
        <v>3</v>
      </c>
    </row>
    <row r="4" spans="4:10" x14ac:dyDescent="0.25">
      <c r="D4" t="s">
        <v>33</v>
      </c>
      <c r="E4">
        <f>'Carte Mods'!G29</f>
        <v>25.228999999999999</v>
      </c>
      <c r="F4">
        <v>1</v>
      </c>
      <c r="G4">
        <f>E4*F4</f>
        <v>25.228999999999999</v>
      </c>
    </row>
    <row r="5" spans="4:10" x14ac:dyDescent="0.25">
      <c r="D5" t="s">
        <v>13</v>
      </c>
      <c r="E5">
        <v>5.41</v>
      </c>
      <c r="F5">
        <v>1</v>
      </c>
      <c r="G5">
        <f t="shared" ref="G5:G22" si="0">E5*F5</f>
        <v>5.41</v>
      </c>
      <c r="J5" s="1" t="s">
        <v>14</v>
      </c>
    </row>
    <row r="6" spans="4:10" x14ac:dyDescent="0.25">
      <c r="D6" t="s">
        <v>15</v>
      </c>
      <c r="E6">
        <v>4.88</v>
      </c>
      <c r="F6">
        <v>2</v>
      </c>
      <c r="G6">
        <f t="shared" si="0"/>
        <v>9.76</v>
      </c>
      <c r="J6" t="s">
        <v>16</v>
      </c>
    </row>
    <row r="7" spans="4:10" x14ac:dyDescent="0.25">
      <c r="D7" t="s">
        <v>51</v>
      </c>
      <c r="E7">
        <f>1.94/2</f>
        <v>0.97</v>
      </c>
      <c r="F7">
        <v>0.2</v>
      </c>
      <c r="G7">
        <f t="shared" si="0"/>
        <v>0.19400000000000001</v>
      </c>
    </row>
    <row r="8" spans="4:10" x14ac:dyDescent="0.25">
      <c r="D8" t="s">
        <v>52</v>
      </c>
      <c r="E8">
        <f>1.76/50</f>
        <v>3.5200000000000002E-2</v>
      </c>
      <c r="F8">
        <v>2</v>
      </c>
      <c r="G8">
        <f t="shared" si="0"/>
        <v>7.0400000000000004E-2</v>
      </c>
    </row>
    <row r="9" spans="4:10" x14ac:dyDescent="0.25">
      <c r="D9" t="s">
        <v>53</v>
      </c>
      <c r="E9">
        <v>2.5</v>
      </c>
      <c r="F9">
        <v>1</v>
      </c>
      <c r="G9">
        <f t="shared" si="0"/>
        <v>2.5</v>
      </c>
    </row>
    <row r="10" spans="4:10" x14ac:dyDescent="0.25">
      <c r="D10" t="s">
        <v>54</v>
      </c>
      <c r="E10">
        <f>5.86/3</f>
        <v>1.9533333333333334</v>
      </c>
      <c r="F10">
        <v>1</v>
      </c>
      <c r="G10">
        <f t="shared" si="0"/>
        <v>1.9533333333333334</v>
      </c>
    </row>
    <row r="11" spans="4:10" x14ac:dyDescent="0.25">
      <c r="D11" t="s">
        <v>55</v>
      </c>
      <c r="E11">
        <f>1.46/5</f>
        <v>0.29199999999999998</v>
      </c>
      <c r="F11">
        <v>1</v>
      </c>
      <c r="G11">
        <f t="shared" si="0"/>
        <v>0.29199999999999998</v>
      </c>
    </row>
    <row r="12" spans="4:10" x14ac:dyDescent="0.25">
      <c r="D12" t="s">
        <v>62</v>
      </c>
      <c r="E12">
        <f>10.9/5</f>
        <v>2.1800000000000002</v>
      </c>
      <c r="F12">
        <v>0.14000000000000001</v>
      </c>
      <c r="G12">
        <f t="shared" si="0"/>
        <v>0.30520000000000003</v>
      </c>
      <c r="J12" t="s">
        <v>64</v>
      </c>
    </row>
    <row r="13" spans="4:10" x14ac:dyDescent="0.25">
      <c r="D13" t="s">
        <v>56</v>
      </c>
      <c r="E13">
        <f>2.92/10</f>
        <v>0.29199999999999998</v>
      </c>
      <c r="F13">
        <v>2</v>
      </c>
      <c r="G13">
        <f t="shared" si="0"/>
        <v>0.58399999999999996</v>
      </c>
    </row>
    <row r="14" spans="4:10" x14ac:dyDescent="0.25">
      <c r="D14" t="s">
        <v>57</v>
      </c>
      <c r="E14">
        <f>2.74/10</f>
        <v>0.27400000000000002</v>
      </c>
      <c r="F14">
        <v>1</v>
      </c>
      <c r="G14">
        <f t="shared" si="0"/>
        <v>0.27400000000000002</v>
      </c>
    </row>
    <row r="15" spans="4:10" x14ac:dyDescent="0.25">
      <c r="D15" t="s">
        <v>58</v>
      </c>
      <c r="E15">
        <v>2.85</v>
      </c>
      <c r="F15">
        <v>1</v>
      </c>
      <c r="G15">
        <f t="shared" si="0"/>
        <v>2.85</v>
      </c>
    </row>
    <row r="16" spans="4:10" s="5" customFormat="1" x14ac:dyDescent="0.25">
      <c r="D16" s="5" t="s">
        <v>60</v>
      </c>
      <c r="E16" s="5">
        <v>0.2</v>
      </c>
      <c r="F16" s="5">
        <v>4</v>
      </c>
      <c r="G16" s="5">
        <f t="shared" si="0"/>
        <v>0.8</v>
      </c>
    </row>
    <row r="17" spans="4:10" s="5" customFormat="1" x14ac:dyDescent="0.25">
      <c r="D17" s="5" t="s">
        <v>59</v>
      </c>
      <c r="E17" s="5">
        <v>0.2</v>
      </c>
      <c r="F17" s="5">
        <v>4</v>
      </c>
      <c r="G17" s="5">
        <f t="shared" si="0"/>
        <v>0.8</v>
      </c>
    </row>
    <row r="18" spans="4:10" s="5" customFormat="1" x14ac:dyDescent="0.25">
      <c r="D18" s="5" t="s">
        <v>61</v>
      </c>
      <c r="E18" s="5">
        <v>0.04</v>
      </c>
      <c r="F18" s="5">
        <v>4</v>
      </c>
      <c r="G18" s="5">
        <f t="shared" si="0"/>
        <v>0.16</v>
      </c>
    </row>
    <row r="19" spans="4:10" x14ac:dyDescent="0.25">
      <c r="G19">
        <f t="shared" si="0"/>
        <v>0</v>
      </c>
    </row>
    <row r="20" spans="4:10" x14ac:dyDescent="0.25">
      <c r="G20">
        <f t="shared" si="0"/>
        <v>0</v>
      </c>
    </row>
    <row r="21" spans="4:10" x14ac:dyDescent="0.25">
      <c r="G21">
        <f t="shared" si="0"/>
        <v>0</v>
      </c>
    </row>
    <row r="22" spans="4:10" x14ac:dyDescent="0.25">
      <c r="G22">
        <f t="shared" si="0"/>
        <v>0</v>
      </c>
    </row>
    <row r="23" spans="4:10" x14ac:dyDescent="0.25">
      <c r="F23" s="2" t="s">
        <v>12</v>
      </c>
      <c r="G23" s="2">
        <f>SUM(G4:G22)</f>
        <v>51.181933333333333</v>
      </c>
      <c r="H23" s="2"/>
    </row>
    <row r="27" spans="4:10" x14ac:dyDescent="0.25">
      <c r="D27" s="2" t="s">
        <v>17</v>
      </c>
      <c r="E27" s="2" t="s">
        <v>9</v>
      </c>
      <c r="F27" s="2" t="s">
        <v>8</v>
      </c>
      <c r="G27" s="2" t="s">
        <v>7</v>
      </c>
      <c r="H27" s="2"/>
      <c r="I27" s="2"/>
      <c r="J27" s="2" t="s">
        <v>3</v>
      </c>
    </row>
    <row r="28" spans="4:10" x14ac:dyDescent="0.25">
      <c r="D28" t="s">
        <v>18</v>
      </c>
      <c r="E28">
        <v>12</v>
      </c>
    </row>
    <row r="29" spans="4:10" x14ac:dyDescent="0.25">
      <c r="D29" t="s">
        <v>1</v>
      </c>
    </row>
  </sheetData>
  <mergeCells count="1">
    <mergeCell ref="D2:G2"/>
  </mergeCells>
  <hyperlinks>
    <hyperlink ref="J5" r:id="rId1" xr:uid="{FDFE0B5B-2938-46E2-BB31-2FE201BD79A2}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J35"/>
  <sheetViews>
    <sheetView topLeftCell="A4" workbookViewId="0">
      <selection activeCell="E5" sqref="E5"/>
    </sheetView>
  </sheetViews>
  <sheetFormatPr baseColWidth="10" defaultColWidth="8.85546875" defaultRowHeight="15" x14ac:dyDescent="0.25"/>
  <cols>
    <col min="4" max="4" width="33.42578125" customWidth="1"/>
    <col min="10" max="10" width="255.7109375" bestFit="1" customWidth="1"/>
  </cols>
  <sheetData>
    <row r="2" spans="4:10" x14ac:dyDescent="0.25">
      <c r="D2" s="4" t="s">
        <v>11</v>
      </c>
      <c r="E2" s="4"/>
      <c r="F2" s="4"/>
      <c r="G2" s="4"/>
      <c r="H2" s="3"/>
    </row>
    <row r="3" spans="4:10" s="2" customFormat="1" x14ac:dyDescent="0.25">
      <c r="D3" s="2" t="s">
        <v>10</v>
      </c>
      <c r="E3" s="2" t="s">
        <v>9</v>
      </c>
      <c r="F3" s="2" t="s">
        <v>8</v>
      </c>
      <c r="G3" s="2" t="s">
        <v>7</v>
      </c>
      <c r="H3" s="2" t="s">
        <v>32</v>
      </c>
      <c r="J3" s="2" t="s">
        <v>3</v>
      </c>
    </row>
    <row r="4" spans="4:10" x14ac:dyDescent="0.25">
      <c r="D4" t="s">
        <v>0</v>
      </c>
      <c r="E4">
        <v>2.91</v>
      </c>
      <c r="F4">
        <v>1</v>
      </c>
      <c r="G4">
        <f>E4*F4</f>
        <v>2.91</v>
      </c>
    </row>
    <row r="5" spans="4:10" x14ac:dyDescent="0.25">
      <c r="D5" t="s">
        <v>1</v>
      </c>
      <c r="E5">
        <v>0.7</v>
      </c>
      <c r="F5">
        <v>1</v>
      </c>
      <c r="G5">
        <f t="shared" ref="G5:G27" si="0">E5*F5</f>
        <v>0.7</v>
      </c>
    </row>
    <row r="6" spans="4:10" x14ac:dyDescent="0.25">
      <c r="D6" t="s">
        <v>5</v>
      </c>
      <c r="E6">
        <f>(1.58+1.62)/5</f>
        <v>0.64</v>
      </c>
      <c r="F6">
        <v>2</v>
      </c>
      <c r="G6">
        <f t="shared" si="0"/>
        <v>1.28</v>
      </c>
    </row>
    <row r="7" spans="4:10" x14ac:dyDescent="0.25">
      <c r="D7" t="s">
        <v>6</v>
      </c>
      <c r="E7">
        <f>(1.05+1.62)/5</f>
        <v>0.53400000000000003</v>
      </c>
      <c r="F7">
        <v>1</v>
      </c>
      <c r="G7">
        <f t="shared" si="0"/>
        <v>0.53400000000000003</v>
      </c>
    </row>
    <row r="8" spans="4:10" s="5" customFormat="1" x14ac:dyDescent="0.25">
      <c r="D8" s="6" t="s">
        <v>35</v>
      </c>
      <c r="E8" s="6">
        <f>(1.32+1.62)/5</f>
        <v>0.58800000000000008</v>
      </c>
      <c r="F8" s="6">
        <v>2</v>
      </c>
      <c r="G8" s="6"/>
      <c r="H8" s="6"/>
      <c r="I8" s="6"/>
      <c r="J8" s="1" t="s">
        <v>63</v>
      </c>
    </row>
    <row r="9" spans="4:10" x14ac:dyDescent="0.25">
      <c r="D9" t="s">
        <v>26</v>
      </c>
      <c r="E9">
        <v>0.03</v>
      </c>
      <c r="F9">
        <v>7</v>
      </c>
      <c r="G9">
        <f t="shared" si="0"/>
        <v>0.21</v>
      </c>
    </row>
    <row r="10" spans="4:10" x14ac:dyDescent="0.25">
      <c r="D10" t="s">
        <v>27</v>
      </c>
      <c r="E10">
        <v>0.03</v>
      </c>
      <c r="F10">
        <v>2</v>
      </c>
      <c r="G10">
        <f t="shared" si="0"/>
        <v>0.06</v>
      </c>
    </row>
    <row r="11" spans="4:10" x14ac:dyDescent="0.25">
      <c r="D11" t="s">
        <v>28</v>
      </c>
      <c r="E11">
        <v>0.2</v>
      </c>
      <c r="F11">
        <v>1</v>
      </c>
      <c r="G11">
        <f t="shared" si="0"/>
        <v>0.2</v>
      </c>
    </row>
    <row r="12" spans="4:10" s="5" customFormat="1" x14ac:dyDescent="0.25">
      <c r="D12" s="5" t="s">
        <v>29</v>
      </c>
      <c r="E12" s="5">
        <v>1</v>
      </c>
      <c r="F12" s="5">
        <v>1</v>
      </c>
      <c r="G12" s="5">
        <f t="shared" si="0"/>
        <v>1</v>
      </c>
    </row>
    <row r="13" spans="4:10" s="5" customFormat="1" x14ac:dyDescent="0.25">
      <c r="D13" s="5" t="s">
        <v>30</v>
      </c>
      <c r="E13" s="5">
        <v>0.5</v>
      </c>
      <c r="F13" s="5">
        <v>1</v>
      </c>
      <c r="G13" s="5">
        <f t="shared" si="0"/>
        <v>0.5</v>
      </c>
    </row>
    <row r="14" spans="4:10" s="5" customFormat="1" x14ac:dyDescent="0.25">
      <c r="D14" s="5" t="s">
        <v>31</v>
      </c>
      <c r="E14" s="5">
        <v>0.5</v>
      </c>
      <c r="F14" s="5">
        <v>1</v>
      </c>
      <c r="G14" s="5">
        <f t="shared" si="0"/>
        <v>0.5</v>
      </c>
    </row>
    <row r="15" spans="4:10" s="5" customFormat="1" x14ac:dyDescent="0.25">
      <c r="D15" s="5" t="s">
        <v>34</v>
      </c>
      <c r="E15" s="5">
        <v>0.5</v>
      </c>
      <c r="F15" s="5">
        <v>2</v>
      </c>
      <c r="G15" s="5">
        <f t="shared" si="0"/>
        <v>1</v>
      </c>
    </row>
    <row r="16" spans="4:10" x14ac:dyDescent="0.25">
      <c r="D16" t="s">
        <v>36</v>
      </c>
      <c r="E16">
        <v>0.5</v>
      </c>
      <c r="F16">
        <v>1</v>
      </c>
      <c r="G16">
        <f t="shared" si="0"/>
        <v>0.5</v>
      </c>
    </row>
    <row r="17" spans="4:10" x14ac:dyDescent="0.25">
      <c r="D17" t="s">
        <v>39</v>
      </c>
      <c r="E17" s="6">
        <v>1.52</v>
      </c>
      <c r="F17">
        <v>1</v>
      </c>
      <c r="G17">
        <f t="shared" si="0"/>
        <v>1.52</v>
      </c>
    </row>
    <row r="18" spans="4:10" x14ac:dyDescent="0.25">
      <c r="D18" t="s">
        <v>37</v>
      </c>
      <c r="E18" s="5">
        <v>0.5</v>
      </c>
      <c r="F18">
        <v>3</v>
      </c>
      <c r="G18">
        <f t="shared" si="0"/>
        <v>1.5</v>
      </c>
    </row>
    <row r="19" spans="4:10" x14ac:dyDescent="0.25">
      <c r="D19" t="s">
        <v>38</v>
      </c>
      <c r="E19">
        <f>(9.32+5.17)/10</f>
        <v>1.4490000000000001</v>
      </c>
      <c r="F19">
        <v>1</v>
      </c>
      <c r="G19">
        <f t="shared" si="0"/>
        <v>1.4490000000000001</v>
      </c>
      <c r="J19" s="1" t="s">
        <v>47</v>
      </c>
    </row>
    <row r="20" spans="4:10" s="5" customFormat="1" x14ac:dyDescent="0.25">
      <c r="D20" s="5" t="s">
        <v>40</v>
      </c>
      <c r="E20">
        <v>0.03</v>
      </c>
      <c r="F20" s="5">
        <v>1</v>
      </c>
      <c r="G20">
        <f t="shared" si="0"/>
        <v>0.03</v>
      </c>
    </row>
    <row r="21" spans="4:10" s="5" customFormat="1" x14ac:dyDescent="0.25">
      <c r="D21" s="5" t="s">
        <v>41</v>
      </c>
      <c r="E21">
        <v>0.03</v>
      </c>
      <c r="F21" s="5">
        <v>1</v>
      </c>
      <c r="G21">
        <f t="shared" si="0"/>
        <v>0.03</v>
      </c>
    </row>
    <row r="22" spans="4:10" s="5" customFormat="1" x14ac:dyDescent="0.25">
      <c r="D22" s="5" t="s">
        <v>42</v>
      </c>
      <c r="E22">
        <v>0.03</v>
      </c>
      <c r="F22" s="5">
        <v>3</v>
      </c>
      <c r="G22">
        <f t="shared" si="0"/>
        <v>0.09</v>
      </c>
    </row>
    <row r="23" spans="4:10" s="5" customFormat="1" x14ac:dyDescent="0.25">
      <c r="D23" s="5" t="s">
        <v>43</v>
      </c>
      <c r="E23">
        <v>0.03</v>
      </c>
      <c r="F23" s="5">
        <v>1</v>
      </c>
      <c r="G23">
        <f t="shared" si="0"/>
        <v>0.03</v>
      </c>
    </row>
    <row r="24" spans="4:10" s="5" customFormat="1" x14ac:dyDescent="0.25">
      <c r="D24" s="5" t="s">
        <v>44</v>
      </c>
      <c r="E24">
        <v>0.03</v>
      </c>
      <c r="F24" s="5">
        <v>1</v>
      </c>
      <c r="G24">
        <f t="shared" si="0"/>
        <v>0.03</v>
      </c>
    </row>
    <row r="25" spans="4:10" x14ac:dyDescent="0.25">
      <c r="D25" t="s">
        <v>45</v>
      </c>
      <c r="E25">
        <v>1.59</v>
      </c>
      <c r="F25" s="5">
        <v>1</v>
      </c>
      <c r="G25">
        <f t="shared" si="0"/>
        <v>1.59</v>
      </c>
      <c r="J25" s="1" t="s">
        <v>48</v>
      </c>
    </row>
    <row r="26" spans="4:10" x14ac:dyDescent="0.25">
      <c r="D26" t="s">
        <v>46</v>
      </c>
      <c r="E26">
        <f>(0.82+1.54)/10</f>
        <v>0.23599999999999999</v>
      </c>
      <c r="F26" s="5">
        <v>1</v>
      </c>
      <c r="G26">
        <f t="shared" si="0"/>
        <v>0.23599999999999999</v>
      </c>
      <c r="J26" s="1" t="s">
        <v>49</v>
      </c>
    </row>
    <row r="27" spans="4:10" x14ac:dyDescent="0.25">
      <c r="D27" s="6" t="s">
        <v>50</v>
      </c>
      <c r="E27" s="6">
        <v>9.33</v>
      </c>
      <c r="F27" s="6">
        <v>1</v>
      </c>
      <c r="G27" s="6">
        <f t="shared" si="0"/>
        <v>9.33</v>
      </c>
    </row>
    <row r="29" spans="4:10" x14ac:dyDescent="0.25">
      <c r="F29" s="2" t="s">
        <v>12</v>
      </c>
      <c r="G29" s="2">
        <f>SUM(G4:G28)</f>
        <v>25.228999999999999</v>
      </c>
      <c r="H29" s="2"/>
    </row>
    <row r="33" spans="4:10" x14ac:dyDescent="0.25">
      <c r="D33" s="2" t="s">
        <v>17</v>
      </c>
      <c r="E33" s="2" t="s">
        <v>9</v>
      </c>
      <c r="F33" s="2" t="s">
        <v>8</v>
      </c>
      <c r="G33" s="2" t="s">
        <v>7</v>
      </c>
      <c r="H33" s="2"/>
      <c r="I33" s="2"/>
      <c r="J33" s="2" t="s">
        <v>3</v>
      </c>
    </row>
    <row r="34" spans="4:10" x14ac:dyDescent="0.25">
      <c r="D34" t="s">
        <v>18</v>
      </c>
      <c r="E34">
        <v>12</v>
      </c>
    </row>
    <row r="35" spans="4:10" x14ac:dyDescent="0.25">
      <c r="D35" t="s">
        <v>1</v>
      </c>
    </row>
  </sheetData>
  <mergeCells count="1">
    <mergeCell ref="D2:G2"/>
  </mergeCells>
  <hyperlinks>
    <hyperlink ref="J19" r:id="rId1" display="https://fr.aliexpress.com/item/1005002656127438.html?spm=a2g0o.productlist.main.115.6fec7157O1de8N&amp;algo_pvid=b84d91b7-697f-49dd-a2ac-2cf5aaf269d9&amp;algo_exp_id=b84d91b7-697f-49dd-a2ac-2cf5aaf269d9-57&amp;pdp_npi=3%40dis%21EUR%219.32%219.32%21%21%21%21%21%402100bb6416843492275713328d077e%2112000021579672741%21sea%21FR%212150986022&amp;curPageLogUid=4WkS0xZRCrQT" xr:uid="{DE400DFC-7EDB-4207-AF25-026F24ADBC89}"/>
    <hyperlink ref="J25" r:id="rId2" display="https://fr.aliexpress.com/item/1005004095263998.html?pdp_npi=2%40dis%21EUR%211%2C59%E2%82%AC%211%2C59%E2%82%AC%21%21%21%21%21%40211b80e116843497260067342ebb57%2112000028024520932%21btf&amp;_t=pvid%3A9c2b7dc5-9b42-4f98-ae02-fc9ca62ed9d3&amp;afTraceInfo=1005004095263998__pc__pcBridgePPC__xxxxxx__1684349726&amp;spm=a2g0o.ppclist.product.mainProduct&amp;gatewayAdapt=glo2fra" xr:uid="{B9AFC7C6-1266-47FD-A2D1-8663805C64D3}"/>
    <hyperlink ref="J26" r:id="rId3" display="https://fr.aliexpress.com/item/1005003507912340.html?spm=a2g0o.productlist.main.7.3ac03edc17Wpm4&amp;algo_pvid=20f14c10-48fe-4db0-a823-2bbce76535ba&amp;aem_p4p_detail=20230517115719268119078755670004592397&amp;algo_exp_id=20f14c10-48fe-4db0-a823-2bbce76535ba-3&amp;pdp_npi=3%40dis%21EUR%210.91%210.82%21%21%21%21%21%402145274c16843498390178553d0744%2112000026103587637%21sea%21FR%212150986022&amp;curPageLogUid=ZY2jVpYmhSdq&amp;ad_pvid=20230517115719268119078755670004592397_4&amp;ad_pvid=20230517115719268119078755670004592397_4" xr:uid="{E05E8D0F-B251-47ED-8FED-28DB62E98058}"/>
    <hyperlink ref="J8" r:id="rId4" xr:uid="{407E9CCE-B363-4154-9F82-EFD8D41ACD3A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0F0D9-2187-4C02-8EF8-2B3242F54C0F}">
  <dimension ref="D2:I18"/>
  <sheetViews>
    <sheetView workbookViewId="0">
      <selection activeCell="A9" sqref="A9:XFD10"/>
    </sheetView>
  </sheetViews>
  <sheetFormatPr baseColWidth="10" defaultColWidth="8.85546875" defaultRowHeight="15" x14ac:dyDescent="0.25"/>
  <cols>
    <col min="4" max="4" width="33.42578125" customWidth="1"/>
    <col min="9" max="9" width="255.7109375" bestFit="1" customWidth="1"/>
  </cols>
  <sheetData>
    <row r="2" spans="4:9" x14ac:dyDescent="0.25">
      <c r="D2" s="4" t="s">
        <v>11</v>
      </c>
      <c r="E2" s="4"/>
      <c r="F2" s="4"/>
      <c r="G2" s="4"/>
    </row>
    <row r="3" spans="4:9" s="2" customFormat="1" x14ac:dyDescent="0.25">
      <c r="D3" s="2" t="s">
        <v>10</v>
      </c>
      <c r="E3" s="2" t="s">
        <v>9</v>
      </c>
      <c r="F3" s="2" t="s">
        <v>8</v>
      </c>
      <c r="G3" s="2" t="s">
        <v>7</v>
      </c>
      <c r="I3" s="2" t="s">
        <v>3</v>
      </c>
    </row>
    <row r="4" spans="4:9" x14ac:dyDescent="0.25">
      <c r="D4" t="s">
        <v>0</v>
      </c>
      <c r="E4">
        <v>2.91</v>
      </c>
      <c r="F4">
        <v>1</v>
      </c>
      <c r="G4">
        <f>E4*F4</f>
        <v>2.91</v>
      </c>
    </row>
    <row r="5" spans="4:9" x14ac:dyDescent="0.25">
      <c r="D5" t="s">
        <v>1</v>
      </c>
      <c r="E5">
        <v>0.7</v>
      </c>
      <c r="F5">
        <v>1</v>
      </c>
      <c r="G5">
        <f t="shared" ref="G5:G8" si="0">E5*F5</f>
        <v>0.7</v>
      </c>
    </row>
    <row r="6" spans="4:9" x14ac:dyDescent="0.25">
      <c r="D6" t="s">
        <v>4</v>
      </c>
      <c r="E6">
        <v>0.81</v>
      </c>
      <c r="F6">
        <v>1</v>
      </c>
      <c r="G6">
        <f t="shared" si="0"/>
        <v>0.81</v>
      </c>
      <c r="I6" s="1" t="s">
        <v>2</v>
      </c>
    </row>
    <row r="7" spans="4:9" x14ac:dyDescent="0.25">
      <c r="D7" t="s">
        <v>5</v>
      </c>
      <c r="E7">
        <v>1.61</v>
      </c>
      <c r="F7">
        <v>2</v>
      </c>
      <c r="G7">
        <f t="shared" si="0"/>
        <v>3.22</v>
      </c>
    </row>
    <row r="8" spans="4:9" x14ac:dyDescent="0.25">
      <c r="D8" t="s">
        <v>6</v>
      </c>
      <c r="E8">
        <v>1.06</v>
      </c>
      <c r="F8">
        <v>2</v>
      </c>
      <c r="G8">
        <f t="shared" si="0"/>
        <v>2.12</v>
      </c>
    </row>
    <row r="12" spans="4:9" x14ac:dyDescent="0.25">
      <c r="F12" s="2" t="s">
        <v>12</v>
      </c>
      <c r="G12" s="2">
        <f>SUM(G4:G11)</f>
        <v>9.7600000000000016</v>
      </c>
    </row>
    <row r="16" spans="4:9" x14ac:dyDescent="0.25">
      <c r="D16" s="2" t="s">
        <v>17</v>
      </c>
      <c r="E16" s="2" t="s">
        <v>9</v>
      </c>
      <c r="F16" s="2" t="s">
        <v>8</v>
      </c>
      <c r="G16" s="2" t="s">
        <v>7</v>
      </c>
      <c r="H16" s="2"/>
      <c r="I16" s="2" t="s">
        <v>3</v>
      </c>
    </row>
    <row r="17" spans="4:5" x14ac:dyDescent="0.25">
      <c r="D17" t="s">
        <v>18</v>
      </c>
      <c r="E17">
        <v>12</v>
      </c>
    </row>
    <row r="18" spans="4:5" x14ac:dyDescent="0.25">
      <c r="D18" t="s">
        <v>1</v>
      </c>
    </row>
  </sheetData>
  <mergeCells count="1">
    <mergeCell ref="D2:G2"/>
  </mergeCells>
  <hyperlinks>
    <hyperlink ref="I6" r:id="rId1" display="https://fr.aliexpress.com/item/32835853612.html?spm=a2g0o.productlist.0.0.7fd75a460WZR74&amp;algo_pvid=04dc54b6-97ab-4205-9332-30ac5554ce0c&amp;aem_p4p_detail=20221126095913764170344110700001964064&amp;algo_exp_id=04dc54b6-97ab-4205-9332-30ac5554ce0c-0&amp;pdp_ext_f=%7B%22sku_id%22%3A%2212000025152727956%22%7D&amp;pdp_npi=2%40dis%21EUR%210.93%210.81%21%21%21%21%21%400b0a050b16694855532033144ec78b%2112000025152727956%21sea&amp;curPageLogUid=CfbSgzYXkdFU&amp;ad_pvid=20221126095913764170344110700001964064_1&amp;ad_pvid=20221126095913764170344110700001964064_1" xr:uid="{6E360586-6742-4D2D-89C9-0ABA883350D8}"/>
  </hyperlink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5140-1C6A-4CAB-954C-33C2E052E9C3}">
  <dimension ref="D2:I23"/>
  <sheetViews>
    <sheetView workbookViewId="0">
      <selection activeCell="D17" sqref="D17"/>
    </sheetView>
  </sheetViews>
  <sheetFormatPr baseColWidth="10" defaultColWidth="8.85546875" defaultRowHeight="15" x14ac:dyDescent="0.25"/>
  <cols>
    <col min="4" max="4" width="33.42578125" customWidth="1"/>
    <col min="9" max="9" width="255.7109375" bestFit="1" customWidth="1"/>
  </cols>
  <sheetData>
    <row r="2" spans="4:9" x14ac:dyDescent="0.25">
      <c r="D2" s="4" t="s">
        <v>11</v>
      </c>
      <c r="E2" s="4"/>
      <c r="F2" s="4"/>
      <c r="G2" s="4"/>
    </row>
    <row r="3" spans="4:9" s="2" customFormat="1" x14ac:dyDescent="0.25">
      <c r="D3" s="2" t="s">
        <v>10</v>
      </c>
      <c r="E3" s="2" t="s">
        <v>9</v>
      </c>
      <c r="F3" s="2" t="s">
        <v>8</v>
      </c>
      <c r="G3" s="2" t="s">
        <v>7</v>
      </c>
      <c r="I3" s="2" t="s">
        <v>3</v>
      </c>
    </row>
    <row r="4" spans="4:9" x14ac:dyDescent="0.25">
      <c r="D4" t="s">
        <v>19</v>
      </c>
      <c r="E4">
        <v>4.28</v>
      </c>
      <c r="F4">
        <v>1</v>
      </c>
      <c r="G4">
        <f>E4*F4</f>
        <v>4.28</v>
      </c>
    </row>
    <row r="5" spans="4:9" x14ac:dyDescent="0.25">
      <c r="D5" t="s">
        <v>20</v>
      </c>
      <c r="E5">
        <v>0.104</v>
      </c>
      <c r="F5">
        <v>1</v>
      </c>
      <c r="G5">
        <f t="shared" ref="G5:G8" si="0">E5*F5</f>
        <v>0.104</v>
      </c>
    </row>
    <row r="6" spans="4:9" x14ac:dyDescent="0.25">
      <c r="D6" t="s">
        <v>21</v>
      </c>
      <c r="E6">
        <v>3.9E-2</v>
      </c>
      <c r="F6">
        <v>1</v>
      </c>
      <c r="G6">
        <f t="shared" si="0"/>
        <v>3.9E-2</v>
      </c>
    </row>
    <row r="7" spans="4:9" x14ac:dyDescent="0.25">
      <c r="D7" t="s">
        <v>22</v>
      </c>
      <c r="E7">
        <v>0.107</v>
      </c>
      <c r="F7">
        <v>2</v>
      </c>
      <c r="G7">
        <f t="shared" si="0"/>
        <v>0.214</v>
      </c>
    </row>
    <row r="8" spans="4:9" x14ac:dyDescent="0.25">
      <c r="D8" t="s">
        <v>23</v>
      </c>
      <c r="E8">
        <v>0.38700000000000001</v>
      </c>
      <c r="F8">
        <v>1</v>
      </c>
      <c r="G8">
        <f t="shared" si="0"/>
        <v>0.38700000000000001</v>
      </c>
    </row>
    <row r="9" spans="4:9" x14ac:dyDescent="0.25">
      <c r="D9" t="s">
        <v>24</v>
      </c>
      <c r="E9">
        <v>1</v>
      </c>
      <c r="F9">
        <v>6.04</v>
      </c>
      <c r="G9">
        <f t="shared" ref="G9:G13" si="1">E9*F9</f>
        <v>6.04</v>
      </c>
    </row>
    <row r="10" spans="4:9" x14ac:dyDescent="0.25">
      <c r="D10" t="s">
        <v>25</v>
      </c>
      <c r="E10">
        <v>0.72199999999999998</v>
      </c>
      <c r="F10">
        <v>1</v>
      </c>
      <c r="G10">
        <f t="shared" si="1"/>
        <v>0.72199999999999998</v>
      </c>
    </row>
    <row r="11" spans="4:9" x14ac:dyDescent="0.25">
      <c r="D11" t="s">
        <v>4</v>
      </c>
      <c r="E11">
        <v>0.81</v>
      </c>
      <c r="F11">
        <v>1</v>
      </c>
      <c r="G11">
        <f t="shared" si="1"/>
        <v>0.81</v>
      </c>
      <c r="I11" s="1" t="s">
        <v>2</v>
      </c>
    </row>
    <row r="12" spans="4:9" x14ac:dyDescent="0.25">
      <c r="D12" t="s">
        <v>5</v>
      </c>
      <c r="E12">
        <v>1.61</v>
      </c>
      <c r="F12">
        <v>2</v>
      </c>
      <c r="G12">
        <f t="shared" si="1"/>
        <v>3.22</v>
      </c>
    </row>
    <row r="13" spans="4:9" x14ac:dyDescent="0.25">
      <c r="D13" t="s">
        <v>6</v>
      </c>
      <c r="E13">
        <v>1.06</v>
      </c>
      <c r="F13">
        <v>2</v>
      </c>
      <c r="G13">
        <f t="shared" si="1"/>
        <v>2.12</v>
      </c>
    </row>
    <row r="17" spans="4:9" x14ac:dyDescent="0.25">
      <c r="F17" s="2" t="s">
        <v>12</v>
      </c>
      <c r="G17" s="2">
        <f>SUM(G4:G16)</f>
        <v>17.936</v>
      </c>
    </row>
    <row r="21" spans="4:9" x14ac:dyDescent="0.25">
      <c r="D21" s="2" t="s">
        <v>17</v>
      </c>
      <c r="E21" s="2" t="s">
        <v>9</v>
      </c>
      <c r="F21" s="2" t="s">
        <v>8</v>
      </c>
      <c r="G21" s="2" t="s">
        <v>7</v>
      </c>
      <c r="H21" s="2"/>
      <c r="I21" s="2" t="s">
        <v>3</v>
      </c>
    </row>
    <row r="22" spans="4:9" x14ac:dyDescent="0.25">
      <c r="D22" t="s">
        <v>18</v>
      </c>
      <c r="E22">
        <v>12</v>
      </c>
    </row>
    <row r="23" spans="4:9" x14ac:dyDescent="0.25">
      <c r="D23" t="s">
        <v>1</v>
      </c>
    </row>
  </sheetData>
  <mergeCells count="1">
    <mergeCell ref="D2:G2"/>
  </mergeCells>
  <hyperlinks>
    <hyperlink ref="I11" r:id="rId1" display="https://fr.aliexpress.com/item/32835853612.html?spm=a2g0o.productlist.0.0.7fd75a460WZR74&amp;algo_pvid=04dc54b6-97ab-4205-9332-30ac5554ce0c&amp;aem_p4p_detail=20221126095913764170344110700001964064&amp;algo_exp_id=04dc54b6-97ab-4205-9332-30ac5554ce0c-0&amp;pdp_ext_f=%7B%22sku_id%22%3A%2212000025152727956%22%7D&amp;pdp_npi=2%40dis%21EUR%210.93%210.81%21%21%21%21%21%400b0a050b16694855532033144ec78b%2112000025152727956%21sea&amp;curPageLogUid=CfbSgzYXkdFU&amp;ad_pvid=20221126095913764170344110700001964064_1&amp;ad_pvid=20221126095913764170344110700001964064_1" xr:uid="{76F40083-0976-42D4-B60F-B4C747AD57E2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Ensemble</vt:lpstr>
      <vt:lpstr>Carte Mods</vt:lpstr>
      <vt:lpstr>CMS</vt:lpstr>
      <vt:lpstr>THT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</dc:creator>
  <cp:lastModifiedBy>Bernard</cp:lastModifiedBy>
  <dcterms:created xsi:type="dcterms:W3CDTF">2015-06-05T18:17:20Z</dcterms:created>
  <dcterms:modified xsi:type="dcterms:W3CDTF">2023-05-17T19:38:43Z</dcterms:modified>
</cp:coreProperties>
</file>