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thesis\code book\"/>
    </mc:Choice>
  </mc:AlternateContent>
  <xr:revisionPtr revIDLastSave="0" documentId="13_ncr:1_{9AD9518E-A30D-4669-8A7E-5E16C47EE54E}" xr6:coauthVersionLast="45" xr6:coauthVersionMax="45" xr10:uidLastSave="{00000000-0000-0000-0000-000000000000}"/>
  <bookViews>
    <workbookView xWindow="-120" yWindow="-120" windowWidth="29040" windowHeight="15840" activeTab="7" xr2:uid="{953325C0-93C5-424D-A3B5-605C46F1B58D}"/>
  </bookViews>
  <sheets>
    <sheet name="Base" sheetId="1" r:id="rId1"/>
    <sheet name="Alt" sheetId="2" r:id="rId2"/>
    <sheet name="differece" sheetId="4" r:id="rId3"/>
    <sheet name="Alt Time" sheetId="6" r:id="rId4"/>
    <sheet name="Alt Con" sheetId="9" r:id="rId5"/>
    <sheet name="Previous Results" sheetId="11" r:id="rId6"/>
    <sheet name="Included Countries" sheetId="12" r:id="rId7"/>
    <sheet name="Variables" sheetId="13" r:id="rId8"/>
    <sheet name="SumStats" sheetId="14" r:id="rId9"/>
    <sheet name="Neural Net" sheetId="15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4" i="13" l="1"/>
  <c r="P3" i="15" l="1"/>
  <c r="N11" i="15"/>
  <c r="M11" i="15"/>
  <c r="L11" i="15"/>
  <c r="K11" i="15"/>
  <c r="J11" i="15"/>
  <c r="I11" i="15"/>
  <c r="H11" i="15"/>
  <c r="G11" i="15"/>
  <c r="F11" i="15"/>
  <c r="E11" i="15"/>
  <c r="E13" i="15" s="1"/>
  <c r="D11" i="15"/>
  <c r="D13" i="15" s="1"/>
  <c r="C11" i="15"/>
  <c r="C13" i="15" s="1"/>
  <c r="Y4" i="15"/>
  <c r="X4" i="15"/>
  <c r="Y3" i="15"/>
  <c r="X3" i="15"/>
  <c r="V3" i="15"/>
  <c r="U3" i="15"/>
  <c r="T3" i="15"/>
  <c r="R3" i="15"/>
  <c r="Q3" i="15"/>
  <c r="U55" i="6"/>
  <c r="U57" i="6"/>
  <c r="U59" i="6"/>
  <c r="U61" i="6"/>
  <c r="U63" i="6"/>
  <c r="U65" i="6"/>
  <c r="U67" i="6"/>
  <c r="S55" i="6"/>
  <c r="T55" i="6"/>
  <c r="T57" i="6"/>
  <c r="T59" i="6"/>
  <c r="T61" i="6"/>
  <c r="T63" i="6"/>
  <c r="T65" i="6"/>
  <c r="T67" i="6"/>
  <c r="S57" i="6"/>
  <c r="S59" i="6"/>
  <c r="S61" i="6"/>
  <c r="S63" i="6"/>
  <c r="S65" i="6"/>
  <c r="S67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D25" i="6" s="1"/>
  <c r="C23" i="6"/>
  <c r="O101" i="6"/>
  <c r="P101" i="6"/>
  <c r="Q101" i="6"/>
  <c r="M75" i="6"/>
  <c r="O75" i="6"/>
  <c r="P75" i="6"/>
  <c r="Q75" i="6"/>
  <c r="O49" i="6"/>
  <c r="P49" i="6"/>
  <c r="Q49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N75" i="6"/>
  <c r="L75" i="6"/>
  <c r="K75" i="6"/>
  <c r="J75" i="6"/>
  <c r="D77" i="6" s="1"/>
  <c r="I75" i="6"/>
  <c r="H75" i="6"/>
  <c r="G75" i="6"/>
  <c r="F75" i="6"/>
  <c r="E75" i="6"/>
  <c r="D75" i="6"/>
  <c r="C75" i="6"/>
  <c r="N49" i="6"/>
  <c r="M49" i="6"/>
  <c r="L49" i="6"/>
  <c r="K49" i="6"/>
  <c r="J49" i="6"/>
  <c r="I49" i="6"/>
  <c r="H49" i="6"/>
  <c r="G49" i="6"/>
  <c r="F49" i="6"/>
  <c r="E49" i="6"/>
  <c r="D49" i="6"/>
  <c r="C49" i="6"/>
  <c r="C80" i="9"/>
  <c r="N24" i="9"/>
  <c r="M24" i="9"/>
  <c r="L24" i="9"/>
  <c r="K24" i="9"/>
  <c r="J24" i="9"/>
  <c r="I24" i="9"/>
  <c r="H24" i="9"/>
  <c r="G24" i="9"/>
  <c r="F24" i="9"/>
  <c r="E24" i="9"/>
  <c r="E26" i="9" s="1"/>
  <c r="D24" i="9"/>
  <c r="D26" i="9" s="1"/>
  <c r="C24" i="9"/>
  <c r="C26" i="9" s="1"/>
  <c r="N78" i="9"/>
  <c r="M78" i="9"/>
  <c r="L78" i="9"/>
  <c r="K78" i="9"/>
  <c r="J78" i="9"/>
  <c r="I78" i="9"/>
  <c r="H78" i="9"/>
  <c r="G78" i="9"/>
  <c r="F78" i="9"/>
  <c r="E78" i="9"/>
  <c r="E80" i="9" s="1"/>
  <c r="D78" i="9"/>
  <c r="D80" i="9" s="1"/>
  <c r="C78" i="9"/>
  <c r="N51" i="9"/>
  <c r="M51" i="9"/>
  <c r="L51" i="9"/>
  <c r="K51" i="9"/>
  <c r="J51" i="9"/>
  <c r="I51" i="9"/>
  <c r="H51" i="9"/>
  <c r="G51" i="9"/>
  <c r="F51" i="9"/>
  <c r="E51" i="9"/>
  <c r="E53" i="9" s="1"/>
  <c r="D51" i="9"/>
  <c r="D53" i="9" s="1"/>
  <c r="C51" i="9"/>
  <c r="C53" i="9" s="1"/>
  <c r="V70" i="9"/>
  <c r="U70" i="9"/>
  <c r="T70" i="9"/>
  <c r="R70" i="9"/>
  <c r="Q70" i="9"/>
  <c r="P70" i="9"/>
  <c r="V68" i="9"/>
  <c r="U68" i="9"/>
  <c r="T68" i="9"/>
  <c r="R68" i="9"/>
  <c r="Q68" i="9"/>
  <c r="P68" i="9"/>
  <c r="V66" i="9"/>
  <c r="U66" i="9"/>
  <c r="T66" i="9"/>
  <c r="R66" i="9"/>
  <c r="Q66" i="9"/>
  <c r="P66" i="9"/>
  <c r="V64" i="9"/>
  <c r="U64" i="9"/>
  <c r="T64" i="9"/>
  <c r="R64" i="9"/>
  <c r="Q64" i="9"/>
  <c r="P64" i="9"/>
  <c r="V62" i="9"/>
  <c r="U62" i="9"/>
  <c r="T62" i="9"/>
  <c r="R62" i="9"/>
  <c r="Q62" i="9"/>
  <c r="P62" i="9"/>
  <c r="V60" i="9"/>
  <c r="U60" i="9"/>
  <c r="T60" i="9"/>
  <c r="R60" i="9"/>
  <c r="Q60" i="9"/>
  <c r="P60" i="9"/>
  <c r="Y59" i="9"/>
  <c r="X59" i="9"/>
  <c r="Y58" i="9"/>
  <c r="X58" i="9"/>
  <c r="V58" i="9"/>
  <c r="U58" i="9"/>
  <c r="T58" i="9"/>
  <c r="R58" i="9"/>
  <c r="Q58" i="9"/>
  <c r="P58" i="9"/>
  <c r="V43" i="9"/>
  <c r="U43" i="9"/>
  <c r="T43" i="9"/>
  <c r="R43" i="9"/>
  <c r="Q43" i="9"/>
  <c r="P43" i="9"/>
  <c r="V41" i="9"/>
  <c r="U41" i="9"/>
  <c r="T41" i="9"/>
  <c r="R41" i="9"/>
  <c r="Q41" i="9"/>
  <c r="P41" i="9"/>
  <c r="V39" i="9"/>
  <c r="U39" i="9"/>
  <c r="T39" i="9"/>
  <c r="R39" i="9"/>
  <c r="Q39" i="9"/>
  <c r="P39" i="9"/>
  <c r="V37" i="9"/>
  <c r="U37" i="9"/>
  <c r="T37" i="9"/>
  <c r="R37" i="9"/>
  <c r="Q37" i="9"/>
  <c r="P37" i="9"/>
  <c r="V35" i="9"/>
  <c r="U35" i="9"/>
  <c r="T35" i="9"/>
  <c r="R35" i="9"/>
  <c r="Q35" i="9"/>
  <c r="P35" i="9"/>
  <c r="V33" i="9"/>
  <c r="U33" i="9"/>
  <c r="T33" i="9"/>
  <c r="R33" i="9"/>
  <c r="Q33" i="9"/>
  <c r="P33" i="9"/>
  <c r="Y32" i="9"/>
  <c r="X32" i="9"/>
  <c r="Y31" i="9"/>
  <c r="X31" i="9"/>
  <c r="V31" i="9"/>
  <c r="U31" i="9"/>
  <c r="T31" i="9"/>
  <c r="R31" i="9"/>
  <c r="Q31" i="9"/>
  <c r="P31" i="9"/>
  <c r="V16" i="9"/>
  <c r="U16" i="9"/>
  <c r="T16" i="9"/>
  <c r="R16" i="9"/>
  <c r="Q16" i="9"/>
  <c r="P16" i="9"/>
  <c r="V14" i="9"/>
  <c r="U14" i="9"/>
  <c r="T14" i="9"/>
  <c r="R14" i="9"/>
  <c r="Q14" i="9"/>
  <c r="P14" i="9"/>
  <c r="V12" i="9"/>
  <c r="U12" i="9"/>
  <c r="T12" i="9"/>
  <c r="R12" i="9"/>
  <c r="Q12" i="9"/>
  <c r="P12" i="9"/>
  <c r="V10" i="9"/>
  <c r="U10" i="9"/>
  <c r="T10" i="9"/>
  <c r="R10" i="9"/>
  <c r="Q10" i="9"/>
  <c r="P10" i="9"/>
  <c r="V8" i="9"/>
  <c r="U8" i="9"/>
  <c r="T8" i="9"/>
  <c r="R8" i="9"/>
  <c r="Q8" i="9"/>
  <c r="P8" i="9"/>
  <c r="V6" i="9"/>
  <c r="U6" i="9"/>
  <c r="T6" i="9"/>
  <c r="R6" i="9"/>
  <c r="Q6" i="9"/>
  <c r="P6" i="9"/>
  <c r="Y5" i="9"/>
  <c r="X5" i="9"/>
  <c r="Y4" i="9"/>
  <c r="X4" i="9"/>
  <c r="V4" i="9"/>
  <c r="U4" i="9"/>
  <c r="T4" i="9"/>
  <c r="R4" i="9"/>
  <c r="Q4" i="9"/>
  <c r="P4" i="9"/>
  <c r="Y4" i="2"/>
  <c r="Y3" i="2"/>
  <c r="X4" i="2"/>
  <c r="X3" i="2"/>
  <c r="D3" i="4"/>
  <c r="E3" i="4"/>
  <c r="F3" i="4"/>
  <c r="G3" i="4"/>
  <c r="H3" i="4"/>
  <c r="I3" i="4"/>
  <c r="J3" i="4"/>
  <c r="K3" i="4"/>
  <c r="L3" i="4"/>
  <c r="M3" i="4"/>
  <c r="N3" i="4"/>
  <c r="D4" i="4"/>
  <c r="E4" i="4"/>
  <c r="F4" i="4"/>
  <c r="G4" i="4"/>
  <c r="H4" i="4"/>
  <c r="I4" i="4"/>
  <c r="J4" i="4"/>
  <c r="K4" i="4"/>
  <c r="L4" i="4"/>
  <c r="M4" i="4"/>
  <c r="N4" i="4"/>
  <c r="D5" i="4"/>
  <c r="E5" i="4"/>
  <c r="F5" i="4"/>
  <c r="G5" i="4"/>
  <c r="H5" i="4"/>
  <c r="I5" i="4"/>
  <c r="J5" i="4"/>
  <c r="K5" i="4"/>
  <c r="L5" i="4"/>
  <c r="M5" i="4"/>
  <c r="N5" i="4"/>
  <c r="D6" i="4"/>
  <c r="E6" i="4"/>
  <c r="F6" i="4"/>
  <c r="G6" i="4"/>
  <c r="H6" i="4"/>
  <c r="I6" i="4"/>
  <c r="J6" i="4"/>
  <c r="K6" i="4"/>
  <c r="L6" i="4"/>
  <c r="M6" i="4"/>
  <c r="N6" i="4"/>
  <c r="D7" i="4"/>
  <c r="E7" i="4"/>
  <c r="F7" i="4"/>
  <c r="G7" i="4"/>
  <c r="H7" i="4"/>
  <c r="I7" i="4"/>
  <c r="J7" i="4"/>
  <c r="K7" i="4"/>
  <c r="L7" i="4"/>
  <c r="M7" i="4"/>
  <c r="N7" i="4"/>
  <c r="D8" i="4"/>
  <c r="E8" i="4"/>
  <c r="F8" i="4"/>
  <c r="G8" i="4"/>
  <c r="H8" i="4"/>
  <c r="I8" i="4"/>
  <c r="J8" i="4"/>
  <c r="K8" i="4"/>
  <c r="L8" i="4"/>
  <c r="M8" i="4"/>
  <c r="N8" i="4"/>
  <c r="D9" i="4"/>
  <c r="E9" i="4"/>
  <c r="F9" i="4"/>
  <c r="G9" i="4"/>
  <c r="H9" i="4"/>
  <c r="I9" i="4"/>
  <c r="J9" i="4"/>
  <c r="K9" i="4"/>
  <c r="L9" i="4"/>
  <c r="M9" i="4"/>
  <c r="N9" i="4"/>
  <c r="C3" i="4"/>
  <c r="C4" i="4"/>
  <c r="C5" i="4"/>
  <c r="C6" i="4"/>
  <c r="C7" i="4"/>
  <c r="C8" i="4"/>
  <c r="C9" i="4"/>
  <c r="E23" i="2"/>
  <c r="N23" i="2"/>
  <c r="M23" i="2"/>
  <c r="L23" i="2"/>
  <c r="K23" i="2"/>
  <c r="J23" i="2"/>
  <c r="I23" i="2"/>
  <c r="H23" i="2"/>
  <c r="G23" i="2"/>
  <c r="F23" i="2"/>
  <c r="D23" i="2"/>
  <c r="C23" i="2"/>
  <c r="V15" i="2"/>
  <c r="U15" i="2"/>
  <c r="T15" i="2"/>
  <c r="R15" i="2"/>
  <c r="Q15" i="2"/>
  <c r="P15" i="2"/>
  <c r="V13" i="2"/>
  <c r="U13" i="2"/>
  <c r="T13" i="2"/>
  <c r="R13" i="2"/>
  <c r="Q13" i="2"/>
  <c r="P13" i="2"/>
  <c r="V11" i="2"/>
  <c r="U11" i="2"/>
  <c r="T11" i="2"/>
  <c r="R11" i="2"/>
  <c r="Q11" i="2"/>
  <c r="P11" i="2"/>
  <c r="V9" i="2"/>
  <c r="U9" i="2"/>
  <c r="T9" i="2"/>
  <c r="R9" i="2"/>
  <c r="Q9" i="2"/>
  <c r="P9" i="2"/>
  <c r="V7" i="2"/>
  <c r="U7" i="2"/>
  <c r="T7" i="2"/>
  <c r="R7" i="2"/>
  <c r="Q7" i="2"/>
  <c r="P7" i="2"/>
  <c r="V5" i="2"/>
  <c r="U5" i="2"/>
  <c r="T5" i="2"/>
  <c r="R5" i="2"/>
  <c r="Q5" i="2"/>
  <c r="P5" i="2"/>
  <c r="V3" i="2"/>
  <c r="U3" i="2"/>
  <c r="T3" i="2"/>
  <c r="R3" i="2"/>
  <c r="Q3" i="2"/>
  <c r="P3" i="2"/>
  <c r="S21" i="1"/>
  <c r="R21" i="1"/>
  <c r="D27" i="1"/>
  <c r="E27" i="1"/>
  <c r="C27" i="1"/>
  <c r="D3" i="11"/>
  <c r="U3" i="1"/>
  <c r="V3" i="1"/>
  <c r="U5" i="1"/>
  <c r="V5" i="1"/>
  <c r="U7" i="1"/>
  <c r="V7" i="1"/>
  <c r="U9" i="1"/>
  <c r="V9" i="1"/>
  <c r="U11" i="1"/>
  <c r="V11" i="1"/>
  <c r="U13" i="1"/>
  <c r="V13" i="1"/>
  <c r="U15" i="1"/>
  <c r="V15" i="1"/>
  <c r="T5" i="1"/>
  <c r="T7" i="1"/>
  <c r="T9" i="1"/>
  <c r="T11" i="1"/>
  <c r="T13" i="1"/>
  <c r="T15" i="1"/>
  <c r="T3" i="1"/>
  <c r="D25" i="1"/>
  <c r="E25" i="1"/>
  <c r="F25" i="1"/>
  <c r="G25" i="1"/>
  <c r="H25" i="1"/>
  <c r="I25" i="1"/>
  <c r="J25" i="1"/>
  <c r="K25" i="1"/>
  <c r="L25" i="1"/>
  <c r="M25" i="1"/>
  <c r="N25" i="1"/>
  <c r="C25" i="1"/>
  <c r="Q3" i="1"/>
  <c r="R3" i="1"/>
  <c r="Q5" i="1"/>
  <c r="R5" i="1"/>
  <c r="Q7" i="1"/>
  <c r="R7" i="1"/>
  <c r="Q9" i="1"/>
  <c r="R9" i="1"/>
  <c r="Q11" i="1"/>
  <c r="R11" i="1"/>
  <c r="Q13" i="1"/>
  <c r="R13" i="1"/>
  <c r="Q15" i="1"/>
  <c r="R15" i="1"/>
  <c r="P5" i="1"/>
  <c r="P7" i="1"/>
  <c r="P9" i="1"/>
  <c r="P11" i="1"/>
  <c r="P13" i="1"/>
  <c r="P15" i="1"/>
  <c r="P3" i="1"/>
  <c r="C51" i="6" l="1"/>
  <c r="C77" i="6"/>
  <c r="D51" i="6"/>
  <c r="D103" i="6"/>
  <c r="C25" i="6"/>
  <c r="C103" i="6"/>
  <c r="E25" i="6"/>
  <c r="E51" i="6"/>
  <c r="E77" i="6"/>
  <c r="E103" i="6"/>
  <c r="E25" i="2"/>
  <c r="C25" i="2"/>
  <c r="D25" i="2"/>
  <c r="H4" i="11"/>
  <c r="I4" i="11"/>
  <c r="H5" i="11"/>
  <c r="I5" i="11"/>
  <c r="H6" i="11"/>
  <c r="I6" i="11"/>
  <c r="H7" i="11"/>
  <c r="I7" i="11"/>
  <c r="I3" i="11"/>
  <c r="H3" i="11"/>
  <c r="C15" i="11"/>
  <c r="B15" i="11"/>
</calcChain>
</file>

<file path=xl/sharedStrings.xml><?xml version="1.0" encoding="utf-8"?>
<sst xmlns="http://schemas.openxmlformats.org/spreadsheetml/2006/main" count="3201" uniqueCount="525">
  <si>
    <t>Algorithm</t>
  </si>
  <si>
    <t>LR</t>
  </si>
  <si>
    <t>LDA</t>
  </si>
  <si>
    <t>KNN</t>
  </si>
  <si>
    <t>DTREE</t>
  </si>
  <si>
    <t>Base Specification</t>
  </si>
  <si>
    <t>Base w/ PCA</t>
  </si>
  <si>
    <t>Base w/ FE</t>
  </si>
  <si>
    <t>Base w/ FE &amp; PCA</t>
  </si>
  <si>
    <t>RF</t>
  </si>
  <si>
    <t>XRF</t>
  </si>
  <si>
    <t>SVC</t>
  </si>
  <si>
    <t>F1</t>
  </si>
  <si>
    <t>Recall</t>
  </si>
  <si>
    <t>Accuracy</t>
  </si>
  <si>
    <t>Score</t>
  </si>
  <si>
    <t>Std Dev</t>
  </si>
  <si>
    <r>
      <rPr>
        <u/>
        <sz val="10"/>
        <color theme="1"/>
        <rFont val="Arial Narrow"/>
        <family val="2"/>
      </rPr>
      <t>PCA</t>
    </r>
    <r>
      <rPr>
        <sz val="10"/>
        <color theme="1"/>
        <rFont val="Arial Narrow"/>
        <family val="2"/>
      </rPr>
      <t>: Principal Component Analysis accounting for 80% of explained variance</t>
    </r>
  </si>
  <si>
    <r>
      <rPr>
        <u/>
        <sz val="10"/>
        <color theme="1"/>
        <rFont val="Arial Narrow"/>
        <family val="2"/>
      </rPr>
      <t>FE</t>
    </r>
    <r>
      <rPr>
        <sz val="10"/>
        <color theme="1"/>
        <rFont val="Arial Narrow"/>
        <family val="2"/>
      </rPr>
      <t>: Fixed effects for country, region, and year included</t>
    </r>
  </si>
  <si>
    <r>
      <rPr>
        <u/>
        <sz val="10"/>
        <color theme="1"/>
        <rFont val="Arial Narrow"/>
        <family val="2"/>
      </rPr>
      <t>Algorithms Used</t>
    </r>
    <r>
      <rPr>
        <sz val="10"/>
        <color theme="1"/>
        <rFont val="Arial Narrow"/>
        <family val="2"/>
      </rPr>
      <t>: LR: Logistic Regression, LDA: Linear Discrimant Analysis, KNN: K Nearest Neighbors, Dtree: Decision Tree Classifier, RF: Random Forest Classifier, 
XRF: XG Boost Random Forest, SVC: Support Vector Classifier</t>
    </r>
  </si>
  <si>
    <t>Alternative Specification</t>
  </si>
  <si>
    <t>Alt w/ PCA</t>
  </si>
  <si>
    <t xml:space="preserve"> Alt w/ FE</t>
  </si>
  <si>
    <t>Alt w/ FE &amp; PCA</t>
  </si>
  <si>
    <t xml:space="preserve">Conflict </t>
  </si>
  <si>
    <t>Alternative Specification Recall</t>
  </si>
  <si>
    <t>Alternative Specification F1</t>
  </si>
  <si>
    <t>Alternative Specification Accuracy</t>
  </si>
  <si>
    <t>Alt w/ PCA Recall</t>
  </si>
  <si>
    <t>Alt w/ PCA F1</t>
  </si>
  <si>
    <t>Alt w/ PCA Accuracy</t>
  </si>
  <si>
    <t>Alt w/ FE Recall</t>
  </si>
  <si>
    <t>Alt w/ FE F1</t>
  </si>
  <si>
    <t>Alt w/ FE Accuracy</t>
  </si>
  <si>
    <t>Alt w/ FE &amp; PCA Recall</t>
  </si>
  <si>
    <t>Alt w/ FE &amp; PCA F1</t>
  </si>
  <si>
    <t>Alt w/ FE &amp; PCA Accuracy</t>
  </si>
  <si>
    <t>State Based Conflict</t>
  </si>
  <si>
    <t>Alt w/ FE</t>
  </si>
  <si>
    <t>Nonstate Conflict</t>
  </si>
  <si>
    <t>One-Sided Conflict</t>
  </si>
  <si>
    <t>Base</t>
  </si>
  <si>
    <r>
      <rPr>
        <u/>
        <sz val="10"/>
        <color theme="1"/>
        <rFont val="Arial Narrow"/>
        <family val="2"/>
      </rPr>
      <t>Algorithms Used</t>
    </r>
    <r>
      <rPr>
        <sz val="10"/>
        <color theme="1"/>
        <rFont val="Arial Narrow"/>
        <family val="2"/>
      </rPr>
      <t>: LR: Logistic Regression,  SVML: Support Vector Machine-Linear, SVMP: Support Vector Machine-Polynomial, SVMR: Support Vector Machine-Radial, RF: Random Forest Classifier</t>
    </r>
  </si>
  <si>
    <t>SVML</t>
  </si>
  <si>
    <t>SVMP</t>
  </si>
  <si>
    <t>SVMR</t>
  </si>
  <si>
    <r>
      <rPr>
        <u/>
        <sz val="10"/>
        <color theme="1"/>
        <rFont val="Arial Narrow"/>
        <family val="2"/>
      </rPr>
      <t>PCA</t>
    </r>
    <r>
      <rPr>
        <sz val="10"/>
        <color theme="1"/>
        <rFont val="Arial Narrow"/>
        <family val="2"/>
      </rPr>
      <t>: Principal Component Analysis accounting for ~80% of explained variance</t>
    </r>
  </si>
  <si>
    <t>Högbladh Stina, 2019, “UCDP GED Codebook version 19.1”, Department of Peace and Conflict Research, Uppsala University</t>
  </si>
  <si>
    <t>Stina, H. (2019). UCDP GED Codebook version 19.1. Department of Peace and Conflict Research.</t>
  </si>
  <si>
    <t>Country</t>
  </si>
  <si>
    <t>World Bank</t>
  </si>
  <si>
    <t>Uppsala</t>
  </si>
  <si>
    <t>Diego Puga</t>
  </si>
  <si>
    <t>Polity IV</t>
  </si>
  <si>
    <t>Aruba</t>
  </si>
  <si>
    <t>Afghanistan</t>
  </si>
  <si>
    <t>Angola</t>
  </si>
  <si>
    <t>Albania</t>
  </si>
  <si>
    <t>Andorra</t>
  </si>
  <si>
    <t>United Arab Emirates</t>
  </si>
  <si>
    <t>Argentina</t>
  </si>
  <si>
    <t>Armenia</t>
  </si>
  <si>
    <t>American Samoa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</si>
  <si>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</si>
  <si>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</si>
  <si>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</si>
  <si>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</si>
  <si>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</si>
  <si>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</si>
  <si>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</si>
  <si>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</si>
  <si>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</si>
  <si>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</si>
  <si>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</si>
  <si>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</si>
  <si>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</si>
  <si>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</si>
  <si>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</si>
  <si>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</si>
  <si>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</si>
  <si>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</si>
  <si>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</si>
  <si>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</si>
  <si>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</si>
  <si>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</si>
  <si>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</si>
  <si>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</si>
  <si>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</si>
  <si>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</si>
  <si>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</si>
  <si>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</si>
  <si>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</si>
  <si>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</si>
  <si>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</si>
  <si>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</si>
  <si>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</si>
  <si>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</si>
  <si>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</si>
  <si>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</si>
  <si>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</si>
  <si>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</si>
  <si>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</si>
  <si>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</si>
  <si>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</si>
  <si>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</si>
  <si>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</si>
  <si>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</si>
  <si>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</si>
  <si>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</si>
  <si>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</si>
  <si>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</si>
  <si>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</si>
  <si>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</si>
  <si>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</si>
  <si>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</si>
  <si>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</si>
  <si>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</si>
  <si>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</si>
  <si>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</si>
  <si>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</si>
  <si>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</si>
  <si>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</si>
  <si>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</si>
  <si>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</si>
  <si>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</si>
  <si>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</si>
  <si>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</si>
  <si>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</si>
  <si>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</si>
  <si>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</si>
  <si>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</si>
  <si>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</si>
  <si>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</si>
  <si>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</si>
  <si>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Hong Kong SAR, China</t>
  </si>
  <si>
    <t>Honduras</t>
  </si>
  <si>
    <t>Croatia</t>
  </si>
  <si>
    <t>Haiti</t>
  </si>
  <si>
    <t>Hungary</t>
  </si>
  <si>
    <t>Indonesia</t>
  </si>
  <si>
    <t>Isle of Man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</si>
  <si>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</si>
  <si>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</si>
  <si>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</si>
  <si>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</si>
  <si>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</si>
  <si>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</si>
  <si>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</si>
  <si>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</si>
  <si>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</si>
  <si>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</si>
  <si>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</si>
  <si>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</si>
  <si>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</si>
  <si>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</si>
  <si>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</si>
  <si>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</si>
  <si>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</si>
  <si>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</si>
  <si>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</si>
  <si>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</si>
  <si>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</si>
  <si>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</si>
  <si>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</si>
  <si>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</si>
  <si>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</si>
  <si>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</si>
  <si>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</si>
  <si>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</si>
  <si>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</si>
  <si>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</si>
  <si>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</si>
  <si>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</si>
  <si>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</si>
  <si>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</si>
  <si>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</si>
  <si>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</si>
  <si>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</si>
  <si>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</si>
  <si>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</si>
  <si>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</si>
  <si>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</si>
  <si>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</si>
  <si>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</si>
  <si>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</si>
  <si>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</si>
  <si>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</si>
  <si>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</si>
  <si>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</si>
  <si>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</si>
  <si>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</si>
  <si>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</si>
  <si>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</si>
  <si>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</si>
  <si>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</si>
  <si>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</si>
  <si>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</si>
  <si>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</si>
  <si>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</si>
  <si>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</si>
  <si>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</si>
  <si>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</si>
  <si>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</si>
  <si>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</si>
  <si>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</si>
  <si>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</si>
  <si>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</si>
  <si>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</si>
  <si>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</si>
  <si>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</t>
  </si>
  <si>
    <t>Korea, Dem. People’s Rep.</t>
  </si>
  <si>
    <t>Portugal</t>
  </si>
  <si>
    <t>Paraguay</t>
  </si>
  <si>
    <t>West Bank and Gaza</t>
  </si>
  <si>
    <t>French Polynesia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</si>
  <si>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</si>
  <si>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</si>
  <si>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</si>
  <si>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</si>
  <si>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</si>
  <si>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</si>
  <si>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</si>
  <si>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</si>
  <si>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</si>
  <si>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</si>
  <si>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</si>
  <si>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</si>
  <si>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</si>
  <si>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</si>
  <si>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</si>
  <si>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</si>
  <si>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</si>
  <si>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</si>
  <si>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</si>
  <si>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</si>
  <si>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</si>
  <si>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</si>
  <si>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</si>
  <si>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</si>
  <si>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</si>
  <si>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</si>
  <si>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</si>
  <si>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</si>
  <si>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</si>
  <si>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</si>
  <si>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</si>
  <si>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</si>
  <si>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</si>
  <si>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</si>
  <si>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</si>
  <si>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</si>
  <si>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</si>
  <si>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</si>
  <si>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</si>
  <si>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</si>
  <si>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</si>
  <si>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</si>
  <si>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</si>
  <si>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British Virgin Islands</t>
  </si>
  <si>
    <t>Virgin Islands (U.S.)</t>
  </si>
  <si>
    <t>Vietnam</t>
  </si>
  <si>
    <t>Vanuatu</t>
  </si>
  <si>
    <t>Samoa</t>
  </si>
  <si>
    <t>Kosovo</t>
  </si>
  <si>
    <t>South Africa</t>
  </si>
  <si>
    <t>Zambia</t>
  </si>
  <si>
    <t>Zimbabwe</t>
  </si>
  <si>
    <t>✔</t>
  </si>
  <si>
    <t>Venezuela</t>
  </si>
  <si>
    <t>country</t>
  </si>
  <si>
    <t>Czechoslovakia</t>
  </si>
  <si>
    <t>Germany West</t>
  </si>
  <si>
    <t>USSR</t>
  </si>
  <si>
    <t>Yugoslavia</t>
  </si>
  <si>
    <t>Serbia and Montenegro</t>
  </si>
  <si>
    <t>Yemen</t>
  </si>
  <si>
    <t>Anguilla</t>
  </si>
  <si>
    <t>Netherlands Antilles</t>
  </si>
  <si>
    <t>Bahamas</t>
  </si>
  <si>
    <t>Cocos (Keeling) Islands</t>
  </si>
  <si>
    <t>Cook Islands</t>
  </si>
  <si>
    <t>Christmas Island</t>
  </si>
  <si>
    <t>Western Sahara</t>
  </si>
  <si>
    <t>Falkland Islands (Malvinas)</t>
  </si>
  <si>
    <t>Guadeloupe</t>
  </si>
  <si>
    <t>French Guiana</t>
  </si>
  <si>
    <t>British Indian Ocean Territory</t>
  </si>
  <si>
    <t>Republic of Moldova</t>
  </si>
  <si>
    <t>Montserrat</t>
  </si>
  <si>
    <t>Martinique</t>
  </si>
  <si>
    <t>Mayotte</t>
  </si>
  <si>
    <t>Norfolk Island</t>
  </si>
  <si>
    <t>Niue</t>
  </si>
  <si>
    <t>Pitcairn</t>
  </si>
  <si>
    <t>Occupied Palestinian Territory</t>
  </si>
  <si>
    <t>Réunion</t>
  </si>
  <si>
    <t>Svalbard and Jan Mayen Islands</t>
  </si>
  <si>
    <t>Tokelau</t>
  </si>
  <si>
    <t>Taiwan</t>
  </si>
  <si>
    <t>United Republic of Tanzania</t>
  </si>
  <si>
    <t>United States Minor Outlying Islands</t>
  </si>
  <si>
    <t>Holy See</t>
  </si>
  <si>
    <t>United States Virgin Islands</t>
  </si>
  <si>
    <t>Wallis and Futuna Islands</t>
  </si>
  <si>
    <t>St Pierre and Miquelon</t>
  </si>
  <si>
    <t>St Helena</t>
  </si>
  <si>
    <t>W Bank</t>
  </si>
  <si>
    <t>Puga</t>
  </si>
  <si>
    <t>Name</t>
  </si>
  <si>
    <t>Source</t>
  </si>
  <si>
    <t>Base Spec?</t>
  </si>
  <si>
    <t>Alt Spec?</t>
  </si>
  <si>
    <t>index</t>
  </si>
  <si>
    <t>Concatenation of country code and year to create unique entries</t>
  </si>
  <si>
    <t>Constructed</t>
  </si>
  <si>
    <t>ccode</t>
  </si>
  <si>
    <t>Country code according to World Bank</t>
  </si>
  <si>
    <t>year</t>
  </si>
  <si>
    <t>Year of observation</t>
  </si>
  <si>
    <t>Country of observation</t>
  </si>
  <si>
    <t>region</t>
  </si>
  <si>
    <t>Region according to World Bank</t>
  </si>
  <si>
    <t>con_ev_1</t>
  </si>
  <si>
    <t>Number of state based conflict events (#)</t>
  </si>
  <si>
    <t>con_ev_2</t>
  </si>
  <si>
    <t>Number of nonstate conflict events (#)</t>
  </si>
  <si>
    <t>con_ev_3</t>
  </si>
  <si>
    <t>Number of one-sided conflict events (#)</t>
  </si>
  <si>
    <t>total_ev</t>
  </si>
  <si>
    <t>Total Conflict Events (#)</t>
  </si>
  <si>
    <t>con_in_1</t>
  </si>
  <si>
    <t>Incidence of state based conflict (Binary)</t>
  </si>
  <si>
    <t>con_in_2</t>
  </si>
  <si>
    <t>Incidence of nonstate conflict (Binary)</t>
  </si>
  <si>
    <t>con_in_3</t>
  </si>
  <si>
    <t>Incidence of one-sided conflict (Binary)</t>
  </si>
  <si>
    <t>con_in</t>
  </si>
  <si>
    <t>Incidence of any conflict (Binary)</t>
  </si>
  <si>
    <t>con_3last</t>
  </si>
  <si>
    <t>Incidence of any conflict in the last three years (Possible answers are 0,1,2,3)</t>
  </si>
  <si>
    <t>net_gs</t>
  </si>
  <si>
    <t>Net trade in goods and services (BoP, current US$)</t>
  </si>
  <si>
    <t>imp_gs</t>
  </si>
  <si>
    <t>Imports of goods and services (% of GDP)</t>
  </si>
  <si>
    <t>gdp_cap</t>
  </si>
  <si>
    <t>GDP per capita (current US$)</t>
  </si>
  <si>
    <t>gdp_cap_gr</t>
  </si>
  <si>
    <t>GDP per capita growth (annual %)</t>
  </si>
  <si>
    <t>exp_gs</t>
  </si>
  <si>
    <t>Exports of goods and services (% of GDP)</t>
  </si>
  <si>
    <t>inf</t>
  </si>
  <si>
    <t>Inflation (%)</t>
  </si>
  <si>
    <t>out_sch_a</t>
  </si>
  <si>
    <t>Adolescents out of school (% of lower secondary school age)</t>
  </si>
  <si>
    <t>out_sch_af</t>
  </si>
  <si>
    <t>Adolescents out of school, female (% of female lower secondary school age)</t>
  </si>
  <si>
    <t>out_sch_am</t>
  </si>
  <si>
    <t>Adolescents out of school, male (% of male lower secondary school age)</t>
  </si>
  <si>
    <t>out_sch_c</t>
  </si>
  <si>
    <t xml:space="preserve">Children out of school (% of primary school age) </t>
  </si>
  <si>
    <t>out_sch_cf</t>
  </si>
  <si>
    <t>Children out of school, female (% of primary school age)</t>
  </si>
  <si>
    <t>out_sch_cm</t>
  </si>
  <si>
    <t>Children out of school, male (% of male primary school age)</t>
  </si>
  <si>
    <t>hs_grad_f</t>
  </si>
  <si>
    <t>Educational attainment, at least completed upper secondary, population 25+, female (%)</t>
  </si>
  <si>
    <t>hs_grad_m</t>
  </si>
  <si>
    <t>Educational attainment, at least completed upper secondary, population 25+, male (%)</t>
  </si>
  <si>
    <t>hs_grad</t>
  </si>
  <si>
    <t>Educational attainment, at least completed upper secondary, population 25+, total (%)</t>
  </si>
  <si>
    <t>gov_ed</t>
  </si>
  <si>
    <t>Government expenditure on education, total (% of GDP)</t>
  </si>
  <si>
    <t>lit_r_f</t>
  </si>
  <si>
    <t xml:space="preserve">Literacy rate, adult female (% of females ages 15 and above) </t>
  </si>
  <si>
    <t>lit_r_m</t>
  </si>
  <si>
    <t xml:space="preserve">Literacy rate, adult male (% of males ages 15 and above) </t>
  </si>
  <si>
    <t>lit_r</t>
  </si>
  <si>
    <t xml:space="preserve">Literacy rate, adult total (% of people ages 15 and above) </t>
  </si>
  <si>
    <t>acc_tech</t>
  </si>
  <si>
    <t xml:space="preserve">Access to clean fuels and technologies for cooking (% of population) </t>
  </si>
  <si>
    <t>acc_ele</t>
  </si>
  <si>
    <t xml:space="preserve">Access to electricity (% of population) </t>
  </si>
  <si>
    <t>acc_ele_r</t>
  </si>
  <si>
    <t xml:space="preserve">Access to electricity, rural (% of rural population) </t>
  </si>
  <si>
    <t>acc_ele_u</t>
  </si>
  <si>
    <t xml:space="preserve">Access to electricity, urban (% of urban population) </t>
  </si>
  <si>
    <t>ag_pct</t>
  </si>
  <si>
    <t xml:space="preserve">Agricultural land (% of land area) </t>
  </si>
  <si>
    <t>wtr_wth</t>
  </si>
  <si>
    <t xml:space="preserve">Annual freshwater withdrawals, total (% of internal resources) </t>
  </si>
  <si>
    <t>arable_pct</t>
  </si>
  <si>
    <t xml:space="preserve">Arable land (% of land area) </t>
  </si>
  <si>
    <t>forest_pct</t>
  </si>
  <si>
    <t xml:space="preserve">Forest area (% of land area) </t>
  </si>
  <si>
    <t>low_land_pct</t>
  </si>
  <si>
    <t xml:space="preserve">Land area where elevation is below 5 meters (% of total land area) </t>
  </si>
  <si>
    <t>wtr_str</t>
  </si>
  <si>
    <t xml:space="preserve">Level of water stress: freshwater withdrawal as a proportion of available freshwater resources </t>
  </si>
  <si>
    <t>min_rent</t>
  </si>
  <si>
    <t xml:space="preserve">Mineral rents (% of GDP) </t>
  </si>
  <si>
    <t>nat_gas_rent</t>
  </si>
  <si>
    <t xml:space="preserve">Natural gas rents (% of GDP) </t>
  </si>
  <si>
    <t>oil_rent</t>
  </si>
  <si>
    <t xml:space="preserve">Oil rents (% of GDP) </t>
  </si>
  <si>
    <t>pop_den</t>
  </si>
  <si>
    <t xml:space="preserve">Population density (people per sq. km of land area) </t>
  </si>
  <si>
    <t>pop_den_low</t>
  </si>
  <si>
    <t xml:space="preserve">Population living in areas where elevation is below 5 meters (% of total population) </t>
  </si>
  <si>
    <t>pop_slum</t>
  </si>
  <si>
    <t xml:space="preserve">Population living in slums (% of urban population) </t>
  </si>
  <si>
    <t>pop_rural</t>
  </si>
  <si>
    <t xml:space="preserve">Rural population (% of total population) </t>
  </si>
  <si>
    <t>pop_urb</t>
  </si>
  <si>
    <t xml:space="preserve">Urban population (% of total population) </t>
  </si>
  <si>
    <t>death_nonc</t>
  </si>
  <si>
    <t xml:space="preserve">Cause of death, by non-communicable diseases (% of total) </t>
  </si>
  <si>
    <t>death_c</t>
  </si>
  <si>
    <t xml:space="preserve">Cause of death, by communicable diseases and maternal, prenatal and nutrition conditions (% of total) </t>
  </si>
  <si>
    <t>sev_wast</t>
  </si>
  <si>
    <t xml:space="preserve">Prevalence of severe wasting, weight for height (% of children under 5) </t>
  </si>
  <si>
    <t>stunt</t>
  </si>
  <si>
    <t xml:space="preserve">Prevalence of stunting, height for age (% of children under 5) </t>
  </si>
  <si>
    <t>under_n</t>
  </si>
  <si>
    <t xml:space="preserve">Prevalence of undernourishment (% of population) </t>
  </si>
  <si>
    <t>under_w</t>
  </si>
  <si>
    <t xml:space="preserve">Prevalence of underweight, weight for age (% of children under 5) </t>
  </si>
  <si>
    <t>pop_grow</t>
  </si>
  <si>
    <t xml:space="preserve">Population growth (annual %) </t>
  </si>
  <si>
    <t>price_diesel</t>
  </si>
  <si>
    <t xml:space="preserve">Pump price for diesel fuel (US$ per liter) </t>
  </si>
  <si>
    <t>price_gas</t>
  </si>
  <si>
    <t xml:space="preserve">Pump price for gasoline (US$ per liter) </t>
  </si>
  <si>
    <t>phone_fixed</t>
  </si>
  <si>
    <t xml:space="preserve">Fixed telephone subscriptions (per 100 people) </t>
  </si>
  <si>
    <t>pop_internet</t>
  </si>
  <si>
    <t xml:space="preserve">Individuals using the Internet (% of population) </t>
  </si>
  <si>
    <t>phone_cell</t>
  </si>
  <si>
    <t xml:space="preserve">Mobile cellular subscriptions (per 100 people) </t>
  </si>
  <si>
    <t>mig_net</t>
  </si>
  <si>
    <t xml:space="preserve">Net migration </t>
  </si>
  <si>
    <t>unemp</t>
  </si>
  <si>
    <t xml:space="preserve">Unemployment, total (% of total labor force) (modeled ILO estimate) </t>
  </si>
  <si>
    <t>unemp_m</t>
  </si>
  <si>
    <t>Unemployment, youth male (% of male labor force ages 15-24)</t>
  </si>
  <si>
    <t>vul_emp_m</t>
  </si>
  <si>
    <t xml:space="preserve">Vulnerable employment, male (% of male employment) </t>
  </si>
  <si>
    <t>lf_rt_f</t>
  </si>
  <si>
    <t>Female labor force participation rate (% of female labor force)</t>
  </si>
  <si>
    <t>lf_rt_m</t>
  </si>
  <si>
    <t>Male labor force participation rate (% of male labor force)</t>
  </si>
  <si>
    <t>lf_rt_tot</t>
  </si>
  <si>
    <t>Labor force participation rate (% of total labor force)</t>
  </si>
  <si>
    <t>pop_tot</t>
  </si>
  <si>
    <t>Population, total</t>
  </si>
  <si>
    <t>gini</t>
  </si>
  <si>
    <t>GINI index (World Bank estimate)</t>
  </si>
  <si>
    <t>pov_hc</t>
  </si>
  <si>
    <t>Poverty headcount ratio at national poverty lines (% of population)</t>
  </si>
  <si>
    <t>mil_exp</t>
  </si>
  <si>
    <t>Military expenditure (% of GDP)</t>
  </si>
  <si>
    <t>idp_conflict</t>
  </si>
  <si>
    <t>Internally displaced persons, new displacement associated with conflict and violence (number of cases)</t>
  </si>
  <si>
    <t>idp_disaster</t>
  </si>
  <si>
    <t xml:space="preserve">Internally displaced persons, new displacement associated with disasters (number of cases) </t>
  </si>
  <si>
    <t>af_pers</t>
  </si>
  <si>
    <t>Armed forces personnel (% of total labor force)</t>
  </si>
  <si>
    <t>rugged</t>
  </si>
  <si>
    <t>Constructed ruggedness index</t>
  </si>
  <si>
    <t>rugged_popw</t>
  </si>
  <si>
    <t>Terrain ruggedness weighted for population</t>
  </si>
  <si>
    <t>rugged_pc</t>
  </si>
  <si>
    <t>Terrain ruggedness (% of land that is moderate to highly rugged)</t>
  </si>
  <si>
    <t>land_area</t>
  </si>
  <si>
    <t>Total land area (1000 Ha)</t>
  </si>
  <si>
    <t>soil</t>
  </si>
  <si>
    <t>Fertile soil (%)</t>
  </si>
  <si>
    <t>desert</t>
  </si>
  <si>
    <t>Desert Coverage (%)</t>
  </si>
  <si>
    <t>tropical</t>
  </si>
  <si>
    <t>Tropical Climate (%)</t>
  </si>
  <si>
    <t>near_coast</t>
  </si>
  <si>
    <t>Portion of country withing 100 Km of ice-free coast (%)</t>
  </si>
  <si>
    <t>gemstones</t>
  </si>
  <si>
    <t>Diamond extraction from 1958-2000  (1000s of carats)</t>
  </si>
  <si>
    <t>polity2</t>
  </si>
  <si>
    <t>Measure of Autocracy/Democracy</t>
  </si>
  <si>
    <t>durable</t>
  </si>
  <si>
    <t>Years current government has been in power</t>
  </si>
  <si>
    <t>parcomp</t>
  </si>
  <si>
    <t>Measure of competitiveness of election process</t>
  </si>
  <si>
    <t>corrupt</t>
  </si>
  <si>
    <t>Measure of corruption</t>
  </si>
  <si>
    <t>rule_law</t>
  </si>
  <si>
    <t>Measure of rule of law</t>
  </si>
  <si>
    <t>*Missing Uppsala entries are assumed to represent countries in which no conflict events have occurred during assessed time period.</t>
  </si>
  <si>
    <t>count</t>
  </si>
  <si>
    <t>mean</t>
  </si>
  <si>
    <t>std</t>
  </si>
  <si>
    <t>min</t>
  </si>
  <si>
    <t>25%</t>
  </si>
  <si>
    <t>50%</t>
  </si>
  <si>
    <t>75%</t>
  </si>
  <si>
    <t>max</t>
  </si>
  <si>
    <t>con1_next</t>
  </si>
  <si>
    <t>con2_next</t>
  </si>
  <si>
    <t>con3_next</t>
  </si>
  <si>
    <t>con5_next</t>
  </si>
  <si>
    <t>con10_next</t>
  </si>
  <si>
    <t>con1_1_next</t>
  </si>
  <si>
    <t>con1_2_next</t>
  </si>
  <si>
    <t>con1_3_next</t>
  </si>
  <si>
    <t>con_last3</t>
  </si>
  <si>
    <t>Post Imputation</t>
  </si>
  <si>
    <t>Preimputation</t>
  </si>
  <si>
    <t>Variable</t>
  </si>
  <si>
    <t>All R</t>
  </si>
  <si>
    <t>All F</t>
  </si>
  <si>
    <t>All A</t>
  </si>
  <si>
    <t>All</t>
  </si>
  <si>
    <t>FE R</t>
  </si>
  <si>
    <t>FE F</t>
  </si>
  <si>
    <t>FE A</t>
  </si>
  <si>
    <t>NN</t>
  </si>
  <si>
    <r>
      <rPr>
        <u/>
        <sz val="10"/>
        <color theme="1"/>
        <rFont val="Arial Narrow"/>
        <family val="2"/>
      </rPr>
      <t>Algorithms Used</t>
    </r>
    <r>
      <rPr>
        <sz val="10"/>
        <color theme="1"/>
        <rFont val="Arial Narrow"/>
        <family val="2"/>
      </rPr>
      <t>: NN: Neural Network with Dense Connections and two hidden layers of 20 nodes</t>
    </r>
  </si>
  <si>
    <t>Description (Unit of Measure)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</si>
</sst>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\(0.000\)"/>
    <numFmt numFmtId="166" formatCode="0.000_);[Red]\(0.000\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u/>
      <sz val="10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rgb="FFFFFFFF"/>
      <name val="Arial"/>
      <family val="2"/>
    </font>
    <font>
      <sz val="11"/>
      <color theme="1"/>
      <name val="Segoe UI Symbol"/>
      <family val="2"/>
    </font>
    <font>
      <sz val="10"/>
      <color theme="1"/>
      <name val="Segoe UI Symbol"/>
      <family val="2"/>
    </font>
    <font>
      <sz val="10"/>
      <color theme="1"/>
      <name val="Calibri"/>
      <family val="2"/>
      <scheme val="minor"/>
    </font>
    <font>
      <sz val="11"/>
      <name val="Arial Narrow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8">
    <xf numFmtId="0" fontId="0" fillId="0" borderId="0" xfId="0"/>
    <xf numFmtId="164" fontId="0" fillId="0" borderId="0" xfId="0" applyNumberFormat="1"/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166" fontId="5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1" fillId="0" borderId="7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3" fillId="2" borderId="32" xfId="0" applyFont="1" applyFill="1" applyBorder="1"/>
    <xf numFmtId="0" fontId="3" fillId="2" borderId="33" xfId="0" applyFont="1" applyFill="1" applyBorder="1"/>
    <xf numFmtId="0" fontId="3" fillId="2" borderId="34" xfId="0" applyFont="1" applyFill="1" applyBorder="1"/>
    <xf numFmtId="0" fontId="5" fillId="2" borderId="11" xfId="0" applyFont="1" applyFill="1" applyBorder="1"/>
    <xf numFmtId="0" fontId="5" fillId="2" borderId="0" xfId="0" applyFont="1" applyFill="1" applyBorder="1"/>
    <xf numFmtId="0" fontId="0" fillId="2" borderId="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" fontId="11" fillId="2" borderId="11" xfId="1" applyNumberFormat="1" applyFont="1" applyFill="1" applyBorder="1"/>
    <xf numFmtId="1" fontId="11" fillId="2" borderId="0" xfId="1" applyNumberFormat="1" applyFont="1" applyFill="1" applyBorder="1"/>
    <xf numFmtId="0" fontId="5" fillId="2" borderId="14" xfId="0" applyFont="1" applyFill="1" applyBorder="1"/>
    <xf numFmtId="1" fontId="11" fillId="2" borderId="16" xfId="1" applyNumberFormat="1" applyFont="1" applyFill="1" applyBorder="1"/>
    <xf numFmtId="0" fontId="8" fillId="2" borderId="16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5" fillId="2" borderId="16" xfId="0" applyFont="1" applyFill="1" applyBorder="1"/>
    <xf numFmtId="0" fontId="0" fillId="2" borderId="16" xfId="0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3" fontId="12" fillId="0" borderId="0" xfId="1" applyNumberFormat="1" applyFont="1"/>
    <xf numFmtId="0" fontId="0" fillId="0" borderId="0" xfId="0" applyFont="1"/>
    <xf numFmtId="0" fontId="0" fillId="0" borderId="0" xfId="0" applyFont="1" applyAlignment="1">
      <alignment horizontal="left" indent="1"/>
    </xf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/>
    <xf numFmtId="0" fontId="9" fillId="2" borderId="13" xfId="0" applyFont="1" applyFill="1" applyBorder="1" applyAlignment="1">
      <alignment horizontal="center"/>
    </xf>
    <xf numFmtId="3" fontId="11" fillId="2" borderId="0" xfId="1" applyNumberFormat="1" applyFont="1" applyFill="1" applyBorder="1"/>
    <xf numFmtId="0" fontId="10" fillId="2" borderId="13" xfId="0" applyFont="1" applyFill="1" applyBorder="1"/>
    <xf numFmtId="3" fontId="11" fillId="2" borderId="11" xfId="1" applyNumberFormat="1" applyFont="1" applyFill="1" applyBorder="1"/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1" fillId="2" borderId="0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10" fillId="2" borderId="16" xfId="0" applyFont="1" applyFill="1" applyBorder="1"/>
    <xf numFmtId="0" fontId="3" fillId="2" borderId="35" xfId="0" applyFont="1" applyFill="1" applyBorder="1"/>
    <xf numFmtId="0" fontId="0" fillId="0" borderId="0" xfId="0" applyBorder="1"/>
    <xf numFmtId="0" fontId="3" fillId="0" borderId="0" xfId="0" applyFont="1" applyFill="1" applyBorder="1"/>
    <xf numFmtId="0" fontId="5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/>
    <xf numFmtId="3" fontId="11" fillId="0" borderId="0" xfId="1" applyNumberFormat="1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left" vertical="top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top"/>
    </xf>
    <xf numFmtId="0" fontId="3" fillId="2" borderId="27" xfId="0" applyFont="1" applyFill="1" applyBorder="1" applyAlignment="1">
      <alignment horizontal="center" vertical="top"/>
    </xf>
    <xf numFmtId="0" fontId="3" fillId="2" borderId="29" xfId="0" applyFont="1" applyFill="1" applyBorder="1" applyAlignment="1">
      <alignment horizontal="center" vertical="top"/>
    </xf>
    <xf numFmtId="0" fontId="3" fillId="2" borderId="30" xfId="0" applyFont="1" applyFill="1" applyBorder="1" applyAlignment="1">
      <alignment horizontal="center" vertical="top"/>
    </xf>
    <xf numFmtId="2" fontId="5" fillId="2" borderId="0" xfId="0" applyNumberFormat="1" applyFont="1" applyFill="1" applyBorder="1"/>
    <xf numFmtId="0" fontId="5" fillId="2" borderId="13" xfId="0" applyFont="1" applyFill="1" applyBorder="1"/>
    <xf numFmtId="11" fontId="5" fillId="2" borderId="0" xfId="0" applyNumberFormat="1" applyFont="1" applyFill="1" applyBorder="1"/>
    <xf numFmtId="11" fontId="5" fillId="2" borderId="13" xfId="0" applyNumberFormat="1" applyFont="1" applyFill="1" applyBorder="1"/>
    <xf numFmtId="2" fontId="5" fillId="2" borderId="13" xfId="0" applyNumberFormat="1" applyFont="1" applyFill="1" applyBorder="1"/>
    <xf numFmtId="0" fontId="3" fillId="2" borderId="31" xfId="0" applyFont="1" applyFill="1" applyBorder="1" applyAlignment="1">
      <alignment horizontal="center" vertical="top"/>
    </xf>
    <xf numFmtId="2" fontId="5" fillId="2" borderId="16" xfId="0" applyNumberFormat="1" applyFont="1" applyFill="1" applyBorder="1"/>
    <xf numFmtId="0" fontId="5" fillId="2" borderId="18" xfId="0" applyFont="1" applyFill="1" applyBorder="1"/>
    <xf numFmtId="0" fontId="0" fillId="2" borderId="0" xfId="0" applyFill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1" fillId="2" borderId="13" xfId="0" applyFont="1" applyFill="1" applyBorder="1"/>
    <xf numFmtId="11" fontId="1" fillId="2" borderId="0" xfId="0" applyNumberFormat="1" applyFont="1" applyFill="1" applyBorder="1"/>
    <xf numFmtId="11" fontId="1" fillId="2" borderId="13" xfId="0" applyNumberFormat="1" applyFont="1" applyFill="1" applyBorder="1"/>
    <xf numFmtId="2" fontId="1" fillId="2" borderId="13" xfId="0" applyNumberFormat="1" applyFont="1" applyFill="1" applyBorder="1"/>
    <xf numFmtId="0" fontId="1" fillId="2" borderId="16" xfId="0" applyFont="1" applyFill="1" applyBorder="1"/>
    <xf numFmtId="2" fontId="1" fillId="2" borderId="16" xfId="0" applyNumberFormat="1" applyFont="1" applyFill="1" applyBorder="1"/>
    <xf numFmtId="0" fontId="1" fillId="2" borderId="18" xfId="0" applyFont="1" applyFill="1" applyBorder="1"/>
    <xf numFmtId="0" fontId="3" fillId="2" borderId="2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4" fontId="5" fillId="2" borderId="0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64" fontId="5" fillId="2" borderId="13" xfId="0" applyNumberFormat="1" applyFont="1" applyFill="1" applyBorder="1" applyAlignment="1">
      <alignment horizontal="center"/>
    </xf>
    <xf numFmtId="165" fontId="5" fillId="2" borderId="0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13" xfId="0" applyNumberFormat="1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165" fontId="5" fillId="2" borderId="18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/>
    </xf>
    <xf numFmtId="0" fontId="3" fillId="2" borderId="3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64" fontId="5" fillId="2" borderId="19" xfId="0" applyNumberFormat="1" applyFont="1" applyFill="1" applyBorder="1" applyAlignment="1">
      <alignment horizontal="center"/>
    </xf>
    <xf numFmtId="164" fontId="5" fillId="2" borderId="20" xfId="0" applyNumberFormat="1" applyFont="1" applyFill="1" applyBorder="1" applyAlignment="1">
      <alignment horizontal="center"/>
    </xf>
    <xf numFmtId="164" fontId="5" fillId="2" borderId="21" xfId="0" applyNumberFormat="1" applyFont="1" applyFill="1" applyBorder="1" applyAlignment="1">
      <alignment horizontal="center"/>
    </xf>
    <xf numFmtId="164" fontId="5" fillId="2" borderId="22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220B-4EC5-4D32-8D8A-D06368B9513C}">
  <sheetPr codeName="Sheet1"/>
  <dimension ref="A1:V27"/>
  <sheetViews>
    <sheetView workbookViewId="0">
      <selection sqref="A1:N20"/>
    </sheetView>
  </sheetViews>
  <sheetFormatPr defaultRowHeight="15" x14ac:dyDescent="0.25"/>
  <cols>
    <col min="1" max="1" width="6.5703125" bestFit="1" customWidth="1"/>
    <col min="2" max="2" width="8.140625" bestFit="1" customWidth="1"/>
    <col min="3" max="14" width="9" customWidth="1"/>
  </cols>
  <sheetData>
    <row r="1" spans="1:22" ht="16.5" x14ac:dyDescent="0.3">
      <c r="A1" s="110" t="s">
        <v>0</v>
      </c>
      <c r="B1" s="139"/>
      <c r="C1" s="111" t="s">
        <v>5</v>
      </c>
      <c r="D1" s="111"/>
      <c r="E1" s="112"/>
      <c r="F1" s="113" t="s">
        <v>6</v>
      </c>
      <c r="G1" s="111"/>
      <c r="H1" s="112"/>
      <c r="I1" s="113" t="s">
        <v>7</v>
      </c>
      <c r="J1" s="111"/>
      <c r="K1" s="112"/>
      <c r="L1" s="111" t="s">
        <v>8</v>
      </c>
      <c r="M1" s="111"/>
      <c r="N1" s="114"/>
    </row>
    <row r="2" spans="1:22" ht="16.5" x14ac:dyDescent="0.3">
      <c r="A2" s="138"/>
      <c r="B2" s="140"/>
      <c r="C2" s="116" t="s">
        <v>13</v>
      </c>
      <c r="D2" s="116" t="s">
        <v>12</v>
      </c>
      <c r="E2" s="103" t="s">
        <v>14</v>
      </c>
      <c r="F2" s="117" t="s">
        <v>13</v>
      </c>
      <c r="G2" s="116" t="s">
        <v>12</v>
      </c>
      <c r="H2" s="103" t="s">
        <v>14</v>
      </c>
      <c r="I2" s="117" t="s">
        <v>13</v>
      </c>
      <c r="J2" s="116" t="s">
        <v>12</v>
      </c>
      <c r="K2" s="103" t="s">
        <v>14</v>
      </c>
      <c r="L2" s="116" t="s">
        <v>13</v>
      </c>
      <c r="M2" s="116" t="s">
        <v>12</v>
      </c>
      <c r="N2" s="118" t="s">
        <v>14</v>
      </c>
      <c r="P2" s="11" t="s">
        <v>515</v>
      </c>
      <c r="Q2" s="11" t="s">
        <v>516</v>
      </c>
      <c r="R2" s="11" t="s">
        <v>517</v>
      </c>
      <c r="T2" s="11" t="s">
        <v>519</v>
      </c>
      <c r="U2" s="11" t="s">
        <v>520</v>
      </c>
      <c r="V2" s="11" t="s">
        <v>521</v>
      </c>
    </row>
    <row r="3" spans="1:22" ht="16.5" x14ac:dyDescent="0.3">
      <c r="A3" s="119" t="s">
        <v>1</v>
      </c>
      <c r="B3" s="120" t="s">
        <v>15</v>
      </c>
      <c r="C3" s="121">
        <v>0.86473816506074574</v>
      </c>
      <c r="D3" s="121">
        <v>0.83174262715719627</v>
      </c>
      <c r="E3" s="122">
        <v>0.91199385609491268</v>
      </c>
      <c r="F3" s="123">
        <v>0.85697528278173429</v>
      </c>
      <c r="G3" s="121">
        <v>0.83017648702659785</v>
      </c>
      <c r="H3" s="122">
        <v>0.91183019517491581</v>
      </c>
      <c r="I3" s="123">
        <v>0.88353581901968992</v>
      </c>
      <c r="J3" s="121">
        <v>0.82270438320889594</v>
      </c>
      <c r="K3" s="122">
        <v>0.90418500569370508</v>
      </c>
      <c r="L3" s="121">
        <v>0.87122329283619604</v>
      </c>
      <c r="M3" s="121">
        <v>0.82900630350454718</v>
      </c>
      <c r="N3" s="124">
        <v>0.90955350758719322</v>
      </c>
      <c r="P3" s="1">
        <f>AVERAGE(C3,F3,I3,L3)</f>
        <v>0.86911813992459153</v>
      </c>
      <c r="Q3" s="1">
        <f t="shared" ref="Q3:R15" si="0">AVERAGE(D3,G3,J3,M3)</f>
        <v>0.82840745022430928</v>
      </c>
      <c r="R3" s="1">
        <f t="shared" si="0"/>
        <v>0.90939064113768175</v>
      </c>
      <c r="T3" s="1">
        <f>AVERAGE(I3,L3)</f>
        <v>0.87737955592794292</v>
      </c>
      <c r="U3" s="1">
        <f t="shared" ref="U3:V15" si="1">AVERAGE(J3,M3)</f>
        <v>0.82585534335672151</v>
      </c>
      <c r="V3" s="1">
        <f t="shared" si="1"/>
        <v>0.90686925664044915</v>
      </c>
    </row>
    <row r="4" spans="1:22" ht="16.5" x14ac:dyDescent="0.3">
      <c r="A4" s="119"/>
      <c r="B4" s="120" t="s">
        <v>16</v>
      </c>
      <c r="C4" s="125">
        <v>2.1436455637728089E-2</v>
      </c>
      <c r="D4" s="125">
        <v>1.7159719973642022E-2</v>
      </c>
      <c r="E4" s="126">
        <v>9.7902793443118089E-3</v>
      </c>
      <c r="F4" s="127">
        <v>2.0402350513567868E-2</v>
      </c>
      <c r="G4" s="125">
        <v>1.6206960971782512E-2</v>
      </c>
      <c r="H4" s="126">
        <v>9.0182715410976524E-3</v>
      </c>
      <c r="I4" s="127">
        <v>2.1618951735929062E-2</v>
      </c>
      <c r="J4" s="125">
        <v>1.8625144517557871E-2</v>
      </c>
      <c r="K4" s="126">
        <v>1.114962016910395E-2</v>
      </c>
      <c r="L4" s="125">
        <v>1.547207426707886E-2</v>
      </c>
      <c r="M4" s="125">
        <v>1.7105088367507119E-2</v>
      </c>
      <c r="N4" s="128">
        <v>1.015304968933212E-2</v>
      </c>
      <c r="P4" s="1"/>
      <c r="Q4" s="1"/>
      <c r="R4" s="1"/>
      <c r="T4" s="1"/>
      <c r="U4" s="1"/>
      <c r="V4" s="1"/>
    </row>
    <row r="5" spans="1:22" ht="16.5" x14ac:dyDescent="0.3">
      <c r="A5" s="119" t="s">
        <v>2</v>
      </c>
      <c r="B5" s="120" t="s">
        <v>15</v>
      </c>
      <c r="C5" s="121">
        <v>0.8375576036866359</v>
      </c>
      <c r="D5" s="121">
        <v>0.83250113196611686</v>
      </c>
      <c r="E5" s="122">
        <v>0.91524668308572343</v>
      </c>
      <c r="F5" s="123">
        <v>0.84533305404273151</v>
      </c>
      <c r="G5" s="121">
        <v>0.83404200211214596</v>
      </c>
      <c r="H5" s="122">
        <v>0.91540954953523479</v>
      </c>
      <c r="I5" s="123">
        <v>0.8925764558022623</v>
      </c>
      <c r="J5" s="121">
        <v>0.82781765160513943</v>
      </c>
      <c r="K5" s="122">
        <v>0.90662482455443438</v>
      </c>
      <c r="L5" s="121">
        <v>0.87121491411813989</v>
      </c>
      <c r="M5" s="121">
        <v>0.83283260181410523</v>
      </c>
      <c r="N5" s="124">
        <v>0.91199359127141744</v>
      </c>
      <c r="P5" s="1">
        <f t="shared" ref="P5:P15" si="2">AVERAGE(C5,F5,I5,L5)</f>
        <v>0.8616705069124424</v>
      </c>
      <c r="Q5" s="1">
        <f t="shared" si="0"/>
        <v>0.83179834687437681</v>
      </c>
      <c r="R5" s="1">
        <f t="shared" si="0"/>
        <v>0.91231866211170254</v>
      </c>
      <c r="T5" s="1">
        <f t="shared" ref="T5:T15" si="3">AVERAGE(I5,L5)</f>
        <v>0.8818956849602011</v>
      </c>
      <c r="U5" s="1">
        <f t="shared" si="1"/>
        <v>0.83032512670962233</v>
      </c>
      <c r="V5" s="1">
        <f t="shared" si="1"/>
        <v>0.90930920791292591</v>
      </c>
    </row>
    <row r="6" spans="1:22" ht="16.5" x14ac:dyDescent="0.3">
      <c r="A6" s="119"/>
      <c r="B6" s="120" t="s">
        <v>16</v>
      </c>
      <c r="C6" s="125">
        <v>1.887976606521018E-2</v>
      </c>
      <c r="D6" s="125">
        <v>1.646979078870436E-2</v>
      </c>
      <c r="E6" s="126">
        <v>8.8611201513600583E-3</v>
      </c>
      <c r="F6" s="127">
        <v>2.2266365989049339E-2</v>
      </c>
      <c r="G6" s="125">
        <v>1.8647449790416219E-2</v>
      </c>
      <c r="H6" s="126">
        <v>9.8374070963947822E-3</v>
      </c>
      <c r="I6" s="127">
        <v>2.1354604165430349E-2</v>
      </c>
      <c r="J6" s="125">
        <v>1.716060341196075E-2</v>
      </c>
      <c r="K6" s="126">
        <v>9.8908602560442444E-3</v>
      </c>
      <c r="L6" s="125">
        <v>1.7099159734147211E-2</v>
      </c>
      <c r="M6" s="125">
        <v>1.4532366767676219E-2</v>
      </c>
      <c r="N6" s="128">
        <v>8.7662322372962804E-3</v>
      </c>
      <c r="P6" s="1"/>
      <c r="Q6" s="1"/>
      <c r="R6" s="1"/>
      <c r="T6" s="1"/>
      <c r="U6" s="1"/>
      <c r="V6" s="1"/>
    </row>
    <row r="7" spans="1:22" ht="16.5" x14ac:dyDescent="0.3">
      <c r="A7" s="119" t="s">
        <v>3</v>
      </c>
      <c r="B7" s="120" t="s">
        <v>15</v>
      </c>
      <c r="C7" s="121">
        <v>0.88739002932551314</v>
      </c>
      <c r="D7" s="121">
        <v>0.81453073184682157</v>
      </c>
      <c r="E7" s="122">
        <v>0.89849209501867011</v>
      </c>
      <c r="F7" s="123">
        <v>0.89257226644323406</v>
      </c>
      <c r="G7" s="121">
        <v>0.81886130670326018</v>
      </c>
      <c r="H7" s="122">
        <v>0.90076692884192688</v>
      </c>
      <c r="I7" s="123">
        <v>0.93463343108504393</v>
      </c>
      <c r="J7" s="121">
        <v>0.77972375757403178</v>
      </c>
      <c r="K7" s="122">
        <v>0.86725510447286891</v>
      </c>
      <c r="L7" s="121">
        <v>0.9378759949727693</v>
      </c>
      <c r="M7" s="121">
        <v>0.76870260369429155</v>
      </c>
      <c r="N7" s="124">
        <v>0.85798257461401983</v>
      </c>
      <c r="P7" s="1">
        <f t="shared" si="2"/>
        <v>0.91311793045664014</v>
      </c>
      <c r="Q7" s="1">
        <f t="shared" si="0"/>
        <v>0.79545459995460133</v>
      </c>
      <c r="R7" s="1">
        <f t="shared" si="0"/>
        <v>0.88112417573687141</v>
      </c>
      <c r="T7" s="1">
        <f t="shared" si="3"/>
        <v>0.93625471302890662</v>
      </c>
      <c r="U7" s="1">
        <f t="shared" si="1"/>
        <v>0.77421318063416167</v>
      </c>
      <c r="V7" s="1">
        <f t="shared" si="1"/>
        <v>0.86261883954344443</v>
      </c>
    </row>
    <row r="8" spans="1:22" ht="16.5" x14ac:dyDescent="0.3">
      <c r="A8" s="119"/>
      <c r="B8" s="120" t="s">
        <v>16</v>
      </c>
      <c r="C8" s="125">
        <v>3.012607663383144E-2</v>
      </c>
      <c r="D8" s="125">
        <v>1.9525309953859999E-2</v>
      </c>
      <c r="E8" s="126">
        <v>1.022036510747025E-2</v>
      </c>
      <c r="F8" s="127">
        <v>2.2332687116181391E-2</v>
      </c>
      <c r="G8" s="125">
        <v>1.4757530819721559E-2</v>
      </c>
      <c r="H8" s="126">
        <v>8.0088319834321284E-3</v>
      </c>
      <c r="I8" s="127">
        <v>1.455722451269701E-2</v>
      </c>
      <c r="J8" s="125">
        <v>1.034381290272372E-2</v>
      </c>
      <c r="K8" s="126">
        <v>6.6612477539891683E-3</v>
      </c>
      <c r="L8" s="125">
        <v>1.3908400040749501E-2</v>
      </c>
      <c r="M8" s="125">
        <v>1.418735014209643E-2</v>
      </c>
      <c r="N8" s="128">
        <v>1.101777327952865E-2</v>
      </c>
      <c r="P8" s="1"/>
      <c r="Q8" s="1"/>
      <c r="R8" s="1"/>
      <c r="T8" s="1"/>
      <c r="U8" s="1"/>
      <c r="V8" s="1"/>
    </row>
    <row r="9" spans="1:22" ht="16.5" x14ac:dyDescent="0.3">
      <c r="A9" s="119" t="s">
        <v>4</v>
      </c>
      <c r="B9" s="120" t="s">
        <v>15</v>
      </c>
      <c r="C9" s="121">
        <v>0.79165479681608719</v>
      </c>
      <c r="D9" s="121">
        <v>0.77735457473541358</v>
      </c>
      <c r="E9" s="122">
        <v>0.88612881014803635</v>
      </c>
      <c r="F9" s="123">
        <v>0.78385421030582314</v>
      </c>
      <c r="G9" s="121">
        <v>0.74808449230692486</v>
      </c>
      <c r="H9" s="122">
        <v>0.867581367018882</v>
      </c>
      <c r="I9" s="123">
        <v>0.79740259740259734</v>
      </c>
      <c r="J9" s="121">
        <v>0.78974421649343296</v>
      </c>
      <c r="K9" s="122">
        <v>0.89328275204576146</v>
      </c>
      <c r="L9" s="121">
        <v>0.786459991621282</v>
      </c>
      <c r="M9" s="121">
        <v>0.7640499797124396</v>
      </c>
      <c r="N9" s="124">
        <v>0.87815841741479306</v>
      </c>
      <c r="P9" s="1">
        <f t="shared" si="2"/>
        <v>0.78984289903644744</v>
      </c>
      <c r="Q9" s="1">
        <f t="shared" si="0"/>
        <v>0.76980831581205267</v>
      </c>
      <c r="R9" s="1">
        <f t="shared" si="0"/>
        <v>0.88128783665686816</v>
      </c>
      <c r="T9" s="1">
        <f t="shared" si="3"/>
        <v>0.79193129451193967</v>
      </c>
      <c r="U9" s="1">
        <f t="shared" si="1"/>
        <v>0.77689709810293628</v>
      </c>
      <c r="V9" s="1">
        <f t="shared" si="1"/>
        <v>0.88572058473027726</v>
      </c>
    </row>
    <row r="10" spans="1:22" ht="16.5" x14ac:dyDescent="0.3">
      <c r="A10" s="119"/>
      <c r="B10" s="120" t="s">
        <v>16</v>
      </c>
      <c r="C10" s="125">
        <v>3.7832017314964293E-2</v>
      </c>
      <c r="D10" s="125">
        <v>2.791660714363068E-2</v>
      </c>
      <c r="E10" s="126">
        <v>1.370130374417349E-2</v>
      </c>
      <c r="F10" s="127">
        <v>4.2443955870889373E-2</v>
      </c>
      <c r="G10" s="125">
        <v>2.739293401449815E-2</v>
      </c>
      <c r="H10" s="126">
        <v>1.2817280935589559E-2</v>
      </c>
      <c r="I10" s="127">
        <v>2.7068738655771151E-2</v>
      </c>
      <c r="J10" s="125">
        <v>2.1773002199272251E-2</v>
      </c>
      <c r="K10" s="126">
        <v>1.121723230674803E-2</v>
      </c>
      <c r="L10" s="125">
        <v>4.6934815227153613E-2</v>
      </c>
      <c r="M10" s="125">
        <v>3.3882939107155542E-2</v>
      </c>
      <c r="N10" s="128">
        <v>1.6176473365439929E-2</v>
      </c>
      <c r="P10" s="1"/>
      <c r="Q10" s="1"/>
      <c r="R10" s="1"/>
      <c r="T10" s="1"/>
      <c r="U10" s="1"/>
      <c r="V10" s="1"/>
    </row>
    <row r="11" spans="1:22" ht="16.5" x14ac:dyDescent="0.3">
      <c r="A11" s="119" t="s">
        <v>9</v>
      </c>
      <c r="B11" s="120" t="s">
        <v>15</v>
      </c>
      <c r="C11" s="121">
        <v>0.85372434017595311</v>
      </c>
      <c r="D11" s="121">
        <v>0.8285672032604543</v>
      </c>
      <c r="E11" s="122">
        <v>0.91117634596541408</v>
      </c>
      <c r="F11" s="123">
        <v>0.89191453707582746</v>
      </c>
      <c r="G11" s="121">
        <v>0.73048823649436789</v>
      </c>
      <c r="H11" s="122">
        <v>0.83406265723895034</v>
      </c>
      <c r="I11" s="123">
        <v>0.87444072056975275</v>
      </c>
      <c r="J11" s="121">
        <v>0.82055466669992005</v>
      </c>
      <c r="K11" s="122">
        <v>0.90385741903021644</v>
      </c>
      <c r="L11" s="121">
        <v>0.89256388772517803</v>
      </c>
      <c r="M11" s="121">
        <v>0.76739808322916492</v>
      </c>
      <c r="N11" s="124">
        <v>0.86367919281798677</v>
      </c>
      <c r="P11" s="1">
        <f t="shared" si="2"/>
        <v>0.87816087138667775</v>
      </c>
      <c r="Q11" s="1">
        <f t="shared" si="0"/>
        <v>0.78675204742097682</v>
      </c>
      <c r="R11" s="1">
        <f t="shared" si="0"/>
        <v>0.87819390376314188</v>
      </c>
      <c r="T11" s="1">
        <f t="shared" si="3"/>
        <v>0.88350230414746544</v>
      </c>
      <c r="U11" s="1">
        <f t="shared" si="1"/>
        <v>0.79397637496454254</v>
      </c>
      <c r="V11" s="1">
        <f t="shared" si="1"/>
        <v>0.8837683059241016</v>
      </c>
    </row>
    <row r="12" spans="1:22" ht="16.5" x14ac:dyDescent="0.3">
      <c r="A12" s="119"/>
      <c r="B12" s="120" t="s">
        <v>16</v>
      </c>
      <c r="C12" s="125">
        <v>2.0831397254624771E-2</v>
      </c>
      <c r="D12" s="125">
        <v>1.249175156544549E-2</v>
      </c>
      <c r="E12" s="126">
        <v>7.060438046636296E-3</v>
      </c>
      <c r="F12" s="127">
        <v>2.1966651490256599E-2</v>
      </c>
      <c r="G12" s="125">
        <v>2.3735242304499391E-2</v>
      </c>
      <c r="H12" s="126">
        <v>1.9471261043319602E-2</v>
      </c>
      <c r="I12" s="127">
        <v>2.2348732089542481E-2</v>
      </c>
      <c r="J12" s="125">
        <v>1.4453699099182231E-2</v>
      </c>
      <c r="K12" s="126">
        <v>7.9972665378503956E-3</v>
      </c>
      <c r="L12" s="125">
        <v>1.5041540486351781E-2</v>
      </c>
      <c r="M12" s="125">
        <v>1.949207555067016E-2</v>
      </c>
      <c r="N12" s="128">
        <v>1.454898135759998E-2</v>
      </c>
      <c r="P12" s="1"/>
      <c r="Q12" s="1"/>
      <c r="R12" s="1"/>
      <c r="T12" s="1"/>
      <c r="U12" s="1"/>
      <c r="V12" s="1"/>
    </row>
    <row r="13" spans="1:22" ht="16.5" x14ac:dyDescent="0.3">
      <c r="A13" s="119" t="s">
        <v>10</v>
      </c>
      <c r="B13" s="120" t="s">
        <v>15</v>
      </c>
      <c r="C13" s="121">
        <v>0.8336866359447006</v>
      </c>
      <c r="D13" s="121">
        <v>0.83102018722032989</v>
      </c>
      <c r="E13" s="122">
        <v>0.91475834856068428</v>
      </c>
      <c r="F13" s="123">
        <v>0.87248428990364479</v>
      </c>
      <c r="G13" s="121">
        <v>0.82268854444089123</v>
      </c>
      <c r="H13" s="122">
        <v>0.90548449458435942</v>
      </c>
      <c r="I13" s="123">
        <v>0.83369082530372862</v>
      </c>
      <c r="J13" s="121">
        <v>0.83420944731504698</v>
      </c>
      <c r="K13" s="122">
        <v>0.91671009771986967</v>
      </c>
      <c r="L13" s="121">
        <v>0.8809342270632593</v>
      </c>
      <c r="M13" s="121">
        <v>0.83121372265944782</v>
      </c>
      <c r="N13" s="124">
        <v>0.91003892905378569</v>
      </c>
      <c r="P13" s="1">
        <f t="shared" si="2"/>
        <v>0.8551989945538333</v>
      </c>
      <c r="Q13" s="1">
        <f t="shared" si="0"/>
        <v>0.82978297540892898</v>
      </c>
      <c r="R13" s="1">
        <f t="shared" si="0"/>
        <v>0.91174796747967479</v>
      </c>
      <c r="T13" s="1">
        <f t="shared" si="3"/>
        <v>0.85731252618349396</v>
      </c>
      <c r="U13" s="1">
        <f t="shared" si="1"/>
        <v>0.8327115849872474</v>
      </c>
      <c r="V13" s="1">
        <f t="shared" si="1"/>
        <v>0.91337451338682762</v>
      </c>
    </row>
    <row r="14" spans="1:22" ht="16.5" x14ac:dyDescent="0.3">
      <c r="A14" s="119"/>
      <c r="B14" s="120" t="s">
        <v>16</v>
      </c>
      <c r="C14" s="125">
        <v>2.215932895701345E-2</v>
      </c>
      <c r="D14" s="125">
        <v>1.8060327667321598E-2</v>
      </c>
      <c r="E14" s="126">
        <v>9.4890225367602835E-3</v>
      </c>
      <c r="F14" s="127">
        <v>2.650603053825204E-2</v>
      </c>
      <c r="G14" s="125">
        <v>1.5539481029799729E-2</v>
      </c>
      <c r="H14" s="126">
        <v>8.4743194863130516E-3</v>
      </c>
      <c r="I14" s="127">
        <v>2.0762116762895119E-2</v>
      </c>
      <c r="J14" s="125">
        <v>1.417499778868238E-2</v>
      </c>
      <c r="K14" s="126">
        <v>7.2722691453014016E-3</v>
      </c>
      <c r="L14" s="125">
        <v>1.836629953015232E-2</v>
      </c>
      <c r="M14" s="125">
        <v>1.182619287020923E-2</v>
      </c>
      <c r="N14" s="128">
        <v>7.0344373466826498E-3</v>
      </c>
      <c r="P14" s="1"/>
      <c r="Q14" s="1"/>
      <c r="R14" s="1"/>
      <c r="T14" s="1"/>
      <c r="U14" s="1"/>
      <c r="V14" s="1"/>
    </row>
    <row r="15" spans="1:22" ht="16.5" x14ac:dyDescent="0.3">
      <c r="A15" s="119" t="s">
        <v>11</v>
      </c>
      <c r="B15" s="120" t="s">
        <v>15</v>
      </c>
      <c r="C15" s="121">
        <v>0.86863426895684959</v>
      </c>
      <c r="D15" s="121">
        <v>0.82385541716477895</v>
      </c>
      <c r="E15" s="122">
        <v>0.90662482455443438</v>
      </c>
      <c r="F15" s="123">
        <v>0.87185169669040641</v>
      </c>
      <c r="G15" s="121">
        <v>0.82845237236823777</v>
      </c>
      <c r="H15" s="122">
        <v>0.90922830433516066</v>
      </c>
      <c r="I15" s="123">
        <v>0.89061164641809787</v>
      </c>
      <c r="J15" s="121">
        <v>0.83532448151120542</v>
      </c>
      <c r="K15" s="122">
        <v>0.91166547496093853</v>
      </c>
      <c r="L15" s="121">
        <v>0.89190615835777132</v>
      </c>
      <c r="M15" s="121">
        <v>0.83375315609151168</v>
      </c>
      <c r="N15" s="124">
        <v>0.91052805804931014</v>
      </c>
      <c r="P15" s="1">
        <f t="shared" si="2"/>
        <v>0.88075094260578135</v>
      </c>
      <c r="Q15" s="1">
        <f t="shared" si="0"/>
        <v>0.83034635678393354</v>
      </c>
      <c r="R15" s="1">
        <f t="shared" si="0"/>
        <v>0.90951166547496098</v>
      </c>
      <c r="T15" s="1">
        <f t="shared" si="3"/>
        <v>0.89125890238793459</v>
      </c>
      <c r="U15" s="1">
        <f t="shared" si="1"/>
        <v>0.8345388188013585</v>
      </c>
      <c r="V15" s="1">
        <f t="shared" si="1"/>
        <v>0.91109676650512439</v>
      </c>
    </row>
    <row r="16" spans="1:22" ht="17.25" thickBot="1" x14ac:dyDescent="0.35">
      <c r="A16" s="129"/>
      <c r="B16" s="130" t="s">
        <v>16</v>
      </c>
      <c r="C16" s="131">
        <v>2.169271019065537E-2</v>
      </c>
      <c r="D16" s="131">
        <v>1.4403613248301051E-2</v>
      </c>
      <c r="E16" s="132">
        <v>8.0009004663255789E-3</v>
      </c>
      <c r="F16" s="133">
        <v>2.1559643543706219E-2</v>
      </c>
      <c r="G16" s="131">
        <v>1.6106051493635289E-2</v>
      </c>
      <c r="H16" s="132">
        <v>8.8605281257324447E-3</v>
      </c>
      <c r="I16" s="133">
        <v>1.5703989317114881E-2</v>
      </c>
      <c r="J16" s="131">
        <v>1.430710421391247E-2</v>
      </c>
      <c r="K16" s="132">
        <v>8.4716310911401617E-3</v>
      </c>
      <c r="L16" s="131">
        <v>1.6902750753790548E-2</v>
      </c>
      <c r="M16" s="131">
        <v>1.205233928829273E-2</v>
      </c>
      <c r="N16" s="134">
        <v>7.5289871343222547E-3</v>
      </c>
      <c r="P16" s="1"/>
      <c r="Q16" s="1"/>
      <c r="R16" s="1"/>
    </row>
    <row r="17" spans="1:19" x14ac:dyDescent="0.25">
      <c r="A17" s="135" t="s">
        <v>19</v>
      </c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</row>
    <row r="18" spans="1:19" x14ac:dyDescent="0.25">
      <c r="A18" s="136"/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</row>
    <row r="19" spans="1:19" x14ac:dyDescent="0.25">
      <c r="A19" s="137" t="s">
        <v>17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</row>
    <row r="20" spans="1:19" x14ac:dyDescent="0.25">
      <c r="A20" s="137" t="s">
        <v>18</v>
      </c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</row>
    <row r="21" spans="1:19" x14ac:dyDescent="0.25">
      <c r="R21" s="1">
        <f>MAX(C3,C5,C7,C9,C11,C13,C15,F3,F5,F7,F9,F11,F13,F15,I3,I5,I7,I9,I11,I13,I15,L3,L5,L7,L9,L11,L13,L15)</f>
        <v>0.9378759949727693</v>
      </c>
      <c r="S21" s="1">
        <f>MAX(D3,D5,D7,D9,D11,D13,D15,G15,G3,G5,G7,G9,G11,G13,J3,J5,J7,J9,J11,J13,J15,M3,M5,M7,M9,M11,M13,M15)</f>
        <v>0.83532448151120542</v>
      </c>
    </row>
    <row r="24" spans="1:19" x14ac:dyDescent="0.25">
      <c r="C24" t="s">
        <v>518</v>
      </c>
      <c r="D24" t="s">
        <v>518</v>
      </c>
      <c r="E24" t="s">
        <v>518</v>
      </c>
      <c r="F24" t="s">
        <v>518</v>
      </c>
      <c r="G24" t="s">
        <v>518</v>
      </c>
      <c r="H24" t="s">
        <v>518</v>
      </c>
      <c r="I24" t="s">
        <v>518</v>
      </c>
      <c r="J24" t="s">
        <v>518</v>
      </c>
      <c r="K24" t="s">
        <v>518</v>
      </c>
      <c r="L24" t="s">
        <v>518</v>
      </c>
      <c r="M24" t="s">
        <v>518</v>
      </c>
      <c r="N24" t="s">
        <v>518</v>
      </c>
    </row>
    <row r="25" spans="1:19" x14ac:dyDescent="0.25">
      <c r="C25" s="1">
        <f>AVERAGE(C3,C5,C7,C9,C15,C13,C11)</f>
        <v>0.84819797713806921</v>
      </c>
      <c r="D25" s="1">
        <f t="shared" ref="D25:N25" si="4">AVERAGE(D3,D5,D7,D9,D15,D13,D11)</f>
        <v>0.81993883905015874</v>
      </c>
      <c r="E25" s="1">
        <f t="shared" si="4"/>
        <v>0.90634585191826778</v>
      </c>
      <c r="F25" s="1">
        <f t="shared" si="4"/>
        <v>0.85928361960620026</v>
      </c>
      <c r="G25" s="1">
        <f t="shared" si="4"/>
        <v>0.80182763449320349</v>
      </c>
      <c r="H25" s="1">
        <f t="shared" si="4"/>
        <v>0.89205192810420431</v>
      </c>
      <c r="I25" s="1">
        <f t="shared" si="4"/>
        <v>0.8724130708001675</v>
      </c>
      <c r="J25" s="1">
        <f t="shared" si="4"/>
        <v>0.8157255149153817</v>
      </c>
      <c r="K25" s="1">
        <f t="shared" si="4"/>
        <v>0.90051152549682778</v>
      </c>
      <c r="L25" s="1">
        <f t="shared" si="4"/>
        <v>0.87602549524208506</v>
      </c>
      <c r="M25" s="1">
        <f t="shared" si="4"/>
        <v>0.80385092152935833</v>
      </c>
      <c r="N25" s="1">
        <f t="shared" si="4"/>
        <v>0.89170489582978674</v>
      </c>
    </row>
    <row r="27" spans="1:19" x14ac:dyDescent="0.25">
      <c r="C27" s="1">
        <f>AVERAGE(C25,F25,I25,L25)</f>
        <v>0.86398004069663048</v>
      </c>
      <c r="D27" s="1">
        <f t="shared" ref="D27:E27" si="5">AVERAGE(D25,G25,J25,M25)</f>
        <v>0.81033572749702554</v>
      </c>
      <c r="E27" s="1">
        <f t="shared" si="5"/>
        <v>0.89765355033727157</v>
      </c>
      <c r="F27" s="1"/>
    </row>
  </sheetData>
  <mergeCells count="15">
    <mergeCell ref="A17:N18"/>
    <mergeCell ref="A19:N19"/>
    <mergeCell ref="A20:N20"/>
    <mergeCell ref="A15:A16"/>
    <mergeCell ref="C1:E1"/>
    <mergeCell ref="F1:H1"/>
    <mergeCell ref="I1:K1"/>
    <mergeCell ref="L1:N1"/>
    <mergeCell ref="A1:B2"/>
    <mergeCell ref="A3:A4"/>
    <mergeCell ref="A5:A6"/>
    <mergeCell ref="A7:A8"/>
    <mergeCell ref="A9:A10"/>
    <mergeCell ref="A11:A12"/>
    <mergeCell ref="A13:A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C89A-799C-497B-BB40-D07B084CE1D7}">
  <sheetPr codeName="Sheet10"/>
  <dimension ref="A1:Y13"/>
  <sheetViews>
    <sheetView workbookViewId="0">
      <selection sqref="A1:N8"/>
    </sheetView>
  </sheetViews>
  <sheetFormatPr defaultRowHeight="15" x14ac:dyDescent="0.25"/>
  <cols>
    <col min="1" max="1" width="6.5703125" bestFit="1" customWidth="1"/>
    <col min="2" max="2" width="8.140625" bestFit="1" customWidth="1"/>
    <col min="3" max="3" width="6.85546875" bestFit="1" customWidth="1"/>
    <col min="4" max="4" width="6.5703125" bestFit="1" customWidth="1"/>
    <col min="5" max="5" width="9" bestFit="1" customWidth="1"/>
    <col min="6" max="6" width="6.85546875" bestFit="1" customWidth="1"/>
    <col min="7" max="7" width="6.5703125" bestFit="1" customWidth="1"/>
    <col min="8" max="8" width="9" bestFit="1" customWidth="1"/>
    <col min="9" max="9" width="6.85546875" bestFit="1" customWidth="1"/>
    <col min="10" max="10" width="6.5703125" bestFit="1" customWidth="1"/>
    <col min="11" max="11" width="9" bestFit="1" customWidth="1"/>
    <col min="12" max="12" width="6.85546875" bestFit="1" customWidth="1"/>
    <col min="13" max="13" width="6.5703125" bestFit="1" customWidth="1"/>
    <col min="14" max="14" width="9" bestFit="1" customWidth="1"/>
  </cols>
  <sheetData>
    <row r="1" spans="1:25" ht="16.5" x14ac:dyDescent="0.3">
      <c r="A1" s="110" t="s">
        <v>0</v>
      </c>
      <c r="B1" s="139"/>
      <c r="C1" s="111" t="s">
        <v>20</v>
      </c>
      <c r="D1" s="111"/>
      <c r="E1" s="111"/>
      <c r="F1" s="113" t="s">
        <v>21</v>
      </c>
      <c r="G1" s="113"/>
      <c r="H1" s="113"/>
      <c r="I1" s="113" t="s">
        <v>22</v>
      </c>
      <c r="J1" s="113"/>
      <c r="K1" s="113"/>
      <c r="L1" s="113" t="s">
        <v>23</v>
      </c>
      <c r="M1" s="111"/>
      <c r="N1" s="114"/>
    </row>
    <row r="2" spans="1:25" ht="16.5" x14ac:dyDescent="0.3">
      <c r="A2" s="138"/>
      <c r="B2" s="140"/>
      <c r="C2" s="116" t="s">
        <v>13</v>
      </c>
      <c r="D2" s="116" t="s">
        <v>12</v>
      </c>
      <c r="E2" s="103" t="s">
        <v>14</v>
      </c>
      <c r="F2" s="117" t="s">
        <v>13</v>
      </c>
      <c r="G2" s="116" t="s">
        <v>12</v>
      </c>
      <c r="H2" s="103" t="s">
        <v>14</v>
      </c>
      <c r="I2" s="117" t="s">
        <v>13</v>
      </c>
      <c r="J2" s="116" t="s">
        <v>12</v>
      </c>
      <c r="K2" s="103" t="s">
        <v>14</v>
      </c>
      <c r="L2" s="116" t="s">
        <v>13</v>
      </c>
      <c r="M2" s="116" t="s">
        <v>12</v>
      </c>
      <c r="N2" s="118" t="s">
        <v>14</v>
      </c>
      <c r="P2" s="11" t="s">
        <v>515</v>
      </c>
      <c r="Q2" s="11" t="s">
        <v>516</v>
      </c>
      <c r="R2" s="11" t="s">
        <v>517</v>
      </c>
      <c r="T2" s="11" t="s">
        <v>519</v>
      </c>
      <c r="U2" s="11" t="s">
        <v>520</v>
      </c>
      <c r="V2" s="11" t="s">
        <v>521</v>
      </c>
    </row>
    <row r="3" spans="1:25" ht="16.5" x14ac:dyDescent="0.3">
      <c r="A3" s="119" t="s">
        <v>522</v>
      </c>
      <c r="B3" s="120" t="s">
        <v>15</v>
      </c>
      <c r="C3" s="121">
        <v>0.8091772151898734</v>
      </c>
      <c r="D3" s="121">
        <v>0.81148576970209763</v>
      </c>
      <c r="E3" s="122">
        <v>0.90341463414634138</v>
      </c>
      <c r="F3" s="123">
        <v>0.81645569620253156</v>
      </c>
      <c r="G3" s="121">
        <v>0.82048646877571785</v>
      </c>
      <c r="H3" s="122">
        <v>0.90821138211382113</v>
      </c>
      <c r="I3" s="123">
        <v>0.79367088607594938</v>
      </c>
      <c r="J3" s="121">
        <v>0.82460678281991984</v>
      </c>
      <c r="K3" s="122">
        <v>0.91325203252032527</v>
      </c>
      <c r="L3" s="121">
        <v>0.83955696202531649</v>
      </c>
      <c r="M3" s="121">
        <v>0.83656267302131204</v>
      </c>
      <c r="N3" s="124">
        <v>0.91577235772357723</v>
      </c>
      <c r="P3" s="1">
        <f>AVERAGE(C3,F3,I3,L3)</f>
        <v>0.81471518987341773</v>
      </c>
      <c r="Q3" s="1">
        <f t="shared" ref="Q3:R3" si="0">AVERAGE(D3,G3,J3,M3)</f>
        <v>0.82328542357976175</v>
      </c>
      <c r="R3" s="1">
        <f t="shared" si="0"/>
        <v>0.91016260162601625</v>
      </c>
      <c r="T3" s="1">
        <f>AVERAGE(I3,L3)</f>
        <v>0.81661392405063293</v>
      </c>
      <c r="U3" s="1">
        <f t="shared" ref="U3:V3" si="1">AVERAGE(J3,M3)</f>
        <v>0.83058472792061599</v>
      </c>
      <c r="V3" s="1">
        <f t="shared" si="1"/>
        <v>0.91451219512195125</v>
      </c>
      <c r="X3" s="1" t="e">
        <f>MIN(C3,#REF!,#REF!,#REF!,#REF!,#REF!,#REF!,F3,#REF!,#REF!,#REF!,#REF!,#REF!,#REF!,I3,#REF!,#REF!,#REF!,#REF!,#REF!,#REF!,L3,#REF!,#REF!,#REF!,#REF!,#REF!,#REF!)</f>
        <v>#REF!</v>
      </c>
      <c r="Y3" s="1" t="e">
        <f>MIN(D3,#REF!,#REF!,#REF!,#REF!,#REF!,#REF!,#REF!,G3,#REF!,#REF!,#REF!,#REF!,#REF!,J3,#REF!,#REF!,#REF!,#REF!,#REF!,#REF!,M3,#REF!,#REF!,#REF!,#REF!,#REF!,#REF!)</f>
        <v>#REF!</v>
      </c>
    </row>
    <row r="4" spans="1:25" ht="17.25" thickBot="1" x14ac:dyDescent="0.35">
      <c r="A4" s="119"/>
      <c r="B4" s="120" t="s">
        <v>16</v>
      </c>
      <c r="C4" s="125">
        <v>4.0454813998779503E-3</v>
      </c>
      <c r="D4" s="125">
        <v>4.0454813998779503E-3</v>
      </c>
      <c r="E4" s="126">
        <v>4.0454813998779503E-3</v>
      </c>
      <c r="F4" s="127">
        <v>2.6581760527271169E-3</v>
      </c>
      <c r="G4" s="125">
        <v>2.6581760527271169E-3</v>
      </c>
      <c r="H4" s="126">
        <v>2.6581760527271169E-3</v>
      </c>
      <c r="I4" s="127">
        <v>6.3503169382694317E-3</v>
      </c>
      <c r="J4" s="125">
        <v>6.3503169382694317E-3</v>
      </c>
      <c r="K4" s="126">
        <v>6.3503169382694317E-3</v>
      </c>
      <c r="L4" s="125">
        <v>3.067961343758249E-3</v>
      </c>
      <c r="M4" s="125">
        <v>3.067961343758249E-3</v>
      </c>
      <c r="N4" s="128">
        <v>3.067961343758249E-3</v>
      </c>
      <c r="P4" s="1"/>
      <c r="Q4" s="1"/>
      <c r="R4" s="1"/>
      <c r="T4" s="1"/>
      <c r="U4" s="1"/>
      <c r="V4" s="1"/>
      <c r="X4" s="1" t="e">
        <f>MAX(C3,#REF!,#REF!,#REF!,#REF!,#REF!,#REF!,F3,#REF!,#REF!,#REF!,#REF!,#REF!,#REF!,I3,#REF!,#REF!,#REF!,#REF!,#REF!,#REF!,L3,#REF!,#REF!,#REF!,#REF!,#REF!,#REF!)</f>
        <v>#REF!</v>
      </c>
      <c r="Y4" s="1" t="e">
        <f>MAX(D3,#REF!,#REF!,#REF!,#REF!,#REF!,#REF!,#REF!,G3,#REF!,#REF!,#REF!,#REF!,#REF!,J3,#REF!,#REF!,#REF!,#REF!,#REF!,#REF!,M3,#REF!,#REF!,#REF!,#REF!,#REF!,#REF!)</f>
        <v>#REF!</v>
      </c>
    </row>
    <row r="5" spans="1:25" ht="1.5" customHeight="1" x14ac:dyDescent="0.25">
      <c r="A5" s="135" t="s">
        <v>523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</row>
    <row r="6" spans="1:25" x14ac:dyDescent="0.25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</row>
    <row r="7" spans="1:25" x14ac:dyDescent="0.25">
      <c r="A7" s="137" t="s">
        <v>17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</row>
    <row r="8" spans="1:25" x14ac:dyDescent="0.25">
      <c r="A8" s="137" t="s">
        <v>18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</row>
    <row r="10" spans="1:25" x14ac:dyDescent="0.25">
      <c r="C10" t="s">
        <v>518</v>
      </c>
      <c r="D10" t="s">
        <v>518</v>
      </c>
      <c r="E10" t="s">
        <v>518</v>
      </c>
      <c r="F10" t="s">
        <v>518</v>
      </c>
      <c r="G10" t="s">
        <v>518</v>
      </c>
      <c r="H10" t="s">
        <v>518</v>
      </c>
      <c r="I10" t="s">
        <v>518</v>
      </c>
      <c r="J10" t="s">
        <v>518</v>
      </c>
      <c r="K10" t="s">
        <v>518</v>
      </c>
      <c r="L10" t="s">
        <v>518</v>
      </c>
      <c r="M10" t="s">
        <v>518</v>
      </c>
      <c r="N10" t="s">
        <v>518</v>
      </c>
    </row>
    <row r="11" spans="1:25" x14ac:dyDescent="0.25">
      <c r="C11" s="1" t="e">
        <f>AVERAGE(C3,#REF!,#REF!,#REF!,#REF!,#REF!,#REF!)</f>
        <v>#REF!</v>
      </c>
      <c r="D11" s="1" t="e">
        <f>AVERAGE(D3,#REF!,#REF!,#REF!,#REF!,#REF!,#REF!)</f>
        <v>#REF!</v>
      </c>
      <c r="E11" s="1" t="e">
        <f>AVERAGE(E3,#REF!,#REF!,#REF!,#REF!,#REF!,#REF!)</f>
        <v>#REF!</v>
      </c>
      <c r="F11" s="1" t="e">
        <f>AVERAGE(F3,#REF!,#REF!,#REF!,#REF!,#REF!,#REF!)</f>
        <v>#REF!</v>
      </c>
      <c r="G11" s="1" t="e">
        <f>AVERAGE(G3,#REF!,#REF!,#REF!,#REF!,#REF!,#REF!)</f>
        <v>#REF!</v>
      </c>
      <c r="H11" s="1" t="e">
        <f>AVERAGE(H3,#REF!,#REF!,#REF!,#REF!,#REF!,#REF!)</f>
        <v>#REF!</v>
      </c>
      <c r="I11" s="1" t="e">
        <f>AVERAGE(I3,#REF!,#REF!,#REF!,#REF!,#REF!,#REF!)</f>
        <v>#REF!</v>
      </c>
      <c r="J11" s="1" t="e">
        <f>AVERAGE(J3,#REF!,#REF!,#REF!,#REF!,#REF!,#REF!)</f>
        <v>#REF!</v>
      </c>
      <c r="K11" s="1" t="e">
        <f>AVERAGE(K3,#REF!,#REF!,#REF!,#REF!,#REF!,#REF!)</f>
        <v>#REF!</v>
      </c>
      <c r="L11" s="1" t="e">
        <f>AVERAGE(L3,#REF!,#REF!,#REF!,#REF!,#REF!,#REF!)</f>
        <v>#REF!</v>
      </c>
      <c r="M11" s="1" t="e">
        <f>AVERAGE(M3,#REF!,#REF!,#REF!,#REF!,#REF!,#REF!)</f>
        <v>#REF!</v>
      </c>
      <c r="N11" s="1" t="e">
        <f>AVERAGE(N3,#REF!,#REF!,#REF!,#REF!,#REF!,#REF!)</f>
        <v>#REF!</v>
      </c>
    </row>
    <row r="13" spans="1:25" x14ac:dyDescent="0.25">
      <c r="C13" s="1" t="e">
        <f>AVERAGE(C11,F11,I11,L11)</f>
        <v>#REF!</v>
      </c>
      <c r="D13" s="1" t="e">
        <f t="shared" ref="D13:E13" si="2">AVERAGE(D11,G11,J11,M11)</f>
        <v>#REF!</v>
      </c>
      <c r="E13" s="1" t="e">
        <f t="shared" si="2"/>
        <v>#REF!</v>
      </c>
      <c r="F13" s="1"/>
    </row>
  </sheetData>
  <mergeCells count="9">
    <mergeCell ref="A5:N6"/>
    <mergeCell ref="A7:N7"/>
    <mergeCell ref="A8:N8"/>
    <mergeCell ref="A1:B2"/>
    <mergeCell ref="C1:E1"/>
    <mergeCell ref="F1:H1"/>
    <mergeCell ref="I1:K1"/>
    <mergeCell ref="L1:N1"/>
    <mergeCell ref="A3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4C72-B2D4-450F-81BB-C93EC53D36E1}">
  <sheetPr codeName="Sheet2"/>
  <dimension ref="A1:Y25"/>
  <sheetViews>
    <sheetView workbookViewId="0">
      <selection sqref="A1:N20"/>
    </sheetView>
  </sheetViews>
  <sheetFormatPr defaultRowHeight="15" x14ac:dyDescent="0.25"/>
  <cols>
    <col min="1" max="1" width="6.5703125" bestFit="1" customWidth="1"/>
    <col min="2" max="2" width="8.140625" bestFit="1" customWidth="1"/>
    <col min="3" max="14" width="9" customWidth="1"/>
  </cols>
  <sheetData>
    <row r="1" spans="1:25" ht="16.5" x14ac:dyDescent="0.3">
      <c r="A1" s="110" t="s">
        <v>0</v>
      </c>
      <c r="B1" s="139"/>
      <c r="C1" s="111" t="s">
        <v>20</v>
      </c>
      <c r="D1" s="111"/>
      <c r="E1" s="111"/>
      <c r="F1" s="113" t="s">
        <v>21</v>
      </c>
      <c r="G1" s="113"/>
      <c r="H1" s="113"/>
      <c r="I1" s="113" t="s">
        <v>22</v>
      </c>
      <c r="J1" s="113"/>
      <c r="K1" s="113"/>
      <c r="L1" s="113" t="s">
        <v>23</v>
      </c>
      <c r="M1" s="111"/>
      <c r="N1" s="114"/>
    </row>
    <row r="2" spans="1:25" ht="16.5" x14ac:dyDescent="0.3">
      <c r="A2" s="138"/>
      <c r="B2" s="140"/>
      <c r="C2" s="116" t="s">
        <v>13</v>
      </c>
      <c r="D2" s="116" t="s">
        <v>12</v>
      </c>
      <c r="E2" s="103" t="s">
        <v>14</v>
      </c>
      <c r="F2" s="117" t="s">
        <v>13</v>
      </c>
      <c r="G2" s="116" t="s">
        <v>12</v>
      </c>
      <c r="H2" s="103" t="s">
        <v>14</v>
      </c>
      <c r="I2" s="117" t="s">
        <v>13</v>
      </c>
      <c r="J2" s="116" t="s">
        <v>12</v>
      </c>
      <c r="K2" s="103" t="s">
        <v>14</v>
      </c>
      <c r="L2" s="116" t="s">
        <v>13</v>
      </c>
      <c r="M2" s="116" t="s">
        <v>12</v>
      </c>
      <c r="N2" s="118" t="s">
        <v>14</v>
      </c>
      <c r="P2" s="11" t="s">
        <v>515</v>
      </c>
      <c r="Q2" s="11" t="s">
        <v>516</v>
      </c>
      <c r="R2" s="11" t="s">
        <v>517</v>
      </c>
      <c r="T2" s="11" t="s">
        <v>519</v>
      </c>
      <c r="U2" s="11" t="s">
        <v>520</v>
      </c>
      <c r="V2" s="11" t="s">
        <v>521</v>
      </c>
    </row>
    <row r="3" spans="1:25" ht="16.5" x14ac:dyDescent="0.3">
      <c r="A3" s="119" t="s">
        <v>1</v>
      </c>
      <c r="B3" s="120" t="s">
        <v>15</v>
      </c>
      <c r="C3" s="121">
        <v>0.85307080016757431</v>
      </c>
      <c r="D3" s="121">
        <v>0.82508318454365082</v>
      </c>
      <c r="E3" s="122">
        <v>0.90906331929768813</v>
      </c>
      <c r="F3" s="123">
        <v>0.85372434017595311</v>
      </c>
      <c r="G3" s="121">
        <v>0.82800162959943735</v>
      </c>
      <c r="H3" s="122">
        <v>0.91085246683085719</v>
      </c>
      <c r="I3" s="123">
        <v>0.89</v>
      </c>
      <c r="J3" s="121">
        <v>0.82642689062749086</v>
      </c>
      <c r="K3" s="122">
        <v>0.90597362357988409</v>
      </c>
      <c r="L3" s="121">
        <v>0.87317134478424807</v>
      </c>
      <c r="M3" s="121">
        <v>0.82692022001626442</v>
      </c>
      <c r="N3" s="124">
        <v>0.90808956330605639</v>
      </c>
      <c r="P3" s="1">
        <f>AVERAGE(C3,F3,I3,L3)</f>
        <v>0.8674916212819439</v>
      </c>
      <c r="Q3" s="1">
        <f t="shared" ref="Q3:R15" si="0">AVERAGE(D3,G3,J3,M3)</f>
        <v>0.82660798119671086</v>
      </c>
      <c r="R3" s="1">
        <f t="shared" si="0"/>
        <v>0.90849474325362145</v>
      </c>
      <c r="T3" s="1">
        <f>AVERAGE(I3,L3)</f>
        <v>0.88158567239212404</v>
      </c>
      <c r="U3" s="1">
        <f t="shared" ref="U3:V15" si="1">AVERAGE(J3,M3)</f>
        <v>0.82667355532187758</v>
      </c>
      <c r="V3" s="1">
        <f t="shared" si="1"/>
        <v>0.90703159344297024</v>
      </c>
      <c r="X3" s="1">
        <f>MIN(C3,C5,C7,C9,C11,C13,C15,F3,F5,F7,F9,F11,F13,F15,I3,I5,I7,I9,I11,I13,I15,L3,L5,L7,L9,L11,L13,L15)</f>
        <v>0.77737327188940086</v>
      </c>
      <c r="Y3" s="1">
        <f>MIN(D3,D5,D7,D9,D11,D13,D15,G15,G3,G5,G7,G9,G11,G13,J3,J5,J7,J9,J11,J13,J15,M3,M5,M7,M9,M11,M13,M15)</f>
        <v>0.74328083504736309</v>
      </c>
    </row>
    <row r="4" spans="1:25" ht="16.5" x14ac:dyDescent="0.3">
      <c r="A4" s="119"/>
      <c r="B4" s="120" t="s">
        <v>16</v>
      </c>
      <c r="C4" s="125">
        <v>1.9615828042248831E-2</v>
      </c>
      <c r="D4" s="125">
        <v>1.38980098013046E-2</v>
      </c>
      <c r="E4" s="126">
        <v>7.6556123207120472E-3</v>
      </c>
      <c r="F4" s="127">
        <v>2.182000774888037E-2</v>
      </c>
      <c r="G4" s="125">
        <v>1.314115558265945E-2</v>
      </c>
      <c r="H4" s="126">
        <v>7.0620513773720708E-3</v>
      </c>
      <c r="I4" s="127">
        <v>1.4777812399666039E-2</v>
      </c>
      <c r="J4" s="125">
        <v>1.1227635014217391E-2</v>
      </c>
      <c r="K4" s="126">
        <v>7.1153715841392696E-3</v>
      </c>
      <c r="L4" s="125">
        <v>1.899606356873269E-2</v>
      </c>
      <c r="M4" s="125">
        <v>1.6265879147472E-2</v>
      </c>
      <c r="N4" s="128">
        <v>9.1084926878512509E-3</v>
      </c>
      <c r="P4" s="1"/>
      <c r="Q4" s="1"/>
      <c r="R4" s="1"/>
      <c r="T4" s="1"/>
      <c r="U4" s="1"/>
      <c r="V4" s="1"/>
      <c r="X4" s="1">
        <f>MAX(C3,C5,C7,C9,C11,C13,C15,F3,F5,F7,F9,F11,F13,F15,I3,I5,I7,I9,I11,I13,I15,L3,L5,L7,L9,L11,L13,L15)</f>
        <v>0.94433598659405116</v>
      </c>
      <c r="Y4" s="1">
        <f>MAX(D3,D5,D7,D9,D11,D13,D15,G15,G3,G5,G7,G9,G11,G13,J3,J5,J7,J9,J11,J13,J15,M3,M5,M7,M9,M11,M13,M15)</f>
        <v>0.83856179614039816</v>
      </c>
    </row>
    <row r="5" spans="1:25" ht="16.5" x14ac:dyDescent="0.3">
      <c r="A5" s="119" t="s">
        <v>2</v>
      </c>
      <c r="B5" s="120" t="s">
        <v>15</v>
      </c>
      <c r="C5" s="121">
        <v>0.83625890238793466</v>
      </c>
      <c r="D5" s="121">
        <v>0.83041594809849517</v>
      </c>
      <c r="E5" s="122">
        <v>0.91410688276263874</v>
      </c>
      <c r="F5" s="123">
        <v>0.83559698366149981</v>
      </c>
      <c r="G5" s="121">
        <v>0.82808334192812505</v>
      </c>
      <c r="H5" s="122">
        <v>0.91280580493101338</v>
      </c>
      <c r="I5" s="123">
        <v>0.89128194386258885</v>
      </c>
      <c r="J5" s="121">
        <v>0.82860662594511703</v>
      </c>
      <c r="K5" s="122">
        <v>0.90727470141150923</v>
      </c>
      <c r="L5" s="121">
        <v>0.87896941767909509</v>
      </c>
      <c r="M5" s="121">
        <v>0.83221733155958899</v>
      </c>
      <c r="N5" s="124">
        <v>0.91085405577182799</v>
      </c>
      <c r="P5" s="1">
        <f t="shared" ref="P5:P15" si="2">AVERAGE(C5,F5,I5,L5)</f>
        <v>0.86052681189777958</v>
      </c>
      <c r="Q5" s="1">
        <f t="shared" si="0"/>
        <v>0.82983081188283159</v>
      </c>
      <c r="R5" s="1">
        <f t="shared" si="0"/>
        <v>0.91126036121924736</v>
      </c>
      <c r="T5" s="1">
        <f t="shared" ref="T5:T15" si="3">AVERAGE(I5,L5)</f>
        <v>0.88512568077084197</v>
      </c>
      <c r="U5" s="1">
        <f t="shared" si="1"/>
        <v>0.83041197875235295</v>
      </c>
      <c r="V5" s="1">
        <f t="shared" si="1"/>
        <v>0.90906437859166855</v>
      </c>
    </row>
    <row r="6" spans="1:25" ht="16.5" x14ac:dyDescent="0.3">
      <c r="A6" s="119"/>
      <c r="B6" s="120" t="s">
        <v>16</v>
      </c>
      <c r="C6" s="125">
        <v>1.882206094725105E-2</v>
      </c>
      <c r="D6" s="125">
        <v>1.531690306900747E-2</v>
      </c>
      <c r="E6" s="126">
        <v>8.3897645144514511E-3</v>
      </c>
      <c r="F6" s="127">
        <v>2.2610340160979979E-2</v>
      </c>
      <c r="G6" s="125">
        <v>1.738954501765564E-2</v>
      </c>
      <c r="H6" s="126">
        <v>8.8282178704224158E-3</v>
      </c>
      <c r="I6" s="127">
        <v>1.8091779339635489E-2</v>
      </c>
      <c r="J6" s="125">
        <v>1.555913010989755E-2</v>
      </c>
      <c r="K6" s="126">
        <v>9.0554095370142702E-3</v>
      </c>
      <c r="L6" s="125">
        <v>1.7547354208552021E-2</v>
      </c>
      <c r="M6" s="125">
        <v>1.521574122255964E-2</v>
      </c>
      <c r="N6" s="128">
        <v>8.8136189221410532E-3</v>
      </c>
      <c r="P6" s="1"/>
      <c r="Q6" s="1"/>
      <c r="R6" s="1"/>
      <c r="T6" s="1"/>
      <c r="U6" s="1"/>
      <c r="V6" s="1"/>
    </row>
    <row r="7" spans="1:25" ht="16.5" x14ac:dyDescent="0.3">
      <c r="A7" s="119" t="s">
        <v>3</v>
      </c>
      <c r="B7" s="120" t="s">
        <v>15</v>
      </c>
      <c r="C7" s="121">
        <v>0.88867616254713033</v>
      </c>
      <c r="D7" s="121">
        <v>0.81359663868273402</v>
      </c>
      <c r="E7" s="122">
        <v>0.89767564418315193</v>
      </c>
      <c r="F7" s="123">
        <v>0.88672392124005039</v>
      </c>
      <c r="G7" s="121">
        <v>0.81124056851326798</v>
      </c>
      <c r="H7" s="122">
        <v>0.89621011096104441</v>
      </c>
      <c r="I7" s="123">
        <v>0.93592794302471716</v>
      </c>
      <c r="J7" s="121">
        <v>0.78497329953981554</v>
      </c>
      <c r="K7" s="122">
        <v>0.87099520669473807</v>
      </c>
      <c r="L7" s="121">
        <v>0.94433598659405116</v>
      </c>
      <c r="M7" s="121">
        <v>0.76617709295760983</v>
      </c>
      <c r="N7" s="124">
        <v>0.85505442122825137</v>
      </c>
      <c r="P7" s="1">
        <f t="shared" si="2"/>
        <v>0.91391600335148715</v>
      </c>
      <c r="Q7" s="1">
        <f t="shared" si="0"/>
        <v>0.79399689992335687</v>
      </c>
      <c r="R7" s="1">
        <f t="shared" si="0"/>
        <v>0.87998384576679645</v>
      </c>
      <c r="T7" s="1">
        <f t="shared" si="3"/>
        <v>0.94013196480938421</v>
      </c>
      <c r="U7" s="1">
        <f t="shared" si="1"/>
        <v>0.77557519624871274</v>
      </c>
      <c r="V7" s="1">
        <f t="shared" si="1"/>
        <v>0.86302481396149466</v>
      </c>
    </row>
    <row r="8" spans="1:25" ht="16.5" x14ac:dyDescent="0.3">
      <c r="A8" s="119"/>
      <c r="B8" s="120" t="s">
        <v>16</v>
      </c>
      <c r="C8" s="125">
        <v>2.688024809305695E-2</v>
      </c>
      <c r="D8" s="125">
        <v>1.5611743827830361E-2</v>
      </c>
      <c r="E8" s="126">
        <v>8.6007014032890398E-3</v>
      </c>
      <c r="F8" s="127">
        <v>2.1686903590697481E-2</v>
      </c>
      <c r="G8" s="125">
        <v>1.786549846085677E-2</v>
      </c>
      <c r="H8" s="126">
        <v>1.068190511387241E-2</v>
      </c>
      <c r="I8" s="127">
        <v>1.39866028599795E-2</v>
      </c>
      <c r="J8" s="125">
        <v>1.4022920140799091E-2</v>
      </c>
      <c r="K8" s="126">
        <v>1.004177487076623E-2</v>
      </c>
      <c r="L8" s="125">
        <v>1.426937811627454E-2</v>
      </c>
      <c r="M8" s="125">
        <v>1.016923241557916E-2</v>
      </c>
      <c r="N8" s="128">
        <v>7.9595026907689232E-3</v>
      </c>
      <c r="P8" s="1"/>
      <c r="Q8" s="1"/>
      <c r="R8" s="1"/>
      <c r="T8" s="1"/>
      <c r="U8" s="1"/>
      <c r="V8" s="1"/>
    </row>
    <row r="9" spans="1:25" ht="16.5" x14ac:dyDescent="0.3">
      <c r="A9" s="119" t="s">
        <v>4</v>
      </c>
      <c r="B9" s="120" t="s">
        <v>15</v>
      </c>
      <c r="C9" s="121">
        <v>0.79358609132802682</v>
      </c>
      <c r="D9" s="121">
        <v>0.77977809911806517</v>
      </c>
      <c r="E9" s="122">
        <v>0.8874290935091762</v>
      </c>
      <c r="F9" s="123">
        <v>0.77737327188940086</v>
      </c>
      <c r="G9" s="121">
        <v>0.74328083504736309</v>
      </c>
      <c r="H9" s="122">
        <v>0.86498238923757298</v>
      </c>
      <c r="I9" s="123">
        <v>0.77803100125680769</v>
      </c>
      <c r="J9" s="121">
        <v>0.77854198731877777</v>
      </c>
      <c r="K9" s="122">
        <v>0.88905193188739706</v>
      </c>
      <c r="L9" s="121">
        <v>0.78257645580226221</v>
      </c>
      <c r="M9" s="121">
        <v>0.76515565272425978</v>
      </c>
      <c r="N9" s="124">
        <v>0.87945976006991322</v>
      </c>
      <c r="P9" s="1">
        <f t="shared" si="2"/>
        <v>0.78289170506912442</v>
      </c>
      <c r="Q9" s="1">
        <f t="shared" si="0"/>
        <v>0.76668914355211637</v>
      </c>
      <c r="R9" s="1">
        <f t="shared" si="0"/>
        <v>0.88023079367601498</v>
      </c>
      <c r="T9" s="1">
        <f t="shared" si="3"/>
        <v>0.78030372852953489</v>
      </c>
      <c r="U9" s="1">
        <f t="shared" si="1"/>
        <v>0.77184882002151878</v>
      </c>
      <c r="V9" s="1">
        <f t="shared" si="1"/>
        <v>0.88425584597865514</v>
      </c>
    </row>
    <row r="10" spans="1:25" ht="16.5" x14ac:dyDescent="0.3">
      <c r="A10" s="119"/>
      <c r="B10" s="120" t="s">
        <v>16</v>
      </c>
      <c r="C10" s="125">
        <v>3.5238767752688978E-2</v>
      </c>
      <c r="D10" s="125">
        <v>2.4653858682892601E-2</v>
      </c>
      <c r="E10" s="126">
        <v>1.2342686935750059E-2</v>
      </c>
      <c r="F10" s="127">
        <v>3.5582988441322558E-2</v>
      </c>
      <c r="G10" s="125">
        <v>2.970604243598193E-2</v>
      </c>
      <c r="H10" s="126">
        <v>1.6254050197736031E-2</v>
      </c>
      <c r="I10" s="127">
        <v>3.9823264217817692E-2</v>
      </c>
      <c r="J10" s="125">
        <v>1.9967666904083369E-2</v>
      </c>
      <c r="K10" s="126">
        <v>7.1858347746055181E-3</v>
      </c>
      <c r="L10" s="125">
        <v>3.9755262153777032E-2</v>
      </c>
      <c r="M10" s="125">
        <v>2.511881756105357E-2</v>
      </c>
      <c r="N10" s="128">
        <v>1.1540136045994029E-2</v>
      </c>
      <c r="P10" s="1"/>
      <c r="Q10" s="1"/>
      <c r="R10" s="1"/>
      <c r="T10" s="1"/>
      <c r="U10" s="1"/>
      <c r="V10" s="1"/>
    </row>
    <row r="11" spans="1:25" ht="16.5" x14ac:dyDescent="0.3">
      <c r="A11" s="119" t="s">
        <v>9</v>
      </c>
      <c r="B11" s="120" t="s">
        <v>15</v>
      </c>
      <c r="C11" s="121">
        <v>0.860192710515291</v>
      </c>
      <c r="D11" s="121">
        <v>0.82681752662836838</v>
      </c>
      <c r="E11" s="122">
        <v>0.90938825772622534</v>
      </c>
      <c r="F11" s="123">
        <v>0.88024298282362801</v>
      </c>
      <c r="G11" s="121">
        <v>0.74623920541094357</v>
      </c>
      <c r="H11" s="122">
        <v>0.84952172876777632</v>
      </c>
      <c r="I11" s="123">
        <v>0.89060326770004183</v>
      </c>
      <c r="J11" s="121">
        <v>0.80994083749855772</v>
      </c>
      <c r="K11" s="122">
        <v>0.89491141654087547</v>
      </c>
      <c r="L11" s="121">
        <v>0.87379974863845822</v>
      </c>
      <c r="M11" s="121">
        <v>0.77606024548674268</v>
      </c>
      <c r="N11" s="124">
        <v>0.87295543020576782</v>
      </c>
      <c r="P11" s="1">
        <f t="shared" si="2"/>
        <v>0.87620967741935474</v>
      </c>
      <c r="Q11" s="1">
        <f t="shared" si="0"/>
        <v>0.78976445375615312</v>
      </c>
      <c r="R11" s="1">
        <f t="shared" si="0"/>
        <v>0.88169420831016132</v>
      </c>
      <c r="T11" s="1">
        <f t="shared" si="3"/>
        <v>0.88220150816925003</v>
      </c>
      <c r="U11" s="1">
        <f t="shared" si="1"/>
        <v>0.7930005414926502</v>
      </c>
      <c r="V11" s="1">
        <f t="shared" si="1"/>
        <v>0.88393342337332159</v>
      </c>
    </row>
    <row r="12" spans="1:25" ht="16.5" x14ac:dyDescent="0.3">
      <c r="A12" s="119"/>
      <c r="B12" s="120" t="s">
        <v>16</v>
      </c>
      <c r="C12" s="125">
        <v>2.0865269081643621E-2</v>
      </c>
      <c r="D12" s="125">
        <v>1.161729592431021E-2</v>
      </c>
      <c r="E12" s="126">
        <v>6.8074283836151127E-3</v>
      </c>
      <c r="F12" s="127">
        <v>2.2502772235007969E-2</v>
      </c>
      <c r="G12" s="125">
        <v>1.207996503351616E-2</v>
      </c>
      <c r="H12" s="126">
        <v>7.9770003308789906E-3</v>
      </c>
      <c r="I12" s="127">
        <v>2.10314840152061E-2</v>
      </c>
      <c r="J12" s="125">
        <v>1.4504980838211881E-2</v>
      </c>
      <c r="K12" s="126">
        <v>8.6048430611428504E-3</v>
      </c>
      <c r="L12" s="125">
        <v>2.2189466771357119E-2</v>
      </c>
      <c r="M12" s="125">
        <v>2.453797399747067E-2</v>
      </c>
      <c r="N12" s="128">
        <v>1.6159563179989719E-2</v>
      </c>
      <c r="P12" s="1"/>
      <c r="Q12" s="1"/>
      <c r="R12" s="1"/>
      <c r="T12" s="1"/>
      <c r="U12" s="1"/>
      <c r="V12" s="1"/>
    </row>
    <row r="13" spans="1:25" ht="16.5" x14ac:dyDescent="0.3">
      <c r="A13" s="119" t="s">
        <v>10</v>
      </c>
      <c r="B13" s="120" t="s">
        <v>15</v>
      </c>
      <c r="C13" s="121">
        <v>0.84531210724759109</v>
      </c>
      <c r="D13" s="121">
        <v>0.83724645804111764</v>
      </c>
      <c r="E13" s="122">
        <v>0.91736182834141045</v>
      </c>
      <c r="F13" s="123">
        <v>0.86083787180561377</v>
      </c>
      <c r="G13" s="121">
        <v>0.82028433276765012</v>
      </c>
      <c r="H13" s="122">
        <v>0.90515982097931735</v>
      </c>
      <c r="I13" s="123">
        <v>0.8356304985337244</v>
      </c>
      <c r="J13" s="121">
        <v>0.83856179614039816</v>
      </c>
      <c r="K13" s="122">
        <v>0.91915018140409399</v>
      </c>
      <c r="L13" s="121">
        <v>0.88416003351487227</v>
      </c>
      <c r="M13" s="121">
        <v>0.83348582891524381</v>
      </c>
      <c r="N13" s="124">
        <v>0.91118084796483134</v>
      </c>
      <c r="P13" s="1">
        <f t="shared" si="2"/>
        <v>0.85648512777545038</v>
      </c>
      <c r="Q13" s="1">
        <f t="shared" si="0"/>
        <v>0.83239460396610232</v>
      </c>
      <c r="R13" s="1">
        <f t="shared" si="0"/>
        <v>0.91321316967241328</v>
      </c>
      <c r="T13" s="1">
        <f t="shared" si="3"/>
        <v>0.85989526602429833</v>
      </c>
      <c r="U13" s="1">
        <f t="shared" si="1"/>
        <v>0.83602381252782099</v>
      </c>
      <c r="V13" s="1">
        <f t="shared" si="1"/>
        <v>0.91516551468446261</v>
      </c>
    </row>
    <row r="14" spans="1:25" ht="16.5" x14ac:dyDescent="0.3">
      <c r="A14" s="119"/>
      <c r="B14" s="120" t="s">
        <v>16</v>
      </c>
      <c r="C14" s="125">
        <v>1.9013480602133429E-2</v>
      </c>
      <c r="D14" s="125">
        <v>1.843340251314643E-2</v>
      </c>
      <c r="E14" s="126">
        <v>9.7218054783643273E-3</v>
      </c>
      <c r="F14" s="127">
        <v>2.3874420147595471E-2</v>
      </c>
      <c r="G14" s="125">
        <v>1.3681704297731089E-2</v>
      </c>
      <c r="H14" s="126">
        <v>7.8734246812102813E-3</v>
      </c>
      <c r="I14" s="127">
        <v>2.3081758212513119E-2</v>
      </c>
      <c r="J14" s="125">
        <v>1.5956415326295249E-2</v>
      </c>
      <c r="K14" s="126">
        <v>7.8772748266229091E-3</v>
      </c>
      <c r="L14" s="125">
        <v>2.4829857381277149E-2</v>
      </c>
      <c r="M14" s="125">
        <v>1.8037672830399629E-2</v>
      </c>
      <c r="N14" s="128">
        <v>1.0018506910358891E-2</v>
      </c>
      <c r="P14" s="1"/>
      <c r="Q14" s="1"/>
      <c r="R14" s="1"/>
      <c r="T14" s="1"/>
      <c r="U14" s="1"/>
      <c r="V14" s="1"/>
    </row>
    <row r="15" spans="1:25" ht="16.5" x14ac:dyDescent="0.3">
      <c r="A15" s="119" t="s">
        <v>11</v>
      </c>
      <c r="B15" s="120" t="s">
        <v>15</v>
      </c>
      <c r="C15" s="121">
        <v>0.87959782153330546</v>
      </c>
      <c r="D15" s="121">
        <v>0.82915531464324965</v>
      </c>
      <c r="E15" s="122">
        <v>0.90889939355419602</v>
      </c>
      <c r="F15" s="123">
        <v>0.87377042312526176</v>
      </c>
      <c r="G15" s="121">
        <v>0.82879080727864363</v>
      </c>
      <c r="H15" s="122">
        <v>0.90922671539418976</v>
      </c>
      <c r="I15" s="123">
        <v>0.89385421030582324</v>
      </c>
      <c r="J15" s="121">
        <v>0.83009726228677982</v>
      </c>
      <c r="K15" s="122">
        <v>0.90792590238605975</v>
      </c>
      <c r="L15" s="121">
        <v>0.89775031420192719</v>
      </c>
      <c r="M15" s="121">
        <v>0.83431997106479283</v>
      </c>
      <c r="N15" s="124">
        <v>0.91036519159979856</v>
      </c>
      <c r="P15" s="1">
        <f t="shared" si="2"/>
        <v>0.88624319229157944</v>
      </c>
      <c r="Q15" s="1">
        <f t="shared" si="0"/>
        <v>0.83059083881836648</v>
      </c>
      <c r="R15" s="1">
        <f t="shared" si="0"/>
        <v>0.90910430073356108</v>
      </c>
      <c r="T15" s="1">
        <f t="shared" si="3"/>
        <v>0.89580226225387527</v>
      </c>
      <c r="U15" s="1">
        <f t="shared" si="1"/>
        <v>0.83220861667578627</v>
      </c>
      <c r="V15" s="1">
        <f t="shared" si="1"/>
        <v>0.90914554699292915</v>
      </c>
    </row>
    <row r="16" spans="1:25" ht="17.25" thickBot="1" x14ac:dyDescent="0.35">
      <c r="A16" s="129"/>
      <c r="B16" s="130" t="s">
        <v>16</v>
      </c>
      <c r="C16" s="131">
        <v>1.907669610893491E-2</v>
      </c>
      <c r="D16" s="131">
        <v>1.013841243803716E-2</v>
      </c>
      <c r="E16" s="132">
        <v>5.6206071791303977E-3</v>
      </c>
      <c r="F16" s="133">
        <v>2.0204053799659508E-2</v>
      </c>
      <c r="G16" s="131">
        <v>1.381495469101302E-2</v>
      </c>
      <c r="H16" s="132">
        <v>7.998097683331087E-3</v>
      </c>
      <c r="I16" s="133">
        <v>1.6645468519802139E-2</v>
      </c>
      <c r="J16" s="131">
        <v>1.3716365703000419E-2</v>
      </c>
      <c r="K16" s="132">
        <v>8.7305737682859923E-3</v>
      </c>
      <c r="L16" s="131">
        <v>1.9032466470845999E-2</v>
      </c>
      <c r="M16" s="131">
        <v>1.1028466553586309E-2</v>
      </c>
      <c r="N16" s="134">
        <v>6.369422155240269E-3</v>
      </c>
      <c r="P16" s="1"/>
      <c r="Q16" s="1"/>
      <c r="R16" s="1"/>
    </row>
    <row r="17" spans="1:14" ht="15" customHeight="1" x14ac:dyDescent="0.25">
      <c r="A17" s="135" t="s">
        <v>19</v>
      </c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</row>
    <row r="18" spans="1:14" x14ac:dyDescent="0.25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</row>
    <row r="19" spans="1:14" x14ac:dyDescent="0.25">
      <c r="A19" s="137" t="s">
        <v>17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</row>
    <row r="20" spans="1:14" x14ac:dyDescent="0.25">
      <c r="A20" s="137" t="s">
        <v>18</v>
      </c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</row>
    <row r="22" spans="1:14" x14ac:dyDescent="0.25">
      <c r="C22" t="s">
        <v>518</v>
      </c>
      <c r="D22" t="s">
        <v>518</v>
      </c>
      <c r="E22" t="s">
        <v>518</v>
      </c>
      <c r="F22" t="s">
        <v>518</v>
      </c>
      <c r="G22" t="s">
        <v>518</v>
      </c>
      <c r="H22" t="s">
        <v>518</v>
      </c>
      <c r="I22" t="s">
        <v>518</v>
      </c>
      <c r="J22" t="s">
        <v>518</v>
      </c>
      <c r="K22" t="s">
        <v>518</v>
      </c>
      <c r="L22" t="s">
        <v>518</v>
      </c>
      <c r="M22" t="s">
        <v>518</v>
      </c>
      <c r="N22" t="s">
        <v>518</v>
      </c>
    </row>
    <row r="23" spans="1:14" x14ac:dyDescent="0.25">
      <c r="C23" s="1">
        <f t="shared" ref="C23:N23" si="4">AVERAGE(C3,C5,C7,C9,C15,C13,C11)</f>
        <v>0.85095637081812192</v>
      </c>
      <c r="D23" s="1">
        <f t="shared" si="4"/>
        <v>0.82029902425081147</v>
      </c>
      <c r="E23" s="1">
        <f t="shared" si="4"/>
        <v>0.90627491705349805</v>
      </c>
      <c r="F23" s="1">
        <f t="shared" si="4"/>
        <v>0.85260997067448674</v>
      </c>
      <c r="G23" s="1">
        <f t="shared" si="4"/>
        <v>0.80084581722077586</v>
      </c>
      <c r="H23" s="1">
        <f t="shared" si="4"/>
        <v>0.89267986244311015</v>
      </c>
      <c r="I23" s="1">
        <f t="shared" si="4"/>
        <v>0.87361840924052914</v>
      </c>
      <c r="J23" s="1">
        <f t="shared" si="4"/>
        <v>0.81387838562241954</v>
      </c>
      <c r="K23" s="1">
        <f t="shared" si="4"/>
        <v>0.89932613770065106</v>
      </c>
      <c r="L23" s="1">
        <f t="shared" si="4"/>
        <v>0.87639475731641625</v>
      </c>
      <c r="M23" s="1">
        <f t="shared" si="4"/>
        <v>0.80490519181778608</v>
      </c>
      <c r="N23" s="1">
        <f t="shared" si="4"/>
        <v>0.89256561002092105</v>
      </c>
    </row>
    <row r="25" spans="1:14" x14ac:dyDescent="0.25">
      <c r="C25" s="1">
        <f>AVERAGE(C23,F23,I23,L23)</f>
        <v>0.86339487701238848</v>
      </c>
      <c r="D25" s="1">
        <f t="shared" ref="D25:E25" si="5">AVERAGE(D23,G23,J23,M23)</f>
        <v>0.80998210472794829</v>
      </c>
      <c r="E25" s="1">
        <f t="shared" si="5"/>
        <v>0.89771163180454516</v>
      </c>
      <c r="F25" s="1"/>
    </row>
  </sheetData>
  <mergeCells count="15">
    <mergeCell ref="F1:H1"/>
    <mergeCell ref="C1:E1"/>
    <mergeCell ref="A20:N20"/>
    <mergeCell ref="A19:N19"/>
    <mergeCell ref="A17:N18"/>
    <mergeCell ref="L1:N1"/>
    <mergeCell ref="A5:A6"/>
    <mergeCell ref="A7:A8"/>
    <mergeCell ref="A9:A10"/>
    <mergeCell ref="A11:A12"/>
    <mergeCell ref="A13:A14"/>
    <mergeCell ref="A15:A16"/>
    <mergeCell ref="I1:K1"/>
    <mergeCell ref="A3:A4"/>
    <mergeCell ref="A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E312-CC25-46F3-84D7-FC81A01889D0}">
  <sheetPr codeName="Sheet3"/>
  <dimension ref="A1:N18"/>
  <sheetViews>
    <sheetView workbookViewId="0">
      <selection activeCell="D5" sqref="D5"/>
    </sheetView>
  </sheetViews>
  <sheetFormatPr defaultRowHeight="15" x14ac:dyDescent="0.25"/>
  <cols>
    <col min="1" max="1" width="6.5703125" bestFit="1" customWidth="1"/>
    <col min="2" max="2" width="8.140625" bestFit="1" customWidth="1"/>
    <col min="3" max="14" width="9.42578125" customWidth="1"/>
  </cols>
  <sheetData>
    <row r="1" spans="1:14" ht="16.5" x14ac:dyDescent="0.3">
      <c r="A1" s="26" t="s">
        <v>0</v>
      </c>
      <c r="B1" s="27"/>
      <c r="C1" s="22" t="s">
        <v>24</v>
      </c>
      <c r="D1" s="22"/>
      <c r="E1" s="23"/>
      <c r="F1" s="24" t="s">
        <v>21</v>
      </c>
      <c r="G1" s="22"/>
      <c r="H1" s="23"/>
      <c r="I1" s="24" t="s">
        <v>22</v>
      </c>
      <c r="J1" s="22"/>
      <c r="K1" s="23"/>
      <c r="L1" s="22" t="s">
        <v>23</v>
      </c>
      <c r="M1" s="22"/>
      <c r="N1" s="25"/>
    </row>
    <row r="2" spans="1:14" ht="16.5" x14ac:dyDescent="0.3">
      <c r="A2" s="28"/>
      <c r="B2" s="29"/>
      <c r="C2" s="5" t="s">
        <v>13</v>
      </c>
      <c r="D2" s="5" t="s">
        <v>12</v>
      </c>
      <c r="E2" s="6" t="s">
        <v>14</v>
      </c>
      <c r="F2" s="7" t="s">
        <v>13</v>
      </c>
      <c r="G2" s="5" t="s">
        <v>12</v>
      </c>
      <c r="H2" s="6" t="s">
        <v>14</v>
      </c>
      <c r="I2" s="7" t="s">
        <v>13</v>
      </c>
      <c r="J2" s="5" t="s">
        <v>12</v>
      </c>
      <c r="K2" s="6" t="s">
        <v>14</v>
      </c>
      <c r="L2" s="5" t="s">
        <v>13</v>
      </c>
      <c r="M2" s="5" t="s">
        <v>12</v>
      </c>
      <c r="N2" s="8" t="s">
        <v>14</v>
      </c>
    </row>
    <row r="3" spans="1:14" ht="16.5" x14ac:dyDescent="0.3">
      <c r="A3" s="9" t="s">
        <v>1</v>
      </c>
      <c r="B3" s="3" t="s">
        <v>15</v>
      </c>
      <c r="C3" s="10">
        <f>Alt!C3-Base!C3</f>
        <v>-1.1667364893171439E-2</v>
      </c>
      <c r="D3" s="10">
        <f>Alt!D3-Base!D3</f>
        <v>-6.6594426135454521E-3</v>
      </c>
      <c r="E3" s="10">
        <f>Alt!E3-Base!E3</f>
        <v>-2.9305367972245477E-3</v>
      </c>
      <c r="F3" s="10">
        <f>Alt!F3-Base!F3</f>
        <v>-3.2509426057811819E-3</v>
      </c>
      <c r="G3" s="10">
        <f>Alt!G3-Base!G3</f>
        <v>-2.1748574271605037E-3</v>
      </c>
      <c r="H3" s="10">
        <f>Alt!H3-Base!H3</f>
        <v>-9.7772834405862596E-4</v>
      </c>
      <c r="I3" s="10">
        <f>Alt!I3-Base!I3</f>
        <v>6.4641809803100969E-3</v>
      </c>
      <c r="J3" s="10">
        <f>Alt!J3-Base!J3</f>
        <v>3.7225074185949225E-3</v>
      </c>
      <c r="K3" s="10">
        <f>Alt!K3-Base!K3</f>
        <v>1.7886178861790114E-3</v>
      </c>
      <c r="L3" s="10">
        <f>Alt!L3-Base!L3</f>
        <v>1.948051948052032E-3</v>
      </c>
      <c r="M3" s="10">
        <f>Alt!M3-Base!M3</f>
        <v>-2.0860834882827639E-3</v>
      </c>
      <c r="N3" s="10">
        <f>Alt!N3-Base!N3</f>
        <v>-1.4639442811368308E-3</v>
      </c>
    </row>
    <row r="4" spans="1:14" ht="16.5" x14ac:dyDescent="0.3">
      <c r="A4" s="9" t="s">
        <v>2</v>
      </c>
      <c r="B4" s="3" t="s">
        <v>15</v>
      </c>
      <c r="C4" s="10">
        <f>Alt!C5-Base!C5</f>
        <v>-1.2987012987012436E-3</v>
      </c>
      <c r="D4" s="10">
        <f>Alt!D5-Base!D5</f>
        <v>-2.0851838676216872E-3</v>
      </c>
      <c r="E4" s="10">
        <f>Alt!E5-Base!E5</f>
        <v>-1.1398003230846943E-3</v>
      </c>
      <c r="F4" s="10">
        <f>Alt!F5-Base!F5</f>
        <v>-9.7360703812316984E-3</v>
      </c>
      <c r="G4" s="10">
        <f>Alt!G5-Base!G5</f>
        <v>-5.9586601840209141E-3</v>
      </c>
      <c r="H4" s="10">
        <f>Alt!H5-Base!H5</f>
        <v>-2.6037446042214141E-3</v>
      </c>
      <c r="I4" s="10">
        <f>Alt!I5-Base!I5</f>
        <v>-1.2945119396734484E-3</v>
      </c>
      <c r="J4" s="10">
        <f>Alt!J5-Base!J5</f>
        <v>7.8897433997759947E-4</v>
      </c>
      <c r="K4" s="10">
        <f>Alt!K5-Base!K5</f>
        <v>6.4987685707484921E-4</v>
      </c>
      <c r="L4" s="10">
        <f>Alt!L5-Base!L5</f>
        <v>7.7545035609551949E-3</v>
      </c>
      <c r="M4" s="10">
        <f>Alt!M5-Base!M5</f>
        <v>-6.1527025451624251E-4</v>
      </c>
      <c r="N4" s="10">
        <f>Alt!N5-Base!N5</f>
        <v>-1.1395354995894502E-3</v>
      </c>
    </row>
    <row r="5" spans="1:14" ht="16.5" x14ac:dyDescent="0.3">
      <c r="A5" s="9" t="s">
        <v>3</v>
      </c>
      <c r="B5" s="3" t="s">
        <v>15</v>
      </c>
      <c r="C5" s="10">
        <f>Alt!C7-Base!C7</f>
        <v>1.2861332216171917E-3</v>
      </c>
      <c r="D5" s="10">
        <f>Alt!D7-Base!D7</f>
        <v>-9.3409316408754606E-4</v>
      </c>
      <c r="E5" s="10">
        <f>Alt!E7-Base!E7</f>
        <v>-8.1645083551817876E-4</v>
      </c>
      <c r="F5" s="10">
        <f>Alt!F7-Base!F7</f>
        <v>-5.8483452031836691E-3</v>
      </c>
      <c r="G5" s="10">
        <f>Alt!G7-Base!G7</f>
        <v>-7.6207381899922044E-3</v>
      </c>
      <c r="H5" s="10">
        <f>Alt!H7-Base!H7</f>
        <v>-4.5568178808824689E-3</v>
      </c>
      <c r="I5" s="10">
        <f>Alt!I7-Base!I7</f>
        <v>1.2945119396732263E-3</v>
      </c>
      <c r="J5" s="10">
        <f>Alt!J7-Base!J7</f>
        <v>5.249541965783755E-3</v>
      </c>
      <c r="K5" s="10">
        <f>Alt!K7-Base!K7</f>
        <v>3.7401022218691571E-3</v>
      </c>
      <c r="L5" s="10">
        <f>Alt!L7-Base!L7</f>
        <v>6.4599916212818576E-3</v>
      </c>
      <c r="M5" s="10">
        <f>Alt!M7-Base!M7</f>
        <v>-2.5255107366817242E-3</v>
      </c>
      <c r="N5" s="10">
        <f>Alt!N7-Base!N7</f>
        <v>-2.9281533857684616E-3</v>
      </c>
    </row>
    <row r="6" spans="1:14" ht="16.5" x14ac:dyDescent="0.3">
      <c r="A6" s="9" t="s">
        <v>4</v>
      </c>
      <c r="B6" s="3" t="s">
        <v>15</v>
      </c>
      <c r="C6" s="10">
        <f>Alt!C9-Base!C9</f>
        <v>1.9312945119396296E-3</v>
      </c>
      <c r="D6" s="10">
        <f>Alt!D9-Base!D9</f>
        <v>2.4235243826515873E-3</v>
      </c>
      <c r="E6" s="10">
        <f>Alt!E9-Base!E9</f>
        <v>1.3002833611398534E-3</v>
      </c>
      <c r="F6" s="10">
        <f>Alt!F9-Base!F9</f>
        <v>-6.4809384164222772E-3</v>
      </c>
      <c r="G6" s="10">
        <f>Alt!G9-Base!G9</f>
        <v>-4.8036572595617777E-3</v>
      </c>
      <c r="H6" s="10">
        <f>Alt!H9-Base!H9</f>
        <v>-2.5989777813090198E-3</v>
      </c>
      <c r="I6" s="10">
        <f>Alt!I9-Base!I9</f>
        <v>-1.9371596145789649E-2</v>
      </c>
      <c r="J6" s="10">
        <f>Alt!J9-Base!J9</f>
        <v>-1.1202229174655187E-2</v>
      </c>
      <c r="K6" s="10">
        <f>Alt!K9-Base!K9</f>
        <v>-4.2308201583644012E-3</v>
      </c>
      <c r="L6" s="10">
        <f>Alt!L9-Base!L9</f>
        <v>-3.8835358190197899E-3</v>
      </c>
      <c r="M6" s="10">
        <f>Alt!M9-Base!M9</f>
        <v>1.1056730118201852E-3</v>
      </c>
      <c r="N6" s="10">
        <f>Alt!N9-Base!N9</f>
        <v>1.3013426551201634E-3</v>
      </c>
    </row>
    <row r="7" spans="1:14" ht="16.5" x14ac:dyDescent="0.3">
      <c r="A7" s="9" t="s">
        <v>9</v>
      </c>
      <c r="B7" s="3" t="s">
        <v>15</v>
      </c>
      <c r="C7" s="10">
        <f>Alt!C11-Base!C11</f>
        <v>6.4683703393378922E-3</v>
      </c>
      <c r="D7" s="10">
        <f>Alt!D11-Base!D11</f>
        <v>-1.7496766320859169E-3</v>
      </c>
      <c r="E7" s="10">
        <f>Alt!E11-Base!E11</f>
        <v>-1.7880882391887454E-3</v>
      </c>
      <c r="F7" s="10">
        <f>Alt!F11-Base!F11</f>
        <v>-1.1671554252199456E-2</v>
      </c>
      <c r="G7" s="10">
        <f>Alt!G11-Base!G11</f>
        <v>1.5750968916575681E-2</v>
      </c>
      <c r="H7" s="10">
        <f>Alt!H11-Base!H11</f>
        <v>1.5459071528825974E-2</v>
      </c>
      <c r="I7" s="10">
        <f>Alt!I11-Base!I11</f>
        <v>1.6162547130289084E-2</v>
      </c>
      <c r="J7" s="10">
        <f>Alt!J11-Base!J11</f>
        <v>-1.0613829201362335E-2</v>
      </c>
      <c r="K7" s="10">
        <f>Alt!K11-Base!K11</f>
        <v>-8.9460024893409651E-3</v>
      </c>
      <c r="L7" s="10">
        <f>Alt!L11-Base!L11</f>
        <v>-1.8764139086719811E-2</v>
      </c>
      <c r="M7" s="10">
        <f>Alt!M11-Base!M11</f>
        <v>8.6621622575777657E-3</v>
      </c>
      <c r="N7" s="10">
        <f>Alt!N11-Base!N11</f>
        <v>9.27623738778105E-3</v>
      </c>
    </row>
    <row r="8" spans="1:14" ht="16.5" x14ac:dyDescent="0.3">
      <c r="A8" s="9" t="s">
        <v>10</v>
      </c>
      <c r="B8" s="3" t="s">
        <v>15</v>
      </c>
      <c r="C8" s="10">
        <f>Alt!C13-Base!C13</f>
        <v>1.1625471302890489E-2</v>
      </c>
      <c r="D8" s="10">
        <f>Alt!D13-Base!D13</f>
        <v>6.2262708207877493E-3</v>
      </c>
      <c r="E8" s="10">
        <f>Alt!E13-Base!E13</f>
        <v>2.60347978072617E-3</v>
      </c>
      <c r="F8" s="10">
        <f>Alt!F13-Base!F13</f>
        <v>-1.1646418098031019E-2</v>
      </c>
      <c r="G8" s="10">
        <f>Alt!G13-Base!G13</f>
        <v>-2.404211673241119E-3</v>
      </c>
      <c r="H8" s="10">
        <f>Alt!H13-Base!H13</f>
        <v>-3.2467360504206955E-4</v>
      </c>
      <c r="I8" s="10">
        <f>Alt!I13-Base!I13</f>
        <v>1.9396732299957753E-3</v>
      </c>
      <c r="J8" s="10">
        <f>Alt!J13-Base!J13</f>
        <v>4.3523488253511822E-3</v>
      </c>
      <c r="K8" s="10">
        <f>Alt!K13-Base!K13</f>
        <v>2.4400836842243256E-3</v>
      </c>
      <c r="L8" s="10">
        <f>Alt!L13-Base!L13</f>
        <v>3.225806451612967E-3</v>
      </c>
      <c r="M8" s="10">
        <f>Alt!M13-Base!M13</f>
        <v>2.2721062557959915E-3</v>
      </c>
      <c r="N8" s="10">
        <f>Alt!N13-Base!N13</f>
        <v>1.1419189110456474E-3</v>
      </c>
    </row>
    <row r="9" spans="1:14" ht="17.25" thickBot="1" x14ac:dyDescent="0.35">
      <c r="A9" s="9" t="s">
        <v>11</v>
      </c>
      <c r="B9" s="3" t="s">
        <v>15</v>
      </c>
      <c r="C9" s="10">
        <f>Alt!C15-Base!C15</f>
        <v>1.0963552576455871E-2</v>
      </c>
      <c r="D9" s="10">
        <f>Alt!D15-Base!D15</f>
        <v>5.2998974784707054E-3</v>
      </c>
      <c r="E9" s="10">
        <f>Alt!E15-Base!E15</f>
        <v>2.2745689997616392E-3</v>
      </c>
      <c r="F9" s="10">
        <f>Alt!F15-Base!F15</f>
        <v>1.9187264348553557E-3</v>
      </c>
      <c r="G9" s="10">
        <f>Alt!G15-Base!G15</f>
        <v>3.3843491040586038E-4</v>
      </c>
      <c r="H9" s="10">
        <f>Alt!H15-Base!H15</f>
        <v>-1.588940970909114E-6</v>
      </c>
      <c r="I9" s="10">
        <f>Alt!I15-Base!I15</f>
        <v>3.2425638877253693E-3</v>
      </c>
      <c r="J9" s="10">
        <f>Alt!J15-Base!J15</f>
        <v>-5.2272192244255944E-3</v>
      </c>
      <c r="K9" s="10">
        <f>Alt!K15-Base!K15</f>
        <v>-3.73957257487878E-3</v>
      </c>
      <c r="L9" s="10">
        <f>Alt!L15-Base!L15</f>
        <v>5.8441558441558739E-3</v>
      </c>
      <c r="M9" s="10">
        <f>Alt!M15-Base!M15</f>
        <v>5.6681497328114894E-4</v>
      </c>
      <c r="N9" s="10">
        <f>Alt!N15-Base!N15</f>
        <v>-1.6286644951157836E-4</v>
      </c>
    </row>
    <row r="10" spans="1:14" x14ac:dyDescent="0.25">
      <c r="A10" s="19" t="s">
        <v>19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 x14ac:dyDescent="0.25">
      <c r="A12" s="21" t="s">
        <v>17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x14ac:dyDescent="0.25">
      <c r="A13" s="21" t="s">
        <v>18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8" spans="3:14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mergeCells count="8">
    <mergeCell ref="A10:N11"/>
    <mergeCell ref="A12:N12"/>
    <mergeCell ref="A13:N13"/>
    <mergeCell ref="A1:B2"/>
    <mergeCell ref="C1:E1"/>
    <mergeCell ref="F1:H1"/>
    <mergeCell ref="I1:K1"/>
    <mergeCell ref="L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D22F-93E1-472D-A9F3-3E4A7071704A}">
  <sheetPr codeName="Sheet5"/>
  <dimension ref="A1:U103"/>
  <sheetViews>
    <sheetView topLeftCell="A67" workbookViewId="0">
      <selection activeCell="A79" sqref="A79:Q98"/>
    </sheetView>
  </sheetViews>
  <sheetFormatPr defaultRowHeight="15" x14ac:dyDescent="0.25"/>
  <cols>
    <col min="1" max="1" width="6.5703125" bestFit="1" customWidth="1"/>
    <col min="2" max="2" width="8.140625" bestFit="1" customWidth="1"/>
    <col min="3" max="17" width="7.28515625" customWidth="1"/>
  </cols>
  <sheetData>
    <row r="1" spans="1:17" ht="16.5" x14ac:dyDescent="0.3">
      <c r="A1" s="110" t="s">
        <v>0</v>
      </c>
      <c r="B1" s="139"/>
      <c r="C1" s="111" t="s">
        <v>25</v>
      </c>
      <c r="D1" s="111"/>
      <c r="E1" s="111"/>
      <c r="F1" s="111"/>
      <c r="G1" s="112"/>
      <c r="H1" s="113" t="s">
        <v>26</v>
      </c>
      <c r="I1" s="111"/>
      <c r="J1" s="111"/>
      <c r="K1" s="111"/>
      <c r="L1" s="112"/>
      <c r="M1" s="113" t="s">
        <v>27</v>
      </c>
      <c r="N1" s="111"/>
      <c r="O1" s="111"/>
      <c r="P1" s="111"/>
      <c r="Q1" s="114"/>
    </row>
    <row r="2" spans="1:17" ht="16.5" x14ac:dyDescent="0.3">
      <c r="A2" s="138"/>
      <c r="B2" s="140"/>
      <c r="C2" s="150">
        <v>1</v>
      </c>
      <c r="D2" s="150">
        <v>2</v>
      </c>
      <c r="E2" s="150">
        <v>3</v>
      </c>
      <c r="F2" s="150">
        <v>5</v>
      </c>
      <c r="G2" s="151">
        <v>10</v>
      </c>
      <c r="H2" s="152">
        <v>1</v>
      </c>
      <c r="I2" s="150">
        <v>2</v>
      </c>
      <c r="J2" s="150">
        <v>3</v>
      </c>
      <c r="K2" s="150">
        <v>5</v>
      </c>
      <c r="L2" s="151">
        <v>10</v>
      </c>
      <c r="M2" s="152">
        <v>1</v>
      </c>
      <c r="N2" s="150">
        <v>2</v>
      </c>
      <c r="O2" s="150">
        <v>3</v>
      </c>
      <c r="P2" s="150">
        <v>5</v>
      </c>
      <c r="Q2" s="153">
        <v>10</v>
      </c>
    </row>
    <row r="3" spans="1:17" ht="16.5" x14ac:dyDescent="0.3">
      <c r="A3" s="119" t="s">
        <v>1</v>
      </c>
      <c r="B3" s="120" t="s">
        <v>15</v>
      </c>
      <c r="C3" s="154">
        <v>0.85307080016757431</v>
      </c>
      <c r="D3" s="154">
        <v>0.84823496966354095</v>
      </c>
      <c r="E3" s="154">
        <v>0.83678453700928979</v>
      </c>
      <c r="F3" s="154">
        <v>0.83048691860465118</v>
      </c>
      <c r="G3" s="155">
        <v>0.83486909915481333</v>
      </c>
      <c r="H3" s="156">
        <v>0.82508318454365082</v>
      </c>
      <c r="I3" s="154">
        <v>0.79991150163612357</v>
      </c>
      <c r="J3" s="154">
        <v>0.77884770711393236</v>
      </c>
      <c r="K3" s="154">
        <v>0.75977917046173715</v>
      </c>
      <c r="L3" s="155">
        <v>0.73807106922742871</v>
      </c>
      <c r="M3" s="156">
        <v>0.90906331929768813</v>
      </c>
      <c r="N3" s="154">
        <v>0.89445352910782927</v>
      </c>
      <c r="O3" s="154">
        <v>0.882236415073543</v>
      </c>
      <c r="P3" s="154">
        <v>0.87222997937789992</v>
      </c>
      <c r="Q3" s="157">
        <v>0.86088508087320437</v>
      </c>
    </row>
    <row r="4" spans="1:17" ht="16.5" x14ac:dyDescent="0.3">
      <c r="A4" s="119"/>
      <c r="B4" s="120" t="s">
        <v>16</v>
      </c>
      <c r="C4" s="125">
        <v>1.9615828042248831E-2</v>
      </c>
      <c r="D4" s="125">
        <v>2.7925174168607559E-2</v>
      </c>
      <c r="E4" s="125">
        <v>2.9672212442732111E-2</v>
      </c>
      <c r="F4" s="125">
        <v>5.1969048548392648E-2</v>
      </c>
      <c r="G4" s="126">
        <v>4.5146541580893942E-2</v>
      </c>
      <c r="H4" s="127">
        <v>1.38980098013046E-2</v>
      </c>
      <c r="I4" s="125">
        <v>8.182131758107225E-3</v>
      </c>
      <c r="J4" s="125">
        <v>1.7148335125991229E-2</v>
      </c>
      <c r="K4" s="125">
        <v>3.7364979750852061E-2</v>
      </c>
      <c r="L4" s="126">
        <v>3.3237879606988388E-2</v>
      </c>
      <c r="M4" s="127">
        <v>7.6556123207120472E-3</v>
      </c>
      <c r="N4" s="125">
        <v>4.1950761094444646E-3</v>
      </c>
      <c r="O4" s="125">
        <v>1.079074962255617E-2</v>
      </c>
      <c r="P4" s="125">
        <v>1.9909291116125889E-2</v>
      </c>
      <c r="Q4" s="128">
        <v>1.8119440108810631E-2</v>
      </c>
    </row>
    <row r="5" spans="1:17" ht="16.5" x14ac:dyDescent="0.3">
      <c r="A5" s="119" t="s">
        <v>2</v>
      </c>
      <c r="B5" s="120" t="s">
        <v>15</v>
      </c>
      <c r="C5" s="121">
        <v>0.83625890238793466</v>
      </c>
      <c r="D5" s="121">
        <v>0.82248575105717969</v>
      </c>
      <c r="E5" s="121">
        <v>0.82124662870842058</v>
      </c>
      <c r="F5" s="121">
        <v>0.8079457364341085</v>
      </c>
      <c r="G5" s="122">
        <v>0.82069676355390653</v>
      </c>
      <c r="H5" s="123">
        <v>0.83041594809849517</v>
      </c>
      <c r="I5" s="121">
        <v>0.80595146573316279</v>
      </c>
      <c r="J5" s="121">
        <v>0.7855206638392469</v>
      </c>
      <c r="K5" s="121">
        <v>0.76262769803247499</v>
      </c>
      <c r="L5" s="122">
        <v>0.73713229463991248</v>
      </c>
      <c r="M5" s="123">
        <v>0.91410688276263874</v>
      </c>
      <c r="N5" s="121">
        <v>0.9015338886333828</v>
      </c>
      <c r="O5" s="121">
        <v>0.88888773223274087</v>
      </c>
      <c r="P5" s="121">
        <v>0.87772061350747566</v>
      </c>
      <c r="Q5" s="124">
        <v>0.86278984277796622</v>
      </c>
    </row>
    <row r="6" spans="1:17" ht="16.5" x14ac:dyDescent="0.3">
      <c r="A6" s="119"/>
      <c r="B6" s="120" t="s">
        <v>16</v>
      </c>
      <c r="C6" s="125">
        <v>1.882206094725105E-2</v>
      </c>
      <c r="D6" s="125">
        <v>3.2281519473334318E-2</v>
      </c>
      <c r="E6" s="125">
        <v>2.7947035156570901E-2</v>
      </c>
      <c r="F6" s="125">
        <v>5.1271208576893441E-2</v>
      </c>
      <c r="G6" s="126">
        <v>4.4168338969134698E-2</v>
      </c>
      <c r="H6" s="127">
        <v>1.531690306900747E-2</v>
      </c>
      <c r="I6" s="125">
        <v>1.7946493903051169E-2</v>
      </c>
      <c r="J6" s="125">
        <v>1.8423895848051038E-2</v>
      </c>
      <c r="K6" s="125">
        <v>3.6193875584555397E-2</v>
      </c>
      <c r="L6" s="126">
        <v>2.4346275999254249E-2</v>
      </c>
      <c r="M6" s="127">
        <v>8.3897645144514511E-3</v>
      </c>
      <c r="N6" s="125">
        <v>8.6428367355662183E-3</v>
      </c>
      <c r="O6" s="125">
        <v>1.0713400117589761E-2</v>
      </c>
      <c r="P6" s="125">
        <v>1.816703426875145E-2</v>
      </c>
      <c r="Q6" s="128">
        <v>1.1757074242043079E-2</v>
      </c>
    </row>
    <row r="7" spans="1:17" ht="16.5" x14ac:dyDescent="0.3">
      <c r="A7" s="119" t="s">
        <v>3</v>
      </c>
      <c r="B7" s="120" t="s">
        <v>15</v>
      </c>
      <c r="C7" s="121">
        <v>0.88867616254713033</v>
      </c>
      <c r="D7" s="121">
        <v>0.90444475087332243</v>
      </c>
      <c r="E7" s="121">
        <v>0.89611926880431514</v>
      </c>
      <c r="F7" s="121">
        <v>0.89584544573643421</v>
      </c>
      <c r="G7" s="122">
        <v>0.883395176252319</v>
      </c>
      <c r="H7" s="123">
        <v>0.81359663868273402</v>
      </c>
      <c r="I7" s="121">
        <v>0.81261143659049551</v>
      </c>
      <c r="J7" s="121">
        <v>0.79680111944333376</v>
      </c>
      <c r="K7" s="121">
        <v>0.80038920667829494</v>
      </c>
      <c r="L7" s="122">
        <v>0.78100292396206183</v>
      </c>
      <c r="M7" s="123">
        <v>0.89767564418315193</v>
      </c>
      <c r="N7" s="121">
        <v>0.89597151958028864</v>
      </c>
      <c r="O7" s="121">
        <v>0.88661041235472049</v>
      </c>
      <c r="P7" s="121">
        <v>0.89097102881365653</v>
      </c>
      <c r="Q7" s="124">
        <v>0.88395034498359915</v>
      </c>
    </row>
    <row r="8" spans="1:17" ht="16.5" x14ac:dyDescent="0.3">
      <c r="A8" s="119"/>
      <c r="B8" s="120" t="s">
        <v>16</v>
      </c>
      <c r="C8" s="125">
        <v>2.688024809305695E-2</v>
      </c>
      <c r="D8" s="125">
        <v>2.096313643083356E-2</v>
      </c>
      <c r="E8" s="125">
        <v>1.3765196632235729E-2</v>
      </c>
      <c r="F8" s="125">
        <v>2.440718051138728E-2</v>
      </c>
      <c r="G8" s="126">
        <v>4.9040543324010609E-2</v>
      </c>
      <c r="H8" s="127">
        <v>1.5611743827830361E-2</v>
      </c>
      <c r="I8" s="125">
        <v>2.3460610141798181E-2</v>
      </c>
      <c r="J8" s="125">
        <v>1.9134152965200091E-2</v>
      </c>
      <c r="K8" s="125">
        <v>2.1624520761895631E-2</v>
      </c>
      <c r="L8" s="126">
        <v>2.9171817687833661E-2</v>
      </c>
      <c r="M8" s="127">
        <v>8.6007014032890398E-3</v>
      </c>
      <c r="N8" s="125">
        <v>1.4770222032170301E-2</v>
      </c>
      <c r="O8" s="125">
        <v>1.274066556905293E-2</v>
      </c>
      <c r="P8" s="125">
        <v>1.4024728191331069E-2</v>
      </c>
      <c r="Q8" s="128">
        <v>1.400964459002119E-2</v>
      </c>
    </row>
    <row r="9" spans="1:17" ht="16.5" x14ac:dyDescent="0.3">
      <c r="A9" s="119" t="s">
        <v>4</v>
      </c>
      <c r="B9" s="120" t="s">
        <v>15</v>
      </c>
      <c r="C9" s="121">
        <v>0.79358609132802682</v>
      </c>
      <c r="D9" s="121">
        <v>0.79470490899062329</v>
      </c>
      <c r="E9" s="121">
        <v>0.78516132254520021</v>
      </c>
      <c r="F9" s="121">
        <v>0.7745881782945736</v>
      </c>
      <c r="G9" s="122">
        <v>0.77102659245516392</v>
      </c>
      <c r="H9" s="123">
        <v>0.77977809911806517</v>
      </c>
      <c r="I9" s="121">
        <v>0.77479805488512377</v>
      </c>
      <c r="J9" s="121">
        <v>0.77230937222289153</v>
      </c>
      <c r="K9" s="121">
        <v>0.75478108910839437</v>
      </c>
      <c r="L9" s="122">
        <v>0.75947638604288037</v>
      </c>
      <c r="M9" s="123">
        <v>0.8874290935091762</v>
      </c>
      <c r="N9" s="121">
        <v>0.8850125765808734</v>
      </c>
      <c r="O9" s="121">
        <v>0.88503943517078354</v>
      </c>
      <c r="P9" s="121">
        <v>0.87753336770349999</v>
      </c>
      <c r="Q9" s="124">
        <v>0.88561870829091727</v>
      </c>
    </row>
    <row r="10" spans="1:17" ht="16.5" x14ac:dyDescent="0.3">
      <c r="A10" s="119"/>
      <c r="B10" s="120" t="s">
        <v>16</v>
      </c>
      <c r="C10" s="125">
        <v>3.5238767752688978E-2</v>
      </c>
      <c r="D10" s="125">
        <v>2.8291635725146601E-2</v>
      </c>
      <c r="E10" s="125">
        <v>1.6763979739778251E-2</v>
      </c>
      <c r="F10" s="125">
        <v>4.0433707049250651E-2</v>
      </c>
      <c r="G10" s="126">
        <v>4.6122644720187463E-2</v>
      </c>
      <c r="H10" s="127">
        <v>2.4653858682892601E-2</v>
      </c>
      <c r="I10" s="125">
        <v>1.6913949577162531E-2</v>
      </c>
      <c r="J10" s="125">
        <v>2.4053440857036479E-2</v>
      </c>
      <c r="K10" s="125">
        <v>2.9034306170815091E-2</v>
      </c>
      <c r="L10" s="126">
        <v>2.9652156563319609E-2</v>
      </c>
      <c r="M10" s="127">
        <v>1.2342686935750059E-2</v>
      </c>
      <c r="N10" s="125">
        <v>9.5418996474835004E-3</v>
      </c>
      <c r="O10" s="125">
        <v>1.4892919708656161E-2</v>
      </c>
      <c r="P10" s="125">
        <v>1.4582424449076731E-2</v>
      </c>
      <c r="Q10" s="128">
        <v>1.298724687587197E-2</v>
      </c>
    </row>
    <row r="11" spans="1:17" ht="16.5" x14ac:dyDescent="0.3">
      <c r="A11" s="119" t="s">
        <v>9</v>
      </c>
      <c r="B11" s="120" t="s">
        <v>15</v>
      </c>
      <c r="C11" s="121">
        <v>0.860192710515291</v>
      </c>
      <c r="D11" s="121">
        <v>0.85232119874977008</v>
      </c>
      <c r="E11" s="121">
        <v>0.84244830686245131</v>
      </c>
      <c r="F11" s="121">
        <v>0.8320494186046512</v>
      </c>
      <c r="G11" s="122">
        <v>0.82779839208410633</v>
      </c>
      <c r="H11" s="123">
        <v>0.82681752662836838</v>
      </c>
      <c r="I11" s="121">
        <v>0.80550066604437398</v>
      </c>
      <c r="J11" s="121">
        <v>0.7850203372036102</v>
      </c>
      <c r="K11" s="121">
        <v>0.76247080896871311</v>
      </c>
      <c r="L11" s="122">
        <v>0.74008581453955691</v>
      </c>
      <c r="M11" s="123">
        <v>0.90938825772622534</v>
      </c>
      <c r="N11" s="121">
        <v>0.89765530515952108</v>
      </c>
      <c r="O11" s="121">
        <v>0.88573965439114311</v>
      </c>
      <c r="P11" s="121">
        <v>0.87393309274216635</v>
      </c>
      <c r="Q11" s="124">
        <v>0.86350582513290353</v>
      </c>
    </row>
    <row r="12" spans="1:17" ht="16.5" x14ac:dyDescent="0.3">
      <c r="A12" s="119"/>
      <c r="B12" s="120" t="s">
        <v>16</v>
      </c>
      <c r="C12" s="125">
        <v>2.0865269081643621E-2</v>
      </c>
      <c r="D12" s="125">
        <v>3.3961435980932479E-2</v>
      </c>
      <c r="E12" s="125">
        <v>2.7634888987330269E-2</v>
      </c>
      <c r="F12" s="125">
        <v>4.6569770529187413E-2</v>
      </c>
      <c r="G12" s="126">
        <v>4.5040703793673649E-2</v>
      </c>
      <c r="H12" s="127">
        <v>1.161729592431021E-2</v>
      </c>
      <c r="I12" s="125">
        <v>1.4712966624257169E-2</v>
      </c>
      <c r="J12" s="125">
        <v>1.414790206283466E-2</v>
      </c>
      <c r="K12" s="125">
        <v>3.2699554144047079E-2</v>
      </c>
      <c r="L12" s="126">
        <v>3.1006219816396431E-2</v>
      </c>
      <c r="M12" s="127">
        <v>6.8074283836151127E-3</v>
      </c>
      <c r="N12" s="125">
        <v>7.4813184676760618E-3</v>
      </c>
      <c r="O12" s="125">
        <v>8.4236439368937863E-3</v>
      </c>
      <c r="P12" s="125">
        <v>1.699277216502831E-2</v>
      </c>
      <c r="Q12" s="128">
        <v>1.6744563194747489E-2</v>
      </c>
    </row>
    <row r="13" spans="1:17" ht="16.5" x14ac:dyDescent="0.3">
      <c r="A13" s="119" t="s">
        <v>10</v>
      </c>
      <c r="B13" s="120" t="s">
        <v>15</v>
      </c>
      <c r="C13" s="121">
        <v>0.84531210724759109</v>
      </c>
      <c r="D13" s="121">
        <v>0.83469387755102031</v>
      </c>
      <c r="E13" s="121">
        <v>0.82901308560583364</v>
      </c>
      <c r="F13" s="121">
        <v>0.84530644379844966</v>
      </c>
      <c r="G13" s="122">
        <v>0.85612244897959189</v>
      </c>
      <c r="H13" s="123">
        <v>0.83724645804111764</v>
      </c>
      <c r="I13" s="121">
        <v>0.81956016864934411</v>
      </c>
      <c r="J13" s="121">
        <v>0.80266166047707566</v>
      </c>
      <c r="K13" s="121">
        <v>0.80371011075656806</v>
      </c>
      <c r="L13" s="122">
        <v>0.79577606744283258</v>
      </c>
      <c r="M13" s="123">
        <v>0.91736182834141045</v>
      </c>
      <c r="N13" s="121">
        <v>0.9087843017016709</v>
      </c>
      <c r="O13" s="121">
        <v>0.89903585906212879</v>
      </c>
      <c r="P13" s="121">
        <v>0.89949196597353487</v>
      </c>
      <c r="Q13" s="124">
        <v>0.8970320099536252</v>
      </c>
    </row>
    <row r="14" spans="1:17" ht="16.5" x14ac:dyDescent="0.3">
      <c r="A14" s="119"/>
      <c r="B14" s="120" t="s">
        <v>16</v>
      </c>
      <c r="C14" s="125">
        <v>1.9013480602133429E-2</v>
      </c>
      <c r="D14" s="125">
        <v>4.3496181856467253E-2</v>
      </c>
      <c r="E14" s="125">
        <v>3.2020153745069932E-2</v>
      </c>
      <c r="F14" s="125">
        <v>4.1995371907341032E-2</v>
      </c>
      <c r="G14" s="126">
        <v>4.2457676162347593E-2</v>
      </c>
      <c r="H14" s="127">
        <v>1.843340251314643E-2</v>
      </c>
      <c r="I14" s="125">
        <v>2.1899862290733169E-2</v>
      </c>
      <c r="J14" s="125">
        <v>1.9998721030719629E-2</v>
      </c>
      <c r="K14" s="125">
        <v>3.050456643921642E-2</v>
      </c>
      <c r="L14" s="126">
        <v>2.1088359064169591E-2</v>
      </c>
      <c r="M14" s="127">
        <v>9.7218054783643273E-3</v>
      </c>
      <c r="N14" s="125">
        <v>9.730136102976808E-3</v>
      </c>
      <c r="O14" s="125">
        <v>1.108614190671006E-2</v>
      </c>
      <c r="P14" s="125">
        <v>1.578586165891406E-2</v>
      </c>
      <c r="Q14" s="128">
        <v>9.9278986639258372E-3</v>
      </c>
    </row>
    <row r="15" spans="1:17" ht="16.5" x14ac:dyDescent="0.3">
      <c r="A15" s="119" t="s">
        <v>11</v>
      </c>
      <c r="B15" s="120" t="s">
        <v>15</v>
      </c>
      <c r="C15" s="121">
        <v>0.87959782153330546</v>
      </c>
      <c r="D15" s="121">
        <v>0.87602500459643318</v>
      </c>
      <c r="E15" s="121">
        <v>0.88201977824393174</v>
      </c>
      <c r="F15" s="121">
        <v>0.88418725775193807</v>
      </c>
      <c r="G15" s="122">
        <v>0.86629560915275194</v>
      </c>
      <c r="H15" s="123">
        <v>0.82915531464324965</v>
      </c>
      <c r="I15" s="121">
        <v>0.82242021556150979</v>
      </c>
      <c r="J15" s="121">
        <v>0.81495352227224327</v>
      </c>
      <c r="K15" s="121">
        <v>0.80871090167819926</v>
      </c>
      <c r="L15" s="122">
        <v>0.78583496437729061</v>
      </c>
      <c r="M15" s="123">
        <v>0.90889939355419602</v>
      </c>
      <c r="N15" s="121">
        <v>0.90575115971406017</v>
      </c>
      <c r="O15" s="121">
        <v>0.9007874787209289</v>
      </c>
      <c r="P15" s="121">
        <v>0.89797753050352291</v>
      </c>
      <c r="Q15" s="124">
        <v>0.88918844022169452</v>
      </c>
    </row>
    <row r="16" spans="1:17" ht="17.25" thickBot="1" x14ac:dyDescent="0.35">
      <c r="A16" s="129"/>
      <c r="B16" s="130" t="s">
        <v>16</v>
      </c>
      <c r="C16" s="131">
        <v>1.907669610893491E-2</v>
      </c>
      <c r="D16" s="131">
        <v>2.3389737724570939E-2</v>
      </c>
      <c r="E16" s="131">
        <v>3.317021991192351E-2</v>
      </c>
      <c r="F16" s="131">
        <v>2.9144378094165809E-2</v>
      </c>
      <c r="G16" s="132">
        <v>3.7742025195996329E-2</v>
      </c>
      <c r="H16" s="133">
        <v>1.013841243803716E-2</v>
      </c>
      <c r="I16" s="131">
        <v>1.46795624893133E-2</v>
      </c>
      <c r="J16" s="131">
        <v>1.4231055594724351E-2</v>
      </c>
      <c r="K16" s="131">
        <v>2.7546066377533721E-2</v>
      </c>
      <c r="L16" s="132">
        <v>2.527243457665334E-2</v>
      </c>
      <c r="M16" s="133">
        <v>5.6206071791303977E-3</v>
      </c>
      <c r="N16" s="131">
        <v>9.1068078713443801E-3</v>
      </c>
      <c r="O16" s="131">
        <v>8.7820403171039781E-3</v>
      </c>
      <c r="P16" s="131">
        <v>1.5924268661060611E-2</v>
      </c>
      <c r="Q16" s="134">
        <v>1.338668063846961E-2</v>
      </c>
    </row>
    <row r="17" spans="1:17" ht="15" customHeight="1" x14ac:dyDescent="0.25">
      <c r="A17" s="108" t="s">
        <v>19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</row>
    <row r="18" spans="1:17" x14ac:dyDescent="0.25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</row>
    <row r="19" spans="1:17" x14ac:dyDescent="0.25">
      <c r="A19" s="60" t="s">
        <v>17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x14ac:dyDescent="0.25">
      <c r="A20" s="60" t="s">
        <v>18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</row>
    <row r="21" spans="1:17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25">
      <c r="C22" t="s">
        <v>518</v>
      </c>
      <c r="D22" t="s">
        <v>518</v>
      </c>
      <c r="E22" t="s">
        <v>518</v>
      </c>
      <c r="F22" t="s">
        <v>518</v>
      </c>
      <c r="G22" t="s">
        <v>518</v>
      </c>
      <c r="H22" t="s">
        <v>518</v>
      </c>
      <c r="I22" t="s">
        <v>518</v>
      </c>
      <c r="J22" t="s">
        <v>518</v>
      </c>
      <c r="K22" t="s">
        <v>518</v>
      </c>
      <c r="L22" t="s">
        <v>518</v>
      </c>
      <c r="M22" t="s">
        <v>518</v>
      </c>
      <c r="N22" t="s">
        <v>518</v>
      </c>
      <c r="O22" s="15"/>
      <c r="P22" s="15"/>
      <c r="Q22" s="15"/>
    </row>
    <row r="23" spans="1:17" x14ac:dyDescent="0.25">
      <c r="C23" s="1">
        <f t="shared" ref="C23:N23" si="0">AVERAGE(C3,C5,C7,C9,C15,C13,C11)</f>
        <v>0.85095637081812192</v>
      </c>
      <c r="D23" s="1">
        <f t="shared" si="0"/>
        <v>0.84755863735455572</v>
      </c>
      <c r="E23" s="1">
        <f t="shared" si="0"/>
        <v>0.84182756111134882</v>
      </c>
      <c r="F23" s="1">
        <f t="shared" si="0"/>
        <v>0.83862991417497224</v>
      </c>
      <c r="G23" s="1">
        <f t="shared" si="0"/>
        <v>0.83717201166180755</v>
      </c>
      <c r="H23" s="1">
        <f t="shared" si="0"/>
        <v>0.82029902425081147</v>
      </c>
      <c r="I23" s="1">
        <f t="shared" si="0"/>
        <v>0.80582192987144763</v>
      </c>
      <c r="J23" s="1">
        <f t="shared" si="0"/>
        <v>0.79087348322461903</v>
      </c>
      <c r="K23" s="1">
        <f t="shared" si="0"/>
        <v>0.77892414081205452</v>
      </c>
      <c r="L23" s="1">
        <f t="shared" si="0"/>
        <v>0.7624827886045662</v>
      </c>
      <c r="M23" s="1">
        <f t="shared" si="0"/>
        <v>0.90627491705349805</v>
      </c>
      <c r="N23" s="1">
        <f t="shared" si="0"/>
        <v>0.89845175435394664</v>
      </c>
      <c r="O23" s="1">
        <f t="shared" ref="O23:Q23" si="1">AVERAGE(O3,O5,O7,O9,O15,O13,O11)</f>
        <v>0.88976242671514127</v>
      </c>
      <c r="P23" s="1">
        <f t="shared" si="1"/>
        <v>0.88426536837453662</v>
      </c>
      <c r="Q23" s="1">
        <f t="shared" si="1"/>
        <v>0.87756717889055846</v>
      </c>
    </row>
    <row r="24" spans="1:17" x14ac:dyDescent="0.25">
      <c r="O24" s="15"/>
      <c r="P24" s="15"/>
      <c r="Q24" s="15"/>
    </row>
    <row r="25" spans="1:17" x14ac:dyDescent="0.25">
      <c r="C25" s="1">
        <f>AVERAGE(C23,F23,I23,L23)</f>
        <v>0.81447275086727711</v>
      </c>
      <c r="D25" s="1">
        <f t="shared" ref="D25" si="2">AVERAGE(D23,G23,J23,M23)</f>
        <v>0.84546976232362003</v>
      </c>
      <c r="E25" s="1">
        <f t="shared" ref="E25" si="3">AVERAGE(E23,H23,K23,N23)</f>
        <v>0.83487562013204031</v>
      </c>
      <c r="F25" s="1"/>
      <c r="O25" s="15"/>
      <c r="P25" s="15"/>
      <c r="Q25" s="15"/>
    </row>
    <row r="26" spans="1:17" ht="15.75" thickBot="1" x14ac:dyDescent="0.3"/>
    <row r="27" spans="1:17" ht="16.5" x14ac:dyDescent="0.3">
      <c r="A27" s="110" t="s">
        <v>0</v>
      </c>
      <c r="B27" s="139"/>
      <c r="C27" s="111" t="s">
        <v>28</v>
      </c>
      <c r="D27" s="111"/>
      <c r="E27" s="111"/>
      <c r="F27" s="111"/>
      <c r="G27" s="112"/>
      <c r="H27" s="113" t="s">
        <v>29</v>
      </c>
      <c r="I27" s="111"/>
      <c r="J27" s="111"/>
      <c r="K27" s="111"/>
      <c r="L27" s="112"/>
      <c r="M27" s="113" t="s">
        <v>30</v>
      </c>
      <c r="N27" s="111"/>
      <c r="O27" s="111"/>
      <c r="P27" s="111"/>
      <c r="Q27" s="114"/>
    </row>
    <row r="28" spans="1:17" ht="16.5" x14ac:dyDescent="0.3">
      <c r="A28" s="138"/>
      <c r="B28" s="140"/>
      <c r="C28" s="150">
        <v>1</v>
      </c>
      <c r="D28" s="150">
        <v>2</v>
      </c>
      <c r="E28" s="150">
        <v>3</v>
      </c>
      <c r="F28" s="150">
        <v>5</v>
      </c>
      <c r="G28" s="151">
        <v>10</v>
      </c>
      <c r="H28" s="152">
        <v>1</v>
      </c>
      <c r="I28" s="150">
        <v>2</v>
      </c>
      <c r="J28" s="150">
        <v>3</v>
      </c>
      <c r="K28" s="150">
        <v>5</v>
      </c>
      <c r="L28" s="151">
        <v>10</v>
      </c>
      <c r="M28" s="152">
        <v>1</v>
      </c>
      <c r="N28" s="150">
        <v>2</v>
      </c>
      <c r="O28" s="150">
        <v>3</v>
      </c>
      <c r="P28" s="150">
        <v>5</v>
      </c>
      <c r="Q28" s="153">
        <v>10</v>
      </c>
    </row>
    <row r="29" spans="1:17" ht="16.5" x14ac:dyDescent="0.3">
      <c r="A29" s="119" t="s">
        <v>1</v>
      </c>
      <c r="B29" s="120" t="s">
        <v>15</v>
      </c>
      <c r="C29" s="154">
        <v>0.85372434017595311</v>
      </c>
      <c r="D29" s="154">
        <v>0.84419470490899062</v>
      </c>
      <c r="E29" s="154">
        <v>0.82971231645190291</v>
      </c>
      <c r="F29" s="154">
        <v>0.81339026162790695</v>
      </c>
      <c r="G29" s="155">
        <v>0.82777777777777783</v>
      </c>
      <c r="H29" s="156">
        <v>0.82800162959943735</v>
      </c>
      <c r="I29" s="154">
        <v>0.80454835898887356</v>
      </c>
      <c r="J29" s="154">
        <v>0.78411618253525694</v>
      </c>
      <c r="K29" s="154">
        <v>0.75810453432329583</v>
      </c>
      <c r="L29" s="155">
        <v>0.73324537881654561</v>
      </c>
      <c r="M29" s="156">
        <v>0.91085246683085719</v>
      </c>
      <c r="N29" s="154">
        <v>0.89799427666206755</v>
      </c>
      <c r="O29" s="154">
        <v>0.88678952396115274</v>
      </c>
      <c r="P29" s="154">
        <v>0.87355716904393643</v>
      </c>
      <c r="Q29" s="157">
        <v>0.8585063906797874</v>
      </c>
    </row>
    <row r="30" spans="1:17" ht="16.5" x14ac:dyDescent="0.3">
      <c r="A30" s="119"/>
      <c r="B30" s="120" t="s">
        <v>16</v>
      </c>
      <c r="C30" s="125">
        <v>2.182000774888037E-2</v>
      </c>
      <c r="D30" s="125">
        <v>3.1012343047150229E-2</v>
      </c>
      <c r="E30" s="125">
        <v>2.3273157540813931E-2</v>
      </c>
      <c r="F30" s="125">
        <v>4.8737652515532977E-2</v>
      </c>
      <c r="G30" s="126">
        <v>3.055240666144628E-2</v>
      </c>
      <c r="H30" s="127">
        <v>1.314115558265945E-2</v>
      </c>
      <c r="I30" s="125">
        <v>1.0210980545313379E-2</v>
      </c>
      <c r="J30" s="125">
        <v>2.0370809189917641E-2</v>
      </c>
      <c r="K30" s="125">
        <v>3.6862100951785527E-2</v>
      </c>
      <c r="L30" s="126">
        <v>2.100574089317048E-2</v>
      </c>
      <c r="M30" s="127">
        <v>7.0620513773720708E-3</v>
      </c>
      <c r="N30" s="125">
        <v>5.2243862084607523E-3</v>
      </c>
      <c r="O30" s="125">
        <v>1.164855173632658E-2</v>
      </c>
      <c r="P30" s="125">
        <v>2.0052021832281511E-2</v>
      </c>
      <c r="Q30" s="128">
        <v>1.2860143793636749E-2</v>
      </c>
    </row>
    <row r="31" spans="1:17" ht="16.5" x14ac:dyDescent="0.3">
      <c r="A31" s="119" t="s">
        <v>2</v>
      </c>
      <c r="B31" s="120" t="s">
        <v>15</v>
      </c>
      <c r="C31" s="121">
        <v>0.83559698366149981</v>
      </c>
      <c r="D31" s="121">
        <v>0.81911656554513712</v>
      </c>
      <c r="E31" s="121">
        <v>0.80709719308760364</v>
      </c>
      <c r="F31" s="121">
        <v>0.79629966085271309</v>
      </c>
      <c r="G31" s="122">
        <v>0.80954442383013814</v>
      </c>
      <c r="H31" s="123">
        <v>0.82808334192812505</v>
      </c>
      <c r="I31" s="121">
        <v>0.80397529975304904</v>
      </c>
      <c r="J31" s="121">
        <v>0.78441362392008318</v>
      </c>
      <c r="K31" s="121">
        <v>0.75897135144875305</v>
      </c>
      <c r="L31" s="122">
        <v>0.73777521049520411</v>
      </c>
      <c r="M31" s="123">
        <v>0.91280580493101338</v>
      </c>
      <c r="N31" s="121">
        <v>0.9006912861044396</v>
      </c>
      <c r="O31" s="121">
        <v>0.89011365167232059</v>
      </c>
      <c r="P31" s="121">
        <v>0.87715278971186339</v>
      </c>
      <c r="Q31" s="124">
        <v>0.86492874109263662</v>
      </c>
    </row>
    <row r="32" spans="1:17" ht="16.5" x14ac:dyDescent="0.3">
      <c r="A32" s="119"/>
      <c r="B32" s="120" t="s">
        <v>16</v>
      </c>
      <c r="C32" s="125">
        <v>2.2610340160979979E-2</v>
      </c>
      <c r="D32" s="125">
        <v>3.1666689564093041E-2</v>
      </c>
      <c r="E32" s="125">
        <v>2.2957295245602301E-2</v>
      </c>
      <c r="F32" s="125">
        <v>5.6522566706065827E-2</v>
      </c>
      <c r="G32" s="126">
        <v>4.2963419180597158E-2</v>
      </c>
      <c r="H32" s="127">
        <v>1.738954501765564E-2</v>
      </c>
      <c r="I32" s="125">
        <v>1.8783657122075449E-2</v>
      </c>
      <c r="J32" s="125">
        <v>1.6625496355905441E-2</v>
      </c>
      <c r="K32" s="125">
        <v>3.6266341523154742E-2</v>
      </c>
      <c r="L32" s="126">
        <v>2.606557454878471E-2</v>
      </c>
      <c r="M32" s="127">
        <v>8.8282178704224158E-3</v>
      </c>
      <c r="N32" s="125">
        <v>9.0323813527046354E-3</v>
      </c>
      <c r="O32" s="125">
        <v>9.2827811029574242E-3</v>
      </c>
      <c r="P32" s="125">
        <v>1.750721917348182E-2</v>
      </c>
      <c r="Q32" s="128">
        <v>1.420321858490662E-2</v>
      </c>
    </row>
    <row r="33" spans="1:17" ht="16.5" x14ac:dyDescent="0.3">
      <c r="A33" s="119" t="s">
        <v>3</v>
      </c>
      <c r="B33" s="120" t="s">
        <v>15</v>
      </c>
      <c r="C33" s="121">
        <v>0.88672392124005039</v>
      </c>
      <c r="D33" s="121">
        <v>0.89293068578782864</v>
      </c>
      <c r="E33" s="121">
        <v>0.89967036260113886</v>
      </c>
      <c r="F33" s="121">
        <v>0.8927507267441861</v>
      </c>
      <c r="G33" s="122">
        <v>0.88748711605854458</v>
      </c>
      <c r="H33" s="123">
        <v>0.81124056851326798</v>
      </c>
      <c r="I33" s="121">
        <v>0.80634059541701331</v>
      </c>
      <c r="J33" s="121">
        <v>0.79590190632813684</v>
      </c>
      <c r="K33" s="121">
        <v>0.79123653628164048</v>
      </c>
      <c r="L33" s="122">
        <v>0.78422489029299114</v>
      </c>
      <c r="M33" s="123">
        <v>0.89621011096104441</v>
      </c>
      <c r="N33" s="121">
        <v>0.89310445659518167</v>
      </c>
      <c r="O33" s="121">
        <v>0.88556421686894549</v>
      </c>
      <c r="P33" s="121">
        <v>0.88510339691814188</v>
      </c>
      <c r="Q33" s="124">
        <v>0.8853783508652866</v>
      </c>
    </row>
    <row r="34" spans="1:17" ht="16.5" x14ac:dyDescent="0.3">
      <c r="A34" s="119"/>
      <c r="B34" s="120" t="s">
        <v>16</v>
      </c>
      <c r="C34" s="125">
        <v>2.1686903590697481E-2</v>
      </c>
      <c r="D34" s="125">
        <v>1.799549314157119E-2</v>
      </c>
      <c r="E34" s="125">
        <v>2.1771805187984938E-2</v>
      </c>
      <c r="F34" s="125">
        <v>3.0620210737556351E-2</v>
      </c>
      <c r="G34" s="126">
        <v>3.5977345124673647E-2</v>
      </c>
      <c r="H34" s="127">
        <v>1.786549846085677E-2</v>
      </c>
      <c r="I34" s="125">
        <v>1.8209392971614481E-2</v>
      </c>
      <c r="J34" s="125">
        <v>1.886414787937804E-2</v>
      </c>
      <c r="K34" s="125">
        <v>2.2672330539822531E-2</v>
      </c>
      <c r="L34" s="126">
        <v>2.779921101222466E-2</v>
      </c>
      <c r="M34" s="127">
        <v>1.068190511387241E-2</v>
      </c>
      <c r="N34" s="125">
        <v>1.1487688725749651E-2</v>
      </c>
      <c r="O34" s="125">
        <v>1.2523538459245649E-2</v>
      </c>
      <c r="P34" s="125">
        <v>1.454654953203223E-2</v>
      </c>
      <c r="Q34" s="128">
        <v>1.470877466775266E-2</v>
      </c>
    </row>
    <row r="35" spans="1:17" ht="16.5" x14ac:dyDescent="0.3">
      <c r="A35" s="119" t="s">
        <v>4</v>
      </c>
      <c r="B35" s="120" t="s">
        <v>15</v>
      </c>
      <c r="C35" s="121">
        <v>0.77737327188940086</v>
      </c>
      <c r="D35" s="121">
        <v>0.76828001470858609</v>
      </c>
      <c r="E35" s="121">
        <v>0.76112276495854558</v>
      </c>
      <c r="F35" s="121">
        <v>0.75661337209302326</v>
      </c>
      <c r="G35" s="122">
        <v>0.72847866419294993</v>
      </c>
      <c r="H35" s="123">
        <v>0.74328083504736309</v>
      </c>
      <c r="I35" s="121">
        <v>0.73846879802887677</v>
      </c>
      <c r="J35" s="121">
        <v>0.73314535219497556</v>
      </c>
      <c r="K35" s="121">
        <v>0.72885394263346615</v>
      </c>
      <c r="L35" s="122">
        <v>0.68942086620340848</v>
      </c>
      <c r="M35" s="123">
        <v>0.86498238923757298</v>
      </c>
      <c r="N35" s="121">
        <v>0.86460728703561751</v>
      </c>
      <c r="O35" s="121">
        <v>0.86281581815732422</v>
      </c>
      <c r="P35" s="121">
        <v>0.86275885031792399</v>
      </c>
      <c r="Q35" s="124">
        <v>0.84613901142404713</v>
      </c>
    </row>
    <row r="36" spans="1:17" ht="16.5" x14ac:dyDescent="0.3">
      <c r="A36" s="119"/>
      <c r="B36" s="120" t="s">
        <v>16</v>
      </c>
      <c r="C36" s="125">
        <v>3.5582988441322558E-2</v>
      </c>
      <c r="D36" s="125">
        <v>2.7616669882976719E-2</v>
      </c>
      <c r="E36" s="125">
        <v>2.6815761089570251E-2</v>
      </c>
      <c r="F36" s="125">
        <v>3.4182778873363157E-2</v>
      </c>
      <c r="G36" s="126">
        <v>4.9715408718174918E-2</v>
      </c>
      <c r="H36" s="127">
        <v>2.970604243598193E-2</v>
      </c>
      <c r="I36" s="125">
        <v>1.4612298532669521E-2</v>
      </c>
      <c r="J36" s="125">
        <v>1.5954598532820569E-2</v>
      </c>
      <c r="K36" s="125">
        <v>2.764157540942656E-2</v>
      </c>
      <c r="L36" s="126">
        <v>3.890525283413538E-2</v>
      </c>
      <c r="M36" s="127">
        <v>1.6254050197736031E-2</v>
      </c>
      <c r="N36" s="125">
        <v>8.1246860304490191E-3</v>
      </c>
      <c r="O36" s="125">
        <v>9.0160852027281971E-3</v>
      </c>
      <c r="P36" s="125">
        <v>1.626711234809506E-2</v>
      </c>
      <c r="Q36" s="128">
        <v>1.8737269685271531E-2</v>
      </c>
    </row>
    <row r="37" spans="1:17" ht="16.5" x14ac:dyDescent="0.3">
      <c r="A37" s="119" t="s">
        <v>9</v>
      </c>
      <c r="B37" s="120" t="s">
        <v>15</v>
      </c>
      <c r="C37" s="121">
        <v>0.88024298282362801</v>
      </c>
      <c r="D37" s="121">
        <v>0.86652417723846309</v>
      </c>
      <c r="E37" s="121">
        <v>0.87847867345919484</v>
      </c>
      <c r="F37" s="121">
        <v>0.87561167635658921</v>
      </c>
      <c r="G37" s="122">
        <v>0.87946815089672226</v>
      </c>
      <c r="H37" s="123">
        <v>0.74623920541094357</v>
      </c>
      <c r="I37" s="121">
        <v>0.72807629247923</v>
      </c>
      <c r="J37" s="121">
        <v>0.70817336054841817</v>
      </c>
      <c r="K37" s="121">
        <v>0.68806056155728024</v>
      </c>
      <c r="L37" s="122">
        <v>0.67335412046918963</v>
      </c>
      <c r="M37" s="123">
        <v>0.84952172876777632</v>
      </c>
      <c r="N37" s="121">
        <v>0.83898058720992952</v>
      </c>
      <c r="O37" s="121">
        <v>0.82046771092305237</v>
      </c>
      <c r="P37" s="121">
        <v>0.8067422810333964</v>
      </c>
      <c r="Q37" s="124">
        <v>0.79929589412962332</v>
      </c>
    </row>
    <row r="38" spans="1:17" ht="16.5" x14ac:dyDescent="0.3">
      <c r="A38" s="119"/>
      <c r="B38" s="120" t="s">
        <v>16</v>
      </c>
      <c r="C38" s="125">
        <v>2.2502772235007969E-2</v>
      </c>
      <c r="D38" s="125">
        <v>3.3566775856642903E-2</v>
      </c>
      <c r="E38" s="125">
        <v>2.383846342041215E-2</v>
      </c>
      <c r="F38" s="125">
        <v>4.3266560561725877E-2</v>
      </c>
      <c r="G38" s="126">
        <v>2.3072382206861908E-2</v>
      </c>
      <c r="H38" s="127">
        <v>1.207996503351616E-2</v>
      </c>
      <c r="I38" s="125">
        <v>2.251736131922065E-2</v>
      </c>
      <c r="J38" s="125">
        <v>1.599183527429442E-2</v>
      </c>
      <c r="K38" s="125">
        <v>2.2231303378462242E-2</v>
      </c>
      <c r="L38" s="126">
        <v>1.8706695023261499E-2</v>
      </c>
      <c r="M38" s="127">
        <v>7.9770003308789906E-3</v>
      </c>
      <c r="N38" s="125">
        <v>1.327403723336573E-2</v>
      </c>
      <c r="O38" s="125">
        <v>1.4152808034446639E-2</v>
      </c>
      <c r="P38" s="125">
        <v>1.555238914882528E-2</v>
      </c>
      <c r="Q38" s="128">
        <v>1.7304904463654451E-2</v>
      </c>
    </row>
    <row r="39" spans="1:17" ht="16.5" x14ac:dyDescent="0.3">
      <c r="A39" s="119" t="s">
        <v>10</v>
      </c>
      <c r="B39" s="120" t="s">
        <v>15</v>
      </c>
      <c r="C39" s="121">
        <v>0.86083787180561377</v>
      </c>
      <c r="D39" s="121">
        <v>0.85771281485567186</v>
      </c>
      <c r="E39" s="121">
        <v>0.85870542403356309</v>
      </c>
      <c r="F39" s="121">
        <v>0.84143047480620159</v>
      </c>
      <c r="G39" s="122">
        <v>0.84493918779633059</v>
      </c>
      <c r="H39" s="123">
        <v>0.82028433276765012</v>
      </c>
      <c r="I39" s="121">
        <v>0.80534249530338342</v>
      </c>
      <c r="J39" s="121">
        <v>0.78946945196491247</v>
      </c>
      <c r="K39" s="121">
        <v>0.76816963137790117</v>
      </c>
      <c r="L39" s="122">
        <v>0.75671992828535561</v>
      </c>
      <c r="M39" s="123">
        <v>0.90515982097931735</v>
      </c>
      <c r="N39" s="121">
        <v>0.89681270263057777</v>
      </c>
      <c r="O39" s="121">
        <v>0.88643803656938513</v>
      </c>
      <c r="P39" s="121">
        <v>0.87639986824769434</v>
      </c>
      <c r="Q39" s="124">
        <v>0.872296120348377</v>
      </c>
    </row>
    <row r="40" spans="1:17" ht="16.5" x14ac:dyDescent="0.3">
      <c r="A40" s="119"/>
      <c r="B40" s="120" t="s">
        <v>16</v>
      </c>
      <c r="C40" s="125">
        <v>2.3874420147595471E-2</v>
      </c>
      <c r="D40" s="125">
        <v>3.1178099156921071E-2</v>
      </c>
      <c r="E40" s="125">
        <v>2.9033523725791269E-2</v>
      </c>
      <c r="F40" s="125">
        <v>4.559338484830374E-2</v>
      </c>
      <c r="G40" s="126">
        <v>2.2144323091717551E-2</v>
      </c>
      <c r="H40" s="127">
        <v>1.3681704297731089E-2</v>
      </c>
      <c r="I40" s="125">
        <v>1.480939687693497E-2</v>
      </c>
      <c r="J40" s="125">
        <v>2.4121198195242551E-2</v>
      </c>
      <c r="K40" s="125">
        <v>3.052010661789345E-2</v>
      </c>
      <c r="L40" s="126">
        <v>1.994249456970832E-2</v>
      </c>
      <c r="M40" s="127">
        <v>7.8734246812102813E-3</v>
      </c>
      <c r="N40" s="125">
        <v>8.3647581210156436E-3</v>
      </c>
      <c r="O40" s="125">
        <v>1.454804508337542E-2</v>
      </c>
      <c r="P40" s="125">
        <v>1.639046116840475E-2</v>
      </c>
      <c r="Q40" s="128">
        <v>1.243688421154618E-2</v>
      </c>
    </row>
    <row r="41" spans="1:17" ht="16.5" x14ac:dyDescent="0.3">
      <c r="A41" s="119" t="s">
        <v>11</v>
      </c>
      <c r="B41" s="120" t="s">
        <v>15</v>
      </c>
      <c r="C41" s="121">
        <v>0.87377042312526176</v>
      </c>
      <c r="D41" s="121">
        <v>0.86180364037506896</v>
      </c>
      <c r="E41" s="121">
        <v>0.8678953151533314</v>
      </c>
      <c r="F41" s="121">
        <v>0.87797965116279075</v>
      </c>
      <c r="G41" s="122">
        <v>0.86624407338693055</v>
      </c>
      <c r="H41" s="123">
        <v>0.82879080727864363</v>
      </c>
      <c r="I41" s="121">
        <v>0.8085283823907401</v>
      </c>
      <c r="J41" s="121">
        <v>0.80039959331941168</v>
      </c>
      <c r="K41" s="121">
        <v>0.79611386046710386</v>
      </c>
      <c r="L41" s="122">
        <v>0.7707720721685174</v>
      </c>
      <c r="M41" s="123">
        <v>0.90922671539418976</v>
      </c>
      <c r="N41" s="121">
        <v>0.8983323964774218</v>
      </c>
      <c r="O41" s="121">
        <v>0.89273909103156035</v>
      </c>
      <c r="P41" s="121">
        <v>0.89040392106318378</v>
      </c>
      <c r="Q41" s="124">
        <v>0.87919579233118428</v>
      </c>
    </row>
    <row r="42" spans="1:17" ht="17.25" thickBot="1" x14ac:dyDescent="0.35">
      <c r="A42" s="129"/>
      <c r="B42" s="130" t="s">
        <v>16</v>
      </c>
      <c r="C42" s="131">
        <v>2.0204053799659508E-2</v>
      </c>
      <c r="D42" s="131">
        <v>3.0044343413824341E-2</v>
      </c>
      <c r="E42" s="131">
        <v>2.9066909539585881E-2</v>
      </c>
      <c r="F42" s="131">
        <v>3.5353745579256288E-2</v>
      </c>
      <c r="G42" s="132">
        <v>4.310377143565268E-2</v>
      </c>
      <c r="H42" s="133">
        <v>1.381495469101302E-2</v>
      </c>
      <c r="I42" s="131">
        <v>1.6642995850445121E-2</v>
      </c>
      <c r="J42" s="131">
        <v>1.762246748112882E-2</v>
      </c>
      <c r="K42" s="131">
        <v>2.876764975063725E-2</v>
      </c>
      <c r="L42" s="132">
        <v>2.3014965050641989E-2</v>
      </c>
      <c r="M42" s="133">
        <v>7.998097683331087E-3</v>
      </c>
      <c r="N42" s="131">
        <v>1.015793771608906E-2</v>
      </c>
      <c r="O42" s="131">
        <v>1.066026666597567E-2</v>
      </c>
      <c r="P42" s="131">
        <v>1.6318327767335369E-2</v>
      </c>
      <c r="Q42" s="134">
        <v>1.188083960418373E-2</v>
      </c>
    </row>
    <row r="43" spans="1:17" x14ac:dyDescent="0.25">
      <c r="A43" s="108" t="s">
        <v>19</v>
      </c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</row>
    <row r="44" spans="1:17" x14ac:dyDescent="0.25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</row>
    <row r="45" spans="1:17" x14ac:dyDescent="0.25">
      <c r="A45" s="60" t="s">
        <v>17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</row>
    <row r="46" spans="1:17" x14ac:dyDescent="0.25">
      <c r="A46" s="60" t="s">
        <v>18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</row>
    <row r="47" spans="1:17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25">
      <c r="C48" t="s">
        <v>518</v>
      </c>
      <c r="D48" t="s">
        <v>518</v>
      </c>
      <c r="E48" t="s">
        <v>518</v>
      </c>
      <c r="F48" t="s">
        <v>518</v>
      </c>
      <c r="G48" t="s">
        <v>518</v>
      </c>
      <c r="H48" t="s">
        <v>518</v>
      </c>
      <c r="I48" t="s">
        <v>518</v>
      </c>
      <c r="J48" t="s">
        <v>518</v>
      </c>
      <c r="K48" t="s">
        <v>518</v>
      </c>
      <c r="L48" t="s">
        <v>518</v>
      </c>
      <c r="M48" t="s">
        <v>518</v>
      </c>
      <c r="N48" t="s">
        <v>518</v>
      </c>
      <c r="O48" s="15"/>
      <c r="P48" s="15"/>
      <c r="Q48" s="15"/>
    </row>
    <row r="49" spans="1:21" x14ac:dyDescent="0.25">
      <c r="C49" s="1">
        <f t="shared" ref="C49:N49" si="4">AVERAGE(C29,C31,C33,C35,C41,C39,C37)</f>
        <v>0.85260997067448674</v>
      </c>
      <c r="D49" s="1">
        <f t="shared" si="4"/>
        <v>0.84436608620282094</v>
      </c>
      <c r="E49" s="1">
        <f t="shared" si="4"/>
        <v>0.8432402928207543</v>
      </c>
      <c r="F49" s="1">
        <f t="shared" si="4"/>
        <v>0.83629654623477301</v>
      </c>
      <c r="G49" s="1">
        <f t="shared" si="4"/>
        <v>0.83484848484848484</v>
      </c>
      <c r="H49" s="1">
        <f t="shared" si="4"/>
        <v>0.80084581722077586</v>
      </c>
      <c r="I49" s="1">
        <f t="shared" si="4"/>
        <v>0.785040031765881</v>
      </c>
      <c r="J49" s="1">
        <f t="shared" si="4"/>
        <v>0.77080278154445636</v>
      </c>
      <c r="K49" s="1">
        <f t="shared" si="4"/>
        <v>0.75564434544134862</v>
      </c>
      <c r="L49" s="1">
        <f t="shared" si="4"/>
        <v>0.73507320953303046</v>
      </c>
      <c r="M49" s="1">
        <f t="shared" si="4"/>
        <v>0.89267986244311015</v>
      </c>
      <c r="N49" s="1">
        <f t="shared" si="4"/>
        <v>0.88436042753074784</v>
      </c>
      <c r="O49" s="1">
        <f t="shared" ref="O49:Q49" si="5">AVERAGE(O29,O31,O33,O35,O41,O39,O37)</f>
        <v>0.87498972131196306</v>
      </c>
      <c r="P49" s="1">
        <f t="shared" si="5"/>
        <v>0.86744546804802003</v>
      </c>
      <c r="Q49" s="1">
        <f t="shared" si="5"/>
        <v>0.85796290012442034</v>
      </c>
    </row>
    <row r="50" spans="1:21" x14ac:dyDescent="0.25">
      <c r="O50" s="15"/>
      <c r="P50" s="15"/>
      <c r="Q50" s="15"/>
    </row>
    <row r="51" spans="1:21" x14ac:dyDescent="0.25">
      <c r="C51" s="1">
        <f>AVERAGE(C49,F49,I49,L49)</f>
        <v>0.80225493955204275</v>
      </c>
      <c r="D51" s="1">
        <f t="shared" ref="D51:E51" si="6">AVERAGE(D49,G49,J49,M49)</f>
        <v>0.83567430375971807</v>
      </c>
      <c r="E51" s="1">
        <f t="shared" si="6"/>
        <v>0.82102272075340665</v>
      </c>
      <c r="F51" s="1"/>
      <c r="O51" s="15"/>
      <c r="P51" s="15"/>
      <c r="Q51" s="15"/>
    </row>
    <row r="52" spans="1:21" ht="15.75" thickBot="1" x14ac:dyDescent="0.3"/>
    <row r="53" spans="1:21" ht="16.5" x14ac:dyDescent="0.3">
      <c r="A53" s="110" t="s">
        <v>0</v>
      </c>
      <c r="B53" s="139"/>
      <c r="C53" s="111" t="s">
        <v>31</v>
      </c>
      <c r="D53" s="111"/>
      <c r="E53" s="111"/>
      <c r="F53" s="111"/>
      <c r="G53" s="112"/>
      <c r="H53" s="113" t="s">
        <v>32</v>
      </c>
      <c r="I53" s="111"/>
      <c r="J53" s="111"/>
      <c r="K53" s="111"/>
      <c r="L53" s="112"/>
      <c r="M53" s="113" t="s">
        <v>33</v>
      </c>
      <c r="N53" s="111"/>
      <c r="O53" s="111"/>
      <c r="P53" s="111"/>
      <c r="Q53" s="114"/>
    </row>
    <row r="54" spans="1:21" ht="16.5" x14ac:dyDescent="0.3">
      <c r="A54" s="138"/>
      <c r="B54" s="140"/>
      <c r="C54" s="150">
        <v>1</v>
      </c>
      <c r="D54" s="150">
        <v>2</v>
      </c>
      <c r="E54" s="150">
        <v>3</v>
      </c>
      <c r="F54" s="150">
        <v>5</v>
      </c>
      <c r="G54" s="151">
        <v>10</v>
      </c>
      <c r="H54" s="152">
        <v>1</v>
      </c>
      <c r="I54" s="150">
        <v>2</v>
      </c>
      <c r="J54" s="150">
        <v>3</v>
      </c>
      <c r="K54" s="150">
        <v>5</v>
      </c>
      <c r="L54" s="151">
        <v>10</v>
      </c>
      <c r="M54" s="152">
        <v>1</v>
      </c>
      <c r="N54" s="150">
        <v>2</v>
      </c>
      <c r="O54" s="150">
        <v>3</v>
      </c>
      <c r="P54" s="150">
        <v>5</v>
      </c>
      <c r="Q54" s="153">
        <v>10</v>
      </c>
    </row>
    <row r="55" spans="1:21" ht="16.5" x14ac:dyDescent="0.3">
      <c r="A55" s="119" t="s">
        <v>1</v>
      </c>
      <c r="B55" s="120" t="s">
        <v>15</v>
      </c>
      <c r="C55" s="154">
        <v>0.89</v>
      </c>
      <c r="D55" s="154">
        <v>0.88344364772936201</v>
      </c>
      <c r="E55" s="154">
        <v>0.88693437219059024</v>
      </c>
      <c r="F55" s="154">
        <v>0.88883236434108537</v>
      </c>
      <c r="G55" s="155">
        <v>0.8814883529169244</v>
      </c>
      <c r="H55" s="156">
        <v>0.82642689062749086</v>
      </c>
      <c r="I55" s="154">
        <v>0.81433283797510059</v>
      </c>
      <c r="J55" s="154">
        <v>0.81091507854870648</v>
      </c>
      <c r="K55" s="154">
        <v>0.80128913765166554</v>
      </c>
      <c r="L55" s="155">
        <v>0.79579975158333582</v>
      </c>
      <c r="M55" s="156">
        <v>0.90597362357988409</v>
      </c>
      <c r="N55" s="154">
        <v>0.89967919782422323</v>
      </c>
      <c r="O55" s="154">
        <v>0.89728760731387713</v>
      </c>
      <c r="P55" s="154">
        <v>0.89248510626109867</v>
      </c>
      <c r="Q55" s="157">
        <v>0.8939424273272254</v>
      </c>
      <c r="S55" s="1">
        <f>AVERAGE(G55,G81)</f>
        <v>0.86221397649969078</v>
      </c>
      <c r="T55" s="1">
        <f>AVERAGE(L55,L81)</f>
        <v>0.77443589122447754</v>
      </c>
      <c r="U55" s="1">
        <f>AVERAGE(Q55,Q81)</f>
        <v>0.8821708517136071</v>
      </c>
    </row>
    <row r="56" spans="1:21" ht="16.5" x14ac:dyDescent="0.3">
      <c r="A56" s="119"/>
      <c r="B56" s="120" t="s">
        <v>16</v>
      </c>
      <c r="C56" s="125">
        <v>1.4777812399666039E-2</v>
      </c>
      <c r="D56" s="125">
        <v>2.502545587699476E-2</v>
      </c>
      <c r="E56" s="125">
        <v>1.938915620857944E-2</v>
      </c>
      <c r="F56" s="125">
        <v>3.4355825216335137E-2</v>
      </c>
      <c r="G56" s="126">
        <v>3.8046627370840219E-2</v>
      </c>
      <c r="H56" s="127">
        <v>1.1227635014217391E-2</v>
      </c>
      <c r="I56" s="125">
        <v>2.0124041063316441E-2</v>
      </c>
      <c r="J56" s="125">
        <v>2.5771868449242039E-2</v>
      </c>
      <c r="K56" s="125">
        <v>2.539177282170518E-2</v>
      </c>
      <c r="L56" s="126">
        <v>1.6613937860923311E-2</v>
      </c>
      <c r="M56" s="127">
        <v>7.1153715841392696E-3</v>
      </c>
      <c r="N56" s="125">
        <v>1.164431962057356E-2</v>
      </c>
      <c r="O56" s="125">
        <v>1.586012749448935E-2</v>
      </c>
      <c r="P56" s="125">
        <v>1.54495749963656E-2</v>
      </c>
      <c r="Q56" s="128">
        <v>7.9576676790340164E-3</v>
      </c>
      <c r="S56" s="1"/>
      <c r="T56" s="1"/>
      <c r="U56" s="1"/>
    </row>
    <row r="57" spans="1:21" ht="16.5" x14ac:dyDescent="0.3">
      <c r="A57" s="119" t="s">
        <v>2</v>
      </c>
      <c r="B57" s="120" t="s">
        <v>15</v>
      </c>
      <c r="C57" s="121">
        <v>0.89128194386258885</v>
      </c>
      <c r="D57" s="121">
        <v>0.89971042471042462</v>
      </c>
      <c r="E57" s="121">
        <v>0.90393567076216164</v>
      </c>
      <c r="F57" s="121">
        <v>0.90671632751937969</v>
      </c>
      <c r="G57" s="122">
        <v>0.89870129870129867</v>
      </c>
      <c r="H57" s="123">
        <v>0.82860662594511703</v>
      </c>
      <c r="I57" s="121">
        <v>0.81573436730180171</v>
      </c>
      <c r="J57" s="121">
        <v>0.8085701086391921</v>
      </c>
      <c r="K57" s="121">
        <v>0.79756345580539911</v>
      </c>
      <c r="L57" s="122">
        <v>0.7971571301335163</v>
      </c>
      <c r="M57" s="123">
        <v>0.90727470141150923</v>
      </c>
      <c r="N57" s="121">
        <v>0.8986685290226607</v>
      </c>
      <c r="O57" s="121">
        <v>0.89379171616474584</v>
      </c>
      <c r="P57" s="121">
        <v>0.8875680242882511</v>
      </c>
      <c r="Q57" s="124">
        <v>0.89251385589865406</v>
      </c>
      <c r="S57" s="1">
        <f t="shared" ref="S57:U67" si="7">AVERAGE(G57,G83)</f>
        <v>0.88602865388579666</v>
      </c>
      <c r="T57" s="1">
        <f t="shared" ref="T57" si="8">AVERAGE(L57,L83)</f>
        <v>0.78415092102067874</v>
      </c>
      <c r="U57" s="1">
        <f t="shared" si="7"/>
        <v>0.81452241432163131</v>
      </c>
    </row>
    <row r="58" spans="1:21" ht="16.5" x14ac:dyDescent="0.3">
      <c r="A58" s="119"/>
      <c r="B58" s="120" t="s">
        <v>16</v>
      </c>
      <c r="C58" s="125">
        <v>1.8091779339635489E-2</v>
      </c>
      <c r="D58" s="125">
        <v>3.0430494428282492E-2</v>
      </c>
      <c r="E58" s="125">
        <v>2.495073666957983E-2</v>
      </c>
      <c r="F58" s="125">
        <v>2.8810733343423919E-2</v>
      </c>
      <c r="G58" s="126">
        <v>3.1978291106990513E-2</v>
      </c>
      <c r="H58" s="127">
        <v>1.555913010989755E-2</v>
      </c>
      <c r="I58" s="125">
        <v>1.8806521292396999E-2</v>
      </c>
      <c r="J58" s="125">
        <v>2.1868492924787909E-2</v>
      </c>
      <c r="K58" s="125">
        <v>2.5445644884151582E-2</v>
      </c>
      <c r="L58" s="126">
        <v>1.7890725821377081E-2</v>
      </c>
      <c r="M58" s="127">
        <v>9.0554095370142702E-3</v>
      </c>
      <c r="N58" s="125">
        <v>1.242082520910338E-2</v>
      </c>
      <c r="O58" s="125">
        <v>1.3882365572672721E-2</v>
      </c>
      <c r="P58" s="125">
        <v>1.6743827679604431E-2</v>
      </c>
      <c r="Q58" s="128">
        <v>1.1289681715636371E-2</v>
      </c>
      <c r="S58" s="1"/>
      <c r="T58" s="1"/>
      <c r="U58" s="1"/>
    </row>
    <row r="59" spans="1:21" ht="16.5" x14ac:dyDescent="0.3">
      <c r="A59" s="119" t="s">
        <v>3</v>
      </c>
      <c r="B59" s="120" t="s">
        <v>15</v>
      </c>
      <c r="C59" s="121">
        <v>0.93592794302471716</v>
      </c>
      <c r="D59" s="121">
        <v>0.9301939694796838</v>
      </c>
      <c r="E59" s="121">
        <v>0.94629407651583253</v>
      </c>
      <c r="F59" s="121">
        <v>0.93937742248062006</v>
      </c>
      <c r="G59" s="122">
        <v>0.91288394145537011</v>
      </c>
      <c r="H59" s="123">
        <v>0.78497329953981554</v>
      </c>
      <c r="I59" s="121">
        <v>0.78605429183529663</v>
      </c>
      <c r="J59" s="121">
        <v>0.79136519397794913</v>
      </c>
      <c r="K59" s="121">
        <v>0.78596061259157535</v>
      </c>
      <c r="L59" s="122">
        <v>0.78995182821788157</v>
      </c>
      <c r="M59" s="123">
        <v>0.87099520669473807</v>
      </c>
      <c r="N59" s="121">
        <v>0.8737149459746425</v>
      </c>
      <c r="O59" s="121">
        <v>0.87611232900199632</v>
      </c>
      <c r="P59" s="121">
        <v>0.87507267858165783</v>
      </c>
      <c r="Q59" s="124">
        <v>0.88608867775138567</v>
      </c>
      <c r="S59" s="1">
        <f t="shared" si="7"/>
        <v>0.92350546279117707</v>
      </c>
      <c r="T59" s="1">
        <f t="shared" ref="T59" si="9">AVERAGE(L59,L85)</f>
        <v>0.7825688897839318</v>
      </c>
      <c r="U59" s="1">
        <f t="shared" si="7"/>
        <v>0.77826637901530027</v>
      </c>
    </row>
    <row r="60" spans="1:21" ht="16.5" x14ac:dyDescent="0.3">
      <c r="A60" s="119"/>
      <c r="B60" s="120" t="s">
        <v>16</v>
      </c>
      <c r="C60" s="125">
        <v>1.39866028599795E-2</v>
      </c>
      <c r="D60" s="125">
        <v>2.2317536674124231E-2</v>
      </c>
      <c r="E60" s="125">
        <v>1.8990279121025151E-2</v>
      </c>
      <c r="F60" s="125">
        <v>2.240470461579866E-2</v>
      </c>
      <c r="G60" s="126">
        <v>3.1116945456292219E-2</v>
      </c>
      <c r="H60" s="127">
        <v>1.4022920140799091E-2</v>
      </c>
      <c r="I60" s="125">
        <v>1.2936007719692281E-2</v>
      </c>
      <c r="J60" s="125">
        <v>2.2013860140621101E-2</v>
      </c>
      <c r="K60" s="125">
        <v>2.3938772794978112E-2</v>
      </c>
      <c r="L60" s="126">
        <v>1.7801042478445311E-2</v>
      </c>
      <c r="M60" s="127">
        <v>1.004177487076623E-2</v>
      </c>
      <c r="N60" s="125">
        <v>1.1392110101379039E-2</v>
      </c>
      <c r="O60" s="125">
        <v>1.580657835323751E-2</v>
      </c>
      <c r="P60" s="125">
        <v>1.6712710917904289E-2</v>
      </c>
      <c r="Q60" s="128">
        <v>9.7726893612513407E-3</v>
      </c>
      <c r="S60" s="1"/>
      <c r="T60" s="1"/>
      <c r="U60" s="1"/>
    </row>
    <row r="61" spans="1:21" ht="16.5" x14ac:dyDescent="0.3">
      <c r="A61" s="119" t="s">
        <v>4</v>
      </c>
      <c r="B61" s="120" t="s">
        <v>15</v>
      </c>
      <c r="C61" s="121">
        <v>0.77803100125680769</v>
      </c>
      <c r="D61" s="121">
        <v>0.76757216400073536</v>
      </c>
      <c r="E61" s="121">
        <v>0.77599640395564873</v>
      </c>
      <c r="F61" s="121">
        <v>0.76281492248062011</v>
      </c>
      <c r="G61" s="122">
        <v>0.79939187796330646</v>
      </c>
      <c r="H61" s="123">
        <v>0.77854198731877777</v>
      </c>
      <c r="I61" s="121">
        <v>0.75837435012087817</v>
      </c>
      <c r="J61" s="121">
        <v>0.76276108475152316</v>
      </c>
      <c r="K61" s="121">
        <v>0.75728167058296347</v>
      </c>
      <c r="L61" s="122">
        <v>0.77878422091504484</v>
      </c>
      <c r="M61" s="123">
        <v>0.88905193188739706</v>
      </c>
      <c r="N61" s="121">
        <v>0.87843556418598578</v>
      </c>
      <c r="O61" s="121">
        <v>0.88049367445164306</v>
      </c>
      <c r="P61" s="121">
        <v>0.88093744629661452</v>
      </c>
      <c r="Q61" s="124">
        <v>0.89393507521773541</v>
      </c>
      <c r="S61" s="1">
        <f t="shared" si="7"/>
        <v>0.78515769944341374</v>
      </c>
      <c r="T61" s="1">
        <f t="shared" ref="T61" si="10">AVERAGE(L61,L87)</f>
        <v>0.75880282827767165</v>
      </c>
      <c r="U61" s="1">
        <f t="shared" si="7"/>
        <v>0.75626586748118796</v>
      </c>
    </row>
    <row r="62" spans="1:21" ht="16.5" x14ac:dyDescent="0.3">
      <c r="A62" s="119"/>
      <c r="B62" s="120" t="s">
        <v>16</v>
      </c>
      <c r="C62" s="125">
        <v>3.9823264217817692E-2</v>
      </c>
      <c r="D62" s="125">
        <v>3.8643441598068103E-2</v>
      </c>
      <c r="E62" s="125">
        <v>2.8258207232166339E-2</v>
      </c>
      <c r="F62" s="125">
        <v>2.9437528084638249E-2</v>
      </c>
      <c r="G62" s="126">
        <v>6.6353495114827063E-2</v>
      </c>
      <c r="H62" s="127">
        <v>1.9967666904083369E-2</v>
      </c>
      <c r="I62" s="125">
        <v>2.5950443107049019E-2</v>
      </c>
      <c r="J62" s="125">
        <v>1.8933513553171809E-2</v>
      </c>
      <c r="K62" s="125">
        <v>2.1509878177292191E-2</v>
      </c>
      <c r="L62" s="126">
        <v>4.7325556851764997E-2</v>
      </c>
      <c r="M62" s="127">
        <v>7.1858347746055181E-3</v>
      </c>
      <c r="N62" s="125">
        <v>1.2191815769479249E-2</v>
      </c>
      <c r="O62" s="125">
        <v>9.9154664567848213E-3</v>
      </c>
      <c r="P62" s="125">
        <v>1.1232204963582499E-2</v>
      </c>
      <c r="Q62" s="128">
        <v>2.0737305482997431E-2</v>
      </c>
      <c r="S62" s="1"/>
      <c r="T62" s="1"/>
      <c r="U62" s="1"/>
    </row>
    <row r="63" spans="1:21" ht="16.5" x14ac:dyDescent="0.3">
      <c r="A63" s="119" t="s">
        <v>9</v>
      </c>
      <c r="B63" s="120" t="s">
        <v>15</v>
      </c>
      <c r="C63" s="121">
        <v>0.89060326770004183</v>
      </c>
      <c r="D63" s="121">
        <v>0.8861785254642397</v>
      </c>
      <c r="E63" s="121">
        <v>0.89403655978423724</v>
      </c>
      <c r="F63" s="121">
        <v>0.87249878875969</v>
      </c>
      <c r="G63" s="122">
        <v>0.86626468769325915</v>
      </c>
      <c r="H63" s="123">
        <v>0.80994083749855772</v>
      </c>
      <c r="I63" s="121">
        <v>0.78683414961226317</v>
      </c>
      <c r="J63" s="121">
        <v>0.76584605977537645</v>
      </c>
      <c r="K63" s="121">
        <v>0.74988814173204688</v>
      </c>
      <c r="L63" s="122">
        <v>0.72721228754089817</v>
      </c>
      <c r="M63" s="123">
        <v>0.89491141654087547</v>
      </c>
      <c r="N63" s="121">
        <v>0.88046087632934178</v>
      </c>
      <c r="O63" s="121">
        <v>0.86438985707812321</v>
      </c>
      <c r="P63" s="121">
        <v>0.85822413644956175</v>
      </c>
      <c r="Q63" s="124">
        <v>0.84709535120461488</v>
      </c>
      <c r="S63" s="1">
        <f t="shared" si="7"/>
        <v>0.86422387136672851</v>
      </c>
      <c r="T63" s="1">
        <f t="shared" ref="T63" si="11">AVERAGE(L63,L89)</f>
        <v>0.74031292048971176</v>
      </c>
      <c r="U63" s="1">
        <f t="shared" si="7"/>
        <v>0.77836115453118837</v>
      </c>
    </row>
    <row r="64" spans="1:21" ht="16.5" x14ac:dyDescent="0.3">
      <c r="A64" s="119"/>
      <c r="B64" s="120" t="s">
        <v>16</v>
      </c>
      <c r="C64" s="125">
        <v>2.10314840152061E-2</v>
      </c>
      <c r="D64" s="125">
        <v>2.8489722466584821E-2</v>
      </c>
      <c r="E64" s="125">
        <v>2.3855134940086779E-2</v>
      </c>
      <c r="F64" s="125">
        <v>3.8446578630866958E-2</v>
      </c>
      <c r="G64" s="126">
        <v>3.1583218014422418E-2</v>
      </c>
      <c r="H64" s="127">
        <v>1.4504980838211881E-2</v>
      </c>
      <c r="I64" s="125">
        <v>1.7740359221525521E-2</v>
      </c>
      <c r="J64" s="125">
        <v>1.859032752324731E-2</v>
      </c>
      <c r="K64" s="125">
        <v>2.538888135000571E-2</v>
      </c>
      <c r="L64" s="126">
        <v>2.4874608483627939E-2</v>
      </c>
      <c r="M64" s="127">
        <v>8.6048430611428504E-3</v>
      </c>
      <c r="N64" s="125">
        <v>1.0860365933972429E-2</v>
      </c>
      <c r="O64" s="125">
        <v>1.3601634800756169E-2</v>
      </c>
      <c r="P64" s="125">
        <v>1.567532135476022E-2</v>
      </c>
      <c r="Q64" s="128">
        <v>1.740784161532815E-2</v>
      </c>
      <c r="S64" s="1"/>
      <c r="T64" s="1"/>
      <c r="U64" s="1"/>
    </row>
    <row r="65" spans="1:21" ht="16.5" x14ac:dyDescent="0.3">
      <c r="A65" s="119" t="s">
        <v>10</v>
      </c>
      <c r="B65" s="120" t="s">
        <v>15</v>
      </c>
      <c r="C65" s="121">
        <v>0.8356304985337244</v>
      </c>
      <c r="D65" s="121">
        <v>0.81979224122081251</v>
      </c>
      <c r="E65" s="121">
        <v>0.81911896913395277</v>
      </c>
      <c r="F65" s="121">
        <v>0.82508478682170538</v>
      </c>
      <c r="G65" s="122">
        <v>0.838930117501546</v>
      </c>
      <c r="H65" s="123">
        <v>0.83856179614039816</v>
      </c>
      <c r="I65" s="121">
        <v>0.81466355176609573</v>
      </c>
      <c r="J65" s="121">
        <v>0.79968378979483212</v>
      </c>
      <c r="K65" s="121">
        <v>0.79263345924667583</v>
      </c>
      <c r="L65" s="122">
        <v>0.79211646796708446</v>
      </c>
      <c r="M65" s="123">
        <v>0.91915018140409399</v>
      </c>
      <c r="N65" s="121">
        <v>0.90726687902067327</v>
      </c>
      <c r="O65" s="121">
        <v>0.89833502749439698</v>
      </c>
      <c r="P65" s="121">
        <v>0.89513411525462572</v>
      </c>
      <c r="Q65" s="124">
        <v>0.89679617690306535</v>
      </c>
      <c r="S65" s="1">
        <f t="shared" si="7"/>
        <v>0.85259740259740258</v>
      </c>
      <c r="T65" s="1">
        <f t="shared" ref="T65" si="12">AVERAGE(L65,L91)</f>
        <v>0.79288786656139898</v>
      </c>
      <c r="U65" s="1">
        <f t="shared" si="7"/>
        <v>0.81769246998681933</v>
      </c>
    </row>
    <row r="66" spans="1:21" ht="16.5" x14ac:dyDescent="0.3">
      <c r="A66" s="119"/>
      <c r="B66" s="120" t="s">
        <v>16</v>
      </c>
      <c r="C66" s="125">
        <v>2.3081758212513119E-2</v>
      </c>
      <c r="D66" s="125">
        <v>3.4855799819772063E-2</v>
      </c>
      <c r="E66" s="125">
        <v>2.8943256895259461E-2</v>
      </c>
      <c r="F66" s="125">
        <v>4.9775476586228967E-2</v>
      </c>
      <c r="G66" s="126">
        <v>4.4821874730020417E-2</v>
      </c>
      <c r="H66" s="127">
        <v>1.5956415326295249E-2</v>
      </c>
      <c r="I66" s="125">
        <v>2.2395038211405531E-2</v>
      </c>
      <c r="J66" s="125">
        <v>1.8066568894322049E-2</v>
      </c>
      <c r="K66" s="125">
        <v>3.2798988277213878E-2</v>
      </c>
      <c r="L66" s="126">
        <v>3.0280937431843031E-2</v>
      </c>
      <c r="M66" s="127">
        <v>7.8772748266229091E-3</v>
      </c>
      <c r="N66" s="125">
        <v>1.0824254165046969E-2</v>
      </c>
      <c r="O66" s="125">
        <v>1.011892128668629E-2</v>
      </c>
      <c r="P66" s="125">
        <v>1.5644374958923679E-2</v>
      </c>
      <c r="Q66" s="128">
        <v>1.430570472898387E-2</v>
      </c>
      <c r="S66" s="1"/>
      <c r="T66" s="1"/>
      <c r="U66" s="1"/>
    </row>
    <row r="67" spans="1:21" ht="16.5" x14ac:dyDescent="0.3">
      <c r="A67" s="119" t="s">
        <v>11</v>
      </c>
      <c r="B67" s="120" t="s">
        <v>15</v>
      </c>
      <c r="C67" s="121">
        <v>0.89385421030582324</v>
      </c>
      <c r="D67" s="121">
        <v>0.89835447692590553</v>
      </c>
      <c r="E67" s="121">
        <v>0.90038957147138154</v>
      </c>
      <c r="F67" s="121">
        <v>0.90204093992248047</v>
      </c>
      <c r="G67" s="122">
        <v>0.8936507936507937</v>
      </c>
      <c r="H67" s="123">
        <v>0.83009726228677982</v>
      </c>
      <c r="I67" s="121">
        <v>0.82180324677190664</v>
      </c>
      <c r="J67" s="121">
        <v>0.81864603565502736</v>
      </c>
      <c r="K67" s="121">
        <v>0.81212407182491853</v>
      </c>
      <c r="L67" s="122">
        <v>0.80163386764506495</v>
      </c>
      <c r="M67" s="123">
        <v>0.90792590238605975</v>
      </c>
      <c r="N67" s="121">
        <v>0.9030532985844959</v>
      </c>
      <c r="O67" s="121">
        <v>0.90096444711155743</v>
      </c>
      <c r="P67" s="121">
        <v>0.89816477630749847</v>
      </c>
      <c r="Q67" s="124">
        <v>0.89632111752064225</v>
      </c>
      <c r="S67" s="1">
        <f t="shared" si="7"/>
        <v>0.89211502782931351</v>
      </c>
      <c r="T67" s="1">
        <f t="shared" ref="T67" si="13">AVERAGE(L67,L93)</f>
        <v>0.79963296600655043</v>
      </c>
      <c r="U67" s="1">
        <f t="shared" si="7"/>
        <v>0.82162554352724737</v>
      </c>
    </row>
    <row r="68" spans="1:21" ht="17.25" thickBot="1" x14ac:dyDescent="0.35">
      <c r="A68" s="129"/>
      <c r="B68" s="130" t="s">
        <v>16</v>
      </c>
      <c r="C68" s="131">
        <v>1.6645468519802139E-2</v>
      </c>
      <c r="D68" s="131">
        <v>3.0936530325328549E-2</v>
      </c>
      <c r="E68" s="131">
        <v>2.441484165120646E-2</v>
      </c>
      <c r="F68" s="131">
        <v>3.051013422758855E-2</v>
      </c>
      <c r="G68" s="132">
        <v>3.9738020312066399E-2</v>
      </c>
      <c r="H68" s="133">
        <v>1.3716365703000419E-2</v>
      </c>
      <c r="I68" s="131">
        <v>1.504539490575349E-2</v>
      </c>
      <c r="J68" s="131">
        <v>2.4231716306353051E-2</v>
      </c>
      <c r="K68" s="131">
        <v>2.1988924623079279E-2</v>
      </c>
      <c r="L68" s="132">
        <v>2.0482579827772681E-2</v>
      </c>
      <c r="M68" s="133">
        <v>8.7305737682859923E-3</v>
      </c>
      <c r="N68" s="131">
        <v>8.5213356810566396E-3</v>
      </c>
      <c r="O68" s="131">
        <v>1.485101149404087E-2</v>
      </c>
      <c r="P68" s="131">
        <v>1.40319865552274E-2</v>
      </c>
      <c r="Q68" s="134">
        <v>1.0249105282812891E-2</v>
      </c>
      <c r="S68" s="1"/>
    </row>
    <row r="69" spans="1:21" x14ac:dyDescent="0.25">
      <c r="A69" s="108" t="s">
        <v>19</v>
      </c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</row>
    <row r="70" spans="1:21" x14ac:dyDescent="0.25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</row>
    <row r="71" spans="1:21" x14ac:dyDescent="0.25">
      <c r="A71" s="60" t="s">
        <v>17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</row>
    <row r="72" spans="1:21" x14ac:dyDescent="0.25">
      <c r="A72" s="60" t="s">
        <v>18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</row>
    <row r="73" spans="1:2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</row>
    <row r="74" spans="1:21" x14ac:dyDescent="0.25">
      <c r="C74" t="s">
        <v>518</v>
      </c>
      <c r="D74" t="s">
        <v>518</v>
      </c>
      <c r="E74" t="s">
        <v>518</v>
      </c>
      <c r="F74" t="s">
        <v>518</v>
      </c>
      <c r="G74" t="s">
        <v>518</v>
      </c>
      <c r="H74" t="s">
        <v>518</v>
      </c>
      <c r="I74" t="s">
        <v>518</v>
      </c>
      <c r="J74" t="s">
        <v>518</v>
      </c>
      <c r="K74" t="s">
        <v>518</v>
      </c>
      <c r="L74" t="s">
        <v>518</v>
      </c>
      <c r="M74" t="s">
        <v>518</v>
      </c>
      <c r="N74" t="s">
        <v>518</v>
      </c>
      <c r="O74" s="15"/>
      <c r="P74" s="15"/>
      <c r="Q74" s="15"/>
    </row>
    <row r="75" spans="1:21" x14ac:dyDescent="0.25">
      <c r="C75" s="1">
        <f t="shared" ref="C75:N75" si="14">AVERAGE(C55,C57,C59,C61,C67,C65,C63)</f>
        <v>0.87361840924052914</v>
      </c>
      <c r="D75" s="1">
        <f t="shared" si="14"/>
        <v>0.86932077850445189</v>
      </c>
      <c r="E75" s="1">
        <f t="shared" si="14"/>
        <v>0.87524366054482938</v>
      </c>
      <c r="F75" s="1">
        <f t="shared" si="14"/>
        <v>0.87105222176079722</v>
      </c>
      <c r="G75" s="1">
        <f t="shared" si="14"/>
        <v>0.87018729569749975</v>
      </c>
      <c r="H75" s="1">
        <f t="shared" si="14"/>
        <v>0.81387838562241954</v>
      </c>
      <c r="I75" s="1">
        <f t="shared" si="14"/>
        <v>0.79968525648333455</v>
      </c>
      <c r="J75" s="1">
        <f t="shared" si="14"/>
        <v>0.79396962159180096</v>
      </c>
      <c r="K75" s="1">
        <f t="shared" si="14"/>
        <v>0.78524864991932064</v>
      </c>
      <c r="L75" s="1">
        <f t="shared" si="14"/>
        <v>0.78323650771468944</v>
      </c>
      <c r="M75" s="1">
        <f t="shared" si="14"/>
        <v>0.89932613770065106</v>
      </c>
      <c r="N75" s="1">
        <f t="shared" si="14"/>
        <v>0.89161132727743186</v>
      </c>
      <c r="O75" s="1">
        <f t="shared" ref="O75:Q75" si="15">AVERAGE(O55,O57,O59,O61,O67,O65,O63)</f>
        <v>0.88733923694519146</v>
      </c>
      <c r="P75" s="1">
        <f t="shared" si="15"/>
        <v>0.88394089763418682</v>
      </c>
      <c r="Q75" s="1">
        <f t="shared" si="15"/>
        <v>0.88667038311761759</v>
      </c>
    </row>
    <row r="76" spans="1:21" x14ac:dyDescent="0.25">
      <c r="O76" s="15"/>
      <c r="P76" s="15"/>
      <c r="Q76" s="15"/>
    </row>
    <row r="77" spans="1:21" x14ac:dyDescent="0.25">
      <c r="C77" s="1">
        <f>AVERAGE(C75,F75,I75,L75)</f>
        <v>0.83189809879983767</v>
      </c>
      <c r="D77" s="1">
        <f t="shared" ref="D77:E77" si="16">AVERAGE(D75,G75,J75,M75)</f>
        <v>0.85820095837360089</v>
      </c>
      <c r="E77" s="1">
        <f t="shared" si="16"/>
        <v>0.84149550584100041</v>
      </c>
      <c r="F77" s="1"/>
      <c r="O77" s="15"/>
      <c r="P77" s="15"/>
      <c r="Q77" s="15"/>
    </row>
    <row r="78" spans="1:21" ht="15.75" thickBot="1" x14ac:dyDescent="0.3"/>
    <row r="79" spans="1:21" ht="16.5" x14ac:dyDescent="0.3">
      <c r="A79" s="110" t="s">
        <v>0</v>
      </c>
      <c r="B79" s="139"/>
      <c r="C79" s="111" t="s">
        <v>34</v>
      </c>
      <c r="D79" s="111"/>
      <c r="E79" s="111"/>
      <c r="F79" s="111"/>
      <c r="G79" s="112"/>
      <c r="H79" s="113" t="s">
        <v>35</v>
      </c>
      <c r="I79" s="111"/>
      <c r="J79" s="111"/>
      <c r="K79" s="111"/>
      <c r="L79" s="112"/>
      <c r="M79" s="113" t="s">
        <v>36</v>
      </c>
      <c r="N79" s="111"/>
      <c r="O79" s="111"/>
      <c r="P79" s="111"/>
      <c r="Q79" s="114"/>
    </row>
    <row r="80" spans="1:21" ht="16.5" x14ac:dyDescent="0.3">
      <c r="A80" s="138"/>
      <c r="B80" s="140"/>
      <c r="C80" s="150">
        <v>1</v>
      </c>
      <c r="D80" s="150">
        <v>2</v>
      </c>
      <c r="E80" s="150">
        <v>3</v>
      </c>
      <c r="F80" s="150">
        <v>5</v>
      </c>
      <c r="G80" s="151">
        <v>10</v>
      </c>
      <c r="H80" s="152">
        <v>1</v>
      </c>
      <c r="I80" s="150">
        <v>2</v>
      </c>
      <c r="J80" s="150">
        <v>3</v>
      </c>
      <c r="K80" s="150">
        <v>5</v>
      </c>
      <c r="L80" s="151">
        <v>10</v>
      </c>
      <c r="M80" s="152">
        <v>1</v>
      </c>
      <c r="N80" s="150">
        <v>2</v>
      </c>
      <c r="O80" s="150">
        <v>3</v>
      </c>
      <c r="P80" s="150">
        <v>5</v>
      </c>
      <c r="Q80" s="153">
        <v>10</v>
      </c>
    </row>
    <row r="81" spans="1:17" ht="16.5" x14ac:dyDescent="0.3">
      <c r="A81" s="119" t="s">
        <v>1</v>
      </c>
      <c r="B81" s="120" t="s">
        <v>15</v>
      </c>
      <c r="C81" s="154">
        <v>0.87317134478424807</v>
      </c>
      <c r="D81" s="154">
        <v>0.86177606177606181</v>
      </c>
      <c r="E81" s="154">
        <v>0.85022475277195098</v>
      </c>
      <c r="F81" s="154">
        <v>0.84916424418604652</v>
      </c>
      <c r="G81" s="155">
        <v>0.84293960008245727</v>
      </c>
      <c r="H81" s="156">
        <v>0.82692022001626442</v>
      </c>
      <c r="I81" s="154">
        <v>0.80579808583797008</v>
      </c>
      <c r="J81" s="154">
        <v>0.78938112419636097</v>
      </c>
      <c r="K81" s="154">
        <v>0.77226913402150221</v>
      </c>
      <c r="L81" s="155">
        <v>0.75307203086561914</v>
      </c>
      <c r="M81" s="156">
        <v>0.90808956330605639</v>
      </c>
      <c r="N81" s="154">
        <v>0.89664492025368925</v>
      </c>
      <c r="O81" s="154">
        <v>0.8874894370078259</v>
      </c>
      <c r="P81" s="154">
        <v>0.87810154952168185</v>
      </c>
      <c r="Q81" s="157">
        <v>0.87039927609998868</v>
      </c>
    </row>
    <row r="82" spans="1:17" ht="16.5" x14ac:dyDescent="0.3">
      <c r="A82" s="119"/>
      <c r="B82" s="120" t="s">
        <v>16</v>
      </c>
      <c r="C82" s="125">
        <v>1.899606356873269E-2</v>
      </c>
      <c r="D82" s="125">
        <v>2.925680658011167E-2</v>
      </c>
      <c r="E82" s="125">
        <v>2.7993837017697591E-2</v>
      </c>
      <c r="F82" s="125">
        <v>4.5167126801555053E-2</v>
      </c>
      <c r="G82" s="126">
        <v>4.1082062771594853E-2</v>
      </c>
      <c r="H82" s="127">
        <v>1.6265879147472E-2</v>
      </c>
      <c r="I82" s="125">
        <v>1.477018580232867E-2</v>
      </c>
      <c r="J82" s="125">
        <v>2.0727519419517709E-2</v>
      </c>
      <c r="K82" s="125">
        <v>3.2976231020444183E-2</v>
      </c>
      <c r="L82" s="126">
        <v>2.3013287006777312E-2</v>
      </c>
      <c r="M82" s="127">
        <v>9.1084926878512509E-3</v>
      </c>
      <c r="N82" s="125">
        <v>8.2607230240582859E-3</v>
      </c>
      <c r="O82" s="125">
        <v>1.297015642625823E-2</v>
      </c>
      <c r="P82" s="125">
        <v>1.7807454330125701E-2</v>
      </c>
      <c r="Q82" s="128">
        <v>1.123659427447213E-2</v>
      </c>
    </row>
    <row r="83" spans="1:17" ht="16.5" x14ac:dyDescent="0.3">
      <c r="A83" s="119" t="s">
        <v>2</v>
      </c>
      <c r="B83" s="120" t="s">
        <v>15</v>
      </c>
      <c r="C83" s="121">
        <v>0.87896941767909509</v>
      </c>
      <c r="D83" s="121">
        <v>0.86653796653796655</v>
      </c>
      <c r="E83" s="121">
        <v>0.86434921586255131</v>
      </c>
      <c r="F83" s="121">
        <v>0.86471656976744193</v>
      </c>
      <c r="G83" s="122">
        <v>0.87335600907029476</v>
      </c>
      <c r="H83" s="123">
        <v>0.83221733155958899</v>
      </c>
      <c r="I83" s="121">
        <v>0.8133104613414609</v>
      </c>
      <c r="J83" s="121">
        <v>0.801842049379341</v>
      </c>
      <c r="K83" s="121">
        <v>0.78787156785874213</v>
      </c>
      <c r="L83" s="122">
        <v>0.77114471190784117</v>
      </c>
      <c r="M83" s="123">
        <v>0.91085405577182799</v>
      </c>
      <c r="N83" s="121">
        <v>0.90103054150271689</v>
      </c>
      <c r="O83" s="121">
        <v>0.89414014181965151</v>
      </c>
      <c r="P83" s="121">
        <v>0.88643022856160836</v>
      </c>
      <c r="Q83" s="124">
        <v>0.87824623911322242</v>
      </c>
    </row>
    <row r="84" spans="1:17" ht="16.5" x14ac:dyDescent="0.3">
      <c r="A84" s="119"/>
      <c r="B84" s="120" t="s">
        <v>16</v>
      </c>
      <c r="C84" s="125">
        <v>1.7547354208552021E-2</v>
      </c>
      <c r="D84" s="125">
        <v>2.9914017880666981E-2</v>
      </c>
      <c r="E84" s="125">
        <v>2.7120784073419609E-2</v>
      </c>
      <c r="F84" s="125">
        <v>4.2456752927918187E-2</v>
      </c>
      <c r="G84" s="126">
        <v>3.8979087295896317E-2</v>
      </c>
      <c r="H84" s="127">
        <v>1.521574122255964E-2</v>
      </c>
      <c r="I84" s="125">
        <v>1.525340928887356E-2</v>
      </c>
      <c r="J84" s="125">
        <v>1.9429145141447529E-2</v>
      </c>
      <c r="K84" s="125">
        <v>3.5933783039545877E-2</v>
      </c>
      <c r="L84" s="126">
        <v>2.557462646890845E-2</v>
      </c>
      <c r="M84" s="127">
        <v>8.8136189221410532E-3</v>
      </c>
      <c r="N84" s="125">
        <v>8.2352991891230728E-3</v>
      </c>
      <c r="O84" s="125">
        <v>1.1295401480195611E-2</v>
      </c>
      <c r="P84" s="125">
        <v>2.053125033837994E-2</v>
      </c>
      <c r="Q84" s="128">
        <v>1.4176784340891899E-2</v>
      </c>
    </row>
    <row r="85" spans="1:17" ht="16.5" x14ac:dyDescent="0.3">
      <c r="A85" s="119" t="s">
        <v>3</v>
      </c>
      <c r="B85" s="120" t="s">
        <v>15</v>
      </c>
      <c r="C85" s="121">
        <v>0.94433598659405116</v>
      </c>
      <c r="D85" s="121">
        <v>0.93765398051112336</v>
      </c>
      <c r="E85" s="121">
        <v>0.94208370792128659</v>
      </c>
      <c r="F85" s="121">
        <v>0.94795300387596892</v>
      </c>
      <c r="G85" s="122">
        <v>0.93412698412698403</v>
      </c>
      <c r="H85" s="123">
        <v>0.76617709295760983</v>
      </c>
      <c r="I85" s="121">
        <v>0.77047846619530391</v>
      </c>
      <c r="J85" s="121">
        <v>0.76792558170927161</v>
      </c>
      <c r="K85" s="121">
        <v>0.77763373482314413</v>
      </c>
      <c r="L85" s="122">
        <v>0.77518595134998214</v>
      </c>
      <c r="M85" s="123">
        <v>0.85505442122825137</v>
      </c>
      <c r="N85" s="121">
        <v>0.86073267810198684</v>
      </c>
      <c r="O85" s="121">
        <v>0.85843692209716715</v>
      </c>
      <c r="P85" s="121">
        <v>0.86769347539668895</v>
      </c>
      <c r="Q85" s="124">
        <v>0.87277344191833495</v>
      </c>
    </row>
    <row r="86" spans="1:17" ht="16.5" x14ac:dyDescent="0.3">
      <c r="A86" s="119"/>
      <c r="B86" s="120" t="s">
        <v>16</v>
      </c>
      <c r="C86" s="125">
        <v>1.426937811627454E-2</v>
      </c>
      <c r="D86" s="125">
        <v>2.5141676006031621E-2</v>
      </c>
      <c r="E86" s="125">
        <v>1.7719648726338581E-2</v>
      </c>
      <c r="F86" s="125">
        <v>2.133556399830654E-2</v>
      </c>
      <c r="G86" s="126">
        <v>3.776084186998975E-2</v>
      </c>
      <c r="H86" s="127">
        <v>1.016923241557916E-2</v>
      </c>
      <c r="I86" s="125">
        <v>1.4006203610172069E-2</v>
      </c>
      <c r="J86" s="125">
        <v>2.5622911023907641E-2</v>
      </c>
      <c r="K86" s="125">
        <v>2.3793573302586531E-2</v>
      </c>
      <c r="L86" s="126">
        <v>1.9073502946247971E-2</v>
      </c>
      <c r="M86" s="127">
        <v>7.9595026907689232E-3</v>
      </c>
      <c r="N86" s="125">
        <v>1.2130338948966349E-2</v>
      </c>
      <c r="O86" s="125">
        <v>1.9565165641432361E-2</v>
      </c>
      <c r="P86" s="125">
        <v>1.673637578672741E-2</v>
      </c>
      <c r="Q86" s="128">
        <v>1.2011483508335139E-2</v>
      </c>
    </row>
    <row r="87" spans="1:17" ht="16.5" x14ac:dyDescent="0.3">
      <c r="A87" s="119" t="s">
        <v>4</v>
      </c>
      <c r="B87" s="120" t="s">
        <v>15</v>
      </c>
      <c r="C87" s="121">
        <v>0.78257645580226221</v>
      </c>
      <c r="D87" s="121">
        <v>0.77236164736164736</v>
      </c>
      <c r="E87" s="121">
        <v>0.76608230945959443</v>
      </c>
      <c r="F87" s="121">
        <v>0.78467781007751936</v>
      </c>
      <c r="G87" s="122">
        <v>0.7709235209235209</v>
      </c>
      <c r="H87" s="123">
        <v>0.76515565272425978</v>
      </c>
      <c r="I87" s="121">
        <v>0.75415738484149775</v>
      </c>
      <c r="J87" s="121">
        <v>0.74905925534120477</v>
      </c>
      <c r="K87" s="121">
        <v>0.75651321402329674</v>
      </c>
      <c r="L87" s="122">
        <v>0.73882143564029845</v>
      </c>
      <c r="M87" s="123">
        <v>0.87945976006991322</v>
      </c>
      <c r="N87" s="121">
        <v>0.87472675035912817</v>
      </c>
      <c r="O87" s="121">
        <v>0.8727869765960834</v>
      </c>
      <c r="P87" s="121">
        <v>0.87734504783181533</v>
      </c>
      <c r="Q87" s="124">
        <v>0.87229442370772536</v>
      </c>
    </row>
    <row r="88" spans="1:17" ht="16.5" x14ac:dyDescent="0.3">
      <c r="A88" s="119"/>
      <c r="B88" s="120" t="s">
        <v>16</v>
      </c>
      <c r="C88" s="125">
        <v>3.9755262153777032E-2</v>
      </c>
      <c r="D88" s="125">
        <v>3.6458676384594733E-2</v>
      </c>
      <c r="E88" s="125">
        <v>2.9851751492809161E-2</v>
      </c>
      <c r="F88" s="125">
        <v>5.4114925893901343E-2</v>
      </c>
      <c r="G88" s="126">
        <v>4.1097690757202557E-2</v>
      </c>
      <c r="H88" s="127">
        <v>2.511881756105357E-2</v>
      </c>
      <c r="I88" s="125">
        <v>2.7596147822703119E-2</v>
      </c>
      <c r="J88" s="125">
        <v>2.584965936616514E-2</v>
      </c>
      <c r="K88" s="125">
        <v>2.3792631895204641E-2</v>
      </c>
      <c r="L88" s="126">
        <v>1.8804383185400789E-2</v>
      </c>
      <c r="M88" s="127">
        <v>1.1540136045994029E-2</v>
      </c>
      <c r="N88" s="125">
        <v>1.4303261814445269E-2</v>
      </c>
      <c r="O88" s="125">
        <v>1.4657086513177859E-2</v>
      </c>
      <c r="P88" s="125">
        <v>1.116752617209989E-2</v>
      </c>
      <c r="Q88" s="128">
        <v>7.7565452822190451E-3</v>
      </c>
    </row>
    <row r="89" spans="1:17" ht="16.5" x14ac:dyDescent="0.3">
      <c r="A89" s="119" t="s">
        <v>9</v>
      </c>
      <c r="B89" s="120" t="s">
        <v>15</v>
      </c>
      <c r="C89" s="121">
        <v>0.87379974863845822</v>
      </c>
      <c r="D89" s="121">
        <v>0.8644649751792608</v>
      </c>
      <c r="E89" s="121">
        <v>0.87495255219258805</v>
      </c>
      <c r="F89" s="121">
        <v>0.87869428294573648</v>
      </c>
      <c r="G89" s="122">
        <v>0.86218305504019788</v>
      </c>
      <c r="H89" s="123">
        <v>0.77606024548674268</v>
      </c>
      <c r="I89" s="121">
        <v>0.76988815945011346</v>
      </c>
      <c r="J89" s="121">
        <v>0.75145360853852572</v>
      </c>
      <c r="K89" s="121">
        <v>0.75026981019491767</v>
      </c>
      <c r="L89" s="122">
        <v>0.75341355343852534</v>
      </c>
      <c r="M89" s="123">
        <v>0.87295543020576782</v>
      </c>
      <c r="N89" s="121">
        <v>0.87118259605612047</v>
      </c>
      <c r="O89" s="121">
        <v>0.85651629456358003</v>
      </c>
      <c r="P89" s="121">
        <v>0.85765881881193784</v>
      </c>
      <c r="Q89" s="124">
        <v>0.86683972401312082</v>
      </c>
    </row>
    <row r="90" spans="1:17" ht="16.5" x14ac:dyDescent="0.3">
      <c r="A90" s="119"/>
      <c r="B90" s="120" t="s">
        <v>16</v>
      </c>
      <c r="C90" s="125">
        <v>2.2189466771357119E-2</v>
      </c>
      <c r="D90" s="125">
        <v>3.0142096971646042E-2</v>
      </c>
      <c r="E90" s="125">
        <v>2.7023952237898941E-2</v>
      </c>
      <c r="F90" s="125">
        <v>3.074453846014354E-2</v>
      </c>
      <c r="G90" s="126">
        <v>2.6965390043054219E-2</v>
      </c>
      <c r="H90" s="127">
        <v>2.453797399747067E-2</v>
      </c>
      <c r="I90" s="125">
        <v>2.4585471558435958E-2</v>
      </c>
      <c r="J90" s="125">
        <v>1.357839011082922E-2</v>
      </c>
      <c r="K90" s="125">
        <v>1.085075024341467E-2</v>
      </c>
      <c r="L90" s="126">
        <v>3.4010725616647919E-2</v>
      </c>
      <c r="M90" s="127">
        <v>1.6159563179989719E-2</v>
      </c>
      <c r="N90" s="125">
        <v>1.602052000354388E-2</v>
      </c>
      <c r="O90" s="125">
        <v>1.1057748458449059E-2</v>
      </c>
      <c r="P90" s="125">
        <v>6.7699037079776781E-3</v>
      </c>
      <c r="Q90" s="128">
        <v>2.2197822997251971E-2</v>
      </c>
    </row>
    <row r="91" spans="1:17" ht="16.5" x14ac:dyDescent="0.3">
      <c r="A91" s="119" t="s">
        <v>10</v>
      </c>
      <c r="B91" s="120" t="s">
        <v>15</v>
      </c>
      <c r="C91" s="121">
        <v>0.88416003351487227</v>
      </c>
      <c r="D91" s="121">
        <v>0.87803364589078881</v>
      </c>
      <c r="E91" s="121">
        <v>0.87423334332234537</v>
      </c>
      <c r="F91" s="121">
        <v>0.86315406976744191</v>
      </c>
      <c r="G91" s="122">
        <v>0.86626468769325915</v>
      </c>
      <c r="H91" s="123">
        <v>0.83348582891524381</v>
      </c>
      <c r="I91" s="121">
        <v>0.82072138820754303</v>
      </c>
      <c r="J91" s="121">
        <v>0.81226861832173269</v>
      </c>
      <c r="K91" s="121">
        <v>0.79548263238199812</v>
      </c>
      <c r="L91" s="122">
        <v>0.79365926515571339</v>
      </c>
      <c r="M91" s="123">
        <v>0.91118084796483134</v>
      </c>
      <c r="N91" s="121">
        <v>0.90440123551422025</v>
      </c>
      <c r="O91" s="121">
        <v>0.89973730297723287</v>
      </c>
      <c r="P91" s="121">
        <v>0.8917314687517901</v>
      </c>
      <c r="Q91" s="124">
        <v>0.89418052256532055</v>
      </c>
    </row>
    <row r="92" spans="1:17" ht="16.5" x14ac:dyDescent="0.3">
      <c r="A92" s="119"/>
      <c r="B92" s="120" t="s">
        <v>16</v>
      </c>
      <c r="C92" s="125">
        <v>2.4829857381277149E-2</v>
      </c>
      <c r="D92" s="125">
        <v>2.761690091688106E-2</v>
      </c>
      <c r="E92" s="125">
        <v>2.4678889427383319E-2</v>
      </c>
      <c r="F92" s="125">
        <v>3.3789297744497182E-2</v>
      </c>
      <c r="G92" s="126">
        <v>2.9623886077958361E-2</v>
      </c>
      <c r="H92" s="127">
        <v>1.8037672830399629E-2</v>
      </c>
      <c r="I92" s="125">
        <v>1.724801362350073E-2</v>
      </c>
      <c r="J92" s="125">
        <v>2.3422876134363089E-2</v>
      </c>
      <c r="K92" s="125">
        <v>2.8266684791077079E-2</v>
      </c>
      <c r="L92" s="126">
        <v>2.099679302383254E-2</v>
      </c>
      <c r="M92" s="127">
        <v>1.0018506910358891E-2</v>
      </c>
      <c r="N92" s="125">
        <v>1.0819580171066309E-2</v>
      </c>
      <c r="O92" s="125">
        <v>1.3993428153433711E-2</v>
      </c>
      <c r="P92" s="125">
        <v>1.658942683965783E-2</v>
      </c>
      <c r="Q92" s="128">
        <v>1.1801306543597619E-2</v>
      </c>
    </row>
    <row r="93" spans="1:17" ht="16.5" x14ac:dyDescent="0.3">
      <c r="A93" s="119" t="s">
        <v>11</v>
      </c>
      <c r="B93" s="120" t="s">
        <v>15</v>
      </c>
      <c r="C93" s="121">
        <v>0.89775031420192719</v>
      </c>
      <c r="D93" s="121">
        <v>0.89902555616841329</v>
      </c>
      <c r="E93" s="121">
        <v>0.89545999400659271</v>
      </c>
      <c r="F93" s="121">
        <v>0.90670421511627897</v>
      </c>
      <c r="G93" s="122">
        <v>0.89057926200783333</v>
      </c>
      <c r="H93" s="123">
        <v>0.83431997106479283</v>
      </c>
      <c r="I93" s="121">
        <v>0.8214478402825881</v>
      </c>
      <c r="J93" s="121">
        <v>0.8143759897763273</v>
      </c>
      <c r="K93" s="121">
        <v>0.80910055668816017</v>
      </c>
      <c r="L93" s="122">
        <v>0.79763206436803602</v>
      </c>
      <c r="M93" s="123">
        <v>0.91036519159979856</v>
      </c>
      <c r="N93" s="121">
        <v>0.90271517876914165</v>
      </c>
      <c r="O93" s="121">
        <v>0.89868957662302651</v>
      </c>
      <c r="P93" s="121">
        <v>0.89551469324626221</v>
      </c>
      <c r="Q93" s="124">
        <v>0.89393846849903846</v>
      </c>
    </row>
    <row r="94" spans="1:17" ht="17.25" thickBot="1" x14ac:dyDescent="0.35">
      <c r="A94" s="129"/>
      <c r="B94" s="130" t="s">
        <v>16</v>
      </c>
      <c r="C94" s="131">
        <v>1.9032466470845999E-2</v>
      </c>
      <c r="D94" s="131">
        <v>2.5524699846365389E-2</v>
      </c>
      <c r="E94" s="131">
        <v>2.203756334358568E-2</v>
      </c>
      <c r="F94" s="131">
        <v>2.665763885094654E-2</v>
      </c>
      <c r="G94" s="132">
        <v>2.5513325188196649E-2</v>
      </c>
      <c r="H94" s="133">
        <v>1.1028466553586309E-2</v>
      </c>
      <c r="I94" s="131">
        <v>1.406192486750847E-2</v>
      </c>
      <c r="J94" s="131">
        <v>2.20104682079383E-2</v>
      </c>
      <c r="K94" s="131">
        <v>2.3838555299636001E-2</v>
      </c>
      <c r="L94" s="132">
        <v>1.156208009881626E-2</v>
      </c>
      <c r="M94" s="133">
        <v>6.369422155240269E-3</v>
      </c>
      <c r="N94" s="131">
        <v>8.2896042308625521E-3</v>
      </c>
      <c r="O94" s="131">
        <v>1.381416869271208E-2</v>
      </c>
      <c r="P94" s="131">
        <v>1.5513277664025479E-2</v>
      </c>
      <c r="Q94" s="134">
        <v>6.4417040317665888E-3</v>
      </c>
    </row>
    <row r="95" spans="1:17" x14ac:dyDescent="0.25">
      <c r="A95" s="108" t="s">
        <v>19</v>
      </c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</row>
    <row r="96" spans="1:17" x14ac:dyDescent="0.25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</row>
    <row r="97" spans="1:17" x14ac:dyDescent="0.25">
      <c r="A97" s="60" t="s">
        <v>17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</row>
    <row r="98" spans="1:17" x14ac:dyDescent="0.25">
      <c r="A98" s="60" t="s">
        <v>18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</row>
    <row r="100" spans="1:17" x14ac:dyDescent="0.25">
      <c r="C100" t="s">
        <v>518</v>
      </c>
      <c r="D100" t="s">
        <v>518</v>
      </c>
      <c r="E100" t="s">
        <v>518</v>
      </c>
      <c r="F100" t="s">
        <v>518</v>
      </c>
      <c r="G100" t="s">
        <v>518</v>
      </c>
      <c r="H100" t="s">
        <v>518</v>
      </c>
      <c r="I100" t="s">
        <v>518</v>
      </c>
      <c r="J100" t="s">
        <v>518</v>
      </c>
      <c r="K100" t="s">
        <v>518</v>
      </c>
      <c r="L100" t="s">
        <v>518</v>
      </c>
      <c r="M100" t="s">
        <v>518</v>
      </c>
      <c r="N100" t="s">
        <v>518</v>
      </c>
    </row>
    <row r="101" spans="1:17" x14ac:dyDescent="0.25">
      <c r="C101" s="1">
        <f t="shared" ref="C101:N101" si="17">AVERAGE(C81,C83,C85,C87,C93,C91,C89)</f>
        <v>0.87639475731641625</v>
      </c>
      <c r="D101" s="1">
        <f t="shared" si="17"/>
        <v>0.86855054763218031</v>
      </c>
      <c r="E101" s="1">
        <f t="shared" si="17"/>
        <v>0.86676941079098691</v>
      </c>
      <c r="F101" s="1">
        <f t="shared" si="17"/>
        <v>0.87072345653377625</v>
      </c>
      <c r="G101" s="1">
        <f t="shared" si="17"/>
        <v>0.86291044556350671</v>
      </c>
      <c r="H101" s="1">
        <f t="shared" si="17"/>
        <v>0.80490519181778608</v>
      </c>
      <c r="I101" s="1">
        <f t="shared" si="17"/>
        <v>0.79368596945092518</v>
      </c>
      <c r="J101" s="1">
        <f t="shared" si="17"/>
        <v>0.7837580324661092</v>
      </c>
      <c r="K101" s="1">
        <f t="shared" si="17"/>
        <v>0.77844866428453741</v>
      </c>
      <c r="L101" s="1">
        <f t="shared" si="17"/>
        <v>0.76898985896085936</v>
      </c>
      <c r="M101" s="1">
        <f t="shared" si="17"/>
        <v>0.89256561002092105</v>
      </c>
      <c r="N101" s="1">
        <f t="shared" si="17"/>
        <v>0.88734770007957198</v>
      </c>
      <c r="O101" s="1">
        <f t="shared" ref="O101:Q101" si="18">AVERAGE(O81,O83,O85,O87,O93,O91,O89)</f>
        <v>0.88111380738350953</v>
      </c>
      <c r="P101" s="1">
        <f t="shared" si="18"/>
        <v>0.87921075458882647</v>
      </c>
      <c r="Q101" s="1">
        <f t="shared" si="18"/>
        <v>0.87838172798810732</v>
      </c>
    </row>
    <row r="103" spans="1:17" x14ac:dyDescent="0.25">
      <c r="C103" s="1">
        <f>AVERAGE(C101,F101,I101,L101)</f>
        <v>0.82744851056549429</v>
      </c>
      <c r="D103" s="1">
        <f t="shared" ref="D103:E103" si="19">AVERAGE(D101,G101,J101,M101)</f>
        <v>0.85194615892067938</v>
      </c>
      <c r="E103" s="1">
        <f t="shared" si="19"/>
        <v>0.8343677417432207</v>
      </c>
      <c r="F103" s="1"/>
    </row>
  </sheetData>
  <mergeCells count="56">
    <mergeCell ref="A93:A94"/>
    <mergeCell ref="A95:Q96"/>
    <mergeCell ref="A97:Q97"/>
    <mergeCell ref="A98:Q98"/>
    <mergeCell ref="A81:A82"/>
    <mergeCell ref="A83:A84"/>
    <mergeCell ref="A85:A86"/>
    <mergeCell ref="A87:A88"/>
    <mergeCell ref="A89:A90"/>
    <mergeCell ref="A91:A92"/>
    <mergeCell ref="A67:A68"/>
    <mergeCell ref="A69:Q70"/>
    <mergeCell ref="A71:Q71"/>
    <mergeCell ref="A72:Q72"/>
    <mergeCell ref="A79:B80"/>
    <mergeCell ref="C79:G79"/>
    <mergeCell ref="H79:L79"/>
    <mergeCell ref="M79:Q79"/>
    <mergeCell ref="A65:A66"/>
    <mergeCell ref="A45:Q45"/>
    <mergeCell ref="A46:Q46"/>
    <mergeCell ref="A53:B54"/>
    <mergeCell ref="C53:G53"/>
    <mergeCell ref="H53:L53"/>
    <mergeCell ref="M53:Q53"/>
    <mergeCell ref="A55:A56"/>
    <mergeCell ref="A57:A58"/>
    <mergeCell ref="A59:A60"/>
    <mergeCell ref="A61:A62"/>
    <mergeCell ref="A63:A64"/>
    <mergeCell ref="A43:Q44"/>
    <mergeCell ref="A27:B28"/>
    <mergeCell ref="C27:G27"/>
    <mergeCell ref="H27:L27"/>
    <mergeCell ref="M27:Q27"/>
    <mergeCell ref="A29:A30"/>
    <mergeCell ref="A31:A32"/>
    <mergeCell ref="A33:A34"/>
    <mergeCell ref="A35:A36"/>
    <mergeCell ref="A37:A38"/>
    <mergeCell ref="A39:A40"/>
    <mergeCell ref="A41:A42"/>
    <mergeCell ref="C1:G1"/>
    <mergeCell ref="H1:L1"/>
    <mergeCell ref="M1:Q1"/>
    <mergeCell ref="A17:Q18"/>
    <mergeCell ref="A19:Q19"/>
    <mergeCell ref="A1:B2"/>
    <mergeCell ref="A3:A4"/>
    <mergeCell ref="A20:Q20"/>
    <mergeCell ref="A5:A6"/>
    <mergeCell ref="A7:A8"/>
    <mergeCell ref="A9:A10"/>
    <mergeCell ref="A11:A12"/>
    <mergeCell ref="A13:A14"/>
    <mergeCell ref="A15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46FD-6CF1-4CF1-8F44-85D789932D70}">
  <sheetPr codeName="Sheet4"/>
  <dimension ref="A1:Y80"/>
  <sheetViews>
    <sheetView topLeftCell="A52" workbookViewId="0">
      <selection activeCell="A55" sqref="A55:N75"/>
    </sheetView>
  </sheetViews>
  <sheetFormatPr defaultRowHeight="15" x14ac:dyDescent="0.25"/>
  <cols>
    <col min="1" max="1" width="6.5703125" bestFit="1" customWidth="1"/>
    <col min="2" max="2" width="8.140625" bestFit="1" customWidth="1"/>
    <col min="3" max="14" width="9" customWidth="1"/>
  </cols>
  <sheetData>
    <row r="1" spans="1:25" ht="16.5" x14ac:dyDescent="0.3">
      <c r="A1" s="110" t="s">
        <v>0</v>
      </c>
      <c r="B1" s="139"/>
      <c r="C1" s="147" t="s">
        <v>37</v>
      </c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25" ht="16.5" x14ac:dyDescent="0.3">
      <c r="A2" s="115"/>
      <c r="B2" s="142"/>
      <c r="C2" s="143" t="s">
        <v>20</v>
      </c>
      <c r="D2" s="143"/>
      <c r="E2" s="144"/>
      <c r="F2" s="145" t="s">
        <v>21</v>
      </c>
      <c r="G2" s="143"/>
      <c r="H2" s="144"/>
      <c r="I2" s="143" t="s">
        <v>38</v>
      </c>
      <c r="J2" s="143"/>
      <c r="K2" s="144"/>
      <c r="L2" s="143" t="s">
        <v>23</v>
      </c>
      <c r="M2" s="143"/>
      <c r="N2" s="146"/>
    </row>
    <row r="3" spans="1:25" ht="16.5" x14ac:dyDescent="0.3">
      <c r="A3" s="138"/>
      <c r="B3" s="140"/>
      <c r="C3" s="116" t="s">
        <v>13</v>
      </c>
      <c r="D3" s="116" t="s">
        <v>12</v>
      </c>
      <c r="E3" s="103" t="s">
        <v>14</v>
      </c>
      <c r="F3" s="117" t="s">
        <v>13</v>
      </c>
      <c r="G3" s="116" t="s">
        <v>12</v>
      </c>
      <c r="H3" s="103" t="s">
        <v>14</v>
      </c>
      <c r="I3" s="117" t="s">
        <v>13</v>
      </c>
      <c r="J3" s="116" t="s">
        <v>12</v>
      </c>
      <c r="K3" s="103" t="s">
        <v>14</v>
      </c>
      <c r="L3" s="116" t="s">
        <v>13</v>
      </c>
      <c r="M3" s="116" t="s">
        <v>12</v>
      </c>
      <c r="N3" s="118" t="s">
        <v>14</v>
      </c>
      <c r="P3" s="11" t="s">
        <v>515</v>
      </c>
      <c r="Q3" s="11" t="s">
        <v>516</v>
      </c>
      <c r="R3" s="11" t="s">
        <v>517</v>
      </c>
      <c r="T3" s="11" t="s">
        <v>519</v>
      </c>
      <c r="U3" s="11" t="s">
        <v>520</v>
      </c>
      <c r="V3" s="11" t="s">
        <v>521</v>
      </c>
    </row>
    <row r="4" spans="1:25" ht="16.5" x14ac:dyDescent="0.3">
      <c r="A4" s="119" t="s">
        <v>1</v>
      </c>
      <c r="B4" s="120" t="s">
        <v>15</v>
      </c>
      <c r="C4" s="121">
        <v>0.88999683944374208</v>
      </c>
      <c r="D4" s="121">
        <v>0.76059024075591919</v>
      </c>
      <c r="E4" s="122">
        <v>0.89686025264161429</v>
      </c>
      <c r="F4" s="123">
        <v>0.88290139064475337</v>
      </c>
      <c r="G4" s="121">
        <v>0.75810387304591065</v>
      </c>
      <c r="H4" s="122">
        <v>0.89637165329308011</v>
      </c>
      <c r="I4" s="123">
        <v>0.89710018963337546</v>
      </c>
      <c r="J4" s="121">
        <v>0.80250812550480277</v>
      </c>
      <c r="K4" s="122">
        <v>0.91882312438759572</v>
      </c>
      <c r="L4" s="121">
        <v>0.90067951959544867</v>
      </c>
      <c r="M4" s="121">
        <v>0.8044364763692744</v>
      </c>
      <c r="N4" s="124">
        <v>0.91947406053865099</v>
      </c>
      <c r="P4" s="1">
        <f>AVERAGE(C4,F4,I4,L4)</f>
        <v>0.89266948482932995</v>
      </c>
      <c r="Q4" s="1">
        <f t="shared" ref="Q4:R16" si="0">AVERAGE(D4,G4,J4,M4)</f>
        <v>0.78140967891897684</v>
      </c>
      <c r="R4" s="1">
        <f t="shared" si="0"/>
        <v>0.90788227271523525</v>
      </c>
      <c r="T4" s="1">
        <f>AVERAGE(I4,L4)</f>
        <v>0.89888985461441206</v>
      </c>
      <c r="U4" s="1">
        <f t="shared" ref="U4:V16" si="1">AVERAGE(J4,M4)</f>
        <v>0.80347230093703859</v>
      </c>
      <c r="V4" s="1">
        <f t="shared" si="1"/>
        <v>0.9191485924631233</v>
      </c>
      <c r="X4" s="1">
        <f>MIN(C4,C6,C8,C10,C12,C14,C16,F4,F6,F8,F10,F12,F14,F16,I4,I6,I8,I10,I12,I14,I16,L4,L6,L8,L10,L12,L14,L16)</f>
        <v>0.74711599241466498</v>
      </c>
      <c r="Y4" s="1">
        <f>MIN(D4,D6,D8,D10,D12,D14,D16,G16,G4,G6,G8,G10,G12,G14,J4,J6,J8,J10,J12,J14,J16,M4,M6,M8,M10,M12,M14,M16)</f>
        <v>0.70064945108681564</v>
      </c>
    </row>
    <row r="5" spans="1:25" ht="16.5" x14ac:dyDescent="0.3">
      <c r="A5" s="119"/>
      <c r="B5" s="120" t="s">
        <v>16</v>
      </c>
      <c r="C5" s="125">
        <v>2.9326866914860378E-2</v>
      </c>
      <c r="D5" s="125">
        <v>2.912092038057533E-2</v>
      </c>
      <c r="E5" s="126">
        <v>1.5567728446502071E-2</v>
      </c>
      <c r="F5" s="127">
        <v>3.2741993788159687E-2</v>
      </c>
      <c r="G5" s="125">
        <v>2.621230083945392E-2</v>
      </c>
      <c r="H5" s="126">
        <v>1.4181680754146241E-2</v>
      </c>
      <c r="I5" s="127">
        <v>2.6833849705885569E-2</v>
      </c>
      <c r="J5" s="125">
        <v>2.3568025531249641E-2</v>
      </c>
      <c r="K5" s="126">
        <v>1.138684070920371E-2</v>
      </c>
      <c r="L5" s="125">
        <v>3.1513258068803257E-2</v>
      </c>
      <c r="M5" s="125">
        <v>2.8844749428560641E-2</v>
      </c>
      <c r="N5" s="128">
        <v>1.328949057939267E-2</v>
      </c>
      <c r="P5" s="1"/>
      <c r="Q5" s="1"/>
      <c r="R5" s="1"/>
      <c r="T5" s="1"/>
      <c r="U5" s="1"/>
      <c r="V5" s="1"/>
      <c r="X5" s="1">
        <f>MAX(C4,C6,C8,C10,C12,C14,C16,F4,F6,F8,F10,F12,F14,F16,I4,I6,I8,I10,I12,I14,I16,L4,L6,L8,L10,L12,L14,L16)</f>
        <v>0.93968868520859661</v>
      </c>
      <c r="Y5" s="1">
        <f>MAX(D4,D6,D8,D10,D12,D14,D16,G16,G4,G6,G8,G10,G12,G14,J4,J6,J8,J10,J12,J14,J16,M4,M6,M8,M10,M12,M14,M16)</f>
        <v>0.82288507048264103</v>
      </c>
    </row>
    <row r="6" spans="1:25" ht="16.5" x14ac:dyDescent="0.3">
      <c r="A6" s="119" t="s">
        <v>2</v>
      </c>
      <c r="B6" s="120" t="s">
        <v>15</v>
      </c>
      <c r="C6" s="121">
        <v>0.89800094816687737</v>
      </c>
      <c r="D6" s="121">
        <v>0.7576326266171074</v>
      </c>
      <c r="E6" s="122">
        <v>0.89425703768438347</v>
      </c>
      <c r="F6" s="123">
        <v>0.88202433628318588</v>
      </c>
      <c r="G6" s="121">
        <v>0.75386387426123935</v>
      </c>
      <c r="H6" s="122">
        <v>0.89409390641137665</v>
      </c>
      <c r="I6" s="123">
        <v>0.90866782553729464</v>
      </c>
      <c r="J6" s="121">
        <v>0.7974741785752899</v>
      </c>
      <c r="K6" s="122">
        <v>0.91524535896824766</v>
      </c>
      <c r="L6" s="121">
        <v>0.90598135271807845</v>
      </c>
      <c r="M6" s="121">
        <v>0.79698849003242089</v>
      </c>
      <c r="N6" s="124">
        <v>0.91524244590980108</v>
      </c>
      <c r="P6" s="1">
        <f t="shared" ref="P6:P16" si="2">AVERAGE(C6,F6,I6,L6)</f>
        <v>0.89866861567635903</v>
      </c>
      <c r="Q6" s="1">
        <f t="shared" si="0"/>
        <v>0.77648979237151439</v>
      </c>
      <c r="R6" s="1">
        <f t="shared" si="0"/>
        <v>0.90470968724345224</v>
      </c>
      <c r="T6" s="1">
        <f t="shared" ref="T6:T16" si="3">AVERAGE(I6,L6)</f>
        <v>0.90732458912768654</v>
      </c>
      <c r="U6" s="1">
        <f t="shared" si="1"/>
        <v>0.7972313343038554</v>
      </c>
      <c r="V6" s="1">
        <f t="shared" si="1"/>
        <v>0.91524390243902443</v>
      </c>
    </row>
    <row r="7" spans="1:25" ht="16.5" x14ac:dyDescent="0.3">
      <c r="A7" s="119"/>
      <c r="B7" s="120" t="s">
        <v>16</v>
      </c>
      <c r="C7" s="125">
        <v>2.7379577304814381E-2</v>
      </c>
      <c r="D7" s="125">
        <v>2.758041201676718E-2</v>
      </c>
      <c r="E7" s="126">
        <v>1.515190705209205E-2</v>
      </c>
      <c r="F7" s="127">
        <v>3.4636229641911237E-2</v>
      </c>
      <c r="G7" s="125">
        <v>2.8801935622912202E-2</v>
      </c>
      <c r="H7" s="126">
        <v>1.497031799816278E-2</v>
      </c>
      <c r="I7" s="127">
        <v>2.9270369706415049E-2</v>
      </c>
      <c r="J7" s="125">
        <v>1.992704435182157E-2</v>
      </c>
      <c r="K7" s="126">
        <v>9.9121402080832033E-3</v>
      </c>
      <c r="L7" s="125">
        <v>3.1894429949765227E-2</v>
      </c>
      <c r="M7" s="125">
        <v>2.5449478226172981E-2</v>
      </c>
      <c r="N7" s="128">
        <v>1.1629651713944341E-2</v>
      </c>
      <c r="P7" s="1"/>
      <c r="Q7" s="1"/>
      <c r="R7" s="1"/>
      <c r="T7" s="1"/>
      <c r="U7" s="1"/>
      <c r="V7" s="1"/>
    </row>
    <row r="8" spans="1:25" ht="16.5" x14ac:dyDescent="0.3">
      <c r="A8" s="119" t="s">
        <v>3</v>
      </c>
      <c r="B8" s="120" t="s">
        <v>15</v>
      </c>
      <c r="C8" s="121">
        <v>0.89710018963337546</v>
      </c>
      <c r="D8" s="121">
        <v>0.7863669187482778</v>
      </c>
      <c r="E8" s="122">
        <v>0.91019941209184074</v>
      </c>
      <c r="F8" s="123">
        <v>0.89977876106194699</v>
      </c>
      <c r="G8" s="121">
        <v>0.78127550340784846</v>
      </c>
      <c r="H8" s="122">
        <v>0.90759805089907586</v>
      </c>
      <c r="I8" s="123">
        <v>0.93260113780025278</v>
      </c>
      <c r="J8" s="121">
        <v>0.73821441196444793</v>
      </c>
      <c r="K8" s="122">
        <v>0.87782818251635286</v>
      </c>
      <c r="L8" s="121">
        <v>0.93968868520859661</v>
      </c>
      <c r="M8" s="121">
        <v>0.70619857481210391</v>
      </c>
      <c r="N8" s="124">
        <v>0.85570112020338451</v>
      </c>
      <c r="P8" s="1">
        <f t="shared" si="2"/>
        <v>0.91729219342604296</v>
      </c>
      <c r="Q8" s="1">
        <f t="shared" si="0"/>
        <v>0.75301385223316952</v>
      </c>
      <c r="R8" s="1">
        <f t="shared" si="0"/>
        <v>0.88783169142766349</v>
      </c>
      <c r="T8" s="1">
        <f t="shared" si="3"/>
        <v>0.93614491150442469</v>
      </c>
      <c r="U8" s="1">
        <f t="shared" si="1"/>
        <v>0.72220649338827592</v>
      </c>
      <c r="V8" s="1">
        <f t="shared" si="1"/>
        <v>0.86676465135986869</v>
      </c>
    </row>
    <row r="9" spans="1:25" ht="16.5" x14ac:dyDescent="0.3">
      <c r="A9" s="119"/>
      <c r="B9" s="120" t="s">
        <v>16</v>
      </c>
      <c r="C9" s="125">
        <v>2.4040909123753881E-2</v>
      </c>
      <c r="D9" s="125">
        <v>2.7549147857426969E-2</v>
      </c>
      <c r="E9" s="126">
        <v>1.465764085602997E-2</v>
      </c>
      <c r="F9" s="127">
        <v>3.3485851177641912E-2</v>
      </c>
      <c r="G9" s="125">
        <v>2.1200159558659729E-2</v>
      </c>
      <c r="H9" s="126">
        <v>9.6079038836237151E-3</v>
      </c>
      <c r="I9" s="127">
        <v>1.581265494325974E-2</v>
      </c>
      <c r="J9" s="125">
        <v>3.1780592585518401E-2</v>
      </c>
      <c r="K9" s="126">
        <v>2.0260787369257949E-2</v>
      </c>
      <c r="L9" s="125">
        <v>2.1944142058055598E-2</v>
      </c>
      <c r="M9" s="125">
        <v>3.043559148890335E-2</v>
      </c>
      <c r="N9" s="128">
        <v>2.143006205360275E-2</v>
      </c>
      <c r="P9" s="1"/>
      <c r="Q9" s="1"/>
      <c r="R9" s="1"/>
      <c r="T9" s="1"/>
      <c r="U9" s="1"/>
      <c r="V9" s="1"/>
    </row>
    <row r="10" spans="1:25" ht="16.5" x14ac:dyDescent="0.3">
      <c r="A10" s="119" t="s">
        <v>4</v>
      </c>
      <c r="B10" s="120" t="s">
        <v>15</v>
      </c>
      <c r="C10" s="121">
        <v>0.77199747155499365</v>
      </c>
      <c r="D10" s="121">
        <v>0.75541037539302347</v>
      </c>
      <c r="E10" s="122">
        <v>0.90857524959614422</v>
      </c>
      <c r="F10" s="123">
        <v>0.77202907711757274</v>
      </c>
      <c r="G10" s="121">
        <v>0.71098322751509313</v>
      </c>
      <c r="H10" s="122">
        <v>0.88498530229601968</v>
      </c>
      <c r="I10" s="123">
        <v>0.769326801517067</v>
      </c>
      <c r="J10" s="121">
        <v>0.76506215980084902</v>
      </c>
      <c r="K10" s="122">
        <v>0.91345382802362229</v>
      </c>
      <c r="L10" s="121">
        <v>0.74711599241466498</v>
      </c>
      <c r="M10" s="121">
        <v>0.71649756826610744</v>
      </c>
      <c r="N10" s="124">
        <v>0.89148989698366043</v>
      </c>
      <c r="P10" s="1">
        <f t="shared" si="2"/>
        <v>0.76511733565107465</v>
      </c>
      <c r="Q10" s="1">
        <f t="shared" si="0"/>
        <v>0.73698833274376829</v>
      </c>
      <c r="R10" s="1">
        <f t="shared" si="0"/>
        <v>0.89962606922486166</v>
      </c>
      <c r="T10" s="1">
        <f t="shared" si="3"/>
        <v>0.75822139696586599</v>
      </c>
      <c r="U10" s="1">
        <f t="shared" si="1"/>
        <v>0.74077986403347817</v>
      </c>
      <c r="V10" s="1">
        <f t="shared" si="1"/>
        <v>0.90247186250364142</v>
      </c>
    </row>
    <row r="11" spans="1:25" ht="16.5" x14ac:dyDescent="0.3">
      <c r="A11" s="119"/>
      <c r="B11" s="120" t="s">
        <v>16</v>
      </c>
      <c r="C11" s="125">
        <v>4.7683726629838039E-2</v>
      </c>
      <c r="D11" s="125">
        <v>2.635369798642654E-2</v>
      </c>
      <c r="E11" s="126">
        <v>8.7007639390001799E-3</v>
      </c>
      <c r="F11" s="127">
        <v>3.6343370263687842E-2</v>
      </c>
      <c r="G11" s="125">
        <v>2.098716405844013E-2</v>
      </c>
      <c r="H11" s="126">
        <v>8.4755787201788602E-3</v>
      </c>
      <c r="I11" s="127">
        <v>3.6754483644892991E-2</v>
      </c>
      <c r="J11" s="125">
        <v>2.8835137852105581E-2</v>
      </c>
      <c r="K11" s="126">
        <v>1.0122112305072799E-2</v>
      </c>
      <c r="L11" s="125">
        <v>3.0505165443685339E-2</v>
      </c>
      <c r="M11" s="125">
        <v>2.9569127903894769E-2</v>
      </c>
      <c r="N11" s="128">
        <v>1.234489118367503E-2</v>
      </c>
      <c r="P11" s="1"/>
      <c r="Q11" s="1"/>
      <c r="R11" s="1"/>
      <c r="T11" s="1"/>
      <c r="U11" s="1"/>
      <c r="V11" s="1"/>
    </row>
    <row r="12" spans="1:25" ht="16.5" x14ac:dyDescent="0.3">
      <c r="A12" s="119" t="s">
        <v>9</v>
      </c>
      <c r="B12" s="120" t="s">
        <v>15</v>
      </c>
      <c r="C12" s="121">
        <v>0.89800094816687748</v>
      </c>
      <c r="D12" s="121">
        <v>0.75993490680267706</v>
      </c>
      <c r="E12" s="122">
        <v>0.8955589099864939</v>
      </c>
      <c r="F12" s="123">
        <v>0.88289348925410871</v>
      </c>
      <c r="G12" s="121">
        <v>0.70064945108681564</v>
      </c>
      <c r="H12" s="122">
        <v>0.86090649082386594</v>
      </c>
      <c r="I12" s="123">
        <v>0.90777496839443739</v>
      </c>
      <c r="J12" s="121">
        <v>0.74390062957135217</v>
      </c>
      <c r="K12" s="122">
        <v>0.88498583194300995</v>
      </c>
      <c r="L12" s="121">
        <v>0.88115518331226284</v>
      </c>
      <c r="M12" s="121">
        <v>0.71647300822673876</v>
      </c>
      <c r="N12" s="124">
        <v>0.87196949233335985</v>
      </c>
      <c r="P12" s="1">
        <f t="shared" si="2"/>
        <v>0.89245614728192157</v>
      </c>
      <c r="Q12" s="1">
        <f t="shared" si="0"/>
        <v>0.73023949892189588</v>
      </c>
      <c r="R12" s="1">
        <f t="shared" si="0"/>
        <v>0.87835518127168244</v>
      </c>
      <c r="T12" s="1">
        <f t="shared" si="3"/>
        <v>0.89446507585335011</v>
      </c>
      <c r="U12" s="1">
        <f t="shared" si="1"/>
        <v>0.73018681889904546</v>
      </c>
      <c r="V12" s="1">
        <f t="shared" si="1"/>
        <v>0.8784776621381849</v>
      </c>
    </row>
    <row r="13" spans="1:25" ht="16.5" x14ac:dyDescent="0.3">
      <c r="A13" s="119"/>
      <c r="B13" s="120" t="s">
        <v>16</v>
      </c>
      <c r="C13" s="125">
        <v>2.465994652500151E-2</v>
      </c>
      <c r="D13" s="125">
        <v>2.606021869132721E-2</v>
      </c>
      <c r="E13" s="126">
        <v>1.475598221160776E-2</v>
      </c>
      <c r="F13" s="127">
        <v>2.0806822166647261E-2</v>
      </c>
      <c r="G13" s="125">
        <v>2.9710127586227791E-2</v>
      </c>
      <c r="H13" s="126">
        <v>1.99154593978885E-2</v>
      </c>
      <c r="I13" s="127">
        <v>2.9539236644502549E-2</v>
      </c>
      <c r="J13" s="125">
        <v>3.012637725099197E-2</v>
      </c>
      <c r="K13" s="126">
        <v>1.6638716565081851E-2</v>
      </c>
      <c r="L13" s="125">
        <v>3.0802240567288058E-2</v>
      </c>
      <c r="M13" s="125">
        <v>2.219425402118157E-2</v>
      </c>
      <c r="N13" s="128">
        <v>1.1933688373589921E-2</v>
      </c>
      <c r="P13" s="1"/>
      <c r="Q13" s="1"/>
      <c r="R13" s="1"/>
      <c r="T13" s="1"/>
      <c r="U13" s="1"/>
      <c r="V13" s="1"/>
    </row>
    <row r="14" spans="1:25" ht="16.5" x14ac:dyDescent="0.3">
      <c r="A14" s="119" t="s">
        <v>10</v>
      </c>
      <c r="B14" s="120" t="s">
        <v>15</v>
      </c>
      <c r="C14" s="121">
        <v>0.85540455120101133</v>
      </c>
      <c r="D14" s="121">
        <v>0.82085396011698486</v>
      </c>
      <c r="E14" s="122">
        <v>0.93151134768676691</v>
      </c>
      <c r="F14" s="123">
        <v>0.88822692793931723</v>
      </c>
      <c r="G14" s="121">
        <v>0.77691813358585615</v>
      </c>
      <c r="H14" s="122">
        <v>0.9061306639125023</v>
      </c>
      <c r="I14" s="123">
        <v>0.85007901390644758</v>
      </c>
      <c r="J14" s="121">
        <v>0.82288507048264103</v>
      </c>
      <c r="K14" s="122">
        <v>0.93281189587140168</v>
      </c>
      <c r="L14" s="121">
        <v>0.89619943109987354</v>
      </c>
      <c r="M14" s="121">
        <v>0.80125353436136881</v>
      </c>
      <c r="N14" s="124">
        <v>0.91817245306003559</v>
      </c>
      <c r="P14" s="1">
        <f t="shared" si="2"/>
        <v>0.87247748103666245</v>
      </c>
      <c r="Q14" s="1">
        <f t="shared" si="0"/>
        <v>0.80547767463671271</v>
      </c>
      <c r="R14" s="1">
        <f t="shared" si="0"/>
        <v>0.92215659013267659</v>
      </c>
      <c r="T14" s="1">
        <f t="shared" si="3"/>
        <v>0.87313922250316056</v>
      </c>
      <c r="U14" s="1">
        <f t="shared" si="1"/>
        <v>0.81206930242200492</v>
      </c>
      <c r="V14" s="1">
        <f t="shared" si="1"/>
        <v>0.92549217446571863</v>
      </c>
    </row>
    <row r="15" spans="1:25" ht="16.5" x14ac:dyDescent="0.3">
      <c r="A15" s="119"/>
      <c r="B15" s="120" t="s">
        <v>16</v>
      </c>
      <c r="C15" s="125">
        <v>3.7021215222055419E-2</v>
      </c>
      <c r="D15" s="125">
        <v>2.808521397824066E-2</v>
      </c>
      <c r="E15" s="126">
        <v>1.089487953014448E-2</v>
      </c>
      <c r="F15" s="127">
        <v>3.3563489197242141E-2</v>
      </c>
      <c r="G15" s="125">
        <v>2.9529221789890071E-2</v>
      </c>
      <c r="H15" s="126">
        <v>1.4885790992526579E-2</v>
      </c>
      <c r="I15" s="127">
        <v>3.7517966115680153E-2</v>
      </c>
      <c r="J15" s="125">
        <v>3.324605361348739E-2</v>
      </c>
      <c r="K15" s="126">
        <v>1.293349059205216E-2</v>
      </c>
      <c r="L15" s="125">
        <v>2.5653128761353609E-2</v>
      </c>
      <c r="M15" s="125">
        <v>2.954457540184793E-2</v>
      </c>
      <c r="N15" s="128">
        <v>1.407736232293906E-2</v>
      </c>
      <c r="P15" s="1"/>
      <c r="Q15" s="1"/>
      <c r="R15" s="1"/>
      <c r="T15" s="1"/>
      <c r="U15" s="1"/>
      <c r="V15" s="1"/>
    </row>
    <row r="16" spans="1:25" ht="16.5" x14ac:dyDescent="0.3">
      <c r="A16" s="119" t="s">
        <v>11</v>
      </c>
      <c r="B16" s="120" t="s">
        <v>15</v>
      </c>
      <c r="C16" s="121">
        <v>0.88734987357774975</v>
      </c>
      <c r="D16" s="121">
        <v>0.80051141584519903</v>
      </c>
      <c r="E16" s="122">
        <v>0.91866025793808426</v>
      </c>
      <c r="F16" s="123">
        <v>0.90151706700379253</v>
      </c>
      <c r="G16" s="121">
        <v>0.78699417650673975</v>
      </c>
      <c r="H16" s="122">
        <v>0.91003628081883414</v>
      </c>
      <c r="I16" s="123">
        <v>0.89177465233881159</v>
      </c>
      <c r="J16" s="121">
        <v>0.80711832928561678</v>
      </c>
      <c r="K16" s="122">
        <v>0.92175154259685921</v>
      </c>
      <c r="L16" s="121">
        <v>0.89887010113780019</v>
      </c>
      <c r="M16" s="121">
        <v>0.80041033202376222</v>
      </c>
      <c r="N16" s="124">
        <v>0.91768332406451092</v>
      </c>
      <c r="P16" s="1">
        <f t="shared" si="2"/>
        <v>0.89487792351453854</v>
      </c>
      <c r="Q16" s="1">
        <f t="shared" si="0"/>
        <v>0.79875856341532947</v>
      </c>
      <c r="R16" s="1">
        <f t="shared" si="0"/>
        <v>0.91703285135457213</v>
      </c>
      <c r="T16" s="1">
        <f t="shared" si="3"/>
        <v>0.89532237673830584</v>
      </c>
      <c r="U16" s="1">
        <f t="shared" si="1"/>
        <v>0.80376433065468955</v>
      </c>
      <c r="V16" s="1">
        <f t="shared" si="1"/>
        <v>0.91971743333068501</v>
      </c>
    </row>
    <row r="17" spans="1:25" ht="15" customHeight="1" thickBot="1" x14ac:dyDescent="0.35">
      <c r="A17" s="129"/>
      <c r="B17" s="130" t="s">
        <v>16</v>
      </c>
      <c r="C17" s="131">
        <v>2.869691208115329E-2</v>
      </c>
      <c r="D17" s="131">
        <v>2.7210227750546271E-2</v>
      </c>
      <c r="E17" s="132">
        <v>1.302477457955431E-2</v>
      </c>
      <c r="F17" s="133">
        <v>1.8721601080065431E-2</v>
      </c>
      <c r="G17" s="131">
        <v>2.93372834328052E-2</v>
      </c>
      <c r="H17" s="132">
        <v>1.560561907500342E-2</v>
      </c>
      <c r="I17" s="133">
        <v>2.8722724419161141E-2</v>
      </c>
      <c r="J17" s="131">
        <v>2.1908901657379611E-2</v>
      </c>
      <c r="K17" s="132">
        <v>9.9483213084929321E-3</v>
      </c>
      <c r="L17" s="131">
        <v>3.4345927324621182E-2</v>
      </c>
      <c r="M17" s="131">
        <v>2.665482451774143E-2</v>
      </c>
      <c r="N17" s="134">
        <v>1.197651965327645E-2</v>
      </c>
    </row>
    <row r="18" spans="1:25" x14ac:dyDescent="0.25">
      <c r="A18" s="135" t="s">
        <v>19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</row>
    <row r="19" spans="1:25" x14ac:dyDescent="0.25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</row>
    <row r="20" spans="1:25" x14ac:dyDescent="0.25">
      <c r="A20" s="137" t="s">
        <v>17</v>
      </c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</row>
    <row r="21" spans="1:25" x14ac:dyDescent="0.25">
      <c r="A21" s="137" t="s">
        <v>18</v>
      </c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</row>
    <row r="22" spans="1:25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25" x14ac:dyDescent="0.25">
      <c r="C23" t="s">
        <v>518</v>
      </c>
      <c r="D23" t="s">
        <v>518</v>
      </c>
      <c r="E23" t="s">
        <v>518</v>
      </c>
      <c r="F23" t="s">
        <v>518</v>
      </c>
      <c r="G23" t="s">
        <v>518</v>
      </c>
      <c r="H23" t="s">
        <v>518</v>
      </c>
      <c r="I23" t="s">
        <v>518</v>
      </c>
      <c r="J23" t="s">
        <v>518</v>
      </c>
      <c r="K23" t="s">
        <v>518</v>
      </c>
      <c r="L23" t="s">
        <v>518</v>
      </c>
      <c r="M23" t="s">
        <v>518</v>
      </c>
      <c r="N23" t="s">
        <v>518</v>
      </c>
    </row>
    <row r="24" spans="1:25" x14ac:dyDescent="0.25">
      <c r="C24" s="1">
        <f t="shared" ref="C24:N24" si="4">AVERAGE(C4,C6,C8,C10,C16,C14,C12)</f>
        <v>0.8711215459635181</v>
      </c>
      <c r="D24" s="1">
        <f t="shared" si="4"/>
        <v>0.77732863489702697</v>
      </c>
      <c r="E24" s="1">
        <f t="shared" si="4"/>
        <v>0.90794606680361822</v>
      </c>
      <c r="F24" s="1">
        <f t="shared" si="4"/>
        <v>0.87276729275781106</v>
      </c>
      <c r="G24" s="1">
        <f t="shared" si="4"/>
        <v>0.75268403420135754</v>
      </c>
      <c r="H24" s="1">
        <f t="shared" si="4"/>
        <v>0.89430319263639346</v>
      </c>
      <c r="I24" s="1">
        <f t="shared" si="4"/>
        <v>0.87961779844681232</v>
      </c>
      <c r="J24" s="1">
        <f t="shared" si="4"/>
        <v>0.78245184359785713</v>
      </c>
      <c r="K24" s="1">
        <f t="shared" si="4"/>
        <v>0.90927139490101283</v>
      </c>
      <c r="L24" s="1">
        <f t="shared" si="4"/>
        <v>0.88138432364096075</v>
      </c>
      <c r="M24" s="1">
        <f t="shared" si="4"/>
        <v>0.76317971201311086</v>
      </c>
      <c r="N24" s="1">
        <f t="shared" si="4"/>
        <v>0.8985332561562005</v>
      </c>
    </row>
    <row r="26" spans="1:25" x14ac:dyDescent="0.25">
      <c r="C26" s="1">
        <f>AVERAGE(C24,F24,I24,L24)</f>
        <v>0.87622274020227553</v>
      </c>
      <c r="D26" s="1">
        <f t="shared" ref="D26:E26" si="5">AVERAGE(D24,G24,J24,M24)</f>
        <v>0.76891105617733801</v>
      </c>
      <c r="E26" s="1">
        <f t="shared" si="5"/>
        <v>0.90251347762430623</v>
      </c>
      <c r="F26" s="1"/>
    </row>
    <row r="27" spans="1:25" ht="15.75" thickBot="1" x14ac:dyDescent="0.3"/>
    <row r="28" spans="1:25" ht="16.5" x14ac:dyDescent="0.3">
      <c r="A28" s="110" t="s">
        <v>0</v>
      </c>
      <c r="B28" s="139"/>
      <c r="C28" s="147" t="s">
        <v>39</v>
      </c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9"/>
    </row>
    <row r="29" spans="1:25" ht="16.5" x14ac:dyDescent="0.3">
      <c r="A29" s="115"/>
      <c r="B29" s="142"/>
      <c r="C29" s="143" t="s">
        <v>20</v>
      </c>
      <c r="D29" s="143"/>
      <c r="E29" s="144"/>
      <c r="F29" s="145" t="s">
        <v>21</v>
      </c>
      <c r="G29" s="143"/>
      <c r="H29" s="144"/>
      <c r="I29" s="143" t="s">
        <v>38</v>
      </c>
      <c r="J29" s="143"/>
      <c r="K29" s="144"/>
      <c r="L29" s="143" t="s">
        <v>23</v>
      </c>
      <c r="M29" s="143"/>
      <c r="N29" s="146"/>
    </row>
    <row r="30" spans="1:25" ht="16.5" x14ac:dyDescent="0.3">
      <c r="A30" s="138"/>
      <c r="B30" s="140"/>
      <c r="C30" s="116" t="s">
        <v>13</v>
      </c>
      <c r="D30" s="116" t="s">
        <v>12</v>
      </c>
      <c r="E30" s="103" t="s">
        <v>14</v>
      </c>
      <c r="F30" s="117" t="s">
        <v>13</v>
      </c>
      <c r="G30" s="116" t="s">
        <v>12</v>
      </c>
      <c r="H30" s="103" t="s">
        <v>14</v>
      </c>
      <c r="I30" s="117" t="s">
        <v>13</v>
      </c>
      <c r="J30" s="116" t="s">
        <v>12</v>
      </c>
      <c r="K30" s="103" t="s">
        <v>14</v>
      </c>
      <c r="L30" s="116" t="s">
        <v>13</v>
      </c>
      <c r="M30" s="116" t="s">
        <v>12</v>
      </c>
      <c r="N30" s="118" t="s">
        <v>14</v>
      </c>
      <c r="P30" s="11" t="s">
        <v>515</v>
      </c>
      <c r="Q30" s="11" t="s">
        <v>516</v>
      </c>
      <c r="R30" s="11" t="s">
        <v>517</v>
      </c>
      <c r="T30" s="11" t="s">
        <v>519</v>
      </c>
      <c r="U30" s="11" t="s">
        <v>520</v>
      </c>
      <c r="V30" s="11" t="s">
        <v>521</v>
      </c>
    </row>
    <row r="31" spans="1:25" ht="16.5" x14ac:dyDescent="0.3">
      <c r="A31" s="119" t="s">
        <v>1</v>
      </c>
      <c r="B31" s="120" t="s">
        <v>15</v>
      </c>
      <c r="C31" s="121">
        <v>0.8872247823860725</v>
      </c>
      <c r="D31" s="121">
        <v>0.57691841395097254</v>
      </c>
      <c r="E31" s="122">
        <v>0.86822435846508306</v>
      </c>
      <c r="F31" s="123">
        <v>0.87112135176651306</v>
      </c>
      <c r="G31" s="121">
        <v>0.56120707107084444</v>
      </c>
      <c r="H31" s="122">
        <v>0.86188051163899271</v>
      </c>
      <c r="I31" s="123">
        <v>0.87918586789554531</v>
      </c>
      <c r="J31" s="121">
        <v>0.67148086539262075</v>
      </c>
      <c r="K31" s="122">
        <v>0.91296337491062207</v>
      </c>
      <c r="L31" s="121">
        <v>0.87598566308243719</v>
      </c>
      <c r="M31" s="121">
        <v>0.65707310460501867</v>
      </c>
      <c r="N31" s="124">
        <v>0.90759593231111457</v>
      </c>
      <c r="P31" s="1">
        <f>AVERAGE(C31,F31,I31,L31)</f>
        <v>0.87837941628264193</v>
      </c>
      <c r="Q31" s="1">
        <f t="shared" ref="Q31:R43" si="6">AVERAGE(D31,G31,J31,M31)</f>
        <v>0.6166698637548641</v>
      </c>
      <c r="R31" s="1">
        <f t="shared" si="6"/>
        <v>0.88766604433145313</v>
      </c>
      <c r="T31" s="1">
        <f>AVERAGE(I31,L31)</f>
        <v>0.87758576548899125</v>
      </c>
      <c r="U31" s="1">
        <f t="shared" ref="U31:V43" si="7">AVERAGE(J31,M31)</f>
        <v>0.66427698499881971</v>
      </c>
      <c r="V31" s="1">
        <f t="shared" si="7"/>
        <v>0.91027965361086838</v>
      </c>
      <c r="X31" s="1">
        <f>MIN(C31,C33,C35,C37,C39,C41,C43,F31,F33,F35,F37,F39,F41,F43,I31,I33,I35,I37,I39,I41,I43,L31,L33,L35,L37,L39,L41,L43)</f>
        <v>0.64582693292370719</v>
      </c>
      <c r="Y31" s="1">
        <f>MIN(D31,D33,D35,D37,D39,D41,D43,G43,G31,G33,G35,G37,G39,G41,J31,J33,J35,J37,J39,J41,J43,M31,M33,M35,M37,M39,M41,M43)</f>
        <v>0.51613051341983562</v>
      </c>
    </row>
    <row r="32" spans="1:25" ht="16.5" x14ac:dyDescent="0.3">
      <c r="A32" s="119"/>
      <c r="B32" s="120" t="s">
        <v>16</v>
      </c>
      <c r="C32" s="125">
        <v>4.1537544058133598E-2</v>
      </c>
      <c r="D32" s="125">
        <v>3.1164125157349849E-2</v>
      </c>
      <c r="E32" s="126">
        <v>1.2767926456906871E-2</v>
      </c>
      <c r="F32" s="127">
        <v>4.6295974603315387E-2</v>
      </c>
      <c r="G32" s="125">
        <v>3.503521274125497E-2</v>
      </c>
      <c r="H32" s="126">
        <v>1.526124878464865E-2</v>
      </c>
      <c r="I32" s="127">
        <v>3.4890149282225988E-2</v>
      </c>
      <c r="J32" s="125">
        <v>2.6080031727895189E-2</v>
      </c>
      <c r="K32" s="126">
        <v>8.3601098536434382E-3</v>
      </c>
      <c r="L32" s="125">
        <v>4.9520769632986877E-2</v>
      </c>
      <c r="M32" s="125">
        <v>2.321794113734018E-2</v>
      </c>
      <c r="N32" s="128">
        <v>8.079828030440557E-3</v>
      </c>
      <c r="P32" s="1"/>
      <c r="Q32" s="1"/>
      <c r="R32" s="1"/>
      <c r="T32" s="1"/>
      <c r="U32" s="1"/>
      <c r="V32" s="1"/>
      <c r="X32" s="1">
        <f>MAX(C31,C33,C35,C37,C39,C41,C43,F31,F33,F35,F37,F39,F41,F43,I31,I33,I35,I37,I39,I41,I43,L31,L33,L35,L37,L39,L41,L43)</f>
        <v>0.94362519201228889</v>
      </c>
      <c r="Y32" s="1">
        <f>MAX(D31,D33,D35,D37,D39,D41,D43,G43,G31,G33,G35,G37,G39,G41,J31,J33,J35,J37,J39,J41,J43,M31,M33,M35,M37,M39,M41,M43)</f>
        <v>0.71557708061491287</v>
      </c>
    </row>
    <row r="33" spans="1:22" ht="16.5" x14ac:dyDescent="0.3">
      <c r="A33" s="119" t="s">
        <v>2</v>
      </c>
      <c r="B33" s="120" t="s">
        <v>15</v>
      </c>
      <c r="C33" s="121">
        <v>0.90975422427035324</v>
      </c>
      <c r="D33" s="121">
        <v>0.54763534791746227</v>
      </c>
      <c r="E33" s="122">
        <v>0.84740340563014749</v>
      </c>
      <c r="F33" s="123">
        <v>0.88556067588325649</v>
      </c>
      <c r="G33" s="121">
        <v>0.53980907774971465</v>
      </c>
      <c r="H33" s="122">
        <v>0.84707740790762964</v>
      </c>
      <c r="I33" s="123">
        <v>0.90657962109575008</v>
      </c>
      <c r="J33" s="121">
        <v>0.64718036884911601</v>
      </c>
      <c r="K33" s="122">
        <v>0.9001120203384444</v>
      </c>
      <c r="L33" s="121">
        <v>0.91141833077316947</v>
      </c>
      <c r="M33" s="121">
        <v>0.64112005172769204</v>
      </c>
      <c r="N33" s="124">
        <v>0.89669500278064673</v>
      </c>
      <c r="P33" s="1">
        <f t="shared" ref="P33:P43" si="8">AVERAGE(C33,F33,I33,L33)</f>
        <v>0.90332821300563237</v>
      </c>
      <c r="Q33" s="1">
        <f t="shared" si="6"/>
        <v>0.5939362115609963</v>
      </c>
      <c r="R33" s="1">
        <f t="shared" si="6"/>
        <v>0.87282195916421701</v>
      </c>
      <c r="T33" s="1">
        <f t="shared" ref="T33:T43" si="9">AVERAGE(I33,L33)</f>
        <v>0.90899897593445977</v>
      </c>
      <c r="U33" s="1">
        <f t="shared" si="7"/>
        <v>0.64415021028840402</v>
      </c>
      <c r="V33" s="1">
        <f t="shared" si="7"/>
        <v>0.89840351155954556</v>
      </c>
    </row>
    <row r="34" spans="1:22" ht="16.5" x14ac:dyDescent="0.3">
      <c r="A34" s="119"/>
      <c r="B34" s="120" t="s">
        <v>16</v>
      </c>
      <c r="C34" s="125">
        <v>4.1010157070328658E-2</v>
      </c>
      <c r="D34" s="125">
        <v>3.7523691418057822E-2</v>
      </c>
      <c r="E34" s="126">
        <v>1.8036896517391161E-2</v>
      </c>
      <c r="F34" s="127">
        <v>5.1333040895566652E-2</v>
      </c>
      <c r="G34" s="125">
        <v>3.353151315474634E-2</v>
      </c>
      <c r="H34" s="126">
        <v>1.5213335700969969E-2</v>
      </c>
      <c r="I34" s="127">
        <v>3.8754226066496589E-2</v>
      </c>
      <c r="J34" s="125">
        <v>2.4074915368312241E-2</v>
      </c>
      <c r="K34" s="126">
        <v>7.4849779425160594E-3</v>
      </c>
      <c r="L34" s="125">
        <v>2.3141105643100901E-2</v>
      </c>
      <c r="M34" s="125">
        <v>2.2148798822638319E-2</v>
      </c>
      <c r="N34" s="128">
        <v>8.8277317469528677E-3</v>
      </c>
      <c r="P34" s="1"/>
      <c r="Q34" s="1"/>
      <c r="R34" s="1"/>
      <c r="T34" s="1"/>
      <c r="U34" s="1"/>
      <c r="V34" s="1"/>
    </row>
    <row r="35" spans="1:22" ht="16.5" x14ac:dyDescent="0.3">
      <c r="A35" s="119" t="s">
        <v>3</v>
      </c>
      <c r="B35" s="120" t="s">
        <v>15</v>
      </c>
      <c r="C35" s="121">
        <v>0.87114695340501791</v>
      </c>
      <c r="D35" s="121">
        <v>0.67138841264684135</v>
      </c>
      <c r="E35" s="122">
        <v>0.91361166282672601</v>
      </c>
      <c r="F35" s="123">
        <v>0.85983102918586773</v>
      </c>
      <c r="G35" s="121">
        <v>0.66729428466354812</v>
      </c>
      <c r="H35" s="122">
        <v>0.91328804851566436</v>
      </c>
      <c r="I35" s="123">
        <v>0.93230926779313883</v>
      </c>
      <c r="J35" s="121">
        <v>0.63821595887361293</v>
      </c>
      <c r="K35" s="122">
        <v>0.89295251714732138</v>
      </c>
      <c r="L35" s="121">
        <v>0.94362519201228889</v>
      </c>
      <c r="M35" s="121">
        <v>0.60117593757549859</v>
      </c>
      <c r="N35" s="124">
        <v>0.87310399618654166</v>
      </c>
      <c r="P35" s="1">
        <f t="shared" si="8"/>
        <v>0.90172811059907843</v>
      </c>
      <c r="Q35" s="1">
        <f t="shared" si="6"/>
        <v>0.64451864843987527</v>
      </c>
      <c r="R35" s="1">
        <f t="shared" si="6"/>
        <v>0.89823905616906341</v>
      </c>
      <c r="T35" s="1">
        <f t="shared" si="9"/>
        <v>0.93796722990271386</v>
      </c>
      <c r="U35" s="1">
        <f t="shared" si="7"/>
        <v>0.61969594822455576</v>
      </c>
      <c r="V35" s="1">
        <f t="shared" si="7"/>
        <v>0.88302825666693152</v>
      </c>
    </row>
    <row r="36" spans="1:22" ht="16.5" x14ac:dyDescent="0.3">
      <c r="A36" s="119"/>
      <c r="B36" s="120" t="s">
        <v>16</v>
      </c>
      <c r="C36" s="125">
        <v>3.9584645449892403E-2</v>
      </c>
      <c r="D36" s="125">
        <v>3.6606590153933888E-2</v>
      </c>
      <c r="E36" s="126">
        <v>1.1486457553867631E-2</v>
      </c>
      <c r="F36" s="127">
        <v>3.8379793619325447E-2</v>
      </c>
      <c r="G36" s="125">
        <v>2.809822106611554E-2</v>
      </c>
      <c r="H36" s="126">
        <v>8.550403809273209E-3</v>
      </c>
      <c r="I36" s="127">
        <v>2.962679306039942E-2</v>
      </c>
      <c r="J36" s="125">
        <v>2.3063345821892029E-2</v>
      </c>
      <c r="K36" s="126">
        <v>9.9005765068952614E-3</v>
      </c>
      <c r="L36" s="125">
        <v>2.1967280005532261E-2</v>
      </c>
      <c r="M36" s="125">
        <v>2.1003056765761391E-2</v>
      </c>
      <c r="N36" s="128">
        <v>1.1579478462234741E-2</v>
      </c>
      <c r="P36" s="1"/>
      <c r="Q36" s="1"/>
      <c r="R36" s="1"/>
      <c r="T36" s="1"/>
      <c r="U36" s="1"/>
      <c r="V36" s="1"/>
    </row>
    <row r="37" spans="1:22" ht="16.5" x14ac:dyDescent="0.3">
      <c r="A37" s="119" t="s">
        <v>4</v>
      </c>
      <c r="B37" s="120" t="s">
        <v>15</v>
      </c>
      <c r="C37" s="121">
        <v>0.7149257552483359</v>
      </c>
      <c r="D37" s="121">
        <v>0.66655678639422511</v>
      </c>
      <c r="E37" s="122">
        <v>0.92743915680199152</v>
      </c>
      <c r="F37" s="123">
        <v>0.67636968766001027</v>
      </c>
      <c r="G37" s="121">
        <v>0.59088095148448361</v>
      </c>
      <c r="H37" s="122">
        <v>0.90531950954688711</v>
      </c>
      <c r="I37" s="123">
        <v>0.67480798771121342</v>
      </c>
      <c r="J37" s="121">
        <v>0.65259119502917229</v>
      </c>
      <c r="K37" s="122">
        <v>0.92744206986043809</v>
      </c>
      <c r="L37" s="121">
        <v>0.64582693292370719</v>
      </c>
      <c r="M37" s="121">
        <v>0.60075056771643964</v>
      </c>
      <c r="N37" s="124">
        <v>0.91345356320012705</v>
      </c>
      <c r="P37" s="1">
        <f t="shared" si="8"/>
        <v>0.67798259088581669</v>
      </c>
      <c r="Q37" s="1">
        <f t="shared" si="6"/>
        <v>0.62769487515608013</v>
      </c>
      <c r="R37" s="1">
        <f t="shared" si="6"/>
        <v>0.91841357485236097</v>
      </c>
      <c r="T37" s="1">
        <f t="shared" si="9"/>
        <v>0.6603174603174603</v>
      </c>
      <c r="U37" s="1">
        <f t="shared" si="7"/>
        <v>0.62667088137280591</v>
      </c>
      <c r="V37" s="1">
        <f t="shared" si="7"/>
        <v>0.92044781653028251</v>
      </c>
    </row>
    <row r="38" spans="1:22" ht="16.5" x14ac:dyDescent="0.3">
      <c r="A38" s="119"/>
      <c r="B38" s="120" t="s">
        <v>16</v>
      </c>
      <c r="C38" s="125">
        <v>4.5339952459445762E-2</v>
      </c>
      <c r="D38" s="125">
        <v>3.9083858194586957E-2</v>
      </c>
      <c r="E38" s="126">
        <v>1.1100122908269731E-2</v>
      </c>
      <c r="F38" s="127">
        <v>5.2433686983606537E-2</v>
      </c>
      <c r="G38" s="125">
        <v>3.3535512697339342E-2</v>
      </c>
      <c r="H38" s="126">
        <v>9.8368475382392372E-3</v>
      </c>
      <c r="I38" s="127">
        <v>4.9669923541533101E-2</v>
      </c>
      <c r="J38" s="125">
        <v>3.8950144911718713E-2</v>
      </c>
      <c r="K38" s="126">
        <v>8.5743667089331291E-3</v>
      </c>
      <c r="L38" s="125">
        <v>5.8788431024101577E-2</v>
      </c>
      <c r="M38" s="125">
        <v>4.1301098137069003E-2</v>
      </c>
      <c r="N38" s="128">
        <v>8.843763376340269E-3</v>
      </c>
      <c r="P38" s="1"/>
      <c r="Q38" s="1"/>
      <c r="R38" s="1"/>
      <c r="T38" s="1"/>
      <c r="U38" s="1"/>
      <c r="V38" s="1"/>
    </row>
    <row r="39" spans="1:22" ht="16.5" x14ac:dyDescent="0.3">
      <c r="A39" s="119" t="s">
        <v>9</v>
      </c>
      <c r="B39" s="120" t="s">
        <v>15</v>
      </c>
      <c r="C39" s="121">
        <v>0.90332821300563249</v>
      </c>
      <c r="D39" s="121">
        <v>0.54169357837429843</v>
      </c>
      <c r="E39" s="122">
        <v>0.84496199782844728</v>
      </c>
      <c r="F39" s="123">
        <v>0.89367639528929854</v>
      </c>
      <c r="G39" s="121">
        <v>0.51613051341983562</v>
      </c>
      <c r="H39" s="122">
        <v>0.83031990678212964</v>
      </c>
      <c r="I39" s="123">
        <v>0.90012800819252425</v>
      </c>
      <c r="J39" s="121">
        <v>0.5317685434439352</v>
      </c>
      <c r="K39" s="122">
        <v>0.83959137734699818</v>
      </c>
      <c r="L39" s="121">
        <v>0.85980542754736289</v>
      </c>
      <c r="M39" s="121">
        <v>0.60399317308417511</v>
      </c>
      <c r="N39" s="124">
        <v>0.88612139509017229</v>
      </c>
      <c r="P39" s="1">
        <f t="shared" si="8"/>
        <v>0.88923451100870465</v>
      </c>
      <c r="Q39" s="1">
        <f t="shared" si="6"/>
        <v>0.54839645208056109</v>
      </c>
      <c r="R39" s="1">
        <f t="shared" si="6"/>
        <v>0.85024866926193687</v>
      </c>
      <c r="T39" s="1">
        <f t="shared" si="9"/>
        <v>0.87996671786994352</v>
      </c>
      <c r="U39" s="1">
        <f t="shared" si="7"/>
        <v>0.5678808582640551</v>
      </c>
      <c r="V39" s="1">
        <f t="shared" si="7"/>
        <v>0.86285638621858518</v>
      </c>
    </row>
    <row r="40" spans="1:22" ht="16.5" x14ac:dyDescent="0.3">
      <c r="A40" s="119"/>
      <c r="B40" s="120" t="s">
        <v>16</v>
      </c>
      <c r="C40" s="125">
        <v>4.024430996029222E-2</v>
      </c>
      <c r="D40" s="125">
        <v>3.3858730085356968E-2</v>
      </c>
      <c r="E40" s="126">
        <v>1.6682024327377351E-2</v>
      </c>
      <c r="F40" s="127">
        <v>3.7708710626769212E-2</v>
      </c>
      <c r="G40" s="125">
        <v>2.5056036249635111E-2</v>
      </c>
      <c r="H40" s="126">
        <v>1.395096674585964E-2</v>
      </c>
      <c r="I40" s="127">
        <v>3.8775530384848912E-2</v>
      </c>
      <c r="J40" s="125">
        <v>2.2858474616996399E-2</v>
      </c>
      <c r="K40" s="126">
        <v>1.216175278667438E-2</v>
      </c>
      <c r="L40" s="125">
        <v>5.0670060275914162E-2</v>
      </c>
      <c r="M40" s="125">
        <v>2.940696939236704E-2</v>
      </c>
      <c r="N40" s="128">
        <v>8.9904615559546815E-3</v>
      </c>
      <c r="P40" s="1"/>
      <c r="Q40" s="1"/>
      <c r="R40" s="1"/>
      <c r="T40" s="1"/>
      <c r="U40" s="1"/>
      <c r="V40" s="1"/>
    </row>
    <row r="41" spans="1:22" ht="16.5" x14ac:dyDescent="0.3">
      <c r="A41" s="119" t="s">
        <v>10</v>
      </c>
      <c r="B41" s="120" t="s">
        <v>15</v>
      </c>
      <c r="C41" s="121">
        <v>0.84531490015360977</v>
      </c>
      <c r="D41" s="121">
        <v>0.70675016036654337</v>
      </c>
      <c r="E41" s="122">
        <v>0.92890310108312824</v>
      </c>
      <c r="F41" s="123">
        <v>0.88883768561187915</v>
      </c>
      <c r="G41" s="121">
        <v>0.61215612474874304</v>
      </c>
      <c r="H41" s="122">
        <v>0.88595693969969014</v>
      </c>
      <c r="I41" s="123">
        <v>0.85499231950844856</v>
      </c>
      <c r="J41" s="121">
        <v>0.69677361953555439</v>
      </c>
      <c r="K41" s="122">
        <v>0.92451338682767936</v>
      </c>
      <c r="L41" s="121">
        <v>0.87918586789554531</v>
      </c>
      <c r="M41" s="121">
        <v>0.67907082782745332</v>
      </c>
      <c r="N41" s="124">
        <v>0.91605412992240665</v>
      </c>
      <c r="P41" s="1">
        <f t="shared" si="8"/>
        <v>0.86708269329237075</v>
      </c>
      <c r="Q41" s="1">
        <f t="shared" si="6"/>
        <v>0.6736876831195735</v>
      </c>
      <c r="R41" s="1">
        <f t="shared" si="6"/>
        <v>0.91385688938322607</v>
      </c>
      <c r="T41" s="1">
        <f t="shared" si="9"/>
        <v>0.86708909370199694</v>
      </c>
      <c r="U41" s="1">
        <f t="shared" si="7"/>
        <v>0.68792222368150391</v>
      </c>
      <c r="V41" s="1">
        <f t="shared" si="7"/>
        <v>0.92028375837504295</v>
      </c>
    </row>
    <row r="42" spans="1:22" ht="16.5" x14ac:dyDescent="0.3">
      <c r="A42" s="119"/>
      <c r="B42" s="120" t="s">
        <v>16</v>
      </c>
      <c r="C42" s="125">
        <v>4.9737572909979808E-2</v>
      </c>
      <c r="D42" s="125">
        <v>3.524409152271004E-2</v>
      </c>
      <c r="E42" s="126">
        <v>1.043122639916136E-2</v>
      </c>
      <c r="F42" s="127">
        <v>3.8577481339361071E-2</v>
      </c>
      <c r="G42" s="125">
        <v>3.046591651716983E-2</v>
      </c>
      <c r="H42" s="126">
        <v>1.150476698773702E-2</v>
      </c>
      <c r="I42" s="127">
        <v>3.7681089579280437E-2</v>
      </c>
      <c r="J42" s="125">
        <v>3.4290550841779732E-2</v>
      </c>
      <c r="K42" s="126">
        <v>1.0713766772071091E-2</v>
      </c>
      <c r="L42" s="125">
        <v>4.10558734383163E-2</v>
      </c>
      <c r="M42" s="125">
        <v>2.0422328925078469E-2</v>
      </c>
      <c r="N42" s="128">
        <v>6.1726369807679152E-3</v>
      </c>
      <c r="P42" s="1"/>
      <c r="Q42" s="1"/>
      <c r="R42" s="1"/>
      <c r="T42" s="1"/>
      <c r="U42" s="1"/>
      <c r="V42" s="1"/>
    </row>
    <row r="43" spans="1:22" ht="16.5" x14ac:dyDescent="0.3">
      <c r="A43" s="119" t="s">
        <v>11</v>
      </c>
      <c r="B43" s="120" t="s">
        <v>15</v>
      </c>
      <c r="C43" s="121">
        <v>0.86469534050179209</v>
      </c>
      <c r="D43" s="121">
        <v>0.67180747316014577</v>
      </c>
      <c r="E43" s="122">
        <v>0.91442731919175857</v>
      </c>
      <c r="F43" s="123">
        <v>0.89045058883768546</v>
      </c>
      <c r="G43" s="121">
        <v>0.65957000729946491</v>
      </c>
      <c r="H43" s="122">
        <v>0.90677974629909153</v>
      </c>
      <c r="I43" s="123">
        <v>0.87273425499231949</v>
      </c>
      <c r="J43" s="121">
        <v>0.71557708061491287</v>
      </c>
      <c r="K43" s="122">
        <v>0.93004501999417377</v>
      </c>
      <c r="L43" s="121">
        <v>0.8630568356374807</v>
      </c>
      <c r="M43" s="121">
        <v>0.6999599790278721</v>
      </c>
      <c r="N43" s="124">
        <v>0.92532745425174112</v>
      </c>
      <c r="P43" s="1">
        <f t="shared" si="8"/>
        <v>0.87273425499231949</v>
      </c>
      <c r="Q43" s="1">
        <f t="shared" si="6"/>
        <v>0.68672863502559878</v>
      </c>
      <c r="R43" s="1">
        <f t="shared" si="6"/>
        <v>0.91914488493419122</v>
      </c>
      <c r="T43" s="1">
        <f t="shared" si="9"/>
        <v>0.8678955453149001</v>
      </c>
      <c r="U43" s="1">
        <f t="shared" si="7"/>
        <v>0.70776852982139249</v>
      </c>
      <c r="V43" s="1">
        <f t="shared" si="7"/>
        <v>0.9276862371229575</v>
      </c>
    </row>
    <row r="44" spans="1:22" ht="17.25" thickBot="1" x14ac:dyDescent="0.35">
      <c r="A44" s="129"/>
      <c r="B44" s="130" t="s">
        <v>16</v>
      </c>
      <c r="C44" s="131">
        <v>3.9744966835002608E-2</v>
      </c>
      <c r="D44" s="131">
        <v>3.0721412149401609E-2</v>
      </c>
      <c r="E44" s="132">
        <v>1.0029750433122519E-2</v>
      </c>
      <c r="F44" s="133">
        <v>4.0125772356165781E-2</v>
      </c>
      <c r="G44" s="131">
        <v>3.4818331875093901E-2</v>
      </c>
      <c r="H44" s="132">
        <v>1.2162729026189921E-2</v>
      </c>
      <c r="I44" s="133">
        <v>4.8190479030387548E-2</v>
      </c>
      <c r="J44" s="131">
        <v>2.3251342594734069E-2</v>
      </c>
      <c r="K44" s="132">
        <v>4.9114412796628371E-3</v>
      </c>
      <c r="L44" s="131">
        <v>4.3573575075819167E-2</v>
      </c>
      <c r="M44" s="131">
        <v>2.229273530043684E-2</v>
      </c>
      <c r="N44" s="134">
        <v>5.4473728767034709E-3</v>
      </c>
    </row>
    <row r="45" spans="1:22" x14ac:dyDescent="0.25">
      <c r="A45" s="135" t="s">
        <v>19</v>
      </c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</row>
    <row r="46" spans="1:22" x14ac:dyDescent="0.25">
      <c r="A46" s="141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</row>
    <row r="47" spans="1:22" x14ac:dyDescent="0.25">
      <c r="A47" s="137" t="s">
        <v>17</v>
      </c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</row>
    <row r="48" spans="1:22" x14ac:dyDescent="0.25">
      <c r="A48" s="137" t="s">
        <v>18</v>
      </c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</row>
    <row r="49" spans="1:25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 spans="1:25" x14ac:dyDescent="0.25">
      <c r="C50" t="s">
        <v>518</v>
      </c>
      <c r="D50" t="s">
        <v>518</v>
      </c>
      <c r="E50" t="s">
        <v>518</v>
      </c>
      <c r="F50" t="s">
        <v>518</v>
      </c>
      <c r="G50" t="s">
        <v>518</v>
      </c>
      <c r="H50" t="s">
        <v>518</v>
      </c>
      <c r="I50" t="s">
        <v>518</v>
      </c>
      <c r="J50" t="s">
        <v>518</v>
      </c>
      <c r="K50" t="s">
        <v>518</v>
      </c>
      <c r="L50" t="s">
        <v>518</v>
      </c>
      <c r="M50" t="s">
        <v>518</v>
      </c>
      <c r="N50" t="s">
        <v>518</v>
      </c>
    </row>
    <row r="51" spans="1:25" x14ac:dyDescent="0.25">
      <c r="C51" s="1">
        <f t="shared" ref="C51:N51" si="10">AVERAGE(C31,C33,C35,C37,C43,C41,C39)</f>
        <v>0.85662716699583064</v>
      </c>
      <c r="D51" s="1">
        <f t="shared" si="10"/>
        <v>0.62610716754435558</v>
      </c>
      <c r="E51" s="1">
        <f t="shared" si="10"/>
        <v>0.89213871454675453</v>
      </c>
      <c r="F51" s="1">
        <f t="shared" si="10"/>
        <v>0.85226391631921583</v>
      </c>
      <c r="G51" s="1">
        <f t="shared" si="10"/>
        <v>0.59243543291951917</v>
      </c>
      <c r="H51" s="1">
        <f t="shared" si="10"/>
        <v>0.87866029577001203</v>
      </c>
      <c r="I51" s="1">
        <f t="shared" si="10"/>
        <v>0.86010533245556275</v>
      </c>
      <c r="J51" s="1">
        <f t="shared" si="10"/>
        <v>0.6505125188198464</v>
      </c>
      <c r="K51" s="1">
        <f t="shared" si="10"/>
        <v>0.90394568091795391</v>
      </c>
      <c r="L51" s="1">
        <f t="shared" si="10"/>
        <v>0.85412917855314163</v>
      </c>
      <c r="M51" s="1">
        <f t="shared" si="10"/>
        <v>0.64044909165202135</v>
      </c>
      <c r="N51" s="1">
        <f t="shared" si="10"/>
        <v>0.90262163910610727</v>
      </c>
    </row>
    <row r="53" spans="1:25" x14ac:dyDescent="0.25">
      <c r="C53" s="1">
        <f>AVERAGE(C51,F51,I51,L51)</f>
        <v>0.85578139858093771</v>
      </c>
      <c r="D53" s="1">
        <f t="shared" ref="D53:E53" si="11">AVERAGE(D51,G51,J51,M51)</f>
        <v>0.6273760527339356</v>
      </c>
      <c r="E53" s="1">
        <f t="shared" si="11"/>
        <v>0.89434158258520702</v>
      </c>
      <c r="F53" s="1"/>
    </row>
    <row r="54" spans="1:25" ht="15.75" thickBot="1" x14ac:dyDescent="0.3"/>
    <row r="55" spans="1:25" ht="16.5" x14ac:dyDescent="0.3">
      <c r="A55" s="110" t="s">
        <v>0</v>
      </c>
      <c r="B55" s="139"/>
      <c r="C55" s="147" t="s">
        <v>40</v>
      </c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9"/>
    </row>
    <row r="56" spans="1:25" ht="16.5" x14ac:dyDescent="0.3">
      <c r="A56" s="115"/>
      <c r="B56" s="142"/>
      <c r="C56" s="143" t="s">
        <v>20</v>
      </c>
      <c r="D56" s="143"/>
      <c r="E56" s="144"/>
      <c r="F56" s="145" t="s">
        <v>21</v>
      </c>
      <c r="G56" s="143"/>
      <c r="H56" s="144"/>
      <c r="I56" s="143" t="s">
        <v>38</v>
      </c>
      <c r="J56" s="143"/>
      <c r="K56" s="144"/>
      <c r="L56" s="143" t="s">
        <v>23</v>
      </c>
      <c r="M56" s="143"/>
      <c r="N56" s="146"/>
    </row>
    <row r="57" spans="1:25" ht="16.5" x14ac:dyDescent="0.3">
      <c r="A57" s="138"/>
      <c r="B57" s="140"/>
      <c r="C57" s="116" t="s">
        <v>13</v>
      </c>
      <c r="D57" s="116" t="s">
        <v>12</v>
      </c>
      <c r="E57" s="103" t="s">
        <v>14</v>
      </c>
      <c r="F57" s="117" t="s">
        <v>13</v>
      </c>
      <c r="G57" s="116" t="s">
        <v>12</v>
      </c>
      <c r="H57" s="103" t="s">
        <v>14</v>
      </c>
      <c r="I57" s="117" t="s">
        <v>13</v>
      </c>
      <c r="J57" s="116" t="s">
        <v>12</v>
      </c>
      <c r="K57" s="103" t="s">
        <v>14</v>
      </c>
      <c r="L57" s="116" t="s">
        <v>13</v>
      </c>
      <c r="M57" s="116" t="s">
        <v>12</v>
      </c>
      <c r="N57" s="118" t="s">
        <v>14</v>
      </c>
      <c r="P57" s="11" t="s">
        <v>515</v>
      </c>
      <c r="Q57" s="11" t="s">
        <v>516</v>
      </c>
      <c r="R57" s="11" t="s">
        <v>517</v>
      </c>
      <c r="T57" s="11" t="s">
        <v>519</v>
      </c>
      <c r="U57" s="11" t="s">
        <v>520</v>
      </c>
      <c r="V57" s="11" t="s">
        <v>521</v>
      </c>
    </row>
    <row r="58" spans="1:25" ht="16.5" x14ac:dyDescent="0.3">
      <c r="A58" s="119" t="s">
        <v>1</v>
      </c>
      <c r="B58" s="120" t="s">
        <v>15</v>
      </c>
      <c r="C58" s="121">
        <v>0.87239366138448704</v>
      </c>
      <c r="D58" s="121">
        <v>0.74259406087999813</v>
      </c>
      <c r="E58" s="122">
        <v>0.89198114456714594</v>
      </c>
      <c r="F58" s="123">
        <v>0.86778148457047544</v>
      </c>
      <c r="G58" s="121">
        <v>0.72572615744067481</v>
      </c>
      <c r="H58" s="122">
        <v>0.88286989221683732</v>
      </c>
      <c r="I58" s="123">
        <v>0.89332777314428691</v>
      </c>
      <c r="J58" s="121">
        <v>0.7728582787472581</v>
      </c>
      <c r="K58" s="122">
        <v>0.90613516591191967</v>
      </c>
      <c r="L58" s="121">
        <v>0.88701417848206832</v>
      </c>
      <c r="M58" s="121">
        <v>0.76213396527819444</v>
      </c>
      <c r="N58" s="124">
        <v>0.90109372103493024</v>
      </c>
      <c r="P58" s="1">
        <f>AVERAGE(C58,F58,I58,L58)</f>
        <v>0.88012927439532951</v>
      </c>
      <c r="Q58" s="1">
        <f t="shared" ref="Q58:R70" si="12">AVERAGE(D58,G58,J58,M58)</f>
        <v>0.75082811558653129</v>
      </c>
      <c r="R58" s="1">
        <f t="shared" si="12"/>
        <v>0.89551998093270835</v>
      </c>
      <c r="T58" s="1">
        <f>AVERAGE(I58,L58)</f>
        <v>0.89017097581317761</v>
      </c>
      <c r="U58" s="1">
        <f t="shared" ref="U58:V70" si="13">AVERAGE(J58,M58)</f>
        <v>0.76749612201272632</v>
      </c>
      <c r="V58" s="1">
        <f t="shared" si="13"/>
        <v>0.90361444347342501</v>
      </c>
      <c r="X58" s="1">
        <f>MIN(C58,C60,C62,C64,C66,C68,C70,F58,F60,F62,F64,F66,F68,F70,I58,I60,I62,I64,I66,I68,I70,L58,L60,L62,L64,L66,L68,L70)</f>
        <v>0.69732276897414514</v>
      </c>
      <c r="Y58" s="1">
        <f>MIN(D58,D60,D62,D64,D66,D68,D70,G70,G58,G60,G62,G64,G66,G68,J58,J60,J62,J64,J66,J68,J70,M58,M60,M62,M64,M66,M68,M70)</f>
        <v>0.65989066055371626</v>
      </c>
    </row>
    <row r="59" spans="1:25" ht="16.5" x14ac:dyDescent="0.3">
      <c r="A59" s="119"/>
      <c r="B59" s="120" t="s">
        <v>16</v>
      </c>
      <c r="C59" s="125">
        <v>2.7534912853839081E-2</v>
      </c>
      <c r="D59" s="125">
        <v>2.0601202629294591E-2</v>
      </c>
      <c r="E59" s="126">
        <v>9.774898088387626E-3</v>
      </c>
      <c r="F59" s="127">
        <v>2.473225417214233E-2</v>
      </c>
      <c r="G59" s="125">
        <v>1.8185387110381819E-2</v>
      </c>
      <c r="H59" s="126">
        <v>8.9034364248549835E-3</v>
      </c>
      <c r="I59" s="127">
        <v>1.9656864704213899E-2</v>
      </c>
      <c r="J59" s="125">
        <v>1.657077722819842E-2</v>
      </c>
      <c r="K59" s="126">
        <v>8.709544003751301E-3</v>
      </c>
      <c r="L59" s="125">
        <v>3.2570533016938782E-2</v>
      </c>
      <c r="M59" s="125">
        <v>2.5978575235812418E-2</v>
      </c>
      <c r="N59" s="128">
        <v>1.1766148420189479E-2</v>
      </c>
      <c r="P59" s="1"/>
      <c r="Q59" s="1"/>
      <c r="R59" s="1"/>
      <c r="T59" s="1"/>
      <c r="U59" s="1"/>
      <c r="V59" s="1"/>
      <c r="X59" s="1">
        <f>MAX(C58,C60,C62,C64,C66,C68,C70,F58,F60,F62,F64,F66,F68,F70,I58,I60,I62,I64,I66,I68,I70,L58,L60,L62,L64,L66,L68,L70)</f>
        <v>0.95076730608840698</v>
      </c>
      <c r="Y59" s="1">
        <f>MAX(D58,D60,D62,D64,D66,D68,D70,G70,G58,G60,G62,G64,G66,G68,J58,J60,J62,J64,J66,J68,J70,M58,M60,M62,M64,M66,M68,M70)</f>
        <v>0.79186322464720482</v>
      </c>
    </row>
    <row r="60" spans="1:25" ht="16.5" x14ac:dyDescent="0.3">
      <c r="A60" s="119" t="s">
        <v>2</v>
      </c>
      <c r="B60" s="120" t="s">
        <v>15</v>
      </c>
      <c r="C60" s="121">
        <v>0.87328607172643868</v>
      </c>
      <c r="D60" s="121">
        <v>0.72673926335587635</v>
      </c>
      <c r="E60" s="122">
        <v>0.88270755541431645</v>
      </c>
      <c r="F60" s="123">
        <v>0.86507923269391163</v>
      </c>
      <c r="G60" s="121">
        <v>0.72666214297139797</v>
      </c>
      <c r="H60" s="122">
        <v>0.88368290034691876</v>
      </c>
      <c r="I60" s="123">
        <v>0.91430358632193498</v>
      </c>
      <c r="J60" s="121">
        <v>0.77012513370010416</v>
      </c>
      <c r="K60" s="122">
        <v>0.90239029686713812</v>
      </c>
      <c r="L60" s="121">
        <v>0.90608840700583815</v>
      </c>
      <c r="M60" s="121">
        <v>0.76061035691741474</v>
      </c>
      <c r="N60" s="124">
        <v>0.89816080082624938</v>
      </c>
      <c r="P60" s="1">
        <f t="shared" ref="P60:P70" si="14">AVERAGE(C60,F60,I60,L60)</f>
        <v>0.88968932443703075</v>
      </c>
      <c r="Q60" s="1">
        <f t="shared" si="12"/>
        <v>0.74603422423619836</v>
      </c>
      <c r="R60" s="1">
        <f t="shared" si="12"/>
        <v>0.89173538836365562</v>
      </c>
      <c r="T60" s="1">
        <f t="shared" ref="T60:T70" si="15">AVERAGE(I60,L60)</f>
        <v>0.91019599666388662</v>
      </c>
      <c r="U60" s="1">
        <f t="shared" si="13"/>
        <v>0.76536774530875951</v>
      </c>
      <c r="V60" s="1">
        <f t="shared" si="13"/>
        <v>0.90027554884669381</v>
      </c>
    </row>
    <row r="61" spans="1:25" ht="16.5" x14ac:dyDescent="0.3">
      <c r="A61" s="119"/>
      <c r="B61" s="120" t="s">
        <v>16</v>
      </c>
      <c r="C61" s="125">
        <v>1.931091938779279E-2</v>
      </c>
      <c r="D61" s="125">
        <v>1.911661650980238E-2</v>
      </c>
      <c r="E61" s="126">
        <v>9.234563327197241E-3</v>
      </c>
      <c r="F61" s="127">
        <v>1.9487730687501901E-2</v>
      </c>
      <c r="G61" s="125">
        <v>2.2463383373039381E-2</v>
      </c>
      <c r="H61" s="126">
        <v>1.1134761587799601E-2</v>
      </c>
      <c r="I61" s="127">
        <v>1.430339179504787E-2</v>
      </c>
      <c r="J61" s="125">
        <v>1.7404802396068359E-2</v>
      </c>
      <c r="K61" s="126">
        <v>9.6330826929698129E-3</v>
      </c>
      <c r="L61" s="125">
        <v>2.1666766146628231E-2</v>
      </c>
      <c r="M61" s="125">
        <v>1.390606589081266E-2</v>
      </c>
      <c r="N61" s="128">
        <v>6.9617437122421501E-3</v>
      </c>
      <c r="P61" s="1"/>
      <c r="Q61" s="1"/>
      <c r="R61" s="1"/>
      <c r="T61" s="1"/>
      <c r="U61" s="1"/>
      <c r="V61" s="1"/>
    </row>
    <row r="62" spans="1:25" ht="16.5" x14ac:dyDescent="0.3">
      <c r="A62" s="119" t="s">
        <v>3</v>
      </c>
      <c r="B62" s="120" t="s">
        <v>15</v>
      </c>
      <c r="C62" s="121">
        <v>0.87782318598832365</v>
      </c>
      <c r="D62" s="121">
        <v>0.74668124563773064</v>
      </c>
      <c r="E62" s="122">
        <v>0.89360530706284247</v>
      </c>
      <c r="F62" s="123">
        <v>0.86870725604670551</v>
      </c>
      <c r="G62" s="121">
        <v>0.74285078278352001</v>
      </c>
      <c r="H62" s="122">
        <v>0.89263102142422068</v>
      </c>
      <c r="I62" s="123">
        <v>0.93342785654712246</v>
      </c>
      <c r="J62" s="121">
        <v>0.7286168171583105</v>
      </c>
      <c r="K62" s="122">
        <v>0.87571224279018034</v>
      </c>
      <c r="L62" s="121">
        <v>0.95076730608840698</v>
      </c>
      <c r="M62" s="121">
        <v>0.71606732590843092</v>
      </c>
      <c r="N62" s="124">
        <v>0.86530282566669303</v>
      </c>
      <c r="P62" s="1">
        <f t="shared" si="14"/>
        <v>0.90768140116763962</v>
      </c>
      <c r="Q62" s="1">
        <f t="shared" si="12"/>
        <v>0.73355404287199799</v>
      </c>
      <c r="R62" s="1">
        <f t="shared" si="12"/>
        <v>0.88181284923598413</v>
      </c>
      <c r="T62" s="1">
        <f t="shared" si="15"/>
        <v>0.94209758131776478</v>
      </c>
      <c r="U62" s="1">
        <f t="shared" si="13"/>
        <v>0.72234207153337071</v>
      </c>
      <c r="V62" s="1">
        <f t="shared" si="13"/>
        <v>0.87050753422843674</v>
      </c>
    </row>
    <row r="63" spans="1:25" ht="16.5" x14ac:dyDescent="0.3">
      <c r="A63" s="119"/>
      <c r="B63" s="120" t="s">
        <v>16</v>
      </c>
      <c r="C63" s="125">
        <v>2.689385058272304E-2</v>
      </c>
      <c r="D63" s="125">
        <v>1.7308274362361559E-2</v>
      </c>
      <c r="E63" s="126">
        <v>8.838697180891017E-3</v>
      </c>
      <c r="F63" s="127">
        <v>3.0880879504251391E-2</v>
      </c>
      <c r="G63" s="125">
        <v>1.2401786600868469E-2</v>
      </c>
      <c r="H63" s="126">
        <v>6.7359745647566404E-3</v>
      </c>
      <c r="I63" s="127">
        <v>1.4300792175605139E-2</v>
      </c>
      <c r="J63" s="125">
        <v>1.3621714612985669E-2</v>
      </c>
      <c r="K63" s="126">
        <v>9.3432811173368192E-3</v>
      </c>
      <c r="L63" s="125">
        <v>1.919342084510206E-2</v>
      </c>
      <c r="M63" s="125">
        <v>1.3380621763783809E-2</v>
      </c>
      <c r="N63" s="128">
        <v>8.8924900790909051E-3</v>
      </c>
      <c r="P63" s="1"/>
      <c r="Q63" s="1"/>
      <c r="R63" s="1"/>
      <c r="T63" s="1"/>
      <c r="U63" s="1"/>
      <c r="V63" s="1"/>
    </row>
    <row r="64" spans="1:25" ht="16.5" x14ac:dyDescent="0.3">
      <c r="A64" s="119" t="s">
        <v>4</v>
      </c>
      <c r="B64" s="120" t="s">
        <v>15</v>
      </c>
      <c r="C64" s="121">
        <v>0.74112593828190165</v>
      </c>
      <c r="D64" s="121">
        <v>0.7220109420252856</v>
      </c>
      <c r="E64" s="122">
        <v>0.89816027117925901</v>
      </c>
      <c r="F64" s="123">
        <v>0.73653044203502915</v>
      </c>
      <c r="G64" s="121">
        <v>0.68058527308988637</v>
      </c>
      <c r="H64" s="122">
        <v>0.87668705807579239</v>
      </c>
      <c r="I64" s="123">
        <v>0.73655546288573803</v>
      </c>
      <c r="J64" s="121">
        <v>0.73269653212094343</v>
      </c>
      <c r="K64" s="122">
        <v>0.90418182781176326</v>
      </c>
      <c r="L64" s="121">
        <v>0.69732276897414514</v>
      </c>
      <c r="M64" s="121">
        <v>0.66925962641367587</v>
      </c>
      <c r="N64" s="124">
        <v>0.87717618707131684</v>
      </c>
      <c r="P64" s="1">
        <f t="shared" si="14"/>
        <v>0.72788365304420355</v>
      </c>
      <c r="Q64" s="1">
        <f t="shared" si="12"/>
        <v>0.70113809341244782</v>
      </c>
      <c r="R64" s="1">
        <f t="shared" si="12"/>
        <v>0.8890513360345329</v>
      </c>
      <c r="T64" s="1">
        <f t="shared" si="15"/>
        <v>0.71693911592994164</v>
      </c>
      <c r="U64" s="1">
        <f t="shared" si="13"/>
        <v>0.70097807926730971</v>
      </c>
      <c r="V64" s="1">
        <f t="shared" si="13"/>
        <v>0.89067900744154005</v>
      </c>
    </row>
    <row r="65" spans="1:22" ht="16.5" x14ac:dyDescent="0.3">
      <c r="A65" s="119"/>
      <c r="B65" s="120" t="s">
        <v>16</v>
      </c>
      <c r="C65" s="125">
        <v>3.063760797831392E-2</v>
      </c>
      <c r="D65" s="125">
        <v>1.9412480953764182E-2</v>
      </c>
      <c r="E65" s="126">
        <v>7.6907391223749464E-3</v>
      </c>
      <c r="F65" s="127">
        <v>3.4676728695550642E-2</v>
      </c>
      <c r="G65" s="125">
        <v>2.5432867329707981E-2</v>
      </c>
      <c r="H65" s="126">
        <v>9.5485363147106827E-3</v>
      </c>
      <c r="I65" s="127">
        <v>3.5540316609149109E-2</v>
      </c>
      <c r="J65" s="125">
        <v>2.2772283662197971E-2</v>
      </c>
      <c r="K65" s="126">
        <v>7.8380496138216894E-3</v>
      </c>
      <c r="L65" s="125">
        <v>4.1984816011403747E-2</v>
      </c>
      <c r="M65" s="125">
        <v>2.632842197611493E-2</v>
      </c>
      <c r="N65" s="128">
        <v>9.2298521540487375E-3</v>
      </c>
      <c r="P65" s="1"/>
      <c r="Q65" s="1"/>
      <c r="R65" s="1"/>
      <c r="T65" s="1"/>
      <c r="U65" s="1"/>
      <c r="V65" s="1"/>
    </row>
    <row r="66" spans="1:22" ht="16.5" x14ac:dyDescent="0.3">
      <c r="A66" s="119" t="s">
        <v>9</v>
      </c>
      <c r="B66" s="120" t="s">
        <v>15</v>
      </c>
      <c r="C66" s="121">
        <v>0.88513761467889895</v>
      </c>
      <c r="D66" s="121">
        <v>0.73215946780867514</v>
      </c>
      <c r="E66" s="122">
        <v>0.88433463096845943</v>
      </c>
      <c r="F66" s="123">
        <v>0.893369474562135</v>
      </c>
      <c r="G66" s="121">
        <v>0.65989066055371626</v>
      </c>
      <c r="H66" s="122">
        <v>0.83537141495193468</v>
      </c>
      <c r="I66" s="123">
        <v>0.90150125104253542</v>
      </c>
      <c r="J66" s="121">
        <v>0.70980326110022629</v>
      </c>
      <c r="K66" s="122">
        <v>0.86839093244352639</v>
      </c>
      <c r="L66" s="121">
        <v>0.89974979149291079</v>
      </c>
      <c r="M66" s="121">
        <v>0.73062290263313856</v>
      </c>
      <c r="N66" s="124">
        <v>0.88140833134715701</v>
      </c>
      <c r="P66" s="1">
        <f t="shared" si="14"/>
        <v>0.89493953294411999</v>
      </c>
      <c r="Q66" s="1">
        <f t="shared" si="12"/>
        <v>0.70811907302393906</v>
      </c>
      <c r="R66" s="1">
        <f t="shared" si="12"/>
        <v>0.86737632742776949</v>
      </c>
      <c r="T66" s="1">
        <f t="shared" si="15"/>
        <v>0.90062552126772311</v>
      </c>
      <c r="U66" s="1">
        <f t="shared" si="13"/>
        <v>0.72021308186668243</v>
      </c>
      <c r="V66" s="1">
        <f t="shared" si="13"/>
        <v>0.8748996318953417</v>
      </c>
    </row>
    <row r="67" spans="1:22" ht="16.5" x14ac:dyDescent="0.3">
      <c r="A67" s="119"/>
      <c r="B67" s="120" t="s">
        <v>16</v>
      </c>
      <c r="C67" s="125">
        <v>2.2758425672763791E-2</v>
      </c>
      <c r="D67" s="125">
        <v>1.9661342380442089E-2</v>
      </c>
      <c r="E67" s="126">
        <v>9.5697234823877847E-3</v>
      </c>
      <c r="F67" s="127">
        <v>2.2556180883783951E-2</v>
      </c>
      <c r="G67" s="125">
        <v>1.8275126391475442E-2</v>
      </c>
      <c r="H67" s="126">
        <v>1.2524985605817581E-2</v>
      </c>
      <c r="I67" s="127">
        <v>2.681678081885578E-2</v>
      </c>
      <c r="J67" s="125">
        <v>1.6572648144031771E-2</v>
      </c>
      <c r="K67" s="126">
        <v>8.8915323935647647E-3</v>
      </c>
      <c r="L67" s="125">
        <v>2.2948968836590269E-2</v>
      </c>
      <c r="M67" s="125">
        <v>1.9852494411883199E-2</v>
      </c>
      <c r="N67" s="128">
        <v>1.0631666267204361E-2</v>
      </c>
      <c r="P67" s="1"/>
      <c r="Q67" s="1"/>
      <c r="R67" s="1"/>
      <c r="T67" s="1"/>
      <c r="U67" s="1"/>
      <c r="V67" s="1"/>
    </row>
    <row r="68" spans="1:22" ht="16.5" x14ac:dyDescent="0.3">
      <c r="A68" s="119" t="s">
        <v>10</v>
      </c>
      <c r="B68" s="120" t="s">
        <v>15</v>
      </c>
      <c r="C68" s="121">
        <v>0.84685571309424523</v>
      </c>
      <c r="D68" s="121">
        <v>0.78806157012900513</v>
      </c>
      <c r="E68" s="122">
        <v>0.91866105240856977</v>
      </c>
      <c r="F68" s="123">
        <v>0.87783986655546298</v>
      </c>
      <c r="G68" s="121">
        <v>0.74773233375979198</v>
      </c>
      <c r="H68" s="122">
        <v>0.89409390641137665</v>
      </c>
      <c r="I68" s="123">
        <v>0.8413678065054212</v>
      </c>
      <c r="J68" s="121">
        <v>0.78343166604792969</v>
      </c>
      <c r="K68" s="122">
        <v>0.91687031593442969</v>
      </c>
      <c r="L68" s="121">
        <v>0.87967472894078402</v>
      </c>
      <c r="M68" s="121">
        <v>0.77251368026255451</v>
      </c>
      <c r="N68" s="124">
        <v>0.90727284764704308</v>
      </c>
      <c r="P68" s="1">
        <f t="shared" si="14"/>
        <v>0.86143452877397841</v>
      </c>
      <c r="Q68" s="1">
        <f t="shared" si="12"/>
        <v>0.77293481254982033</v>
      </c>
      <c r="R68" s="1">
        <f t="shared" si="12"/>
        <v>0.9092245306003548</v>
      </c>
      <c r="T68" s="1">
        <f t="shared" si="15"/>
        <v>0.86052126772310267</v>
      </c>
      <c r="U68" s="1">
        <f t="shared" si="13"/>
        <v>0.7779726731552421</v>
      </c>
      <c r="V68" s="1">
        <f t="shared" si="13"/>
        <v>0.91207158179073633</v>
      </c>
    </row>
    <row r="69" spans="1:22" ht="16.5" x14ac:dyDescent="0.3">
      <c r="A69" s="119"/>
      <c r="B69" s="120" t="s">
        <v>16</v>
      </c>
      <c r="C69" s="125">
        <v>2.6087916396309221E-2</v>
      </c>
      <c r="D69" s="125">
        <v>2.314158065942502E-2</v>
      </c>
      <c r="E69" s="126">
        <v>9.3028737540116532E-3</v>
      </c>
      <c r="F69" s="127">
        <v>1.8814062254872858E-2</v>
      </c>
      <c r="G69" s="125">
        <v>2.1326936415577459E-2</v>
      </c>
      <c r="H69" s="126">
        <v>1.06833198313767E-2</v>
      </c>
      <c r="I69" s="127">
        <v>2.0570223535912441E-2</v>
      </c>
      <c r="J69" s="125">
        <v>1.9640140272799238E-2</v>
      </c>
      <c r="K69" s="126">
        <v>8.6474767776941377E-3</v>
      </c>
      <c r="L69" s="125">
        <v>1.7610012539971201E-2</v>
      </c>
      <c r="M69" s="125">
        <v>2.1497052290196581E-2</v>
      </c>
      <c r="N69" s="128">
        <v>1.118686490510426E-2</v>
      </c>
      <c r="P69" s="1"/>
      <c r="Q69" s="1"/>
      <c r="R69" s="1"/>
      <c r="T69" s="1"/>
      <c r="U69" s="1"/>
      <c r="V69" s="1"/>
    </row>
    <row r="70" spans="1:22" ht="16.5" x14ac:dyDescent="0.3">
      <c r="A70" s="119" t="s">
        <v>11</v>
      </c>
      <c r="B70" s="120" t="s">
        <v>15</v>
      </c>
      <c r="C70" s="121">
        <v>0.87693077564637201</v>
      </c>
      <c r="D70" s="121">
        <v>0.77130996074721092</v>
      </c>
      <c r="E70" s="122">
        <v>0.90710865708005617</v>
      </c>
      <c r="F70" s="123">
        <v>0.8714762301918263</v>
      </c>
      <c r="G70" s="121">
        <v>0.75406704005688463</v>
      </c>
      <c r="H70" s="122">
        <v>0.89832552104022656</v>
      </c>
      <c r="I70" s="123">
        <v>0.89790658882401997</v>
      </c>
      <c r="J70" s="121">
        <v>0.79186322464720482</v>
      </c>
      <c r="K70" s="122">
        <v>0.91556817880882391</v>
      </c>
      <c r="L70" s="121">
        <v>0.89883236030025004</v>
      </c>
      <c r="M70" s="121">
        <v>0.78677087822703662</v>
      </c>
      <c r="N70" s="124">
        <v>0.9128028918725668</v>
      </c>
      <c r="P70" s="1">
        <f t="shared" si="14"/>
        <v>0.88628648874061711</v>
      </c>
      <c r="Q70" s="1">
        <f t="shared" si="12"/>
        <v>0.77600277591958422</v>
      </c>
      <c r="R70" s="1">
        <f t="shared" si="12"/>
        <v>0.9084513122004183</v>
      </c>
      <c r="T70" s="1">
        <f t="shared" si="15"/>
        <v>0.89836947456213501</v>
      </c>
      <c r="U70" s="1">
        <f t="shared" si="13"/>
        <v>0.78931705143712072</v>
      </c>
      <c r="V70" s="1">
        <f t="shared" si="13"/>
        <v>0.91418553534069535</v>
      </c>
    </row>
    <row r="71" spans="1:22" ht="17.25" thickBot="1" x14ac:dyDescent="0.35">
      <c r="A71" s="129"/>
      <c r="B71" s="130" t="s">
        <v>16</v>
      </c>
      <c r="C71" s="131">
        <v>2.204768435220961E-2</v>
      </c>
      <c r="D71" s="131">
        <v>1.2544768455998469E-2</v>
      </c>
      <c r="E71" s="132">
        <v>6.7299244263818369E-3</v>
      </c>
      <c r="F71" s="133">
        <v>2.4164753671881971E-2</v>
      </c>
      <c r="G71" s="131">
        <v>2.0153475495566089E-2</v>
      </c>
      <c r="H71" s="132">
        <v>1.092884308976276E-2</v>
      </c>
      <c r="I71" s="133">
        <v>2.0256158844265529E-2</v>
      </c>
      <c r="J71" s="131">
        <v>1.792339290204064E-2</v>
      </c>
      <c r="K71" s="132">
        <v>9.2477094850309423E-3</v>
      </c>
      <c r="L71" s="131">
        <v>1.964904255532755E-2</v>
      </c>
      <c r="M71" s="131">
        <v>2.0234512983400649E-2</v>
      </c>
      <c r="N71" s="134">
        <v>1.064670719590253E-2</v>
      </c>
    </row>
    <row r="72" spans="1:22" x14ac:dyDescent="0.25">
      <c r="A72" s="135" t="s">
        <v>19</v>
      </c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</row>
    <row r="73" spans="1:22" x14ac:dyDescent="0.25">
      <c r="A73" s="141"/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</row>
    <row r="74" spans="1:22" x14ac:dyDescent="0.25">
      <c r="A74" s="137" t="s">
        <v>17</v>
      </c>
      <c r="B74" s="137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</row>
    <row r="75" spans="1:22" x14ac:dyDescent="0.25">
      <c r="A75" s="137" t="s">
        <v>18</v>
      </c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</row>
    <row r="77" spans="1:22" x14ac:dyDescent="0.25">
      <c r="C77" t="s">
        <v>518</v>
      </c>
      <c r="D77" t="s">
        <v>518</v>
      </c>
      <c r="E77" t="s">
        <v>518</v>
      </c>
      <c r="F77" t="s">
        <v>518</v>
      </c>
      <c r="G77" t="s">
        <v>518</v>
      </c>
      <c r="H77" t="s">
        <v>518</v>
      </c>
      <c r="I77" t="s">
        <v>518</v>
      </c>
      <c r="J77" t="s">
        <v>518</v>
      </c>
      <c r="K77" t="s">
        <v>518</v>
      </c>
      <c r="L77" t="s">
        <v>518</v>
      </c>
      <c r="M77" t="s">
        <v>518</v>
      </c>
      <c r="N77" t="s">
        <v>518</v>
      </c>
    </row>
    <row r="78" spans="1:22" x14ac:dyDescent="0.25">
      <c r="C78" s="1">
        <f t="shared" ref="C78:N78" si="16">AVERAGE(C58,C60,C62,C64,C70,C68,C66)</f>
        <v>0.85336470868580971</v>
      </c>
      <c r="D78" s="1">
        <f t="shared" si="16"/>
        <v>0.74707950151196889</v>
      </c>
      <c r="E78" s="1">
        <f t="shared" si="16"/>
        <v>0.89665123124009294</v>
      </c>
      <c r="F78" s="1">
        <f t="shared" si="16"/>
        <v>0.85439771237936368</v>
      </c>
      <c r="G78" s="1">
        <f t="shared" si="16"/>
        <v>0.71964491295083888</v>
      </c>
      <c r="H78" s="1">
        <f t="shared" si="16"/>
        <v>0.8805231020667581</v>
      </c>
      <c r="I78" s="1">
        <f t="shared" si="16"/>
        <v>0.8740557607530085</v>
      </c>
      <c r="J78" s="1">
        <f t="shared" si="16"/>
        <v>0.75562784478885392</v>
      </c>
      <c r="K78" s="1">
        <f t="shared" si="16"/>
        <v>0.8984641372239689</v>
      </c>
      <c r="L78" s="1">
        <f t="shared" si="16"/>
        <v>0.8742070773263434</v>
      </c>
      <c r="M78" s="1">
        <f t="shared" si="16"/>
        <v>0.74256839080577797</v>
      </c>
      <c r="N78" s="1">
        <f t="shared" si="16"/>
        <v>0.89188822935227952</v>
      </c>
    </row>
    <row r="80" spans="1:22" x14ac:dyDescent="0.25">
      <c r="C80" s="1">
        <f>AVERAGE(C78,F78,I78,L78)</f>
        <v>0.86400631478613132</v>
      </c>
      <c r="D80" s="1">
        <f t="shared" ref="D80:E80" si="17">AVERAGE(D78,G78,J78,M78)</f>
        <v>0.74123016251435991</v>
      </c>
      <c r="E80" s="1">
        <f t="shared" si="17"/>
        <v>0.89188167497077486</v>
      </c>
      <c r="F80" s="1"/>
    </row>
  </sheetData>
  <mergeCells count="48">
    <mergeCell ref="A70:A71"/>
    <mergeCell ref="A72:N73"/>
    <mergeCell ref="A74:N74"/>
    <mergeCell ref="A75:N75"/>
    <mergeCell ref="A58:A59"/>
    <mergeCell ref="A60:A61"/>
    <mergeCell ref="A62:A63"/>
    <mergeCell ref="A64:A65"/>
    <mergeCell ref="A66:A67"/>
    <mergeCell ref="A68:A69"/>
    <mergeCell ref="A43:A44"/>
    <mergeCell ref="A45:N46"/>
    <mergeCell ref="A47:N47"/>
    <mergeCell ref="A48:N48"/>
    <mergeCell ref="A55:B57"/>
    <mergeCell ref="C55:N55"/>
    <mergeCell ref="C56:E56"/>
    <mergeCell ref="F56:H56"/>
    <mergeCell ref="I56:K56"/>
    <mergeCell ref="L56:N56"/>
    <mergeCell ref="A41:A42"/>
    <mergeCell ref="A28:B30"/>
    <mergeCell ref="C28:N28"/>
    <mergeCell ref="C29:E29"/>
    <mergeCell ref="F29:H29"/>
    <mergeCell ref="I29:K29"/>
    <mergeCell ref="L29:N29"/>
    <mergeCell ref="A31:A32"/>
    <mergeCell ref="A33:A34"/>
    <mergeCell ref="A35:A36"/>
    <mergeCell ref="A37:A38"/>
    <mergeCell ref="A39:A40"/>
    <mergeCell ref="A18:N19"/>
    <mergeCell ref="A20:N20"/>
    <mergeCell ref="A21:N21"/>
    <mergeCell ref="A1:B3"/>
    <mergeCell ref="C2:E2"/>
    <mergeCell ref="F2:H2"/>
    <mergeCell ref="I2:K2"/>
    <mergeCell ref="L2:N2"/>
    <mergeCell ref="C1:N1"/>
    <mergeCell ref="A6:A7"/>
    <mergeCell ref="A8:A9"/>
    <mergeCell ref="A10:A11"/>
    <mergeCell ref="A12:A13"/>
    <mergeCell ref="A14:A15"/>
    <mergeCell ref="A16:A17"/>
    <mergeCell ref="A4:A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3EF4-55F9-4B32-BAAE-35A84EAA7CDA}">
  <sheetPr codeName="Sheet6"/>
  <dimension ref="A1:P18"/>
  <sheetViews>
    <sheetView workbookViewId="0">
      <selection sqref="A1:C10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11.5703125" bestFit="1" customWidth="1"/>
  </cols>
  <sheetData>
    <row r="1" spans="1:16" ht="16.5" x14ac:dyDescent="0.3">
      <c r="A1" s="100" t="s">
        <v>0</v>
      </c>
      <c r="B1" s="101" t="s">
        <v>41</v>
      </c>
      <c r="C1" s="101" t="s">
        <v>6</v>
      </c>
    </row>
    <row r="2" spans="1:16" ht="16.5" x14ac:dyDescent="0.3">
      <c r="A2" s="102"/>
      <c r="B2" s="103" t="s">
        <v>14</v>
      </c>
      <c r="C2" s="103" t="s">
        <v>14</v>
      </c>
    </row>
    <row r="3" spans="1:16" x14ac:dyDescent="0.25">
      <c r="A3" s="104" t="s">
        <v>1</v>
      </c>
      <c r="B3" s="105">
        <v>0.88639999999999997</v>
      </c>
      <c r="C3" s="105">
        <v>0.87890000000000001</v>
      </c>
      <c r="D3" s="1">
        <f>AVERAGE(B3:C6)</f>
        <v>0.90127500000000005</v>
      </c>
      <c r="F3">
        <v>0.11360000000000001</v>
      </c>
      <c r="G3">
        <v>0.1211</v>
      </c>
      <c r="H3">
        <f>1-F3</f>
        <v>0.88639999999999997</v>
      </c>
      <c r="I3">
        <f>1-G3</f>
        <v>0.87890000000000001</v>
      </c>
    </row>
    <row r="4" spans="1:16" x14ac:dyDescent="0.25">
      <c r="A4" s="104" t="s">
        <v>43</v>
      </c>
      <c r="B4" s="105">
        <v>0.88590000000000002</v>
      </c>
      <c r="C4" s="105">
        <v>0.88159999999999994</v>
      </c>
      <c r="F4">
        <v>0.11409999999999999</v>
      </c>
      <c r="G4">
        <v>0.11840000000000001</v>
      </c>
      <c r="H4">
        <f t="shared" ref="H4:H7" si="0">1-F4</f>
        <v>0.88590000000000002</v>
      </c>
      <c r="I4">
        <f t="shared" ref="I4:I7" si="1">1-G4</f>
        <v>0.88159999999999994</v>
      </c>
    </row>
    <row r="5" spans="1:16" x14ac:dyDescent="0.25">
      <c r="A5" s="104" t="s">
        <v>44</v>
      </c>
      <c r="B5" s="105">
        <v>0.92210000000000003</v>
      </c>
      <c r="C5" s="105">
        <v>0.91579999999999995</v>
      </c>
      <c r="F5">
        <v>7.7899999999999997E-2</v>
      </c>
      <c r="G5">
        <v>8.4199999999999997E-2</v>
      </c>
      <c r="H5">
        <f t="shared" si="0"/>
        <v>0.92210000000000003</v>
      </c>
      <c r="I5">
        <f t="shared" si="1"/>
        <v>0.91579999999999995</v>
      </c>
    </row>
    <row r="6" spans="1:16" x14ac:dyDescent="0.25">
      <c r="A6" s="104" t="s">
        <v>45</v>
      </c>
      <c r="B6" s="105">
        <v>0.92169999999999996</v>
      </c>
      <c r="C6" s="105">
        <v>0.91779999999999995</v>
      </c>
      <c r="F6">
        <v>7.8299999999999995E-2</v>
      </c>
      <c r="G6">
        <v>8.2199999999999995E-2</v>
      </c>
      <c r="H6">
        <f t="shared" si="0"/>
        <v>0.92169999999999996</v>
      </c>
      <c r="I6">
        <f t="shared" si="1"/>
        <v>0.91779999999999995</v>
      </c>
    </row>
    <row r="7" spans="1:16" ht="15.75" thickBot="1" x14ac:dyDescent="0.3">
      <c r="A7" s="106" t="s">
        <v>9</v>
      </c>
      <c r="B7" s="105">
        <v>0.41979999999999995</v>
      </c>
      <c r="C7" s="105">
        <v>0.96009999999999995</v>
      </c>
      <c r="F7">
        <v>0.58020000000000005</v>
      </c>
      <c r="G7">
        <v>3.9899999999999998E-2</v>
      </c>
      <c r="H7">
        <f t="shared" si="0"/>
        <v>0.41979999999999995</v>
      </c>
      <c r="I7">
        <f t="shared" si="1"/>
        <v>0.96009999999999995</v>
      </c>
    </row>
    <row r="8" spans="1:16" ht="36" customHeight="1" thickBot="1" x14ac:dyDescent="0.3">
      <c r="A8" s="107" t="s">
        <v>42</v>
      </c>
      <c r="B8" s="107"/>
      <c r="C8" s="107"/>
    </row>
    <row r="9" spans="1:16" ht="50.25" customHeight="1" x14ac:dyDescent="0.3">
      <c r="A9" s="108"/>
      <c r="B9" s="108"/>
      <c r="C9" s="108"/>
      <c r="G9" t="s">
        <v>48</v>
      </c>
      <c r="N9" s="26" t="s">
        <v>0</v>
      </c>
      <c r="O9" s="13" t="s">
        <v>41</v>
      </c>
      <c r="P9" s="13" t="s">
        <v>6</v>
      </c>
    </row>
    <row r="10" spans="1:16" ht="32.25" customHeight="1" x14ac:dyDescent="0.3">
      <c r="A10" s="109" t="s">
        <v>46</v>
      </c>
      <c r="B10" s="109"/>
      <c r="C10" s="109"/>
      <c r="D10" s="16"/>
      <c r="G10" s="17" t="s">
        <v>47</v>
      </c>
      <c r="N10" s="28"/>
      <c r="O10" s="2" t="s">
        <v>14</v>
      </c>
      <c r="P10" s="2" t="s">
        <v>14</v>
      </c>
    </row>
    <row r="11" spans="1:16" ht="16.5" x14ac:dyDescent="0.3">
      <c r="N11" s="12" t="s">
        <v>1</v>
      </c>
      <c r="O11" s="4">
        <v>0.88639999999999997</v>
      </c>
      <c r="P11" s="4">
        <v>0.87890000000000001</v>
      </c>
    </row>
    <row r="12" spans="1:16" ht="16.5" x14ac:dyDescent="0.3">
      <c r="N12" s="12" t="s">
        <v>43</v>
      </c>
      <c r="O12" s="4">
        <v>0.88590000000000002</v>
      </c>
      <c r="P12" s="4">
        <v>0.88159999999999994</v>
      </c>
    </row>
    <row r="13" spans="1:16" ht="16.5" x14ac:dyDescent="0.3">
      <c r="N13" s="12" t="s">
        <v>44</v>
      </c>
      <c r="O13" s="4">
        <v>0.92210000000000003</v>
      </c>
      <c r="P13" s="4">
        <v>0.91579999999999995</v>
      </c>
    </row>
    <row r="14" spans="1:16" ht="16.5" x14ac:dyDescent="0.3">
      <c r="N14" s="12" t="s">
        <v>45</v>
      </c>
      <c r="O14" s="4">
        <v>0.92169999999999996</v>
      </c>
      <c r="P14" s="4">
        <v>0.91779999999999995</v>
      </c>
    </row>
    <row r="15" spans="1:16" ht="17.25" thickBot="1" x14ac:dyDescent="0.35">
      <c r="B15" s="1" t="e">
        <f>AVERAGE(#REF!,#REF!,B7)</f>
        <v>#REF!</v>
      </c>
      <c r="C15" s="1" t="e">
        <f>AVERAGE(#REF!,#REF!,C7)</f>
        <v>#REF!</v>
      </c>
      <c r="N15" s="12" t="s">
        <v>9</v>
      </c>
      <c r="O15" s="4">
        <v>0.41979999999999995</v>
      </c>
      <c r="P15" s="4">
        <v>0.96009999999999995</v>
      </c>
    </row>
    <row r="16" spans="1:16" x14ac:dyDescent="0.25">
      <c r="N16" s="19" t="s">
        <v>42</v>
      </c>
      <c r="O16" s="19"/>
      <c r="P16" s="19"/>
    </row>
    <row r="17" spans="14:16" x14ac:dyDescent="0.25">
      <c r="N17" s="20"/>
      <c r="O17" s="20"/>
      <c r="P17" s="20"/>
    </row>
    <row r="18" spans="14:16" x14ac:dyDescent="0.25">
      <c r="N18" s="30" t="s">
        <v>46</v>
      </c>
      <c r="O18" s="30"/>
      <c r="P18" s="30"/>
    </row>
  </sheetData>
  <mergeCells count="6">
    <mergeCell ref="A1:A2"/>
    <mergeCell ref="N18:P18"/>
    <mergeCell ref="A8:C9"/>
    <mergeCell ref="A10:C10"/>
    <mergeCell ref="N9:N10"/>
    <mergeCell ref="N16:P17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CE5F-BFD2-46A2-9D78-C793F7881538}">
  <sheetPr codeName="Sheet7">
    <pageSetUpPr fitToPage="1"/>
  </sheetPr>
  <dimension ref="A1:AG330"/>
  <sheetViews>
    <sheetView topLeftCell="A107" workbookViewId="0">
      <selection activeCell="L122" sqref="L122"/>
    </sheetView>
  </sheetViews>
  <sheetFormatPr defaultRowHeight="15" x14ac:dyDescent="0.25"/>
  <cols>
    <col min="1" max="1" width="30.7109375" style="50" customWidth="1"/>
    <col min="2" max="5" width="8.28515625" customWidth="1"/>
    <col min="6" max="6" width="30.7109375" style="50" customWidth="1"/>
    <col min="7" max="10" width="8.28515625" customWidth="1"/>
    <col min="12" max="12" width="30.7109375" customWidth="1"/>
    <col min="13" max="16" width="8.28515625" customWidth="1"/>
    <col min="17" max="17" width="30.7109375" customWidth="1"/>
    <col min="18" max="21" width="8.28515625" customWidth="1"/>
  </cols>
  <sheetData>
    <row r="1" spans="1:21" ht="16.5" x14ac:dyDescent="0.3">
      <c r="A1" s="31" t="s">
        <v>49</v>
      </c>
      <c r="B1" s="32" t="s">
        <v>306</v>
      </c>
      <c r="C1" s="32" t="s">
        <v>51</v>
      </c>
      <c r="D1" s="32" t="s">
        <v>53</v>
      </c>
      <c r="E1" s="65" t="s">
        <v>307</v>
      </c>
      <c r="F1" s="32" t="s">
        <v>49</v>
      </c>
      <c r="G1" s="32" t="s">
        <v>306</v>
      </c>
      <c r="H1" s="32" t="s">
        <v>51</v>
      </c>
      <c r="I1" s="32" t="s">
        <v>53</v>
      </c>
      <c r="J1" s="33" t="s">
        <v>307</v>
      </c>
      <c r="L1" s="31" t="s">
        <v>49</v>
      </c>
      <c r="M1" s="32" t="s">
        <v>306</v>
      </c>
      <c r="N1" s="32" t="s">
        <v>51</v>
      </c>
      <c r="O1" s="32" t="s">
        <v>53</v>
      </c>
      <c r="P1" s="32" t="s">
        <v>307</v>
      </c>
      <c r="Q1" s="32" t="s">
        <v>49</v>
      </c>
      <c r="R1" s="32" t="s">
        <v>306</v>
      </c>
      <c r="S1" s="32" t="s">
        <v>51</v>
      </c>
      <c r="T1" s="32" t="s">
        <v>53</v>
      </c>
      <c r="U1" s="33" t="s">
        <v>307</v>
      </c>
    </row>
    <row r="2" spans="1:21" ht="16.5" x14ac:dyDescent="0.3">
      <c r="A2" s="34" t="s">
        <v>55</v>
      </c>
      <c r="B2" s="52" t="s">
        <v>267</v>
      </c>
      <c r="C2" s="52" t="s">
        <v>267</v>
      </c>
      <c r="D2" s="52" t="s">
        <v>267</v>
      </c>
      <c r="E2" s="58" t="s">
        <v>267</v>
      </c>
      <c r="F2" s="35" t="s">
        <v>283</v>
      </c>
      <c r="G2" s="53"/>
      <c r="H2" s="53"/>
      <c r="I2" s="53"/>
      <c r="J2" s="54" t="s">
        <v>267</v>
      </c>
      <c r="L2" s="34" t="s">
        <v>55</v>
      </c>
      <c r="M2" s="52" t="s">
        <v>267</v>
      </c>
      <c r="N2" s="52" t="s">
        <v>267</v>
      </c>
      <c r="O2" s="52" t="s">
        <v>267</v>
      </c>
      <c r="P2" s="52" t="s">
        <v>267</v>
      </c>
      <c r="Q2" s="35" t="s">
        <v>136</v>
      </c>
      <c r="R2" s="52" t="s">
        <v>267</v>
      </c>
      <c r="S2" s="52" t="s">
        <v>267</v>
      </c>
      <c r="T2" s="52" t="s">
        <v>267</v>
      </c>
      <c r="U2" s="54" t="s">
        <v>267</v>
      </c>
    </row>
    <row r="3" spans="1:21" ht="16.5" x14ac:dyDescent="0.3">
      <c r="A3" s="34" t="s">
        <v>57</v>
      </c>
      <c r="B3" s="52" t="s">
        <v>267</v>
      </c>
      <c r="C3" s="52" t="s">
        <v>267</v>
      </c>
      <c r="D3" s="52" t="s">
        <v>267</v>
      </c>
      <c r="E3" s="58" t="s">
        <v>267</v>
      </c>
      <c r="F3" s="35" t="s">
        <v>117</v>
      </c>
      <c r="G3" s="52" t="s">
        <v>267</v>
      </c>
      <c r="H3" s="53"/>
      <c r="I3" s="53"/>
      <c r="J3" s="54" t="s">
        <v>267</v>
      </c>
      <c r="L3" s="34" t="s">
        <v>57</v>
      </c>
      <c r="M3" s="52" t="s">
        <v>267</v>
      </c>
      <c r="N3" s="52" t="s">
        <v>267</v>
      </c>
      <c r="O3" s="52" t="s">
        <v>267</v>
      </c>
      <c r="P3" s="52" t="s">
        <v>267</v>
      </c>
      <c r="Q3" s="35" t="s">
        <v>97</v>
      </c>
      <c r="R3" s="52" t="s">
        <v>267</v>
      </c>
      <c r="S3" s="53"/>
      <c r="T3" s="52" t="s">
        <v>267</v>
      </c>
      <c r="U3" s="54" t="s">
        <v>267</v>
      </c>
    </row>
    <row r="4" spans="1:21" ht="16.5" x14ac:dyDescent="0.3">
      <c r="A4" s="34" t="s">
        <v>107</v>
      </c>
      <c r="B4" s="52" t="s">
        <v>267</v>
      </c>
      <c r="C4" s="52" t="s">
        <v>267</v>
      </c>
      <c r="D4" s="52" t="s">
        <v>267</v>
      </c>
      <c r="E4" s="58" t="s">
        <v>267</v>
      </c>
      <c r="F4" s="35" t="s">
        <v>115</v>
      </c>
      <c r="G4" s="52" t="s">
        <v>267</v>
      </c>
      <c r="H4" s="53"/>
      <c r="I4" s="52" t="s">
        <v>267</v>
      </c>
      <c r="J4" s="54" t="s">
        <v>267</v>
      </c>
      <c r="L4" s="34" t="s">
        <v>107</v>
      </c>
      <c r="M4" s="52" t="s">
        <v>267</v>
      </c>
      <c r="N4" s="52" t="s">
        <v>267</v>
      </c>
      <c r="O4" s="52" t="s">
        <v>267</v>
      </c>
      <c r="P4" s="52" t="s">
        <v>267</v>
      </c>
      <c r="Q4" s="35" t="s">
        <v>98</v>
      </c>
      <c r="R4" s="52" t="s">
        <v>267</v>
      </c>
      <c r="S4" s="53"/>
      <c r="T4" s="53"/>
      <c r="U4" s="56"/>
    </row>
    <row r="5" spans="1:21" ht="16.5" x14ac:dyDescent="0.3">
      <c r="A5" s="34" t="s">
        <v>62</v>
      </c>
      <c r="B5" s="52" t="s">
        <v>267</v>
      </c>
      <c r="C5" s="53"/>
      <c r="D5" s="53"/>
      <c r="E5" s="58" t="s">
        <v>267</v>
      </c>
      <c r="F5" s="35" t="s">
        <v>114</v>
      </c>
      <c r="G5" s="52" t="s">
        <v>267</v>
      </c>
      <c r="H5" s="53"/>
      <c r="I5" s="52" t="s">
        <v>267</v>
      </c>
      <c r="J5" s="54" t="s">
        <v>267</v>
      </c>
      <c r="L5" s="34" t="s">
        <v>62</v>
      </c>
      <c r="M5" s="52" t="s">
        <v>267</v>
      </c>
      <c r="N5" s="53"/>
      <c r="O5" s="53"/>
      <c r="P5" s="52" t="s">
        <v>267</v>
      </c>
      <c r="Q5" s="35" t="s">
        <v>100</v>
      </c>
      <c r="R5" s="52" t="s">
        <v>267</v>
      </c>
      <c r="S5" s="53"/>
      <c r="T5" s="52" t="s">
        <v>267</v>
      </c>
      <c r="U5" s="54" t="s">
        <v>267</v>
      </c>
    </row>
    <row r="6" spans="1:21" ht="16.5" x14ac:dyDescent="0.3">
      <c r="A6" s="34" t="s">
        <v>58</v>
      </c>
      <c r="B6" s="52" t="s">
        <v>267</v>
      </c>
      <c r="C6" s="53"/>
      <c r="D6" s="53"/>
      <c r="E6" s="58" t="s">
        <v>267</v>
      </c>
      <c r="F6" s="35" t="s">
        <v>116</v>
      </c>
      <c r="G6" s="52" t="s">
        <v>267</v>
      </c>
      <c r="H6" s="52" t="s">
        <v>267</v>
      </c>
      <c r="I6" s="52" t="s">
        <v>267</v>
      </c>
      <c r="J6" s="54" t="s">
        <v>267</v>
      </c>
      <c r="L6" s="34" t="s">
        <v>58</v>
      </c>
      <c r="M6" s="52" t="s">
        <v>267</v>
      </c>
      <c r="N6" s="53"/>
      <c r="O6" s="53"/>
      <c r="P6" s="52" t="s">
        <v>267</v>
      </c>
      <c r="Q6" s="35" t="s">
        <v>101</v>
      </c>
      <c r="R6" s="52" t="s">
        <v>267</v>
      </c>
      <c r="S6" s="53"/>
      <c r="T6" s="52" t="s">
        <v>267</v>
      </c>
      <c r="U6" s="54" t="s">
        <v>267</v>
      </c>
    </row>
    <row r="7" spans="1:21" ht="16.5" x14ac:dyDescent="0.3">
      <c r="A7" s="34" t="s">
        <v>56</v>
      </c>
      <c r="B7" s="52" t="s">
        <v>267</v>
      </c>
      <c r="C7" s="52" t="s">
        <v>267</v>
      </c>
      <c r="D7" s="52" t="s">
        <v>267</v>
      </c>
      <c r="E7" s="58" t="s">
        <v>267</v>
      </c>
      <c r="F7" s="35" t="s">
        <v>285</v>
      </c>
      <c r="G7" s="53"/>
      <c r="H7" s="53"/>
      <c r="I7" s="53"/>
      <c r="J7" s="54" t="s">
        <v>267</v>
      </c>
      <c r="L7" s="34" t="s">
        <v>56</v>
      </c>
      <c r="M7" s="52" t="s">
        <v>267</v>
      </c>
      <c r="N7" s="52" t="s">
        <v>267</v>
      </c>
      <c r="O7" s="52" t="s">
        <v>267</v>
      </c>
      <c r="P7" s="52" t="s">
        <v>267</v>
      </c>
      <c r="Q7" s="55" t="s">
        <v>270</v>
      </c>
      <c r="R7" s="53"/>
      <c r="S7" s="53"/>
      <c r="T7" s="52" t="s">
        <v>267</v>
      </c>
      <c r="U7" s="56"/>
    </row>
    <row r="8" spans="1:21" ht="16.5" x14ac:dyDescent="0.3">
      <c r="A8" s="34" t="s">
        <v>276</v>
      </c>
      <c r="B8" s="52" t="s">
        <v>267</v>
      </c>
      <c r="C8" s="53"/>
      <c r="D8" s="52" t="s">
        <v>267</v>
      </c>
      <c r="E8" s="58" t="s">
        <v>267</v>
      </c>
      <c r="F8" s="35" t="s">
        <v>214</v>
      </c>
      <c r="G8" s="52" t="s">
        <v>267</v>
      </c>
      <c r="H8" s="53"/>
      <c r="I8" s="53"/>
      <c r="J8" s="54" t="s">
        <v>267</v>
      </c>
      <c r="L8" s="34" t="s">
        <v>276</v>
      </c>
      <c r="M8" s="52" t="s">
        <v>267</v>
      </c>
      <c r="N8" s="53"/>
      <c r="O8" s="52" t="s">
        <v>267</v>
      </c>
      <c r="P8" s="52" t="s">
        <v>267</v>
      </c>
      <c r="Q8" s="35" t="s">
        <v>105</v>
      </c>
      <c r="R8" s="52" t="s">
        <v>267</v>
      </c>
      <c r="S8" s="53"/>
      <c r="T8" s="52" t="s">
        <v>267</v>
      </c>
      <c r="U8" s="54" t="s">
        <v>267</v>
      </c>
    </row>
    <row r="9" spans="1:21" ht="16.5" x14ac:dyDescent="0.3">
      <c r="A9" s="34" t="s">
        <v>60</v>
      </c>
      <c r="B9" s="52" t="s">
        <v>267</v>
      </c>
      <c r="C9" s="52" t="s">
        <v>267</v>
      </c>
      <c r="D9" s="52" t="s">
        <v>267</v>
      </c>
      <c r="E9" s="58" t="s">
        <v>267</v>
      </c>
      <c r="F9" s="35" t="s">
        <v>119</v>
      </c>
      <c r="G9" s="52" t="s">
        <v>267</v>
      </c>
      <c r="H9" s="53"/>
      <c r="I9" s="52" t="s">
        <v>267</v>
      </c>
      <c r="J9" s="54" t="s">
        <v>267</v>
      </c>
      <c r="L9" s="34" t="s">
        <v>60</v>
      </c>
      <c r="M9" s="52" t="s">
        <v>267</v>
      </c>
      <c r="N9" s="52" t="s">
        <v>267</v>
      </c>
      <c r="O9" s="52" t="s">
        <v>267</v>
      </c>
      <c r="P9" s="52" t="s">
        <v>267</v>
      </c>
      <c r="Q9" s="35" t="s">
        <v>103</v>
      </c>
      <c r="R9" s="52" t="s">
        <v>267</v>
      </c>
      <c r="S9" s="52" t="s">
        <v>267</v>
      </c>
      <c r="T9" s="52" t="s">
        <v>267</v>
      </c>
      <c r="U9" s="54" t="s">
        <v>267</v>
      </c>
    </row>
    <row r="10" spans="1:21" ht="16.5" x14ac:dyDescent="0.3">
      <c r="A10" s="34" t="s">
        <v>61</v>
      </c>
      <c r="B10" s="52" t="s">
        <v>267</v>
      </c>
      <c r="C10" s="52" t="s">
        <v>267</v>
      </c>
      <c r="D10" s="52" t="s">
        <v>267</v>
      </c>
      <c r="E10" s="58" t="s">
        <v>267</v>
      </c>
      <c r="F10" s="35" t="s">
        <v>125</v>
      </c>
      <c r="G10" s="52" t="s">
        <v>267</v>
      </c>
      <c r="H10" s="52" t="s">
        <v>267</v>
      </c>
      <c r="I10" s="52" t="s">
        <v>267</v>
      </c>
      <c r="J10" s="54" t="s">
        <v>267</v>
      </c>
      <c r="L10" s="34" t="s">
        <v>61</v>
      </c>
      <c r="M10" s="52" t="s">
        <v>267</v>
      </c>
      <c r="N10" s="52" t="s">
        <v>267</v>
      </c>
      <c r="O10" s="52" t="s">
        <v>267</v>
      </c>
      <c r="P10" s="52" t="s">
        <v>267</v>
      </c>
      <c r="Q10" s="35" t="s">
        <v>104</v>
      </c>
      <c r="R10" s="52" t="s">
        <v>267</v>
      </c>
      <c r="S10" s="53"/>
      <c r="T10" s="53"/>
      <c r="U10" s="54" t="s">
        <v>267</v>
      </c>
    </row>
    <row r="11" spans="1:21" ht="16.5" x14ac:dyDescent="0.3">
      <c r="A11" s="34" t="s">
        <v>54</v>
      </c>
      <c r="B11" s="52" t="s">
        <v>267</v>
      </c>
      <c r="C11" s="53"/>
      <c r="D11" s="53"/>
      <c r="E11" s="58" t="s">
        <v>267</v>
      </c>
      <c r="F11" s="35" t="s">
        <v>121</v>
      </c>
      <c r="G11" s="52" t="s">
        <v>267</v>
      </c>
      <c r="H11" s="52" t="s">
        <v>267</v>
      </c>
      <c r="I11" s="52" t="s">
        <v>267</v>
      </c>
      <c r="J11" s="54" t="s">
        <v>267</v>
      </c>
      <c r="L11" s="34" t="s">
        <v>54</v>
      </c>
      <c r="M11" s="52" t="s">
        <v>267</v>
      </c>
      <c r="N11" s="53"/>
      <c r="O11" s="53"/>
      <c r="P11" s="52" t="s">
        <v>267</v>
      </c>
      <c r="Q11" s="35" t="s">
        <v>106</v>
      </c>
      <c r="R11" s="52" t="s">
        <v>267</v>
      </c>
      <c r="S11" s="53"/>
      <c r="T11" s="52" t="s">
        <v>267</v>
      </c>
      <c r="U11" s="54" t="s">
        <v>267</v>
      </c>
    </row>
    <row r="12" spans="1:21" ht="16.5" x14ac:dyDescent="0.3">
      <c r="A12" s="34" t="s">
        <v>63</v>
      </c>
      <c r="B12" s="52" t="s">
        <v>267</v>
      </c>
      <c r="C12" s="52" t="s">
        <v>267</v>
      </c>
      <c r="D12" s="52" t="s">
        <v>267</v>
      </c>
      <c r="E12" s="58" t="s">
        <v>267</v>
      </c>
      <c r="F12" s="35" t="s">
        <v>102</v>
      </c>
      <c r="G12" s="52" t="s">
        <v>267</v>
      </c>
      <c r="H12" s="52" t="s">
        <v>267</v>
      </c>
      <c r="I12" s="52" t="s">
        <v>267</v>
      </c>
      <c r="J12" s="54" t="s">
        <v>267</v>
      </c>
      <c r="L12" s="34" t="s">
        <v>63</v>
      </c>
      <c r="M12" s="52" t="s">
        <v>267</v>
      </c>
      <c r="N12" s="52" t="s">
        <v>267</v>
      </c>
      <c r="O12" s="52" t="s">
        <v>267</v>
      </c>
      <c r="P12" s="52" t="s">
        <v>267</v>
      </c>
      <c r="Q12" s="35" t="s">
        <v>108</v>
      </c>
      <c r="R12" s="52" t="s">
        <v>267</v>
      </c>
      <c r="S12" s="52" t="s">
        <v>267</v>
      </c>
      <c r="T12" s="52" t="s">
        <v>267</v>
      </c>
      <c r="U12" s="54" t="s">
        <v>267</v>
      </c>
    </row>
    <row r="13" spans="1:21" ht="16.5" x14ac:dyDescent="0.3">
      <c r="A13" s="34" t="s">
        <v>64</v>
      </c>
      <c r="B13" s="52" t="s">
        <v>267</v>
      </c>
      <c r="C13" s="53"/>
      <c r="D13" s="52" t="s">
        <v>267</v>
      </c>
      <c r="E13" s="58" t="s">
        <v>267</v>
      </c>
      <c r="F13" s="55" t="s">
        <v>271</v>
      </c>
      <c r="G13" s="53"/>
      <c r="H13" s="53"/>
      <c r="I13" s="52" t="s">
        <v>267</v>
      </c>
      <c r="J13" s="56"/>
      <c r="L13" s="34" t="s">
        <v>64</v>
      </c>
      <c r="M13" s="52" t="s">
        <v>267</v>
      </c>
      <c r="N13" s="53"/>
      <c r="O13" s="52" t="s">
        <v>267</v>
      </c>
      <c r="P13" s="52" t="s">
        <v>267</v>
      </c>
      <c r="Q13" s="35" t="s">
        <v>109</v>
      </c>
      <c r="R13" s="52" t="s">
        <v>267</v>
      </c>
      <c r="S13" s="52" t="s">
        <v>267</v>
      </c>
      <c r="T13" s="52" t="s">
        <v>267</v>
      </c>
      <c r="U13" s="54" t="s">
        <v>267</v>
      </c>
    </row>
    <row r="14" spans="1:21" ht="16.5" x14ac:dyDescent="0.3">
      <c r="A14" s="34" t="s">
        <v>65</v>
      </c>
      <c r="B14" s="52" t="s">
        <v>267</v>
      </c>
      <c r="C14" s="52" t="s">
        <v>267</v>
      </c>
      <c r="D14" s="52" t="s">
        <v>267</v>
      </c>
      <c r="E14" s="58" t="s">
        <v>267</v>
      </c>
      <c r="F14" s="35" t="s">
        <v>122</v>
      </c>
      <c r="G14" s="52" t="s">
        <v>267</v>
      </c>
      <c r="H14" s="52" t="s">
        <v>267</v>
      </c>
      <c r="I14" s="52" t="s">
        <v>267</v>
      </c>
      <c r="J14" s="54" t="s">
        <v>267</v>
      </c>
      <c r="L14" s="34" t="s">
        <v>65</v>
      </c>
      <c r="M14" s="52" t="s">
        <v>267</v>
      </c>
      <c r="N14" s="52" t="s">
        <v>267</v>
      </c>
      <c r="O14" s="52" t="s">
        <v>267</v>
      </c>
      <c r="P14" s="52" t="s">
        <v>267</v>
      </c>
      <c r="Q14" s="35" t="s">
        <v>225</v>
      </c>
      <c r="R14" s="52" t="s">
        <v>267</v>
      </c>
      <c r="S14" s="52" t="s">
        <v>267</v>
      </c>
      <c r="T14" s="52" t="s">
        <v>267</v>
      </c>
      <c r="U14" s="54" t="s">
        <v>267</v>
      </c>
    </row>
    <row r="15" spans="1:21" ht="16.5" x14ac:dyDescent="0.3">
      <c r="A15" s="34" t="s">
        <v>278</v>
      </c>
      <c r="B15" s="52" t="s">
        <v>267</v>
      </c>
      <c r="C15" s="53"/>
      <c r="D15" s="53"/>
      <c r="E15" s="58" t="s">
        <v>267</v>
      </c>
      <c r="F15" s="35" t="s">
        <v>123</v>
      </c>
      <c r="G15" s="52" t="s">
        <v>267</v>
      </c>
      <c r="H15" s="53"/>
      <c r="I15" s="53"/>
      <c r="J15" s="54" t="s">
        <v>267</v>
      </c>
      <c r="L15" s="34" t="s">
        <v>278</v>
      </c>
      <c r="M15" s="52" t="s">
        <v>267</v>
      </c>
      <c r="N15" s="53"/>
      <c r="O15" s="53"/>
      <c r="P15" s="52" t="s">
        <v>267</v>
      </c>
      <c r="Q15" s="35" t="s">
        <v>127</v>
      </c>
      <c r="R15" s="52" t="s">
        <v>267</v>
      </c>
      <c r="S15" s="53"/>
      <c r="T15" s="52" t="s">
        <v>267</v>
      </c>
      <c r="U15" s="54" t="s">
        <v>267</v>
      </c>
    </row>
    <row r="16" spans="1:21" ht="16.5" x14ac:dyDescent="0.3">
      <c r="A16" s="34" t="s">
        <v>72</v>
      </c>
      <c r="B16" s="52" t="s">
        <v>267</v>
      </c>
      <c r="C16" s="52" t="s">
        <v>267</v>
      </c>
      <c r="D16" s="52" t="s">
        <v>267</v>
      </c>
      <c r="E16" s="58" t="s">
        <v>267</v>
      </c>
      <c r="F16" s="35" t="s">
        <v>128</v>
      </c>
      <c r="G16" s="52" t="s">
        <v>267</v>
      </c>
      <c r="H16" s="53"/>
      <c r="I16" s="52" t="s">
        <v>267</v>
      </c>
      <c r="J16" s="54" t="s">
        <v>267</v>
      </c>
      <c r="L16" s="34" t="s">
        <v>72</v>
      </c>
      <c r="M16" s="52" t="s">
        <v>267</v>
      </c>
      <c r="N16" s="52" t="s">
        <v>267</v>
      </c>
      <c r="O16" s="52" t="s">
        <v>267</v>
      </c>
      <c r="P16" s="52" t="s">
        <v>267</v>
      </c>
      <c r="Q16" s="35" t="s">
        <v>110</v>
      </c>
      <c r="R16" s="52" t="s">
        <v>267</v>
      </c>
      <c r="S16" s="52" t="s">
        <v>267</v>
      </c>
      <c r="T16" s="52" t="s">
        <v>267</v>
      </c>
      <c r="U16" s="54" t="s">
        <v>267</v>
      </c>
    </row>
    <row r="17" spans="1:21" ht="16.5" x14ac:dyDescent="0.3">
      <c r="A17" s="34" t="s">
        <v>70</v>
      </c>
      <c r="B17" s="52" t="s">
        <v>267</v>
      </c>
      <c r="C17" s="52" t="s">
        <v>267</v>
      </c>
      <c r="D17" s="52" t="s">
        <v>267</v>
      </c>
      <c r="E17" s="58" t="s">
        <v>267</v>
      </c>
      <c r="F17" s="35" t="s">
        <v>130</v>
      </c>
      <c r="G17" s="52" t="s">
        <v>267</v>
      </c>
      <c r="H17" s="53"/>
      <c r="I17" s="53"/>
      <c r="J17" s="54" t="s">
        <v>267</v>
      </c>
      <c r="L17" s="34" t="s">
        <v>70</v>
      </c>
      <c r="M17" s="52" t="s">
        <v>267</v>
      </c>
      <c r="N17" s="52" t="s">
        <v>267</v>
      </c>
      <c r="O17" s="52" t="s">
        <v>267</v>
      </c>
      <c r="P17" s="52" t="s">
        <v>267</v>
      </c>
      <c r="Q17" s="35" t="s">
        <v>112</v>
      </c>
      <c r="R17" s="52" t="s">
        <v>267</v>
      </c>
      <c r="S17" s="53"/>
      <c r="T17" s="52" t="s">
        <v>267</v>
      </c>
      <c r="U17" s="54" t="s">
        <v>267</v>
      </c>
    </row>
    <row r="18" spans="1:21" ht="16.5" x14ac:dyDescent="0.3">
      <c r="A18" s="34" t="s">
        <v>79</v>
      </c>
      <c r="B18" s="52" t="s">
        <v>267</v>
      </c>
      <c r="C18" s="53"/>
      <c r="D18" s="53"/>
      <c r="E18" s="58" t="s">
        <v>267</v>
      </c>
      <c r="F18" s="35" t="s">
        <v>129</v>
      </c>
      <c r="G18" s="52" t="s">
        <v>267</v>
      </c>
      <c r="H18" s="53"/>
      <c r="I18" s="53"/>
      <c r="J18" s="54" t="s">
        <v>267</v>
      </c>
      <c r="L18" s="34" t="s">
        <v>79</v>
      </c>
      <c r="M18" s="52" t="s">
        <v>267</v>
      </c>
      <c r="N18" s="53"/>
      <c r="O18" s="53"/>
      <c r="P18" s="52" t="s">
        <v>267</v>
      </c>
      <c r="Q18" s="35" t="s">
        <v>235</v>
      </c>
      <c r="R18" s="52" t="s">
        <v>267</v>
      </c>
      <c r="S18" s="52" t="s">
        <v>267</v>
      </c>
      <c r="T18" s="52" t="s">
        <v>267</v>
      </c>
      <c r="U18" s="54" t="s">
        <v>267</v>
      </c>
    </row>
    <row r="19" spans="1:21" ht="16.5" x14ac:dyDescent="0.3">
      <c r="A19" s="34" t="s">
        <v>74</v>
      </c>
      <c r="B19" s="52" t="s">
        <v>267</v>
      </c>
      <c r="C19" s="53"/>
      <c r="D19" s="52" t="s">
        <v>267</v>
      </c>
      <c r="E19" s="58" t="s">
        <v>267</v>
      </c>
      <c r="F19" s="35" t="s">
        <v>284</v>
      </c>
      <c r="G19" s="53"/>
      <c r="H19" s="53"/>
      <c r="I19" s="53"/>
      <c r="J19" s="54" t="s">
        <v>267</v>
      </c>
      <c r="L19" s="34" t="s">
        <v>74</v>
      </c>
      <c r="M19" s="52" t="s">
        <v>267</v>
      </c>
      <c r="N19" s="53"/>
      <c r="O19" s="52" t="s">
        <v>267</v>
      </c>
      <c r="P19" s="52" t="s">
        <v>267</v>
      </c>
      <c r="Q19" s="35" t="s">
        <v>113</v>
      </c>
      <c r="R19" s="52" t="s">
        <v>267</v>
      </c>
      <c r="S19" s="52" t="s">
        <v>267</v>
      </c>
      <c r="T19" s="52" t="s">
        <v>267</v>
      </c>
      <c r="U19" s="54" t="s">
        <v>267</v>
      </c>
    </row>
    <row r="20" spans="1:21" ht="16.5" x14ac:dyDescent="0.3">
      <c r="A20" s="34" t="s">
        <v>67</v>
      </c>
      <c r="B20" s="52" t="s">
        <v>267</v>
      </c>
      <c r="C20" s="52" t="s">
        <v>267</v>
      </c>
      <c r="D20" s="52" t="s">
        <v>267</v>
      </c>
      <c r="E20" s="58" t="s">
        <v>267</v>
      </c>
      <c r="F20" s="35" t="s">
        <v>132</v>
      </c>
      <c r="G20" s="52" t="s">
        <v>267</v>
      </c>
      <c r="H20" s="53"/>
      <c r="I20" s="53"/>
      <c r="J20" s="54" t="s">
        <v>267</v>
      </c>
      <c r="L20" s="34" t="s">
        <v>67</v>
      </c>
      <c r="M20" s="52" t="s">
        <v>267</v>
      </c>
      <c r="N20" s="52" t="s">
        <v>267</v>
      </c>
      <c r="O20" s="52" t="s">
        <v>267</v>
      </c>
      <c r="P20" s="52" t="s">
        <v>267</v>
      </c>
      <c r="Q20" s="35" t="s">
        <v>283</v>
      </c>
      <c r="R20" s="53"/>
      <c r="S20" s="53"/>
      <c r="T20" s="53"/>
      <c r="U20" s="54" t="s">
        <v>267</v>
      </c>
    </row>
    <row r="21" spans="1:21" ht="16.5" x14ac:dyDescent="0.3">
      <c r="A21" s="34" t="s">
        <v>75</v>
      </c>
      <c r="B21" s="52" t="s">
        <v>267</v>
      </c>
      <c r="C21" s="53"/>
      <c r="D21" s="53"/>
      <c r="E21" s="58" t="s">
        <v>267</v>
      </c>
      <c r="F21" s="35" t="s">
        <v>131</v>
      </c>
      <c r="G21" s="52" t="s">
        <v>267</v>
      </c>
      <c r="H21" s="52" t="s">
        <v>267</v>
      </c>
      <c r="I21" s="52" t="s">
        <v>267</v>
      </c>
      <c r="J21" s="54" t="s">
        <v>267</v>
      </c>
      <c r="L21" s="34" t="s">
        <v>75</v>
      </c>
      <c r="M21" s="52" t="s">
        <v>267</v>
      </c>
      <c r="N21" s="53"/>
      <c r="O21" s="53"/>
      <c r="P21" s="52" t="s">
        <v>267</v>
      </c>
      <c r="Q21" s="35" t="s">
        <v>117</v>
      </c>
      <c r="R21" s="52" t="s">
        <v>267</v>
      </c>
      <c r="S21" s="53"/>
      <c r="T21" s="53"/>
      <c r="U21" s="54" t="s">
        <v>267</v>
      </c>
    </row>
    <row r="22" spans="1:21" ht="16.5" x14ac:dyDescent="0.3">
      <c r="A22" s="34" t="s">
        <v>68</v>
      </c>
      <c r="B22" s="52" t="s">
        <v>267</v>
      </c>
      <c r="C22" s="53"/>
      <c r="D22" s="52" t="s">
        <v>267</v>
      </c>
      <c r="E22" s="58" t="s">
        <v>267</v>
      </c>
      <c r="F22" s="35" t="s">
        <v>124</v>
      </c>
      <c r="G22" s="52" t="s">
        <v>267</v>
      </c>
      <c r="H22" s="52" t="s">
        <v>267</v>
      </c>
      <c r="I22" s="52" t="s">
        <v>267</v>
      </c>
      <c r="J22" s="54" t="s">
        <v>267</v>
      </c>
      <c r="L22" s="34" t="s">
        <v>68</v>
      </c>
      <c r="M22" s="52" t="s">
        <v>267</v>
      </c>
      <c r="N22" s="53"/>
      <c r="O22" s="52" t="s">
        <v>267</v>
      </c>
      <c r="P22" s="52" t="s">
        <v>267</v>
      </c>
      <c r="Q22" s="35" t="s">
        <v>115</v>
      </c>
      <c r="R22" s="52" t="s">
        <v>267</v>
      </c>
      <c r="S22" s="53"/>
      <c r="T22" s="52" t="s">
        <v>267</v>
      </c>
      <c r="U22" s="54" t="s">
        <v>267</v>
      </c>
    </row>
    <row r="23" spans="1:21" ht="16.5" x14ac:dyDescent="0.3">
      <c r="A23" s="34" t="s">
        <v>76</v>
      </c>
      <c r="B23" s="52" t="s">
        <v>267</v>
      </c>
      <c r="C23" s="53"/>
      <c r="D23" s="53"/>
      <c r="E23" s="58" t="s">
        <v>267</v>
      </c>
      <c r="F23" s="35" t="s">
        <v>126</v>
      </c>
      <c r="G23" s="52" t="s">
        <v>267</v>
      </c>
      <c r="H23" s="52" t="s">
        <v>267</v>
      </c>
      <c r="I23" s="52" t="s">
        <v>267</v>
      </c>
      <c r="J23" s="54" t="s">
        <v>267</v>
      </c>
      <c r="L23" s="34" t="s">
        <v>76</v>
      </c>
      <c r="M23" s="52" t="s">
        <v>267</v>
      </c>
      <c r="N23" s="53"/>
      <c r="O23" s="53"/>
      <c r="P23" s="52" t="s">
        <v>267</v>
      </c>
      <c r="Q23" s="35" t="s">
        <v>114</v>
      </c>
      <c r="R23" s="52" t="s">
        <v>267</v>
      </c>
      <c r="S23" s="53"/>
      <c r="T23" s="52" t="s">
        <v>267</v>
      </c>
      <c r="U23" s="54" t="s">
        <v>267</v>
      </c>
    </row>
    <row r="24" spans="1:21" ht="16.5" x14ac:dyDescent="0.3">
      <c r="A24" s="34" t="s">
        <v>81</v>
      </c>
      <c r="B24" s="52" t="s">
        <v>267</v>
      </c>
      <c r="C24" s="52" t="s">
        <v>267</v>
      </c>
      <c r="D24" s="52" t="s">
        <v>267</v>
      </c>
      <c r="E24" s="58" t="s">
        <v>267</v>
      </c>
      <c r="F24" s="35" t="s">
        <v>133</v>
      </c>
      <c r="G24" s="52" t="s">
        <v>267</v>
      </c>
      <c r="H24" s="52" t="s">
        <v>267</v>
      </c>
      <c r="I24" s="52" t="s">
        <v>267</v>
      </c>
      <c r="J24" s="54" t="s">
        <v>267</v>
      </c>
      <c r="L24" s="34" t="s">
        <v>81</v>
      </c>
      <c r="M24" s="52" t="s">
        <v>267</v>
      </c>
      <c r="N24" s="52" t="s">
        <v>267</v>
      </c>
      <c r="O24" s="52" t="s">
        <v>267</v>
      </c>
      <c r="P24" s="52" t="s">
        <v>267</v>
      </c>
      <c r="Q24" s="35" t="s">
        <v>116</v>
      </c>
      <c r="R24" s="52" t="s">
        <v>267</v>
      </c>
      <c r="S24" s="52" t="s">
        <v>267</v>
      </c>
      <c r="T24" s="52" t="s">
        <v>267</v>
      </c>
      <c r="U24" s="54" t="s">
        <v>267</v>
      </c>
    </row>
    <row r="25" spans="1:21" ht="16.5" x14ac:dyDescent="0.3">
      <c r="A25" s="34" t="s">
        <v>77</v>
      </c>
      <c r="B25" s="52" t="s">
        <v>267</v>
      </c>
      <c r="C25" s="52" t="s">
        <v>267</v>
      </c>
      <c r="D25" s="52" t="s">
        <v>267</v>
      </c>
      <c r="E25" s="58" t="s">
        <v>267</v>
      </c>
      <c r="F25" s="35" t="s">
        <v>137</v>
      </c>
      <c r="G25" s="52" t="s">
        <v>267</v>
      </c>
      <c r="H25" s="52" t="s">
        <v>267</v>
      </c>
      <c r="I25" s="52" t="s">
        <v>267</v>
      </c>
      <c r="J25" s="54" t="s">
        <v>267</v>
      </c>
      <c r="L25" s="34" t="s">
        <v>77</v>
      </c>
      <c r="M25" s="52" t="s">
        <v>267</v>
      </c>
      <c r="N25" s="52" t="s">
        <v>267</v>
      </c>
      <c r="O25" s="52" t="s">
        <v>267</v>
      </c>
      <c r="P25" s="52" t="s">
        <v>267</v>
      </c>
      <c r="Q25" s="35" t="s">
        <v>285</v>
      </c>
      <c r="R25" s="53"/>
      <c r="S25" s="53"/>
      <c r="T25" s="53"/>
      <c r="U25" s="54" t="s">
        <v>267</v>
      </c>
    </row>
    <row r="26" spans="1:21" ht="16.5" x14ac:dyDescent="0.3">
      <c r="A26" s="34" t="s">
        <v>73</v>
      </c>
      <c r="B26" s="52" t="s">
        <v>267</v>
      </c>
      <c r="C26" s="52" t="s">
        <v>267</v>
      </c>
      <c r="D26" s="52" t="s">
        <v>267</v>
      </c>
      <c r="E26" s="58" t="s">
        <v>267</v>
      </c>
      <c r="F26" s="35" t="s">
        <v>301</v>
      </c>
      <c r="G26" s="53"/>
      <c r="H26" s="53"/>
      <c r="I26" s="53"/>
      <c r="J26" s="54" t="s">
        <v>267</v>
      </c>
      <c r="L26" s="34" t="s">
        <v>73</v>
      </c>
      <c r="M26" s="52" t="s">
        <v>267</v>
      </c>
      <c r="N26" s="52" t="s">
        <v>267</v>
      </c>
      <c r="O26" s="52" t="s">
        <v>267</v>
      </c>
      <c r="P26" s="52" t="s">
        <v>267</v>
      </c>
      <c r="Q26" s="35" t="s">
        <v>214</v>
      </c>
      <c r="R26" s="52" t="s">
        <v>267</v>
      </c>
      <c r="S26" s="53"/>
      <c r="T26" s="53"/>
      <c r="U26" s="54" t="s">
        <v>267</v>
      </c>
    </row>
    <row r="27" spans="1:21" ht="16.5" x14ac:dyDescent="0.3">
      <c r="A27" s="34" t="s">
        <v>82</v>
      </c>
      <c r="B27" s="52" t="s">
        <v>267</v>
      </c>
      <c r="C27" s="52" t="s">
        <v>267</v>
      </c>
      <c r="D27" s="52" t="s">
        <v>267</v>
      </c>
      <c r="E27" s="58" t="s">
        <v>267</v>
      </c>
      <c r="F27" s="35" t="s">
        <v>135</v>
      </c>
      <c r="G27" s="52" t="s">
        <v>267</v>
      </c>
      <c r="H27" s="52" t="s">
        <v>267</v>
      </c>
      <c r="I27" s="52" t="s">
        <v>267</v>
      </c>
      <c r="J27" s="54" t="s">
        <v>267</v>
      </c>
      <c r="L27" s="34" t="s">
        <v>82</v>
      </c>
      <c r="M27" s="52" t="s">
        <v>267</v>
      </c>
      <c r="N27" s="52" t="s">
        <v>267</v>
      </c>
      <c r="O27" s="52" t="s">
        <v>267</v>
      </c>
      <c r="P27" s="52" t="s">
        <v>267</v>
      </c>
      <c r="Q27" s="35" t="s">
        <v>119</v>
      </c>
      <c r="R27" s="52" t="s">
        <v>267</v>
      </c>
      <c r="S27" s="53"/>
      <c r="T27" s="52" t="s">
        <v>267</v>
      </c>
      <c r="U27" s="54" t="s">
        <v>267</v>
      </c>
    </row>
    <row r="28" spans="1:21" ht="16.5" x14ac:dyDescent="0.3">
      <c r="A28" s="34" t="s">
        <v>78</v>
      </c>
      <c r="B28" s="52" t="s">
        <v>267</v>
      </c>
      <c r="C28" s="52" t="s">
        <v>267</v>
      </c>
      <c r="D28" s="52" t="s">
        <v>267</v>
      </c>
      <c r="E28" s="58" t="s">
        <v>267</v>
      </c>
      <c r="F28" s="35" t="s">
        <v>134</v>
      </c>
      <c r="G28" s="52" t="s">
        <v>267</v>
      </c>
      <c r="H28" s="53"/>
      <c r="I28" s="53"/>
      <c r="J28" s="54" t="s">
        <v>267</v>
      </c>
      <c r="L28" s="34" t="s">
        <v>78</v>
      </c>
      <c r="M28" s="52" t="s">
        <v>267</v>
      </c>
      <c r="N28" s="52" t="s">
        <v>267</v>
      </c>
      <c r="O28" s="52" t="s">
        <v>267</v>
      </c>
      <c r="P28" s="52" t="s">
        <v>267</v>
      </c>
      <c r="Q28" s="35" t="s">
        <v>125</v>
      </c>
      <c r="R28" s="52" t="s">
        <v>267</v>
      </c>
      <c r="S28" s="52" t="s">
        <v>267</v>
      </c>
      <c r="T28" s="52" t="s">
        <v>267</v>
      </c>
      <c r="U28" s="54" t="s">
        <v>267</v>
      </c>
    </row>
    <row r="29" spans="1:21" ht="16.5" x14ac:dyDescent="0.3">
      <c r="A29" s="34" t="s">
        <v>286</v>
      </c>
      <c r="B29" s="53"/>
      <c r="C29" s="53"/>
      <c r="D29" s="53"/>
      <c r="E29" s="58" t="s">
        <v>267</v>
      </c>
      <c r="F29" s="35" t="s">
        <v>138</v>
      </c>
      <c r="G29" s="52" t="s">
        <v>267</v>
      </c>
      <c r="H29" s="53"/>
      <c r="I29" s="52" t="s">
        <v>267</v>
      </c>
      <c r="J29" s="54" t="s">
        <v>267</v>
      </c>
      <c r="L29" s="34" t="s">
        <v>286</v>
      </c>
      <c r="M29" s="53"/>
      <c r="N29" s="53"/>
      <c r="O29" s="53"/>
      <c r="P29" s="52" t="s">
        <v>267</v>
      </c>
      <c r="Q29" s="35" t="s">
        <v>121</v>
      </c>
      <c r="R29" s="52" t="s">
        <v>267</v>
      </c>
      <c r="S29" s="52" t="s">
        <v>267</v>
      </c>
      <c r="T29" s="52" t="s">
        <v>267</v>
      </c>
      <c r="U29" s="54" t="s">
        <v>267</v>
      </c>
    </row>
    <row r="30" spans="1:21" ht="16.5" x14ac:dyDescent="0.3">
      <c r="A30" s="34" t="s">
        <v>258</v>
      </c>
      <c r="B30" s="52" t="s">
        <v>267</v>
      </c>
      <c r="C30" s="53"/>
      <c r="D30" s="53"/>
      <c r="E30" s="58" t="s">
        <v>267</v>
      </c>
      <c r="F30" s="35" t="s">
        <v>145</v>
      </c>
      <c r="G30" s="52" t="s">
        <v>267</v>
      </c>
      <c r="H30" s="53"/>
      <c r="I30" s="53"/>
      <c r="J30" s="54" t="s">
        <v>267</v>
      </c>
      <c r="L30" s="34" t="s">
        <v>258</v>
      </c>
      <c r="M30" s="52" t="s">
        <v>267</v>
      </c>
      <c r="N30" s="53"/>
      <c r="O30" s="53"/>
      <c r="P30" s="52" t="s">
        <v>267</v>
      </c>
      <c r="Q30" s="35" t="s">
        <v>102</v>
      </c>
      <c r="R30" s="52" t="s">
        <v>267</v>
      </c>
      <c r="S30" s="52" t="s">
        <v>267</v>
      </c>
      <c r="T30" s="52" t="s">
        <v>267</v>
      </c>
      <c r="U30" s="54" t="s">
        <v>267</v>
      </c>
    </row>
    <row r="31" spans="1:21" ht="16.5" x14ac:dyDescent="0.3">
      <c r="A31" s="34" t="s">
        <v>80</v>
      </c>
      <c r="B31" s="52" t="s">
        <v>267</v>
      </c>
      <c r="C31" s="53"/>
      <c r="D31" s="53"/>
      <c r="E31" s="58" t="s">
        <v>267</v>
      </c>
      <c r="F31" s="35" t="s">
        <v>141</v>
      </c>
      <c r="G31" s="52" t="s">
        <v>267</v>
      </c>
      <c r="H31" s="52" t="s">
        <v>267</v>
      </c>
      <c r="I31" s="52" t="s">
        <v>267</v>
      </c>
      <c r="J31" s="54" t="s">
        <v>267</v>
      </c>
      <c r="L31" s="34" t="s">
        <v>80</v>
      </c>
      <c r="M31" s="52" t="s">
        <v>267</v>
      </c>
      <c r="N31" s="53"/>
      <c r="O31" s="53"/>
      <c r="P31" s="52" t="s">
        <v>267</v>
      </c>
      <c r="Q31" s="55" t="s">
        <v>271</v>
      </c>
      <c r="R31" s="53"/>
      <c r="S31" s="53"/>
      <c r="T31" s="52" t="s">
        <v>267</v>
      </c>
      <c r="U31" s="56"/>
    </row>
    <row r="32" spans="1:21" ht="16.5" x14ac:dyDescent="0.3">
      <c r="A32" s="34" t="s">
        <v>71</v>
      </c>
      <c r="B32" s="52" t="s">
        <v>267</v>
      </c>
      <c r="C32" s="53"/>
      <c r="D32" s="52" t="s">
        <v>267</v>
      </c>
      <c r="E32" s="58" t="s">
        <v>267</v>
      </c>
      <c r="F32" s="35" t="s">
        <v>139</v>
      </c>
      <c r="G32" s="52" t="s">
        <v>267</v>
      </c>
      <c r="H32" s="52" t="s">
        <v>267</v>
      </c>
      <c r="I32" s="52" t="s">
        <v>267</v>
      </c>
      <c r="J32" s="54" t="s">
        <v>267</v>
      </c>
      <c r="L32" s="34" t="s">
        <v>71</v>
      </c>
      <c r="M32" s="52" t="s">
        <v>267</v>
      </c>
      <c r="N32" s="53"/>
      <c r="O32" s="52" t="s">
        <v>267</v>
      </c>
      <c r="P32" s="52" t="s">
        <v>267</v>
      </c>
      <c r="Q32" s="35" t="s">
        <v>122</v>
      </c>
      <c r="R32" s="52" t="s">
        <v>267</v>
      </c>
      <c r="S32" s="52" t="s">
        <v>267</v>
      </c>
      <c r="T32" s="52" t="s">
        <v>267</v>
      </c>
      <c r="U32" s="54" t="s">
        <v>267</v>
      </c>
    </row>
    <row r="33" spans="1:21" ht="16.5" x14ac:dyDescent="0.3">
      <c r="A33" s="34" t="s">
        <v>69</v>
      </c>
      <c r="B33" s="52" t="s">
        <v>267</v>
      </c>
      <c r="C33" s="52" t="s">
        <v>267</v>
      </c>
      <c r="D33" s="52" t="s">
        <v>267</v>
      </c>
      <c r="E33" s="58" t="s">
        <v>267</v>
      </c>
      <c r="F33" s="35" t="s">
        <v>143</v>
      </c>
      <c r="G33" s="52" t="s">
        <v>267</v>
      </c>
      <c r="H33" s="52" t="s">
        <v>267</v>
      </c>
      <c r="I33" s="52" t="s">
        <v>267</v>
      </c>
      <c r="J33" s="54" t="s">
        <v>267</v>
      </c>
      <c r="L33" s="34" t="s">
        <v>69</v>
      </c>
      <c r="M33" s="52" t="s">
        <v>267</v>
      </c>
      <c r="N33" s="52" t="s">
        <v>267</v>
      </c>
      <c r="O33" s="52" t="s">
        <v>267</v>
      </c>
      <c r="P33" s="52" t="s">
        <v>267</v>
      </c>
      <c r="Q33" s="35" t="s">
        <v>123</v>
      </c>
      <c r="R33" s="52" t="s">
        <v>267</v>
      </c>
      <c r="S33" s="53"/>
      <c r="T33" s="53"/>
      <c r="U33" s="54" t="s">
        <v>267</v>
      </c>
    </row>
    <row r="34" spans="1:21" ht="16.5" x14ac:dyDescent="0.3">
      <c r="A34" s="34" t="s">
        <v>66</v>
      </c>
      <c r="B34" s="52" t="s">
        <v>267</v>
      </c>
      <c r="C34" s="52" t="s">
        <v>267</v>
      </c>
      <c r="D34" s="52" t="s">
        <v>267</v>
      </c>
      <c r="E34" s="58" t="s">
        <v>267</v>
      </c>
      <c r="F34" s="35" t="s">
        <v>144</v>
      </c>
      <c r="G34" s="52" t="s">
        <v>267</v>
      </c>
      <c r="H34" s="52" t="s">
        <v>267</v>
      </c>
      <c r="I34" s="52" t="s">
        <v>267</v>
      </c>
      <c r="J34" s="54" t="s">
        <v>267</v>
      </c>
      <c r="L34" s="34" t="s">
        <v>66</v>
      </c>
      <c r="M34" s="52" t="s">
        <v>267</v>
      </c>
      <c r="N34" s="52" t="s">
        <v>267</v>
      </c>
      <c r="O34" s="52" t="s">
        <v>267</v>
      </c>
      <c r="P34" s="52" t="s">
        <v>267</v>
      </c>
      <c r="Q34" s="35" t="s">
        <v>128</v>
      </c>
      <c r="R34" s="52" t="s">
        <v>267</v>
      </c>
      <c r="S34" s="53"/>
      <c r="T34" s="52" t="s">
        <v>267</v>
      </c>
      <c r="U34" s="54" t="s">
        <v>267</v>
      </c>
    </row>
    <row r="35" spans="1:21" ht="16.5" x14ac:dyDescent="0.3">
      <c r="A35" s="34" t="s">
        <v>95</v>
      </c>
      <c r="B35" s="52" t="s">
        <v>267</v>
      </c>
      <c r="C35" s="53"/>
      <c r="D35" s="52" t="s">
        <v>267</v>
      </c>
      <c r="E35" s="58" t="s">
        <v>267</v>
      </c>
      <c r="F35" s="35" t="s">
        <v>142</v>
      </c>
      <c r="G35" s="52" t="s">
        <v>267</v>
      </c>
      <c r="H35" s="53"/>
      <c r="I35" s="52" t="s">
        <v>267</v>
      </c>
      <c r="J35" s="54" t="s">
        <v>267</v>
      </c>
      <c r="L35" s="34" t="s">
        <v>95</v>
      </c>
      <c r="M35" s="52" t="s">
        <v>267</v>
      </c>
      <c r="N35" s="53"/>
      <c r="O35" s="52" t="s">
        <v>267</v>
      </c>
      <c r="P35" s="52" t="s">
        <v>267</v>
      </c>
      <c r="Q35" s="35" t="s">
        <v>130</v>
      </c>
      <c r="R35" s="52" t="s">
        <v>267</v>
      </c>
      <c r="S35" s="53"/>
      <c r="T35" s="53"/>
      <c r="U35" s="54" t="s">
        <v>267</v>
      </c>
    </row>
    <row r="36" spans="1:21" ht="16.5" x14ac:dyDescent="0.3">
      <c r="A36" s="34" t="s">
        <v>154</v>
      </c>
      <c r="B36" s="52" t="s">
        <v>267</v>
      </c>
      <c r="C36" s="52" t="s">
        <v>267</v>
      </c>
      <c r="D36" s="52" t="s">
        <v>267</v>
      </c>
      <c r="E36" s="58" t="s">
        <v>267</v>
      </c>
      <c r="F36" s="35" t="s">
        <v>140</v>
      </c>
      <c r="G36" s="52" t="s">
        <v>267</v>
      </c>
      <c r="H36" s="53"/>
      <c r="I36" s="53"/>
      <c r="J36" s="56"/>
      <c r="L36" s="34" t="s">
        <v>154</v>
      </c>
      <c r="M36" s="52" t="s">
        <v>267</v>
      </c>
      <c r="N36" s="52" t="s">
        <v>267</v>
      </c>
      <c r="O36" s="52" t="s">
        <v>267</v>
      </c>
      <c r="P36" s="52" t="s">
        <v>267</v>
      </c>
      <c r="Q36" s="35" t="s">
        <v>129</v>
      </c>
      <c r="R36" s="52" t="s">
        <v>267</v>
      </c>
      <c r="S36" s="53"/>
      <c r="T36" s="53"/>
      <c r="U36" s="54" t="s">
        <v>267</v>
      </c>
    </row>
    <row r="37" spans="1:21" ht="16.5" x14ac:dyDescent="0.3">
      <c r="A37" s="34" t="s">
        <v>90</v>
      </c>
      <c r="B37" s="52" t="s">
        <v>267</v>
      </c>
      <c r="C37" s="52" t="s">
        <v>267</v>
      </c>
      <c r="D37" s="52" t="s">
        <v>267</v>
      </c>
      <c r="E37" s="58" t="s">
        <v>267</v>
      </c>
      <c r="F37" s="35" t="s">
        <v>146</v>
      </c>
      <c r="G37" s="52" t="s">
        <v>267</v>
      </c>
      <c r="H37" s="52" t="s">
        <v>267</v>
      </c>
      <c r="I37" s="52" t="s">
        <v>267</v>
      </c>
      <c r="J37" s="54" t="s">
        <v>267</v>
      </c>
      <c r="L37" s="34" t="s">
        <v>90</v>
      </c>
      <c r="M37" s="52" t="s">
        <v>267</v>
      </c>
      <c r="N37" s="52" t="s">
        <v>267</v>
      </c>
      <c r="O37" s="52" t="s">
        <v>267</v>
      </c>
      <c r="P37" s="52" t="s">
        <v>267</v>
      </c>
      <c r="Q37" s="35" t="s">
        <v>284</v>
      </c>
      <c r="R37" s="53"/>
      <c r="S37" s="53"/>
      <c r="T37" s="53"/>
      <c r="U37" s="54" t="s">
        <v>267</v>
      </c>
    </row>
    <row r="38" spans="1:21" ht="16.5" x14ac:dyDescent="0.3">
      <c r="A38" s="34" t="s">
        <v>84</v>
      </c>
      <c r="B38" s="52" t="s">
        <v>267</v>
      </c>
      <c r="C38" s="52" t="s">
        <v>267</v>
      </c>
      <c r="D38" s="52" t="s">
        <v>267</v>
      </c>
      <c r="E38" s="58" t="s">
        <v>267</v>
      </c>
      <c r="F38" s="35" t="s">
        <v>147</v>
      </c>
      <c r="G38" s="52" t="s">
        <v>267</v>
      </c>
      <c r="H38" s="52" t="s">
        <v>267</v>
      </c>
      <c r="I38" s="52" t="s">
        <v>267</v>
      </c>
      <c r="J38" s="54" t="s">
        <v>267</v>
      </c>
      <c r="L38" s="34" t="s">
        <v>84</v>
      </c>
      <c r="M38" s="52" t="s">
        <v>267</v>
      </c>
      <c r="N38" s="52" t="s">
        <v>267</v>
      </c>
      <c r="O38" s="52" t="s">
        <v>267</v>
      </c>
      <c r="P38" s="52" t="s">
        <v>267</v>
      </c>
      <c r="Q38" s="35" t="s">
        <v>132</v>
      </c>
      <c r="R38" s="52" t="s">
        <v>267</v>
      </c>
      <c r="S38" s="53"/>
      <c r="T38" s="53"/>
      <c r="U38" s="54" t="s">
        <v>267</v>
      </c>
    </row>
    <row r="39" spans="1:21" ht="16.5" x14ac:dyDescent="0.3">
      <c r="A39" s="34" t="s">
        <v>99</v>
      </c>
      <c r="B39" s="52" t="s">
        <v>267</v>
      </c>
      <c r="C39" s="53"/>
      <c r="D39" s="53"/>
      <c r="E39" s="58" t="s">
        <v>267</v>
      </c>
      <c r="F39" s="35" t="s">
        <v>148</v>
      </c>
      <c r="G39" s="52" t="s">
        <v>267</v>
      </c>
      <c r="H39" s="52" t="s">
        <v>267</v>
      </c>
      <c r="I39" s="52" t="s">
        <v>267</v>
      </c>
      <c r="J39" s="54" t="s">
        <v>267</v>
      </c>
      <c r="L39" s="34" t="s">
        <v>99</v>
      </c>
      <c r="M39" s="52" t="s">
        <v>267</v>
      </c>
      <c r="N39" s="53"/>
      <c r="O39" s="53"/>
      <c r="P39" s="52" t="s">
        <v>267</v>
      </c>
      <c r="Q39" s="35" t="s">
        <v>131</v>
      </c>
      <c r="R39" s="52" t="s">
        <v>267</v>
      </c>
      <c r="S39" s="52" t="s">
        <v>267</v>
      </c>
      <c r="T39" s="52" t="s">
        <v>267</v>
      </c>
      <c r="U39" s="54" t="s">
        <v>267</v>
      </c>
    </row>
    <row r="40" spans="1:21" ht="16.5" x14ac:dyDescent="0.3">
      <c r="A40" s="34" t="s">
        <v>83</v>
      </c>
      <c r="B40" s="52" t="s">
        <v>267</v>
      </c>
      <c r="C40" s="52" t="s">
        <v>267</v>
      </c>
      <c r="D40" s="52" t="s">
        <v>267</v>
      </c>
      <c r="E40" s="58" t="s">
        <v>267</v>
      </c>
      <c r="F40" s="35" t="s">
        <v>150</v>
      </c>
      <c r="G40" s="52" t="s">
        <v>267</v>
      </c>
      <c r="H40" s="53"/>
      <c r="I40" s="52" t="s">
        <v>267</v>
      </c>
      <c r="J40" s="54" t="s">
        <v>267</v>
      </c>
      <c r="L40" s="34" t="s">
        <v>83</v>
      </c>
      <c r="M40" s="52" t="s">
        <v>267</v>
      </c>
      <c r="N40" s="52" t="s">
        <v>267</v>
      </c>
      <c r="O40" s="52" t="s">
        <v>267</v>
      </c>
      <c r="P40" s="52" t="s">
        <v>267</v>
      </c>
      <c r="Q40" s="35" t="s">
        <v>124</v>
      </c>
      <c r="R40" s="52" t="s">
        <v>267</v>
      </c>
      <c r="S40" s="52" t="s">
        <v>267</v>
      </c>
      <c r="T40" s="52" t="s">
        <v>267</v>
      </c>
      <c r="U40" s="54" t="s">
        <v>267</v>
      </c>
    </row>
    <row r="41" spans="1:21" ht="16.5" x14ac:dyDescent="0.3">
      <c r="A41" s="34" t="s">
        <v>240</v>
      </c>
      <c r="B41" s="52" t="s">
        <v>267</v>
      </c>
      <c r="C41" s="52" t="s">
        <v>267</v>
      </c>
      <c r="D41" s="52" t="s">
        <v>267</v>
      </c>
      <c r="E41" s="58" t="s">
        <v>267</v>
      </c>
      <c r="F41" s="35" t="s">
        <v>149</v>
      </c>
      <c r="G41" s="52" t="s">
        <v>267</v>
      </c>
      <c r="H41" s="52" t="s">
        <v>267</v>
      </c>
      <c r="I41" s="52" t="s">
        <v>267</v>
      </c>
      <c r="J41" s="54" t="s">
        <v>267</v>
      </c>
      <c r="L41" s="34" t="s">
        <v>240</v>
      </c>
      <c r="M41" s="52" t="s">
        <v>267</v>
      </c>
      <c r="N41" s="52" t="s">
        <v>267</v>
      </c>
      <c r="O41" s="52" t="s">
        <v>267</v>
      </c>
      <c r="P41" s="52" t="s">
        <v>267</v>
      </c>
      <c r="Q41" s="35" t="s">
        <v>126</v>
      </c>
      <c r="R41" s="52" t="s">
        <v>267</v>
      </c>
      <c r="S41" s="52" t="s">
        <v>267</v>
      </c>
      <c r="T41" s="52" t="s">
        <v>267</v>
      </c>
      <c r="U41" s="54" t="s">
        <v>267</v>
      </c>
    </row>
    <row r="42" spans="1:21" ht="16.5" x14ac:dyDescent="0.3">
      <c r="A42" s="34" t="s">
        <v>86</v>
      </c>
      <c r="B42" s="52" t="s">
        <v>267</v>
      </c>
      <c r="C42" s="53"/>
      <c r="D42" s="53"/>
      <c r="E42" s="59"/>
      <c r="F42" s="35" t="s">
        <v>151</v>
      </c>
      <c r="G42" s="52" t="s">
        <v>267</v>
      </c>
      <c r="H42" s="53"/>
      <c r="I42" s="52" t="s">
        <v>267</v>
      </c>
      <c r="J42" s="54" t="s">
        <v>267</v>
      </c>
      <c r="L42" s="34" t="s">
        <v>86</v>
      </c>
      <c r="M42" s="52" t="s">
        <v>267</v>
      </c>
      <c r="N42" s="53"/>
      <c r="O42" s="53"/>
      <c r="P42" s="53"/>
      <c r="Q42" s="35" t="s">
        <v>133</v>
      </c>
      <c r="R42" s="52" t="s">
        <v>267</v>
      </c>
      <c r="S42" s="52" t="s">
        <v>267</v>
      </c>
      <c r="T42" s="52" t="s">
        <v>267</v>
      </c>
      <c r="U42" s="54" t="s">
        <v>267</v>
      </c>
    </row>
    <row r="43" spans="1:21" ht="16.5" x14ac:dyDescent="0.3">
      <c r="A43" s="34" t="s">
        <v>87</v>
      </c>
      <c r="B43" s="52" t="s">
        <v>267</v>
      </c>
      <c r="C43" s="53"/>
      <c r="D43" s="52" t="s">
        <v>267</v>
      </c>
      <c r="E43" s="58" t="s">
        <v>267</v>
      </c>
      <c r="F43" s="35" t="s">
        <v>152</v>
      </c>
      <c r="G43" s="52" t="s">
        <v>267</v>
      </c>
      <c r="H43" s="52" t="s">
        <v>267</v>
      </c>
      <c r="I43" s="52" t="s">
        <v>267</v>
      </c>
      <c r="J43" s="54" t="s">
        <v>267</v>
      </c>
      <c r="L43" s="34" t="s">
        <v>87</v>
      </c>
      <c r="M43" s="52" t="s">
        <v>267</v>
      </c>
      <c r="N43" s="53"/>
      <c r="O43" s="52" t="s">
        <v>267</v>
      </c>
      <c r="P43" s="52" t="s">
        <v>267</v>
      </c>
      <c r="Q43" s="35" t="s">
        <v>137</v>
      </c>
      <c r="R43" s="52" t="s">
        <v>267</v>
      </c>
      <c r="S43" s="52" t="s">
        <v>267</v>
      </c>
      <c r="T43" s="52" t="s">
        <v>267</v>
      </c>
      <c r="U43" s="54" t="s">
        <v>267</v>
      </c>
    </row>
    <row r="44" spans="1:21" ht="16.5" x14ac:dyDescent="0.3">
      <c r="A44" s="34" t="s">
        <v>88</v>
      </c>
      <c r="B44" s="52" t="s">
        <v>267</v>
      </c>
      <c r="C44" s="52" t="s">
        <v>267</v>
      </c>
      <c r="D44" s="52" t="s">
        <v>267</v>
      </c>
      <c r="E44" s="58" t="s">
        <v>267</v>
      </c>
      <c r="F44" s="35" t="s">
        <v>155</v>
      </c>
      <c r="G44" s="52" t="s">
        <v>267</v>
      </c>
      <c r="H44" s="53"/>
      <c r="I44" s="53"/>
      <c r="J44" s="54" t="s">
        <v>267</v>
      </c>
      <c r="L44" s="34" t="s">
        <v>88</v>
      </c>
      <c r="M44" s="52" t="s">
        <v>267</v>
      </c>
      <c r="N44" s="52" t="s">
        <v>267</v>
      </c>
      <c r="O44" s="52" t="s">
        <v>267</v>
      </c>
      <c r="P44" s="52" t="s">
        <v>267</v>
      </c>
      <c r="Q44" s="35" t="s">
        <v>301</v>
      </c>
      <c r="R44" s="53"/>
      <c r="S44" s="53"/>
      <c r="T44" s="53"/>
      <c r="U44" s="54" t="s">
        <v>267</v>
      </c>
    </row>
    <row r="45" spans="1:21" ht="16.5" x14ac:dyDescent="0.3">
      <c r="A45" s="34" t="s">
        <v>281</v>
      </c>
      <c r="B45" s="53"/>
      <c r="C45" s="53"/>
      <c r="D45" s="53"/>
      <c r="E45" s="58" t="s">
        <v>267</v>
      </c>
      <c r="F45" s="35" t="s">
        <v>210</v>
      </c>
      <c r="G45" s="52" t="s">
        <v>267</v>
      </c>
      <c r="H45" s="53"/>
      <c r="I45" s="52" t="s">
        <v>267</v>
      </c>
      <c r="J45" s="54" t="s">
        <v>267</v>
      </c>
      <c r="L45" s="34" t="s">
        <v>281</v>
      </c>
      <c r="M45" s="53"/>
      <c r="N45" s="53"/>
      <c r="O45" s="53"/>
      <c r="P45" s="52" t="s">
        <v>267</v>
      </c>
      <c r="Q45" s="35" t="s">
        <v>135</v>
      </c>
      <c r="R45" s="52" t="s">
        <v>267</v>
      </c>
      <c r="S45" s="52" t="s">
        <v>267</v>
      </c>
      <c r="T45" s="52" t="s">
        <v>267</v>
      </c>
      <c r="U45" s="54" t="s">
        <v>267</v>
      </c>
    </row>
    <row r="46" spans="1:21" ht="16.5" x14ac:dyDescent="0.3">
      <c r="A46" s="34" t="s">
        <v>279</v>
      </c>
      <c r="B46" s="53"/>
      <c r="C46" s="53"/>
      <c r="D46" s="53"/>
      <c r="E46" s="58" t="s">
        <v>267</v>
      </c>
      <c r="F46" s="35" t="s">
        <v>157</v>
      </c>
      <c r="G46" s="52" t="s">
        <v>267</v>
      </c>
      <c r="H46" s="53"/>
      <c r="I46" s="52" t="s">
        <v>267</v>
      </c>
      <c r="J46" s="54" t="s">
        <v>267</v>
      </c>
      <c r="L46" s="34" t="s">
        <v>279</v>
      </c>
      <c r="M46" s="53"/>
      <c r="N46" s="53"/>
      <c r="O46" s="53"/>
      <c r="P46" s="52" t="s">
        <v>267</v>
      </c>
      <c r="Q46" s="35" t="s">
        <v>134</v>
      </c>
      <c r="R46" s="52" t="s">
        <v>267</v>
      </c>
      <c r="S46" s="53"/>
      <c r="T46" s="53"/>
      <c r="U46" s="54" t="s">
        <v>267</v>
      </c>
    </row>
    <row r="47" spans="1:21" ht="16.5" x14ac:dyDescent="0.3">
      <c r="A47" s="34" t="s">
        <v>93</v>
      </c>
      <c r="B47" s="52" t="s">
        <v>267</v>
      </c>
      <c r="C47" s="52" t="s">
        <v>267</v>
      </c>
      <c r="D47" s="52" t="s">
        <v>267</v>
      </c>
      <c r="E47" s="58" t="s">
        <v>267</v>
      </c>
      <c r="F47" s="35" t="s">
        <v>263</v>
      </c>
      <c r="G47" s="52" t="s">
        <v>267</v>
      </c>
      <c r="H47" s="53"/>
      <c r="I47" s="52" t="s">
        <v>267</v>
      </c>
      <c r="J47" s="56"/>
      <c r="L47" s="34" t="s">
        <v>93</v>
      </c>
      <c r="M47" s="52" t="s">
        <v>267</v>
      </c>
      <c r="N47" s="52" t="s">
        <v>267</v>
      </c>
      <c r="O47" s="52" t="s">
        <v>267</v>
      </c>
      <c r="P47" s="52" t="s">
        <v>267</v>
      </c>
      <c r="Q47" s="35" t="s">
        <v>138</v>
      </c>
      <c r="R47" s="52" t="s">
        <v>267</v>
      </c>
      <c r="S47" s="53"/>
      <c r="T47" s="52" t="s">
        <v>267</v>
      </c>
      <c r="U47" s="54" t="s">
        <v>267</v>
      </c>
    </row>
    <row r="48" spans="1:21" ht="16.5" x14ac:dyDescent="0.3">
      <c r="A48" s="34" t="s">
        <v>94</v>
      </c>
      <c r="B48" s="52" t="s">
        <v>267</v>
      </c>
      <c r="C48" s="52" t="s">
        <v>267</v>
      </c>
      <c r="D48" s="52" t="s">
        <v>267</v>
      </c>
      <c r="E48" s="58" t="s">
        <v>267</v>
      </c>
      <c r="F48" s="35" t="s">
        <v>158</v>
      </c>
      <c r="G48" s="52" t="s">
        <v>267</v>
      </c>
      <c r="H48" s="52" t="s">
        <v>267</v>
      </c>
      <c r="I48" s="52" t="s">
        <v>267</v>
      </c>
      <c r="J48" s="54" t="s">
        <v>267</v>
      </c>
      <c r="L48" s="34" t="s">
        <v>94</v>
      </c>
      <c r="M48" s="52" t="s">
        <v>267</v>
      </c>
      <c r="N48" s="52" t="s">
        <v>267</v>
      </c>
      <c r="O48" s="52" t="s">
        <v>267</v>
      </c>
      <c r="P48" s="52" t="s">
        <v>267</v>
      </c>
      <c r="Q48" s="35" t="s">
        <v>145</v>
      </c>
      <c r="R48" s="52" t="s">
        <v>267</v>
      </c>
      <c r="S48" s="53"/>
      <c r="T48" s="53"/>
      <c r="U48" s="54" t="s">
        <v>267</v>
      </c>
    </row>
    <row r="49" spans="1:33" ht="16.5" x14ac:dyDescent="0.3">
      <c r="A49" s="34" t="s">
        <v>91</v>
      </c>
      <c r="B49" s="52" t="s">
        <v>267</v>
      </c>
      <c r="C49" s="52" t="s">
        <v>267</v>
      </c>
      <c r="D49" s="52" t="s">
        <v>267</v>
      </c>
      <c r="E49" s="58" t="s">
        <v>267</v>
      </c>
      <c r="F49" s="35" t="s">
        <v>153</v>
      </c>
      <c r="G49" s="52" t="s">
        <v>267</v>
      </c>
      <c r="H49" s="52" t="s">
        <v>267</v>
      </c>
      <c r="I49" s="52" t="s">
        <v>267</v>
      </c>
      <c r="J49" s="54" t="s">
        <v>267</v>
      </c>
      <c r="L49" s="34" t="s">
        <v>91</v>
      </c>
      <c r="M49" s="52" t="s">
        <v>267</v>
      </c>
      <c r="N49" s="52" t="s">
        <v>267</v>
      </c>
      <c r="O49" s="52" t="s">
        <v>267</v>
      </c>
      <c r="P49" s="52" t="s">
        <v>267</v>
      </c>
      <c r="Q49" s="35" t="s">
        <v>141</v>
      </c>
      <c r="R49" s="52" t="s">
        <v>267</v>
      </c>
      <c r="S49" s="52" t="s">
        <v>267</v>
      </c>
      <c r="T49" s="52" t="s">
        <v>267</v>
      </c>
      <c r="U49" s="54" t="s">
        <v>267</v>
      </c>
    </row>
    <row r="50" spans="1:33" ht="16.5" x14ac:dyDescent="0.3">
      <c r="A50" s="34" t="s">
        <v>92</v>
      </c>
      <c r="B50" s="52" t="s">
        <v>267</v>
      </c>
      <c r="C50" s="52" t="s">
        <v>267</v>
      </c>
      <c r="D50" s="52" t="s">
        <v>267</v>
      </c>
      <c r="E50" s="58" t="s">
        <v>267</v>
      </c>
      <c r="F50" s="35" t="s">
        <v>159</v>
      </c>
      <c r="G50" s="52" t="s">
        <v>267</v>
      </c>
      <c r="H50" s="52" t="s">
        <v>267</v>
      </c>
      <c r="I50" s="52" t="s">
        <v>267</v>
      </c>
      <c r="J50" s="54" t="s">
        <v>267</v>
      </c>
      <c r="L50" s="34" t="s">
        <v>92</v>
      </c>
      <c r="M50" s="52" t="s">
        <v>267</v>
      </c>
      <c r="N50" s="52" t="s">
        <v>267</v>
      </c>
      <c r="O50" s="52" t="s">
        <v>267</v>
      </c>
      <c r="P50" s="52" t="s">
        <v>267</v>
      </c>
      <c r="Q50" s="35" t="s">
        <v>139</v>
      </c>
      <c r="R50" s="52" t="s">
        <v>267</v>
      </c>
      <c r="S50" s="52" t="s">
        <v>267</v>
      </c>
      <c r="T50" s="52" t="s">
        <v>267</v>
      </c>
      <c r="U50" s="54" t="s">
        <v>267</v>
      </c>
    </row>
    <row r="51" spans="1:33" ht="16.5" x14ac:dyDescent="0.3">
      <c r="A51" s="34" t="s">
        <v>280</v>
      </c>
      <c r="B51" s="53"/>
      <c r="C51" s="53"/>
      <c r="D51" s="53"/>
      <c r="E51" s="58" t="s">
        <v>267</v>
      </c>
      <c r="F51" s="35" t="s">
        <v>169</v>
      </c>
      <c r="G51" s="52" t="s">
        <v>267</v>
      </c>
      <c r="H51" s="53"/>
      <c r="I51" s="52" t="s">
        <v>267</v>
      </c>
      <c r="J51" s="54" t="s">
        <v>267</v>
      </c>
      <c r="L51" s="34" t="s">
        <v>280</v>
      </c>
      <c r="M51" s="53"/>
      <c r="N51" s="53"/>
      <c r="O51" s="53"/>
      <c r="P51" s="52" t="s">
        <v>267</v>
      </c>
      <c r="Q51" s="35" t="s">
        <v>143</v>
      </c>
      <c r="R51" s="52" t="s">
        <v>267</v>
      </c>
      <c r="S51" s="52" t="s">
        <v>267</v>
      </c>
      <c r="T51" s="52" t="s">
        <v>267</v>
      </c>
      <c r="U51" s="54" t="s">
        <v>267</v>
      </c>
    </row>
    <row r="52" spans="1:33" ht="16.5" x14ac:dyDescent="0.3">
      <c r="A52" s="34" t="s">
        <v>96</v>
      </c>
      <c r="B52" s="52" t="s">
        <v>267</v>
      </c>
      <c r="C52" s="53"/>
      <c r="D52" s="52" t="s">
        <v>267</v>
      </c>
      <c r="E52" s="58" t="s">
        <v>267</v>
      </c>
      <c r="F52" s="35" t="s">
        <v>160</v>
      </c>
      <c r="G52" s="52" t="s">
        <v>267</v>
      </c>
      <c r="H52" s="52" t="s">
        <v>267</v>
      </c>
      <c r="I52" s="52" t="s">
        <v>267</v>
      </c>
      <c r="J52" s="54" t="s">
        <v>267</v>
      </c>
      <c r="L52" s="34" t="s">
        <v>96</v>
      </c>
      <c r="M52" s="52" t="s">
        <v>267</v>
      </c>
      <c r="N52" s="53"/>
      <c r="O52" s="52" t="s">
        <v>267</v>
      </c>
      <c r="P52" s="52" t="s">
        <v>267</v>
      </c>
      <c r="Q52" s="35" t="s">
        <v>144</v>
      </c>
      <c r="R52" s="52" t="s">
        <v>267</v>
      </c>
      <c r="S52" s="52" t="s">
        <v>267</v>
      </c>
      <c r="T52" s="52" t="s">
        <v>267</v>
      </c>
      <c r="U52" s="54" t="s">
        <v>267</v>
      </c>
    </row>
    <row r="53" spans="1:33" ht="17.25" thickBot="1" x14ac:dyDescent="0.35">
      <c r="A53" s="34" t="s">
        <v>89</v>
      </c>
      <c r="B53" s="52" t="s">
        <v>267</v>
      </c>
      <c r="C53" s="52" t="s">
        <v>267</v>
      </c>
      <c r="D53" s="52" t="s">
        <v>267</v>
      </c>
      <c r="E53" s="58" t="s">
        <v>267</v>
      </c>
      <c r="F53" s="35" t="s">
        <v>166</v>
      </c>
      <c r="G53" s="52" t="s">
        <v>267</v>
      </c>
      <c r="H53" s="52" t="s">
        <v>267</v>
      </c>
      <c r="I53" s="52" t="s">
        <v>267</v>
      </c>
      <c r="J53" s="54" t="s">
        <v>267</v>
      </c>
      <c r="L53" s="42" t="s">
        <v>89</v>
      </c>
      <c r="M53" s="61" t="s">
        <v>267</v>
      </c>
      <c r="N53" s="61" t="s">
        <v>267</v>
      </c>
      <c r="O53" s="61" t="s">
        <v>267</v>
      </c>
      <c r="P53" s="61" t="s">
        <v>267</v>
      </c>
      <c r="Q53" s="46" t="s">
        <v>142</v>
      </c>
      <c r="R53" s="61" t="s">
        <v>267</v>
      </c>
      <c r="S53" s="64"/>
      <c r="T53" s="61" t="s">
        <v>267</v>
      </c>
      <c r="U53" s="63" t="s">
        <v>267</v>
      </c>
    </row>
    <row r="54" spans="1:33" ht="15.75" thickBot="1" x14ac:dyDescent="0.3">
      <c r="A54" s="60" t="s">
        <v>494</v>
      </c>
      <c r="B54" s="60"/>
      <c r="C54" s="60"/>
      <c r="D54" s="60"/>
      <c r="E54" s="60"/>
      <c r="F54" s="60"/>
      <c r="G54" s="60"/>
      <c r="H54" s="60"/>
      <c r="I54" s="60"/>
      <c r="J54" s="60"/>
      <c r="L54" s="60" t="s">
        <v>494</v>
      </c>
      <c r="M54" s="60"/>
      <c r="N54" s="60"/>
      <c r="O54" s="60"/>
      <c r="P54" s="60"/>
      <c r="Q54" s="60"/>
      <c r="R54" s="60"/>
      <c r="S54" s="60"/>
      <c r="T54" s="60"/>
      <c r="U54" s="60"/>
    </row>
    <row r="55" spans="1:33" ht="17.25" thickBot="1" x14ac:dyDescent="0.35">
      <c r="A55" s="34" t="s">
        <v>136</v>
      </c>
      <c r="B55" s="52" t="s">
        <v>267</v>
      </c>
      <c r="C55" s="52" t="s">
        <v>267</v>
      </c>
      <c r="D55" s="52" t="s">
        <v>267</v>
      </c>
      <c r="E55" s="58" t="s">
        <v>267</v>
      </c>
      <c r="F55" s="35" t="s">
        <v>161</v>
      </c>
      <c r="G55" s="52" t="s">
        <v>267</v>
      </c>
      <c r="H55" s="52" t="s">
        <v>267</v>
      </c>
      <c r="I55" s="52" t="s">
        <v>267</v>
      </c>
      <c r="J55" s="54" t="s">
        <v>267</v>
      </c>
      <c r="X55" s="31"/>
      <c r="Y55" s="32"/>
      <c r="Z55" s="32"/>
      <c r="AA55" s="32"/>
      <c r="AB55" s="32"/>
      <c r="AC55" s="32"/>
      <c r="AD55" s="32"/>
      <c r="AE55" s="32"/>
      <c r="AF55" s="32"/>
      <c r="AG55" s="33"/>
    </row>
    <row r="56" spans="1:33" ht="16.5" x14ac:dyDescent="0.3">
      <c r="A56" s="34" t="s">
        <v>97</v>
      </c>
      <c r="B56" s="52" t="s">
        <v>267</v>
      </c>
      <c r="C56" s="53"/>
      <c r="D56" s="52" t="s">
        <v>267</v>
      </c>
      <c r="E56" s="58" t="s">
        <v>267</v>
      </c>
      <c r="F56" s="35" t="s">
        <v>162</v>
      </c>
      <c r="G56" s="52" t="s">
        <v>267</v>
      </c>
      <c r="H56" s="52" t="s">
        <v>267</v>
      </c>
      <c r="I56" s="52" t="s">
        <v>267</v>
      </c>
      <c r="J56" s="54" t="s">
        <v>267</v>
      </c>
      <c r="L56" s="31" t="s">
        <v>49</v>
      </c>
      <c r="M56" s="32" t="s">
        <v>306</v>
      </c>
      <c r="N56" s="32" t="s">
        <v>51</v>
      </c>
      <c r="O56" s="32" t="s">
        <v>53</v>
      </c>
      <c r="P56" s="65" t="s">
        <v>307</v>
      </c>
      <c r="Q56" s="32" t="s">
        <v>49</v>
      </c>
      <c r="R56" s="32" t="s">
        <v>306</v>
      </c>
      <c r="S56" s="32" t="s">
        <v>51</v>
      </c>
      <c r="T56" s="32" t="s">
        <v>53</v>
      </c>
      <c r="U56" s="33" t="s">
        <v>307</v>
      </c>
      <c r="V56" s="67"/>
      <c r="W56" s="67"/>
      <c r="X56" s="34"/>
      <c r="Y56" s="52"/>
      <c r="Z56" s="52"/>
      <c r="AA56" s="52"/>
      <c r="AB56" s="52"/>
      <c r="AC56" s="35"/>
      <c r="AD56" s="52"/>
      <c r="AE56" s="52"/>
      <c r="AF56" s="52"/>
      <c r="AG56" s="54"/>
    </row>
    <row r="57" spans="1:33" ht="16.5" x14ac:dyDescent="0.3">
      <c r="A57" s="34" t="s">
        <v>98</v>
      </c>
      <c r="B57" s="52" t="s">
        <v>267</v>
      </c>
      <c r="C57" s="53"/>
      <c r="D57" s="53"/>
      <c r="E57" s="59"/>
      <c r="F57" s="35" t="s">
        <v>164</v>
      </c>
      <c r="G57" s="52" t="s">
        <v>267</v>
      </c>
      <c r="H57" s="53"/>
      <c r="I57" s="53"/>
      <c r="J57" s="54" t="s">
        <v>267</v>
      </c>
      <c r="L57" s="34" t="s">
        <v>140</v>
      </c>
      <c r="M57" s="52" t="s">
        <v>267</v>
      </c>
      <c r="N57" s="53"/>
      <c r="O57" s="53"/>
      <c r="P57" s="59"/>
      <c r="Q57" s="35" t="s">
        <v>195</v>
      </c>
      <c r="R57" s="52" t="s">
        <v>267</v>
      </c>
      <c r="S57" s="52" t="s">
        <v>267</v>
      </c>
      <c r="T57" s="52" t="s">
        <v>267</v>
      </c>
      <c r="U57" s="54" t="s">
        <v>267</v>
      </c>
      <c r="V57" s="70"/>
      <c r="W57" s="70"/>
      <c r="X57" s="34"/>
      <c r="Y57" s="52"/>
      <c r="Z57" s="52"/>
      <c r="AA57" s="52"/>
      <c r="AB57" s="52"/>
      <c r="AC57" s="35"/>
      <c r="AD57" s="52"/>
      <c r="AE57" s="53"/>
      <c r="AF57" s="52"/>
      <c r="AG57" s="54"/>
    </row>
    <row r="58" spans="1:33" ht="16.5" x14ac:dyDescent="0.3">
      <c r="A58" s="34" t="s">
        <v>100</v>
      </c>
      <c r="B58" s="52" t="s">
        <v>267</v>
      </c>
      <c r="C58" s="53"/>
      <c r="D58" s="52" t="s">
        <v>267</v>
      </c>
      <c r="E58" s="58" t="s">
        <v>267</v>
      </c>
      <c r="F58" s="35" t="s">
        <v>167</v>
      </c>
      <c r="G58" s="52" t="s">
        <v>267</v>
      </c>
      <c r="H58" s="53"/>
      <c r="I58" s="52" t="s">
        <v>267</v>
      </c>
      <c r="J58" s="54" t="s">
        <v>267</v>
      </c>
      <c r="L58" s="34" t="s">
        <v>146</v>
      </c>
      <c r="M58" s="52" t="s">
        <v>267</v>
      </c>
      <c r="N58" s="52" t="s">
        <v>267</v>
      </c>
      <c r="O58" s="52" t="s">
        <v>267</v>
      </c>
      <c r="P58" s="58" t="s">
        <v>267</v>
      </c>
      <c r="Q58" s="35" t="s">
        <v>193</v>
      </c>
      <c r="R58" s="52" t="s">
        <v>267</v>
      </c>
      <c r="S58" s="52" t="s">
        <v>267</v>
      </c>
      <c r="T58" s="52" t="s">
        <v>267</v>
      </c>
      <c r="U58" s="54" t="s">
        <v>267</v>
      </c>
      <c r="V58" s="70"/>
      <c r="W58" s="70"/>
      <c r="X58" s="34"/>
      <c r="Y58" s="52"/>
      <c r="Z58" s="52"/>
      <c r="AA58" s="52"/>
      <c r="AB58" s="52"/>
      <c r="AC58" s="35"/>
      <c r="AD58" s="52"/>
      <c r="AE58" s="53"/>
      <c r="AF58" s="53"/>
      <c r="AG58" s="56"/>
    </row>
    <row r="59" spans="1:33" ht="16.5" x14ac:dyDescent="0.3">
      <c r="A59" s="34" t="s">
        <v>101</v>
      </c>
      <c r="B59" s="52" t="s">
        <v>267</v>
      </c>
      <c r="C59" s="53"/>
      <c r="D59" s="52" t="s">
        <v>267</v>
      </c>
      <c r="E59" s="58" t="s">
        <v>267</v>
      </c>
      <c r="F59" s="35" t="s">
        <v>168</v>
      </c>
      <c r="G59" s="52" t="s">
        <v>267</v>
      </c>
      <c r="H59" s="53"/>
      <c r="I59" s="52" t="s">
        <v>267</v>
      </c>
      <c r="J59" s="54" t="s">
        <v>267</v>
      </c>
      <c r="L59" s="34" t="s">
        <v>147</v>
      </c>
      <c r="M59" s="52" t="s">
        <v>267</v>
      </c>
      <c r="N59" s="52" t="s">
        <v>267</v>
      </c>
      <c r="O59" s="52" t="s">
        <v>267</v>
      </c>
      <c r="P59" s="58" t="s">
        <v>267</v>
      </c>
      <c r="Q59" s="35" t="s">
        <v>194</v>
      </c>
      <c r="R59" s="52" t="s">
        <v>267</v>
      </c>
      <c r="S59" s="52" t="s">
        <v>267</v>
      </c>
      <c r="T59" s="52" t="s">
        <v>267</v>
      </c>
      <c r="U59" s="54" t="s">
        <v>267</v>
      </c>
      <c r="V59" s="70"/>
      <c r="W59" s="69"/>
      <c r="X59" s="34"/>
      <c r="Y59" s="52"/>
      <c r="Z59" s="53"/>
      <c r="AA59" s="53"/>
      <c r="AB59" s="52"/>
      <c r="AC59" s="35"/>
      <c r="AD59" s="52"/>
      <c r="AE59" s="53"/>
      <c r="AF59" s="52"/>
      <c r="AG59" s="54"/>
    </row>
    <row r="60" spans="1:33" ht="16.5" x14ac:dyDescent="0.3">
      <c r="A60" s="57" t="s">
        <v>270</v>
      </c>
      <c r="B60" s="53"/>
      <c r="C60" s="53"/>
      <c r="D60" s="52" t="s">
        <v>267</v>
      </c>
      <c r="E60" s="59"/>
      <c r="F60" s="35" t="s">
        <v>170</v>
      </c>
      <c r="G60" s="52" t="s">
        <v>267</v>
      </c>
      <c r="H60" s="53"/>
      <c r="I60" s="53"/>
      <c r="J60" s="54" t="s">
        <v>267</v>
      </c>
      <c r="L60" s="34" t="s">
        <v>148</v>
      </c>
      <c r="M60" s="52" t="s">
        <v>267</v>
      </c>
      <c r="N60" s="52" t="s">
        <v>267</v>
      </c>
      <c r="O60" s="52" t="s">
        <v>267</v>
      </c>
      <c r="P60" s="58" t="s">
        <v>267</v>
      </c>
      <c r="Q60" s="35" t="s">
        <v>292</v>
      </c>
      <c r="R60" s="53"/>
      <c r="S60" s="53"/>
      <c r="T60" s="53"/>
      <c r="U60" s="54" t="s">
        <v>267</v>
      </c>
      <c r="V60" s="70"/>
      <c r="W60" s="69"/>
      <c r="X60" s="34"/>
      <c r="Y60" s="52"/>
      <c r="Z60" s="53"/>
      <c r="AA60" s="53"/>
      <c r="AB60" s="52"/>
      <c r="AC60" s="35"/>
      <c r="AD60" s="52"/>
      <c r="AE60" s="53"/>
      <c r="AF60" s="52"/>
      <c r="AG60" s="54"/>
    </row>
    <row r="61" spans="1:33" ht="16.5" x14ac:dyDescent="0.3">
      <c r="A61" s="34" t="s">
        <v>105</v>
      </c>
      <c r="B61" s="52" t="s">
        <v>267</v>
      </c>
      <c r="C61" s="53"/>
      <c r="D61" s="52" t="s">
        <v>267</v>
      </c>
      <c r="E61" s="58" t="s">
        <v>267</v>
      </c>
      <c r="F61" s="35" t="s">
        <v>175</v>
      </c>
      <c r="G61" s="52" t="s">
        <v>267</v>
      </c>
      <c r="H61" s="52" t="s">
        <v>267</v>
      </c>
      <c r="I61" s="52" t="s">
        <v>267</v>
      </c>
      <c r="J61" s="54" t="s">
        <v>267</v>
      </c>
      <c r="L61" s="34" t="s">
        <v>150</v>
      </c>
      <c r="M61" s="52" t="s">
        <v>267</v>
      </c>
      <c r="N61" s="53"/>
      <c r="O61" s="52" t="s">
        <v>267</v>
      </c>
      <c r="P61" s="58" t="s">
        <v>267</v>
      </c>
      <c r="Q61" s="35" t="s">
        <v>291</v>
      </c>
      <c r="R61" s="53"/>
      <c r="S61" s="53"/>
      <c r="T61" s="53"/>
      <c r="U61" s="54" t="s">
        <v>267</v>
      </c>
      <c r="V61" s="69"/>
      <c r="W61" s="69"/>
      <c r="X61" s="34"/>
      <c r="Y61" s="52"/>
      <c r="Z61" s="52"/>
      <c r="AA61" s="52"/>
      <c r="AB61" s="52"/>
      <c r="AC61" s="55"/>
      <c r="AD61" s="53"/>
      <c r="AE61" s="53"/>
      <c r="AF61" s="52"/>
      <c r="AG61" s="56"/>
    </row>
    <row r="62" spans="1:33" ht="16.5" x14ac:dyDescent="0.3">
      <c r="A62" s="34" t="s">
        <v>103</v>
      </c>
      <c r="B62" s="52" t="s">
        <v>267</v>
      </c>
      <c r="C62" s="52" t="s">
        <v>267</v>
      </c>
      <c r="D62" s="52" t="s">
        <v>267</v>
      </c>
      <c r="E62" s="58" t="s">
        <v>267</v>
      </c>
      <c r="F62" s="35" t="s">
        <v>189</v>
      </c>
      <c r="G62" s="52" t="s">
        <v>267</v>
      </c>
      <c r="H62" s="53"/>
      <c r="I62" s="52" t="s">
        <v>267</v>
      </c>
      <c r="J62" s="54" t="s">
        <v>267</v>
      </c>
      <c r="L62" s="34" t="s">
        <v>149</v>
      </c>
      <c r="M62" s="52" t="s">
        <v>267</v>
      </c>
      <c r="N62" s="52" t="s">
        <v>267</v>
      </c>
      <c r="O62" s="52" t="s">
        <v>267</v>
      </c>
      <c r="P62" s="58" t="s">
        <v>267</v>
      </c>
      <c r="Q62" s="35" t="s">
        <v>179</v>
      </c>
      <c r="R62" s="52" t="s">
        <v>267</v>
      </c>
      <c r="S62" s="52" t="s">
        <v>267</v>
      </c>
      <c r="T62" s="52" t="s">
        <v>267</v>
      </c>
      <c r="U62" s="54" t="s">
        <v>267</v>
      </c>
      <c r="V62" s="70"/>
      <c r="W62" s="70"/>
      <c r="X62" s="34"/>
      <c r="Y62" s="52"/>
      <c r="Z62" s="53"/>
      <c r="AA62" s="52"/>
      <c r="AB62" s="52"/>
      <c r="AC62" s="35"/>
      <c r="AD62" s="52"/>
      <c r="AE62" s="53"/>
      <c r="AF62" s="52"/>
      <c r="AG62" s="54"/>
    </row>
    <row r="63" spans="1:33" ht="16.5" x14ac:dyDescent="0.3">
      <c r="A63" s="34" t="s">
        <v>104</v>
      </c>
      <c r="B63" s="52" t="s">
        <v>267</v>
      </c>
      <c r="C63" s="53"/>
      <c r="D63" s="53"/>
      <c r="E63" s="58" t="s">
        <v>267</v>
      </c>
      <c r="F63" s="35" t="s">
        <v>190</v>
      </c>
      <c r="G63" s="52" t="s">
        <v>267</v>
      </c>
      <c r="H63" s="52" t="s">
        <v>267</v>
      </c>
      <c r="I63" s="52" t="s">
        <v>267</v>
      </c>
      <c r="J63" s="54" t="s">
        <v>267</v>
      </c>
      <c r="L63" s="34" t="s">
        <v>151</v>
      </c>
      <c r="M63" s="52" t="s">
        <v>267</v>
      </c>
      <c r="N63" s="53"/>
      <c r="O63" s="52" t="s">
        <v>267</v>
      </c>
      <c r="P63" s="58" t="s">
        <v>267</v>
      </c>
      <c r="Q63" s="35" t="s">
        <v>185</v>
      </c>
      <c r="R63" s="52" t="s">
        <v>267</v>
      </c>
      <c r="S63" s="53"/>
      <c r="T63" s="53"/>
      <c r="U63" s="54" t="s">
        <v>267</v>
      </c>
      <c r="V63" s="70"/>
      <c r="W63" s="70"/>
      <c r="X63" s="34"/>
      <c r="Y63" s="52"/>
      <c r="Z63" s="52"/>
      <c r="AA63" s="52"/>
      <c r="AB63" s="52"/>
      <c r="AC63" s="35"/>
      <c r="AD63" s="52"/>
      <c r="AE63" s="52"/>
      <c r="AF63" s="52"/>
      <c r="AG63" s="54"/>
    </row>
    <row r="64" spans="1:33" ht="16.5" x14ac:dyDescent="0.3">
      <c r="A64" s="34" t="s">
        <v>106</v>
      </c>
      <c r="B64" s="52" t="s">
        <v>267</v>
      </c>
      <c r="C64" s="53"/>
      <c r="D64" s="52" t="s">
        <v>267</v>
      </c>
      <c r="E64" s="58" t="s">
        <v>267</v>
      </c>
      <c r="F64" s="35" t="s">
        <v>176</v>
      </c>
      <c r="G64" s="52" t="s">
        <v>267</v>
      </c>
      <c r="H64" s="53"/>
      <c r="I64" s="53"/>
      <c r="J64" s="54" t="s">
        <v>267</v>
      </c>
      <c r="L64" s="34" t="s">
        <v>152</v>
      </c>
      <c r="M64" s="52" t="s">
        <v>267</v>
      </c>
      <c r="N64" s="52" t="s">
        <v>267</v>
      </c>
      <c r="O64" s="52" t="s">
        <v>267</v>
      </c>
      <c r="P64" s="58" t="s">
        <v>267</v>
      </c>
      <c r="Q64" s="35" t="s">
        <v>197</v>
      </c>
      <c r="R64" s="52" t="s">
        <v>267</v>
      </c>
      <c r="S64" s="53"/>
      <c r="T64" s="52" t="s">
        <v>267</v>
      </c>
      <c r="U64" s="54" t="s">
        <v>267</v>
      </c>
      <c r="V64" s="70"/>
      <c r="W64" s="69"/>
      <c r="X64" s="34"/>
      <c r="Y64" s="52"/>
      <c r="Z64" s="52"/>
      <c r="AA64" s="52"/>
      <c r="AB64" s="52"/>
      <c r="AC64" s="35"/>
      <c r="AD64" s="52"/>
      <c r="AE64" s="53"/>
      <c r="AF64" s="53"/>
      <c r="AG64" s="54"/>
    </row>
    <row r="65" spans="1:33" ht="16.5" x14ac:dyDescent="0.3">
      <c r="A65" s="34" t="s">
        <v>108</v>
      </c>
      <c r="B65" s="52" t="s">
        <v>267</v>
      </c>
      <c r="C65" s="52" t="s">
        <v>267</v>
      </c>
      <c r="D65" s="52" t="s">
        <v>267</v>
      </c>
      <c r="E65" s="58" t="s">
        <v>267</v>
      </c>
      <c r="F65" s="35" t="s">
        <v>180</v>
      </c>
      <c r="G65" s="52" t="s">
        <v>267</v>
      </c>
      <c r="H65" s="52" t="s">
        <v>267</v>
      </c>
      <c r="I65" s="52" t="s">
        <v>267</v>
      </c>
      <c r="J65" s="54" t="s">
        <v>267</v>
      </c>
      <c r="L65" s="34" t="s">
        <v>155</v>
      </c>
      <c r="M65" s="52" t="s">
        <v>267</v>
      </c>
      <c r="N65" s="53"/>
      <c r="O65" s="53"/>
      <c r="P65" s="58" t="s">
        <v>267</v>
      </c>
      <c r="Q65" s="35" t="s">
        <v>294</v>
      </c>
      <c r="R65" s="53"/>
      <c r="S65" s="53"/>
      <c r="T65" s="53"/>
      <c r="U65" s="54" t="s">
        <v>267</v>
      </c>
      <c r="V65" s="69"/>
      <c r="W65" s="69"/>
      <c r="X65" s="34"/>
      <c r="Y65" s="52"/>
      <c r="Z65" s="53"/>
      <c r="AA65" s="53"/>
      <c r="AB65" s="52"/>
      <c r="AC65" s="35"/>
      <c r="AD65" s="52"/>
      <c r="AE65" s="53"/>
      <c r="AF65" s="52"/>
      <c r="AG65" s="54"/>
    </row>
    <row r="66" spans="1:33" ht="16.5" x14ac:dyDescent="0.3">
      <c r="A66" s="34" t="s">
        <v>109</v>
      </c>
      <c r="B66" s="52" t="s">
        <v>267</v>
      </c>
      <c r="C66" s="52" t="s">
        <v>267</v>
      </c>
      <c r="D66" s="52" t="s">
        <v>267</v>
      </c>
      <c r="E66" s="58" t="s">
        <v>267</v>
      </c>
      <c r="F66" s="35" t="s">
        <v>181</v>
      </c>
      <c r="G66" s="52" t="s">
        <v>267</v>
      </c>
      <c r="H66" s="52" t="s">
        <v>267</v>
      </c>
      <c r="I66" s="53"/>
      <c r="J66" s="54" t="s">
        <v>267</v>
      </c>
      <c r="L66" s="34" t="s">
        <v>210</v>
      </c>
      <c r="M66" s="52" t="s">
        <v>267</v>
      </c>
      <c r="N66" s="53"/>
      <c r="O66" s="52" t="s">
        <v>267</v>
      </c>
      <c r="P66" s="58" t="s">
        <v>267</v>
      </c>
      <c r="Q66" s="35" t="s">
        <v>201</v>
      </c>
      <c r="R66" s="52" t="s">
        <v>267</v>
      </c>
      <c r="S66" s="53"/>
      <c r="T66" s="52" t="s">
        <v>267</v>
      </c>
      <c r="U66" s="54" t="s">
        <v>267</v>
      </c>
      <c r="V66" s="69"/>
      <c r="W66" s="69"/>
      <c r="X66" s="34"/>
      <c r="Y66" s="52"/>
      <c r="Z66" s="52"/>
      <c r="AA66" s="52"/>
      <c r="AB66" s="52"/>
      <c r="AC66" s="35"/>
      <c r="AD66" s="52"/>
      <c r="AE66" s="52"/>
      <c r="AF66" s="52"/>
      <c r="AG66" s="54"/>
    </row>
    <row r="67" spans="1:33" ht="16.5" x14ac:dyDescent="0.3">
      <c r="A67" s="34" t="s">
        <v>225</v>
      </c>
      <c r="B67" s="52" t="s">
        <v>267</v>
      </c>
      <c r="C67" s="52" t="s">
        <v>267</v>
      </c>
      <c r="D67" s="52" t="s">
        <v>267</v>
      </c>
      <c r="E67" s="58" t="s">
        <v>267</v>
      </c>
      <c r="F67" s="35" t="s">
        <v>178</v>
      </c>
      <c r="G67" s="52" t="s">
        <v>267</v>
      </c>
      <c r="H67" s="53"/>
      <c r="I67" s="53"/>
      <c r="J67" s="54" t="s">
        <v>267</v>
      </c>
      <c r="L67" s="34" t="s">
        <v>157</v>
      </c>
      <c r="M67" s="52" t="s">
        <v>267</v>
      </c>
      <c r="N67" s="53"/>
      <c r="O67" s="52" t="s">
        <v>267</v>
      </c>
      <c r="P67" s="58" t="s">
        <v>267</v>
      </c>
      <c r="Q67" s="35" t="s">
        <v>202</v>
      </c>
      <c r="R67" s="52" t="s">
        <v>267</v>
      </c>
      <c r="S67" s="52" t="s">
        <v>267</v>
      </c>
      <c r="T67" s="52" t="s">
        <v>267</v>
      </c>
      <c r="U67" s="54" t="s">
        <v>267</v>
      </c>
      <c r="V67" s="69"/>
      <c r="W67" s="69"/>
      <c r="X67" s="34"/>
      <c r="Y67" s="52"/>
      <c r="Z67" s="53"/>
      <c r="AA67" s="52"/>
      <c r="AB67" s="52"/>
      <c r="AC67" s="35"/>
      <c r="AD67" s="52"/>
      <c r="AE67" s="52"/>
      <c r="AF67" s="52"/>
      <c r="AG67" s="54"/>
    </row>
    <row r="68" spans="1:33" ht="16.5" x14ac:dyDescent="0.3">
      <c r="A68" s="34" t="s">
        <v>127</v>
      </c>
      <c r="B68" s="52" t="s">
        <v>267</v>
      </c>
      <c r="C68" s="53"/>
      <c r="D68" s="52" t="s">
        <v>267</v>
      </c>
      <c r="E68" s="58" t="s">
        <v>267</v>
      </c>
      <c r="F68" s="35" t="s">
        <v>289</v>
      </c>
      <c r="G68" s="53"/>
      <c r="H68" s="53"/>
      <c r="I68" s="53"/>
      <c r="J68" s="54" t="s">
        <v>267</v>
      </c>
      <c r="L68" s="34" t="s">
        <v>263</v>
      </c>
      <c r="M68" s="52" t="s">
        <v>267</v>
      </c>
      <c r="N68" s="53"/>
      <c r="O68" s="52" t="s">
        <v>267</v>
      </c>
      <c r="P68" s="59"/>
      <c r="Q68" s="35" t="s">
        <v>206</v>
      </c>
      <c r="R68" s="52" t="s">
        <v>267</v>
      </c>
      <c r="S68" s="53"/>
      <c r="T68" s="53"/>
      <c r="U68" s="54" t="s">
        <v>267</v>
      </c>
      <c r="V68" s="70"/>
      <c r="W68" s="69"/>
      <c r="X68" s="34"/>
      <c r="Y68" s="52"/>
      <c r="Z68" s="52"/>
      <c r="AA68" s="52"/>
      <c r="AB68" s="52"/>
      <c r="AC68" s="35"/>
      <c r="AD68" s="52"/>
      <c r="AE68" s="52"/>
      <c r="AF68" s="52"/>
      <c r="AG68" s="54"/>
    </row>
    <row r="69" spans="1:33" ht="16.5" x14ac:dyDescent="0.3">
      <c r="A69" s="34" t="s">
        <v>110</v>
      </c>
      <c r="B69" s="52" t="s">
        <v>267</v>
      </c>
      <c r="C69" s="52" t="s">
        <v>267</v>
      </c>
      <c r="D69" s="52" t="s">
        <v>267</v>
      </c>
      <c r="E69" s="58" t="s">
        <v>267</v>
      </c>
      <c r="F69" s="35" t="s">
        <v>187</v>
      </c>
      <c r="G69" s="52" t="s">
        <v>267</v>
      </c>
      <c r="H69" s="52" t="s">
        <v>267</v>
      </c>
      <c r="I69" s="52" t="s">
        <v>267</v>
      </c>
      <c r="J69" s="54" t="s">
        <v>267</v>
      </c>
      <c r="L69" s="34" t="s">
        <v>158</v>
      </c>
      <c r="M69" s="52" t="s">
        <v>267</v>
      </c>
      <c r="N69" s="52" t="s">
        <v>267</v>
      </c>
      <c r="O69" s="52" t="s">
        <v>267</v>
      </c>
      <c r="P69" s="58" t="s">
        <v>267</v>
      </c>
      <c r="Q69" s="35" t="s">
        <v>203</v>
      </c>
      <c r="R69" s="52" t="s">
        <v>267</v>
      </c>
      <c r="S69" s="52" t="s">
        <v>267</v>
      </c>
      <c r="T69" s="52" t="s">
        <v>267</v>
      </c>
      <c r="U69" s="54" t="s">
        <v>267</v>
      </c>
      <c r="V69" s="69"/>
      <c r="W69" s="69"/>
      <c r="X69" s="34"/>
      <c r="Y69" s="52"/>
      <c r="Z69" s="53"/>
      <c r="AA69" s="53"/>
      <c r="AB69" s="52"/>
      <c r="AC69" s="35"/>
      <c r="AD69" s="52"/>
      <c r="AE69" s="53"/>
      <c r="AF69" s="52"/>
      <c r="AG69" s="54"/>
    </row>
    <row r="70" spans="1:33" ht="16.5" x14ac:dyDescent="0.3">
      <c r="A70" s="34" t="s">
        <v>112</v>
      </c>
      <c r="B70" s="52" t="s">
        <v>267</v>
      </c>
      <c r="C70" s="53"/>
      <c r="D70" s="52" t="s">
        <v>267</v>
      </c>
      <c r="E70" s="58" t="s">
        <v>267</v>
      </c>
      <c r="F70" s="35" t="s">
        <v>188</v>
      </c>
      <c r="G70" s="52" t="s">
        <v>267</v>
      </c>
      <c r="H70" s="53"/>
      <c r="I70" s="52" t="s">
        <v>267</v>
      </c>
      <c r="J70" s="54" t="s">
        <v>267</v>
      </c>
      <c r="L70" s="34" t="s">
        <v>153</v>
      </c>
      <c r="M70" s="52" t="s">
        <v>267</v>
      </c>
      <c r="N70" s="52" t="s">
        <v>267</v>
      </c>
      <c r="O70" s="52" t="s">
        <v>267</v>
      </c>
      <c r="P70" s="58" t="s">
        <v>267</v>
      </c>
      <c r="Q70" s="35" t="s">
        <v>207</v>
      </c>
      <c r="R70" s="52" t="s">
        <v>267</v>
      </c>
      <c r="S70" s="52" t="s">
        <v>267</v>
      </c>
      <c r="T70" s="52" t="s">
        <v>267</v>
      </c>
      <c r="U70" s="54" t="s">
        <v>267</v>
      </c>
      <c r="V70" s="70"/>
      <c r="W70" s="70"/>
      <c r="X70" s="34"/>
      <c r="Y70" s="52"/>
      <c r="Z70" s="52"/>
      <c r="AA70" s="52"/>
      <c r="AB70" s="52"/>
      <c r="AC70" s="35"/>
      <c r="AD70" s="52"/>
      <c r="AE70" s="52"/>
      <c r="AF70" s="52"/>
      <c r="AG70" s="54"/>
    </row>
    <row r="71" spans="1:33" ht="16.5" x14ac:dyDescent="0.3">
      <c r="A71" s="34" t="s">
        <v>235</v>
      </c>
      <c r="B71" s="52" t="s">
        <v>267</v>
      </c>
      <c r="C71" s="52" t="s">
        <v>267</v>
      </c>
      <c r="D71" s="52" t="s">
        <v>267</v>
      </c>
      <c r="E71" s="58" t="s">
        <v>267</v>
      </c>
      <c r="F71" s="35" t="s">
        <v>290</v>
      </c>
      <c r="G71" s="53"/>
      <c r="H71" s="53"/>
      <c r="I71" s="53"/>
      <c r="J71" s="54" t="s">
        <v>267</v>
      </c>
      <c r="L71" s="34" t="s">
        <v>159</v>
      </c>
      <c r="M71" s="52" t="s">
        <v>267</v>
      </c>
      <c r="N71" s="52" t="s">
        <v>267</v>
      </c>
      <c r="O71" s="52" t="s">
        <v>267</v>
      </c>
      <c r="P71" s="58" t="s">
        <v>267</v>
      </c>
      <c r="Q71" s="35" t="s">
        <v>212</v>
      </c>
      <c r="R71" s="52" t="s">
        <v>267</v>
      </c>
      <c r="S71" s="52" t="s">
        <v>267</v>
      </c>
      <c r="T71" s="52" t="s">
        <v>267</v>
      </c>
      <c r="U71" s="54" t="s">
        <v>267</v>
      </c>
      <c r="V71" s="70"/>
      <c r="W71" s="69"/>
      <c r="X71" s="34"/>
      <c r="Y71" s="52"/>
      <c r="Z71" s="52"/>
      <c r="AA71" s="52"/>
      <c r="AB71" s="52"/>
      <c r="AC71" s="35"/>
      <c r="AD71" s="52"/>
      <c r="AE71" s="53"/>
      <c r="AF71" s="52"/>
      <c r="AG71" s="54"/>
    </row>
    <row r="72" spans="1:33" ht="17.25" thickBot="1" x14ac:dyDescent="0.35">
      <c r="A72" s="42" t="s">
        <v>113</v>
      </c>
      <c r="B72" s="61" t="s">
        <v>267</v>
      </c>
      <c r="C72" s="61" t="s">
        <v>267</v>
      </c>
      <c r="D72" s="61" t="s">
        <v>267</v>
      </c>
      <c r="E72" s="62" t="s">
        <v>267</v>
      </c>
      <c r="F72" s="46" t="s">
        <v>177</v>
      </c>
      <c r="G72" s="61" t="s">
        <v>267</v>
      </c>
      <c r="H72" s="61" t="s">
        <v>267</v>
      </c>
      <c r="I72" s="61" t="s">
        <v>267</v>
      </c>
      <c r="J72" s="63" t="s">
        <v>267</v>
      </c>
      <c r="L72" s="34" t="s">
        <v>169</v>
      </c>
      <c r="M72" s="52" t="s">
        <v>267</v>
      </c>
      <c r="N72" s="53"/>
      <c r="O72" s="52" t="s">
        <v>267</v>
      </c>
      <c r="P72" s="58" t="s">
        <v>267</v>
      </c>
      <c r="Q72" s="35" t="s">
        <v>204</v>
      </c>
      <c r="R72" s="52" t="s">
        <v>267</v>
      </c>
      <c r="S72" s="52" t="s">
        <v>267</v>
      </c>
      <c r="T72" s="52" t="s">
        <v>267</v>
      </c>
      <c r="U72" s="54" t="s">
        <v>267</v>
      </c>
      <c r="V72" s="70"/>
      <c r="W72" s="70"/>
      <c r="X72" s="34"/>
      <c r="Y72" s="52"/>
      <c r="Z72" s="53"/>
      <c r="AA72" s="53"/>
      <c r="AB72" s="52"/>
      <c r="AC72" s="35"/>
      <c r="AD72" s="52"/>
      <c r="AE72" s="52"/>
      <c r="AF72" s="52"/>
      <c r="AG72" s="54"/>
    </row>
    <row r="73" spans="1:33" ht="17.25" thickBot="1" x14ac:dyDescent="0.35">
      <c r="A73" s="60" t="s">
        <v>494</v>
      </c>
      <c r="B73" s="60"/>
      <c r="C73" s="60"/>
      <c r="D73" s="60"/>
      <c r="E73" s="60"/>
      <c r="F73" s="60"/>
      <c r="G73" s="60"/>
      <c r="H73" s="60"/>
      <c r="I73" s="60"/>
      <c r="J73" s="60"/>
      <c r="L73" s="34" t="s">
        <v>160</v>
      </c>
      <c r="M73" s="52" t="s">
        <v>267</v>
      </c>
      <c r="N73" s="52" t="s">
        <v>267</v>
      </c>
      <c r="O73" s="52" t="s">
        <v>267</v>
      </c>
      <c r="P73" s="58" t="s">
        <v>267</v>
      </c>
      <c r="Q73" s="35" t="s">
        <v>205</v>
      </c>
      <c r="R73" s="52" t="s">
        <v>267</v>
      </c>
      <c r="S73" s="52" t="s">
        <v>267</v>
      </c>
      <c r="T73" s="52" t="s">
        <v>267</v>
      </c>
      <c r="U73" s="54" t="s">
        <v>267</v>
      </c>
      <c r="V73" s="70"/>
      <c r="W73" s="70"/>
      <c r="X73" s="34"/>
      <c r="Y73" s="52"/>
      <c r="Z73" s="53"/>
      <c r="AA73" s="52"/>
      <c r="AB73" s="52"/>
      <c r="AC73" s="35"/>
      <c r="AD73" s="52"/>
      <c r="AE73" s="52"/>
      <c r="AF73" s="52"/>
      <c r="AG73" s="54"/>
    </row>
    <row r="74" spans="1:33" ht="16.5" x14ac:dyDescent="0.3">
      <c r="A74" s="31" t="s">
        <v>49</v>
      </c>
      <c r="B74" s="32" t="s">
        <v>306</v>
      </c>
      <c r="C74" s="32" t="s">
        <v>51</v>
      </c>
      <c r="D74" s="32" t="s">
        <v>53</v>
      </c>
      <c r="E74" s="65" t="s">
        <v>307</v>
      </c>
      <c r="F74" s="32" t="s">
        <v>49</v>
      </c>
      <c r="G74" s="32" t="s">
        <v>306</v>
      </c>
      <c r="H74" s="32" t="s">
        <v>51</v>
      </c>
      <c r="I74" s="32" t="s">
        <v>53</v>
      </c>
      <c r="J74" s="33" t="s">
        <v>307</v>
      </c>
      <c r="L74" s="34" t="s">
        <v>166</v>
      </c>
      <c r="M74" s="52" t="s">
        <v>267</v>
      </c>
      <c r="N74" s="52" t="s">
        <v>267</v>
      </c>
      <c r="O74" s="52" t="s">
        <v>267</v>
      </c>
      <c r="P74" s="58" t="s">
        <v>267</v>
      </c>
      <c r="Q74" s="35" t="s">
        <v>293</v>
      </c>
      <c r="R74" s="53"/>
      <c r="S74" s="53"/>
      <c r="T74" s="53"/>
      <c r="U74" s="54" t="s">
        <v>267</v>
      </c>
      <c r="V74" s="70"/>
      <c r="W74" s="70"/>
      <c r="X74" s="34"/>
      <c r="Y74" s="52"/>
      <c r="Z74" s="52"/>
      <c r="AA74" s="52"/>
      <c r="AB74" s="52"/>
      <c r="AC74" s="35"/>
      <c r="AD74" s="53"/>
      <c r="AE74" s="53"/>
      <c r="AF74" s="53"/>
      <c r="AG74" s="54"/>
    </row>
    <row r="75" spans="1:33" ht="16.5" x14ac:dyDescent="0.3">
      <c r="A75" s="34" t="s">
        <v>118</v>
      </c>
      <c r="B75" s="52" t="s">
        <v>267</v>
      </c>
      <c r="C75" s="53"/>
      <c r="D75" s="53"/>
      <c r="E75" s="58" t="s">
        <v>267</v>
      </c>
      <c r="F75" s="35" t="s">
        <v>236</v>
      </c>
      <c r="G75" s="52" t="s">
        <v>267</v>
      </c>
      <c r="H75" s="53"/>
      <c r="I75" s="53"/>
      <c r="J75" s="56"/>
      <c r="L75" s="34" t="s">
        <v>161</v>
      </c>
      <c r="M75" s="52" t="s">
        <v>267</v>
      </c>
      <c r="N75" s="52" t="s">
        <v>267</v>
      </c>
      <c r="O75" s="52" t="s">
        <v>267</v>
      </c>
      <c r="P75" s="58" t="s">
        <v>267</v>
      </c>
      <c r="Q75" s="35" t="s">
        <v>208</v>
      </c>
      <c r="R75" s="52" t="s">
        <v>267</v>
      </c>
      <c r="S75" s="53"/>
      <c r="T75" s="52" t="s">
        <v>267</v>
      </c>
      <c r="U75" s="54" t="s">
        <v>267</v>
      </c>
      <c r="V75" s="70"/>
      <c r="W75" s="70"/>
      <c r="X75" s="34"/>
      <c r="Y75" s="52"/>
      <c r="Z75" s="53"/>
      <c r="AA75" s="53"/>
      <c r="AB75" s="52"/>
      <c r="AC75" s="35"/>
      <c r="AD75" s="52"/>
      <c r="AE75" s="53"/>
      <c r="AF75" s="53"/>
      <c r="AG75" s="54"/>
    </row>
    <row r="76" spans="1:33" ht="16.5" x14ac:dyDescent="0.3">
      <c r="A76" s="34" t="s">
        <v>174</v>
      </c>
      <c r="B76" s="52" t="s">
        <v>267</v>
      </c>
      <c r="C76" s="52" t="s">
        <v>267</v>
      </c>
      <c r="D76" s="52" t="s">
        <v>267</v>
      </c>
      <c r="E76" s="58"/>
      <c r="F76" s="35" t="s">
        <v>232</v>
      </c>
      <c r="G76" s="52" t="s">
        <v>267</v>
      </c>
      <c r="H76" s="53"/>
      <c r="I76" s="52" t="s">
        <v>267</v>
      </c>
      <c r="J76" s="54" t="s">
        <v>267</v>
      </c>
      <c r="L76" s="34" t="s">
        <v>162</v>
      </c>
      <c r="M76" s="52" t="s">
        <v>267</v>
      </c>
      <c r="N76" s="52" t="s">
        <v>267</v>
      </c>
      <c r="O76" s="52" t="s">
        <v>267</v>
      </c>
      <c r="P76" s="58" t="s">
        <v>267</v>
      </c>
      <c r="Q76" s="35" t="s">
        <v>211</v>
      </c>
      <c r="R76" s="52" t="s">
        <v>267</v>
      </c>
      <c r="S76" s="53"/>
      <c r="T76" s="52" t="s">
        <v>267</v>
      </c>
      <c r="U76" s="54" t="s">
        <v>267</v>
      </c>
      <c r="V76" s="69"/>
      <c r="W76" s="69"/>
      <c r="X76" s="34"/>
      <c r="Y76" s="52"/>
      <c r="Z76" s="53"/>
      <c r="AA76" s="52"/>
      <c r="AB76" s="52"/>
      <c r="AC76" s="35"/>
      <c r="AD76" s="52"/>
      <c r="AE76" s="53"/>
      <c r="AF76" s="52"/>
      <c r="AG76" s="54"/>
    </row>
    <row r="77" spans="1:33" ht="16.5" x14ac:dyDescent="0.3">
      <c r="A77" s="34" t="s">
        <v>173</v>
      </c>
      <c r="B77" s="52" t="s">
        <v>267</v>
      </c>
      <c r="C77" s="53"/>
      <c r="D77" s="53"/>
      <c r="E77" s="58" t="s">
        <v>267</v>
      </c>
      <c r="F77" s="35" t="s">
        <v>233</v>
      </c>
      <c r="G77" s="52" t="s">
        <v>267</v>
      </c>
      <c r="H77" s="53"/>
      <c r="I77" s="52" t="s">
        <v>267</v>
      </c>
      <c r="J77" s="54" t="s">
        <v>267</v>
      </c>
      <c r="L77" s="34" t="s">
        <v>164</v>
      </c>
      <c r="M77" s="52" t="s">
        <v>267</v>
      </c>
      <c r="N77" s="53"/>
      <c r="O77" s="53"/>
      <c r="P77" s="58" t="s">
        <v>267</v>
      </c>
      <c r="Q77" s="35" t="s">
        <v>209</v>
      </c>
      <c r="R77" s="52" t="s">
        <v>267</v>
      </c>
      <c r="S77" s="53"/>
      <c r="T77" s="53"/>
      <c r="U77" s="54" t="s">
        <v>267</v>
      </c>
      <c r="V77" s="69"/>
      <c r="W77" s="69"/>
      <c r="X77" s="34"/>
      <c r="Y77" s="52"/>
      <c r="Z77" s="53"/>
      <c r="AA77" s="53"/>
      <c r="AB77" s="52"/>
      <c r="AC77" s="35"/>
      <c r="AD77" s="52"/>
      <c r="AE77" s="53"/>
      <c r="AF77" s="52"/>
      <c r="AG77" s="54"/>
    </row>
    <row r="78" spans="1:33" ht="16.5" x14ac:dyDescent="0.3">
      <c r="A78" s="34" t="s">
        <v>184</v>
      </c>
      <c r="B78" s="52" t="s">
        <v>267</v>
      </c>
      <c r="C78" s="53"/>
      <c r="D78" s="52" t="s">
        <v>267</v>
      </c>
      <c r="E78" s="58" t="s">
        <v>267</v>
      </c>
      <c r="F78" s="35" t="s">
        <v>223</v>
      </c>
      <c r="G78" s="52" t="s">
        <v>267</v>
      </c>
      <c r="H78" s="52" t="s">
        <v>267</v>
      </c>
      <c r="I78" s="52" t="s">
        <v>267</v>
      </c>
      <c r="J78" s="54" t="s">
        <v>267</v>
      </c>
      <c r="L78" s="34" t="s">
        <v>167</v>
      </c>
      <c r="M78" s="52" t="s">
        <v>267</v>
      </c>
      <c r="N78" s="53"/>
      <c r="O78" s="52" t="s">
        <v>267</v>
      </c>
      <c r="P78" s="58" t="s">
        <v>267</v>
      </c>
      <c r="Q78" s="35" t="s">
        <v>215</v>
      </c>
      <c r="R78" s="52" t="s">
        <v>267</v>
      </c>
      <c r="S78" s="52" t="s">
        <v>267</v>
      </c>
      <c r="T78" s="52" t="s">
        <v>267</v>
      </c>
      <c r="U78" s="54" t="s">
        <v>267</v>
      </c>
      <c r="V78" s="69"/>
      <c r="W78" s="69"/>
      <c r="X78" s="34"/>
      <c r="Y78" s="52"/>
      <c r="Z78" s="52"/>
      <c r="AA78" s="52"/>
      <c r="AB78" s="52"/>
      <c r="AC78" s="35"/>
      <c r="AD78" s="52"/>
      <c r="AE78" s="52"/>
      <c r="AF78" s="52"/>
      <c r="AG78" s="54"/>
    </row>
    <row r="79" spans="1:33" ht="16.5" x14ac:dyDescent="0.3">
      <c r="A79" s="34" t="s">
        <v>183</v>
      </c>
      <c r="B79" s="52" t="s">
        <v>267</v>
      </c>
      <c r="C79" s="53"/>
      <c r="D79" s="52" t="s">
        <v>267</v>
      </c>
      <c r="E79" s="59"/>
      <c r="F79" s="35" t="s">
        <v>227</v>
      </c>
      <c r="G79" s="52" t="s">
        <v>267</v>
      </c>
      <c r="H79" s="52" t="s">
        <v>267</v>
      </c>
      <c r="I79" s="52" t="s">
        <v>267</v>
      </c>
      <c r="J79" s="54" t="s">
        <v>267</v>
      </c>
      <c r="L79" s="34" t="s">
        <v>168</v>
      </c>
      <c r="M79" s="52" t="s">
        <v>267</v>
      </c>
      <c r="N79" s="53"/>
      <c r="O79" s="52" t="s">
        <v>267</v>
      </c>
      <c r="P79" s="58" t="s">
        <v>267</v>
      </c>
      <c r="Q79" s="35" t="s">
        <v>287</v>
      </c>
      <c r="R79" s="53"/>
      <c r="S79" s="53"/>
      <c r="T79" s="53"/>
      <c r="U79" s="54" t="s">
        <v>267</v>
      </c>
      <c r="V79" s="69"/>
      <c r="W79" s="69"/>
      <c r="X79" s="34"/>
      <c r="Y79" s="52"/>
      <c r="Z79" s="52"/>
      <c r="AA79" s="52"/>
      <c r="AB79" s="52"/>
      <c r="AC79" s="35"/>
      <c r="AD79" s="53"/>
      <c r="AE79" s="53"/>
      <c r="AF79" s="53"/>
      <c r="AG79" s="54"/>
    </row>
    <row r="80" spans="1:33" ht="16.5" x14ac:dyDescent="0.3">
      <c r="A80" s="34" t="s">
        <v>288</v>
      </c>
      <c r="B80" s="53"/>
      <c r="C80" s="53"/>
      <c r="D80" s="53"/>
      <c r="E80" s="58" t="s">
        <v>267</v>
      </c>
      <c r="F80" s="35" t="s">
        <v>264</v>
      </c>
      <c r="G80" s="52" t="s">
        <v>267</v>
      </c>
      <c r="H80" s="52" t="s">
        <v>267</v>
      </c>
      <c r="I80" s="52" t="s">
        <v>267</v>
      </c>
      <c r="J80" s="54" t="s">
        <v>267</v>
      </c>
      <c r="L80" s="34" t="s">
        <v>170</v>
      </c>
      <c r="M80" s="52" t="s">
        <v>267</v>
      </c>
      <c r="N80" s="53"/>
      <c r="O80" s="53"/>
      <c r="P80" s="58" t="s">
        <v>267</v>
      </c>
      <c r="Q80" s="35" t="s">
        <v>295</v>
      </c>
      <c r="R80" s="53"/>
      <c r="S80" s="53"/>
      <c r="T80" s="53"/>
      <c r="U80" s="54" t="s">
        <v>267</v>
      </c>
      <c r="V80" s="69"/>
      <c r="W80" s="69"/>
      <c r="X80" s="34"/>
      <c r="Y80" s="52"/>
      <c r="Z80" s="52"/>
      <c r="AA80" s="52"/>
      <c r="AB80" s="52"/>
      <c r="AC80" s="35"/>
      <c r="AD80" s="52"/>
      <c r="AE80" s="53"/>
      <c r="AF80" s="53"/>
      <c r="AG80" s="54"/>
    </row>
    <row r="81" spans="1:33" ht="16.5" x14ac:dyDescent="0.3">
      <c r="A81" s="34" t="s">
        <v>172</v>
      </c>
      <c r="B81" s="52" t="s">
        <v>267</v>
      </c>
      <c r="C81" s="52" t="s">
        <v>267</v>
      </c>
      <c r="D81" s="52" t="s">
        <v>267</v>
      </c>
      <c r="E81" s="58" t="s">
        <v>267</v>
      </c>
      <c r="F81" s="35" t="s">
        <v>229</v>
      </c>
      <c r="G81" s="52" t="s">
        <v>267</v>
      </c>
      <c r="H81" s="52" t="s">
        <v>267</v>
      </c>
      <c r="I81" s="52" t="s">
        <v>267</v>
      </c>
      <c r="J81" s="56"/>
      <c r="L81" s="34" t="s">
        <v>175</v>
      </c>
      <c r="M81" s="52" t="s">
        <v>267</v>
      </c>
      <c r="N81" s="52" t="s">
        <v>267</v>
      </c>
      <c r="O81" s="52" t="s">
        <v>267</v>
      </c>
      <c r="P81" s="58" t="s">
        <v>267</v>
      </c>
      <c r="Q81" s="35" t="s">
        <v>216</v>
      </c>
      <c r="R81" s="52" t="s">
        <v>267</v>
      </c>
      <c r="S81" s="52" t="s">
        <v>267</v>
      </c>
      <c r="T81" s="52" t="s">
        <v>267</v>
      </c>
      <c r="U81" s="54" t="s">
        <v>267</v>
      </c>
      <c r="V81" s="70"/>
      <c r="W81" s="70"/>
      <c r="X81" s="34"/>
      <c r="Y81" s="52"/>
      <c r="Z81" s="52"/>
      <c r="AA81" s="52"/>
      <c r="AB81" s="52"/>
      <c r="AC81" s="35"/>
      <c r="AD81" s="52"/>
      <c r="AE81" s="53"/>
      <c r="AF81" s="52"/>
      <c r="AG81" s="54"/>
    </row>
    <row r="82" spans="1:33" ht="16.5" x14ac:dyDescent="0.3">
      <c r="A82" s="34" t="s">
        <v>186</v>
      </c>
      <c r="B82" s="52" t="s">
        <v>267</v>
      </c>
      <c r="C82" s="52" t="s">
        <v>267</v>
      </c>
      <c r="D82" s="52" t="s">
        <v>267</v>
      </c>
      <c r="E82" s="58" t="s">
        <v>267</v>
      </c>
      <c r="F82" s="35" t="s">
        <v>111</v>
      </c>
      <c r="G82" s="52" t="s">
        <v>267</v>
      </c>
      <c r="H82" s="52" t="s">
        <v>267</v>
      </c>
      <c r="I82" s="52" t="s">
        <v>267</v>
      </c>
      <c r="J82" s="54" t="s">
        <v>267</v>
      </c>
      <c r="L82" s="34" t="s">
        <v>189</v>
      </c>
      <c r="M82" s="52" t="s">
        <v>267</v>
      </c>
      <c r="N82" s="53"/>
      <c r="O82" s="52" t="s">
        <v>267</v>
      </c>
      <c r="P82" s="58" t="s">
        <v>267</v>
      </c>
      <c r="Q82" s="35" t="s">
        <v>217</v>
      </c>
      <c r="R82" s="52" t="s">
        <v>267</v>
      </c>
      <c r="S82" s="52" t="s">
        <v>267</v>
      </c>
      <c r="T82" s="52" t="s">
        <v>267</v>
      </c>
      <c r="U82" s="54" t="s">
        <v>267</v>
      </c>
      <c r="V82" s="69"/>
      <c r="W82" s="69"/>
      <c r="X82" s="34"/>
      <c r="Y82" s="52"/>
      <c r="Z82" s="52"/>
      <c r="AA82" s="52"/>
      <c r="AB82" s="52"/>
      <c r="AC82" s="35"/>
      <c r="AD82" s="52"/>
      <c r="AE82" s="52"/>
      <c r="AF82" s="52"/>
      <c r="AG82" s="54"/>
    </row>
    <row r="83" spans="1:33" ht="16.5" x14ac:dyDescent="0.3">
      <c r="A83" s="34" t="s">
        <v>182</v>
      </c>
      <c r="B83" s="52" t="s">
        <v>267</v>
      </c>
      <c r="C83" s="52" t="s">
        <v>267</v>
      </c>
      <c r="D83" s="52" t="s">
        <v>267</v>
      </c>
      <c r="E83" s="58" t="s">
        <v>267</v>
      </c>
      <c r="F83" s="35" t="s">
        <v>165</v>
      </c>
      <c r="G83" s="52" t="s">
        <v>267</v>
      </c>
      <c r="H83" s="52" t="s">
        <v>267</v>
      </c>
      <c r="I83" s="52" t="s">
        <v>267</v>
      </c>
      <c r="J83" s="54" t="s">
        <v>267</v>
      </c>
      <c r="L83" s="34" t="s">
        <v>190</v>
      </c>
      <c r="M83" s="52" t="s">
        <v>267</v>
      </c>
      <c r="N83" s="52" t="s">
        <v>267</v>
      </c>
      <c r="O83" s="52" t="s">
        <v>267</v>
      </c>
      <c r="P83" s="58" t="s">
        <v>267</v>
      </c>
      <c r="Q83" s="35" t="s">
        <v>218</v>
      </c>
      <c r="R83" s="52" t="s">
        <v>267</v>
      </c>
      <c r="S83" s="52" t="s">
        <v>267</v>
      </c>
      <c r="T83" s="52" t="s">
        <v>267</v>
      </c>
      <c r="U83" s="54" t="s">
        <v>267</v>
      </c>
      <c r="V83" s="70"/>
      <c r="W83" s="70"/>
      <c r="X83" s="34"/>
      <c r="Y83" s="53"/>
      <c r="Z83" s="53"/>
      <c r="AA83" s="53"/>
      <c r="AB83" s="52"/>
      <c r="AC83" s="35"/>
      <c r="AD83" s="52"/>
      <c r="AE83" s="52"/>
      <c r="AF83" s="52"/>
      <c r="AG83" s="54"/>
    </row>
    <row r="84" spans="1:33" ht="16.5" x14ac:dyDescent="0.3">
      <c r="A84" s="34" t="s">
        <v>191</v>
      </c>
      <c r="B84" s="52" t="s">
        <v>267</v>
      </c>
      <c r="C84" s="52" t="s">
        <v>267</v>
      </c>
      <c r="D84" s="52" t="s">
        <v>267</v>
      </c>
      <c r="E84" s="58" t="s">
        <v>267</v>
      </c>
      <c r="F84" s="35" t="s">
        <v>156</v>
      </c>
      <c r="G84" s="52" t="s">
        <v>267</v>
      </c>
      <c r="H84" s="53"/>
      <c r="I84" s="53"/>
      <c r="J84" s="54" t="s">
        <v>267</v>
      </c>
      <c r="L84" s="34" t="s">
        <v>176</v>
      </c>
      <c r="M84" s="52" t="s">
        <v>267</v>
      </c>
      <c r="N84" s="53"/>
      <c r="O84" s="53"/>
      <c r="P84" s="58" t="s">
        <v>267</v>
      </c>
      <c r="Q84" s="35" t="s">
        <v>305</v>
      </c>
      <c r="R84" s="53"/>
      <c r="S84" s="53"/>
      <c r="T84" s="53"/>
      <c r="U84" s="54" t="s">
        <v>267</v>
      </c>
      <c r="V84" s="70"/>
      <c r="W84" s="69"/>
      <c r="X84" s="34"/>
      <c r="Y84" s="52"/>
      <c r="Z84" s="53"/>
      <c r="AA84" s="53"/>
      <c r="AB84" s="52"/>
      <c r="AC84" s="35"/>
      <c r="AD84" s="52"/>
      <c r="AE84" s="52"/>
      <c r="AF84" s="52"/>
      <c r="AG84" s="54"/>
    </row>
    <row r="85" spans="1:33" ht="16.5" x14ac:dyDescent="0.3">
      <c r="A85" s="34" t="s">
        <v>199</v>
      </c>
      <c r="B85" s="52" t="s">
        <v>267</v>
      </c>
      <c r="C85" s="53"/>
      <c r="D85" s="53"/>
      <c r="E85" s="58" t="s">
        <v>267</v>
      </c>
      <c r="F85" s="35" t="s">
        <v>163</v>
      </c>
      <c r="G85" s="52" t="s">
        <v>267</v>
      </c>
      <c r="H85" s="53"/>
      <c r="I85" s="53"/>
      <c r="J85" s="54" t="s">
        <v>267</v>
      </c>
      <c r="L85" s="34" t="s">
        <v>180</v>
      </c>
      <c r="M85" s="52" t="s">
        <v>267</v>
      </c>
      <c r="N85" s="52" t="s">
        <v>267</v>
      </c>
      <c r="O85" s="52" t="s">
        <v>267</v>
      </c>
      <c r="P85" s="58" t="s">
        <v>267</v>
      </c>
      <c r="Q85" s="35" t="s">
        <v>304</v>
      </c>
      <c r="R85" s="53"/>
      <c r="S85" s="53"/>
      <c r="T85" s="53"/>
      <c r="U85" s="54" t="s">
        <v>267</v>
      </c>
      <c r="V85" s="70"/>
      <c r="W85" s="70"/>
      <c r="X85" s="34"/>
      <c r="Y85" s="52"/>
      <c r="Z85" s="53"/>
      <c r="AA85" s="53"/>
      <c r="AB85" s="52"/>
      <c r="AC85" s="55"/>
      <c r="AD85" s="53"/>
      <c r="AE85" s="53"/>
      <c r="AF85" s="52"/>
      <c r="AG85" s="56"/>
    </row>
    <row r="86" spans="1:33" ht="16.5" x14ac:dyDescent="0.3">
      <c r="A86" s="34" t="s">
        <v>198</v>
      </c>
      <c r="B86" s="52" t="s">
        <v>267</v>
      </c>
      <c r="C86" s="52" t="s">
        <v>267</v>
      </c>
      <c r="D86" s="52" t="s">
        <v>267</v>
      </c>
      <c r="E86" s="58" t="s">
        <v>267</v>
      </c>
      <c r="F86" s="35" t="s">
        <v>171</v>
      </c>
      <c r="G86" s="52" t="s">
        <v>267</v>
      </c>
      <c r="H86" s="53"/>
      <c r="I86" s="53"/>
      <c r="J86" s="56"/>
      <c r="L86" s="34" t="s">
        <v>181</v>
      </c>
      <c r="M86" s="52" t="s">
        <v>267</v>
      </c>
      <c r="N86" s="52" t="s">
        <v>267</v>
      </c>
      <c r="O86" s="53"/>
      <c r="P86" s="58" t="s">
        <v>267</v>
      </c>
      <c r="Q86" s="35" t="s">
        <v>262</v>
      </c>
      <c r="R86" s="52" t="s">
        <v>267</v>
      </c>
      <c r="S86" s="53"/>
      <c r="T86" s="53"/>
      <c r="U86" s="54" t="s">
        <v>267</v>
      </c>
      <c r="V86" s="69"/>
      <c r="W86" s="69"/>
      <c r="X86" s="34"/>
      <c r="Y86" s="52"/>
      <c r="Z86" s="53"/>
      <c r="AA86" s="52"/>
      <c r="AB86" s="52"/>
      <c r="AC86" s="35"/>
      <c r="AD86" s="52"/>
      <c r="AE86" s="52"/>
      <c r="AF86" s="52"/>
      <c r="AG86" s="54"/>
    </row>
    <row r="87" spans="1:33" ht="16.5" x14ac:dyDescent="0.3">
      <c r="A87" s="34" t="s">
        <v>196</v>
      </c>
      <c r="B87" s="52" t="s">
        <v>267</v>
      </c>
      <c r="C87" s="52" t="s">
        <v>267</v>
      </c>
      <c r="D87" s="52" t="s">
        <v>267</v>
      </c>
      <c r="E87" s="58" t="s">
        <v>267</v>
      </c>
      <c r="F87" s="35" t="s">
        <v>257</v>
      </c>
      <c r="G87" s="52" t="s">
        <v>267</v>
      </c>
      <c r="H87" s="53"/>
      <c r="I87" s="53"/>
      <c r="J87" s="54" t="s">
        <v>267</v>
      </c>
      <c r="L87" s="34" t="s">
        <v>178</v>
      </c>
      <c r="M87" s="52" t="s">
        <v>267</v>
      </c>
      <c r="N87" s="53"/>
      <c r="O87" s="53"/>
      <c r="P87" s="58" t="s">
        <v>267</v>
      </c>
      <c r="Q87" s="35" t="s">
        <v>226</v>
      </c>
      <c r="R87" s="52" t="s">
        <v>267</v>
      </c>
      <c r="S87" s="53"/>
      <c r="T87" s="53"/>
      <c r="U87" s="54" t="s">
        <v>267</v>
      </c>
      <c r="V87" s="69"/>
      <c r="W87" s="69"/>
      <c r="X87" s="34"/>
      <c r="Y87" s="52"/>
      <c r="Z87" s="52"/>
      <c r="AA87" s="52"/>
      <c r="AB87" s="52"/>
      <c r="AC87" s="35"/>
      <c r="AD87" s="52"/>
      <c r="AE87" s="53"/>
      <c r="AF87" s="53"/>
      <c r="AG87" s="54"/>
    </row>
    <row r="88" spans="1:33" ht="16.5" x14ac:dyDescent="0.3">
      <c r="A88" s="34" t="s">
        <v>277</v>
      </c>
      <c r="B88" s="53"/>
      <c r="C88" s="53"/>
      <c r="D88" s="53"/>
      <c r="E88" s="58" t="s">
        <v>267</v>
      </c>
      <c r="F88" s="35" t="s">
        <v>220</v>
      </c>
      <c r="G88" s="52" t="s">
        <v>267</v>
      </c>
      <c r="H88" s="52" t="s">
        <v>267</v>
      </c>
      <c r="I88" s="52" t="s">
        <v>267</v>
      </c>
      <c r="J88" s="54" t="s">
        <v>267</v>
      </c>
      <c r="L88" s="34" t="s">
        <v>289</v>
      </c>
      <c r="M88" s="53"/>
      <c r="N88" s="53"/>
      <c r="O88" s="53"/>
      <c r="P88" s="58" t="s">
        <v>267</v>
      </c>
      <c r="Q88" s="35" t="s">
        <v>230</v>
      </c>
      <c r="R88" s="52" t="s">
        <v>267</v>
      </c>
      <c r="S88" s="53"/>
      <c r="T88" s="53"/>
      <c r="U88" s="54" t="s">
        <v>267</v>
      </c>
      <c r="V88" s="69"/>
      <c r="W88" s="69"/>
      <c r="X88" s="34"/>
      <c r="Y88" s="52"/>
      <c r="Z88" s="52"/>
      <c r="AA88" s="52"/>
      <c r="AB88" s="52"/>
      <c r="AC88" s="35"/>
      <c r="AD88" s="52"/>
      <c r="AE88" s="53"/>
      <c r="AF88" s="52"/>
      <c r="AG88" s="54"/>
    </row>
    <row r="89" spans="1:33" ht="16.5" x14ac:dyDescent="0.3">
      <c r="A89" s="34" t="s">
        <v>192</v>
      </c>
      <c r="B89" s="52" t="s">
        <v>267</v>
      </c>
      <c r="C89" s="53"/>
      <c r="D89" s="53"/>
      <c r="E89" s="58" t="s">
        <v>267</v>
      </c>
      <c r="F89" s="35" t="s">
        <v>231</v>
      </c>
      <c r="G89" s="52" t="s">
        <v>267</v>
      </c>
      <c r="H89" s="53"/>
      <c r="I89" s="52" t="s">
        <v>267</v>
      </c>
      <c r="J89" s="54" t="s">
        <v>267</v>
      </c>
      <c r="L89" s="34" t="s">
        <v>187</v>
      </c>
      <c r="M89" s="52" t="s">
        <v>267</v>
      </c>
      <c r="N89" s="52" t="s">
        <v>267</v>
      </c>
      <c r="O89" s="52" t="s">
        <v>267</v>
      </c>
      <c r="P89" s="58" t="s">
        <v>267</v>
      </c>
      <c r="Q89" s="35" t="s">
        <v>219</v>
      </c>
      <c r="R89" s="52" t="s">
        <v>267</v>
      </c>
      <c r="S89" s="52" t="s">
        <v>267</v>
      </c>
      <c r="T89" s="52" t="s">
        <v>267</v>
      </c>
      <c r="U89" s="54" t="s">
        <v>267</v>
      </c>
      <c r="V89" s="69"/>
      <c r="W89" s="69"/>
      <c r="X89" s="34"/>
      <c r="Y89" s="52"/>
      <c r="Z89" s="53"/>
      <c r="AA89" s="52"/>
      <c r="AB89" s="52"/>
      <c r="AC89" s="35"/>
      <c r="AD89" s="52"/>
      <c r="AE89" s="53"/>
      <c r="AF89" s="53"/>
      <c r="AG89" s="54"/>
    </row>
    <row r="90" spans="1:33" ht="16.5" x14ac:dyDescent="0.3">
      <c r="A90" s="34" t="s">
        <v>200</v>
      </c>
      <c r="B90" s="52" t="s">
        <v>267</v>
      </c>
      <c r="C90" s="53"/>
      <c r="D90" s="52" t="s">
        <v>267</v>
      </c>
      <c r="E90" s="58" t="s">
        <v>267</v>
      </c>
      <c r="F90" s="35" t="s">
        <v>296</v>
      </c>
      <c r="G90" s="53"/>
      <c r="H90" s="53"/>
      <c r="I90" s="53"/>
      <c r="J90" s="54" t="s">
        <v>267</v>
      </c>
      <c r="L90" s="34" t="s">
        <v>188</v>
      </c>
      <c r="M90" s="52" t="s">
        <v>267</v>
      </c>
      <c r="N90" s="53"/>
      <c r="O90" s="52" t="s">
        <v>267</v>
      </c>
      <c r="P90" s="58" t="s">
        <v>267</v>
      </c>
      <c r="Q90" s="35" t="s">
        <v>221</v>
      </c>
      <c r="R90" s="52" t="s">
        <v>267</v>
      </c>
      <c r="S90" s="52" t="s">
        <v>267</v>
      </c>
      <c r="T90" s="52" t="s">
        <v>267</v>
      </c>
      <c r="U90" s="54" t="s">
        <v>267</v>
      </c>
      <c r="V90" s="70"/>
      <c r="W90" s="69"/>
      <c r="X90" s="34"/>
      <c r="Y90" s="52"/>
      <c r="Z90" s="52"/>
      <c r="AA90" s="52"/>
      <c r="AB90" s="52"/>
      <c r="AC90" s="35"/>
      <c r="AD90" s="52"/>
      <c r="AE90" s="53"/>
      <c r="AF90" s="53"/>
      <c r="AG90" s="54"/>
    </row>
    <row r="91" spans="1:33" ht="16.5" x14ac:dyDescent="0.3">
      <c r="A91" s="34" t="s">
        <v>195</v>
      </c>
      <c r="B91" s="52" t="s">
        <v>267</v>
      </c>
      <c r="C91" s="52" t="s">
        <v>267</v>
      </c>
      <c r="D91" s="52" t="s">
        <v>267</v>
      </c>
      <c r="E91" s="58" t="s">
        <v>267</v>
      </c>
      <c r="F91" s="35" t="s">
        <v>234</v>
      </c>
      <c r="G91" s="52" t="s">
        <v>267</v>
      </c>
      <c r="H91" s="52" t="s">
        <v>267</v>
      </c>
      <c r="I91" s="52" t="s">
        <v>267</v>
      </c>
      <c r="J91" s="54" t="s">
        <v>267</v>
      </c>
      <c r="L91" s="34" t="s">
        <v>290</v>
      </c>
      <c r="M91" s="53"/>
      <c r="N91" s="53"/>
      <c r="O91" s="53"/>
      <c r="P91" s="58" t="s">
        <v>267</v>
      </c>
      <c r="Q91" s="35" t="s">
        <v>228</v>
      </c>
      <c r="R91" s="52" t="s">
        <v>267</v>
      </c>
      <c r="S91" s="52" t="s">
        <v>267</v>
      </c>
      <c r="T91" s="52" t="s">
        <v>267</v>
      </c>
      <c r="U91" s="56"/>
      <c r="V91" s="70"/>
      <c r="W91" s="70"/>
      <c r="X91" s="34"/>
      <c r="Y91" s="52"/>
      <c r="Z91" s="52"/>
      <c r="AA91" s="52"/>
      <c r="AB91" s="52"/>
      <c r="AC91" s="35"/>
      <c r="AD91" s="53"/>
      <c r="AE91" s="53"/>
      <c r="AF91" s="53"/>
      <c r="AG91" s="54"/>
    </row>
    <row r="92" spans="1:33" ht="16.5" x14ac:dyDescent="0.3">
      <c r="A92" s="34" t="s">
        <v>193</v>
      </c>
      <c r="B92" s="52" t="s">
        <v>267</v>
      </c>
      <c r="C92" s="52" t="s">
        <v>267</v>
      </c>
      <c r="D92" s="52" t="s">
        <v>267</v>
      </c>
      <c r="E92" s="58" t="s">
        <v>267</v>
      </c>
      <c r="F92" s="35" t="s">
        <v>85</v>
      </c>
      <c r="G92" s="52" t="s">
        <v>267</v>
      </c>
      <c r="H92" s="53"/>
      <c r="I92" s="52" t="s">
        <v>267</v>
      </c>
      <c r="J92" s="54" t="s">
        <v>267</v>
      </c>
      <c r="L92" s="34" t="s">
        <v>177</v>
      </c>
      <c r="M92" s="52" t="s">
        <v>267</v>
      </c>
      <c r="N92" s="52" t="s">
        <v>267</v>
      </c>
      <c r="O92" s="52" t="s">
        <v>267</v>
      </c>
      <c r="P92" s="58" t="s">
        <v>267</v>
      </c>
      <c r="Q92" s="35" t="s">
        <v>274</v>
      </c>
      <c r="R92" s="53"/>
      <c r="S92" s="53"/>
      <c r="T92" s="52" t="s">
        <v>267</v>
      </c>
      <c r="U92" s="54" t="s">
        <v>267</v>
      </c>
      <c r="V92" s="69"/>
      <c r="W92" s="69"/>
      <c r="X92" s="34"/>
      <c r="Y92" s="52"/>
      <c r="Z92" s="52"/>
      <c r="AA92" s="52"/>
      <c r="AB92" s="52"/>
      <c r="AC92" s="35"/>
      <c r="AD92" s="52"/>
      <c r="AE92" s="53"/>
      <c r="AF92" s="53"/>
      <c r="AG92" s="54"/>
    </row>
    <row r="93" spans="1:33" ht="16.5" x14ac:dyDescent="0.3">
      <c r="A93" s="34" t="s">
        <v>194</v>
      </c>
      <c r="B93" s="52" t="s">
        <v>267</v>
      </c>
      <c r="C93" s="52" t="s">
        <v>267</v>
      </c>
      <c r="D93" s="52" t="s">
        <v>267</v>
      </c>
      <c r="E93" s="58" t="s">
        <v>267</v>
      </c>
      <c r="F93" s="35" t="s">
        <v>238</v>
      </c>
      <c r="G93" s="52" t="s">
        <v>267</v>
      </c>
      <c r="H93" s="53"/>
      <c r="I93" s="52" t="s">
        <v>267</v>
      </c>
      <c r="J93" s="54" t="s">
        <v>267</v>
      </c>
      <c r="L93" s="34" t="s">
        <v>118</v>
      </c>
      <c r="M93" s="52" t="s">
        <v>267</v>
      </c>
      <c r="N93" s="53"/>
      <c r="O93" s="53"/>
      <c r="P93" s="58" t="s">
        <v>267</v>
      </c>
      <c r="Q93" s="35" t="s">
        <v>237</v>
      </c>
      <c r="R93" s="52" t="s">
        <v>267</v>
      </c>
      <c r="S93" s="53"/>
      <c r="T93" s="53"/>
      <c r="U93" s="54" t="s">
        <v>267</v>
      </c>
      <c r="V93" s="69"/>
      <c r="W93" s="69"/>
      <c r="X93" s="34"/>
      <c r="Y93" s="52"/>
      <c r="Z93" s="53"/>
      <c r="AA93" s="53"/>
      <c r="AB93" s="52"/>
      <c r="AC93" s="35"/>
      <c r="AD93" s="52"/>
      <c r="AE93" s="52"/>
      <c r="AF93" s="52"/>
      <c r="AG93" s="54"/>
    </row>
    <row r="94" spans="1:33" ht="16.5" x14ac:dyDescent="0.3">
      <c r="A94" s="34" t="s">
        <v>292</v>
      </c>
      <c r="B94" s="53"/>
      <c r="C94" s="53"/>
      <c r="D94" s="53"/>
      <c r="E94" s="58" t="s">
        <v>267</v>
      </c>
      <c r="F94" s="35" t="s">
        <v>298</v>
      </c>
      <c r="G94" s="53"/>
      <c r="H94" s="53"/>
      <c r="I94" s="53"/>
      <c r="J94" s="54" t="s">
        <v>267</v>
      </c>
      <c r="L94" s="34" t="s">
        <v>174</v>
      </c>
      <c r="M94" s="52" t="s">
        <v>267</v>
      </c>
      <c r="N94" s="52" t="s">
        <v>267</v>
      </c>
      <c r="O94" s="52" t="s">
        <v>267</v>
      </c>
      <c r="P94" s="58"/>
      <c r="Q94" s="35" t="s">
        <v>224</v>
      </c>
      <c r="R94" s="52" t="s">
        <v>267</v>
      </c>
      <c r="S94" s="52" t="s">
        <v>267</v>
      </c>
      <c r="T94" s="52" t="s">
        <v>267</v>
      </c>
      <c r="U94" s="54" t="s">
        <v>267</v>
      </c>
      <c r="V94" s="69"/>
      <c r="W94" s="69"/>
      <c r="X94" s="34"/>
      <c r="Y94" s="52"/>
      <c r="Z94" s="52"/>
      <c r="AA94" s="52"/>
      <c r="AB94" s="52"/>
      <c r="AC94" s="35"/>
      <c r="AD94" s="52"/>
      <c r="AE94" s="52"/>
      <c r="AF94" s="52"/>
      <c r="AG94" s="54"/>
    </row>
    <row r="95" spans="1:33" ht="16.5" x14ac:dyDescent="0.3">
      <c r="A95" s="34" t="s">
        <v>291</v>
      </c>
      <c r="B95" s="53"/>
      <c r="C95" s="53"/>
      <c r="D95" s="53"/>
      <c r="E95" s="58" t="s">
        <v>267</v>
      </c>
      <c r="F95" s="35" t="s">
        <v>243</v>
      </c>
      <c r="G95" s="52" t="s">
        <v>267</v>
      </c>
      <c r="H95" s="52" t="s">
        <v>267</v>
      </c>
      <c r="I95" s="52" t="s">
        <v>267</v>
      </c>
      <c r="J95" s="54" t="s">
        <v>267</v>
      </c>
      <c r="L95" s="34" t="s">
        <v>173</v>
      </c>
      <c r="M95" s="52" t="s">
        <v>267</v>
      </c>
      <c r="N95" s="53"/>
      <c r="O95" s="53"/>
      <c r="P95" s="58" t="s">
        <v>267</v>
      </c>
      <c r="Q95" s="35" t="s">
        <v>222</v>
      </c>
      <c r="R95" s="52" t="s">
        <v>267</v>
      </c>
      <c r="S95" s="53"/>
      <c r="T95" s="52" t="s">
        <v>267</v>
      </c>
      <c r="U95" s="54" t="s">
        <v>267</v>
      </c>
      <c r="V95" s="70"/>
      <c r="W95" s="69"/>
      <c r="X95" s="34"/>
      <c r="Y95" s="52"/>
      <c r="Z95" s="52"/>
      <c r="AA95" s="52"/>
      <c r="AB95" s="52"/>
      <c r="AC95" s="35"/>
      <c r="AD95" s="52"/>
      <c r="AE95" s="52"/>
      <c r="AF95" s="52"/>
      <c r="AG95" s="54"/>
    </row>
    <row r="96" spans="1:33" ht="16.5" x14ac:dyDescent="0.3">
      <c r="A96" s="34" t="s">
        <v>179</v>
      </c>
      <c r="B96" s="52" t="s">
        <v>267</v>
      </c>
      <c r="C96" s="52" t="s">
        <v>267</v>
      </c>
      <c r="D96" s="52" t="s">
        <v>267</v>
      </c>
      <c r="E96" s="58" t="s">
        <v>267</v>
      </c>
      <c r="F96" s="35" t="s">
        <v>251</v>
      </c>
      <c r="G96" s="52" t="s">
        <v>267</v>
      </c>
      <c r="H96" s="52" t="s">
        <v>267</v>
      </c>
      <c r="I96" s="52" t="s">
        <v>267</v>
      </c>
      <c r="J96" s="56"/>
      <c r="L96" s="34" t="s">
        <v>184</v>
      </c>
      <c r="M96" s="52" t="s">
        <v>267</v>
      </c>
      <c r="N96" s="53"/>
      <c r="O96" s="52" t="s">
        <v>267</v>
      </c>
      <c r="P96" s="58" t="s">
        <v>267</v>
      </c>
      <c r="Q96" s="35" t="s">
        <v>236</v>
      </c>
      <c r="R96" s="52" t="s">
        <v>267</v>
      </c>
      <c r="S96" s="53"/>
      <c r="T96" s="53"/>
      <c r="U96" s="56"/>
      <c r="V96" s="69"/>
      <c r="W96" s="69"/>
      <c r="X96" s="34"/>
      <c r="Y96" s="52"/>
      <c r="Z96" s="53"/>
      <c r="AA96" s="53"/>
      <c r="AB96" s="53"/>
      <c r="AC96" s="35"/>
      <c r="AD96" s="52"/>
      <c r="AE96" s="52"/>
      <c r="AF96" s="52"/>
      <c r="AG96" s="54"/>
    </row>
    <row r="97" spans="1:33" ht="16.5" x14ac:dyDescent="0.3">
      <c r="A97" s="34" t="s">
        <v>185</v>
      </c>
      <c r="B97" s="52" t="s">
        <v>267</v>
      </c>
      <c r="C97" s="53"/>
      <c r="D97" s="53"/>
      <c r="E97" s="58" t="s">
        <v>267</v>
      </c>
      <c r="F97" s="35" t="s">
        <v>242</v>
      </c>
      <c r="G97" s="52" t="s">
        <v>267</v>
      </c>
      <c r="H97" s="52" t="s">
        <v>267</v>
      </c>
      <c r="I97" s="52" t="s">
        <v>267</v>
      </c>
      <c r="J97" s="54" t="s">
        <v>267</v>
      </c>
      <c r="L97" s="34" t="s">
        <v>183</v>
      </c>
      <c r="M97" s="52" t="s">
        <v>267</v>
      </c>
      <c r="N97" s="53"/>
      <c r="O97" s="52" t="s">
        <v>267</v>
      </c>
      <c r="P97" s="59"/>
      <c r="Q97" s="35" t="s">
        <v>232</v>
      </c>
      <c r="R97" s="52" t="s">
        <v>267</v>
      </c>
      <c r="S97" s="53"/>
      <c r="T97" s="52" t="s">
        <v>267</v>
      </c>
      <c r="U97" s="54" t="s">
        <v>267</v>
      </c>
      <c r="V97" s="70"/>
      <c r="W97" s="69"/>
      <c r="X97" s="34"/>
      <c r="Y97" s="52"/>
      <c r="Z97" s="53"/>
      <c r="AA97" s="52"/>
      <c r="AB97" s="52"/>
      <c r="AC97" s="35"/>
      <c r="AD97" s="52"/>
      <c r="AE97" s="52"/>
      <c r="AF97" s="52"/>
      <c r="AG97" s="54"/>
    </row>
    <row r="98" spans="1:33" ht="16.5" x14ac:dyDescent="0.3">
      <c r="A98" s="34" t="s">
        <v>197</v>
      </c>
      <c r="B98" s="52" t="s">
        <v>267</v>
      </c>
      <c r="C98" s="53"/>
      <c r="D98" s="52" t="s">
        <v>267</v>
      </c>
      <c r="E98" s="58" t="s">
        <v>267</v>
      </c>
      <c r="F98" s="35" t="s">
        <v>245</v>
      </c>
      <c r="G98" s="52" t="s">
        <v>267</v>
      </c>
      <c r="H98" s="53"/>
      <c r="I98" s="52" t="s">
        <v>267</v>
      </c>
      <c r="J98" s="54" t="s">
        <v>267</v>
      </c>
      <c r="L98" s="34" t="s">
        <v>288</v>
      </c>
      <c r="M98" s="53"/>
      <c r="N98" s="53"/>
      <c r="O98" s="53"/>
      <c r="P98" s="58" t="s">
        <v>267</v>
      </c>
      <c r="Q98" s="35" t="s">
        <v>233</v>
      </c>
      <c r="R98" s="52" t="s">
        <v>267</v>
      </c>
      <c r="S98" s="53"/>
      <c r="T98" s="52" t="s">
        <v>267</v>
      </c>
      <c r="U98" s="54" t="s">
        <v>267</v>
      </c>
      <c r="V98" s="69"/>
      <c r="W98" s="69"/>
      <c r="X98" s="34"/>
      <c r="Y98" s="52"/>
      <c r="Z98" s="52"/>
      <c r="AA98" s="52"/>
      <c r="AB98" s="52"/>
      <c r="AC98" s="35"/>
      <c r="AD98" s="53"/>
      <c r="AE98" s="53"/>
      <c r="AF98" s="53"/>
      <c r="AG98" s="54"/>
    </row>
    <row r="99" spans="1:33" ht="16.5" x14ac:dyDescent="0.3">
      <c r="A99" s="34" t="s">
        <v>294</v>
      </c>
      <c r="B99" s="53"/>
      <c r="C99" s="53"/>
      <c r="D99" s="53"/>
      <c r="E99" s="58" t="s">
        <v>267</v>
      </c>
      <c r="F99" s="35" t="s">
        <v>241</v>
      </c>
      <c r="G99" s="52" t="s">
        <v>267</v>
      </c>
      <c r="H99" s="52" t="s">
        <v>267</v>
      </c>
      <c r="I99" s="52" t="s">
        <v>267</v>
      </c>
      <c r="J99" s="54" t="s">
        <v>267</v>
      </c>
      <c r="L99" s="34" t="s">
        <v>172</v>
      </c>
      <c r="M99" s="52" t="s">
        <v>267</v>
      </c>
      <c r="N99" s="52" t="s">
        <v>267</v>
      </c>
      <c r="O99" s="52" t="s">
        <v>267</v>
      </c>
      <c r="P99" s="58" t="s">
        <v>267</v>
      </c>
      <c r="Q99" s="35" t="s">
        <v>223</v>
      </c>
      <c r="R99" s="52" t="s">
        <v>267</v>
      </c>
      <c r="S99" s="52" t="s">
        <v>267</v>
      </c>
      <c r="T99" s="52" t="s">
        <v>267</v>
      </c>
      <c r="U99" s="54" t="s">
        <v>267</v>
      </c>
      <c r="V99" s="70"/>
      <c r="W99" s="70"/>
      <c r="X99" s="34"/>
      <c r="Y99" s="53"/>
      <c r="Z99" s="53"/>
      <c r="AA99" s="53"/>
      <c r="AB99" s="52"/>
      <c r="AC99" s="35"/>
      <c r="AD99" s="52"/>
      <c r="AE99" s="52"/>
      <c r="AF99" s="52"/>
      <c r="AG99" s="54"/>
    </row>
    <row r="100" spans="1:33" ht="16.5" x14ac:dyDescent="0.3">
      <c r="A100" s="34" t="s">
        <v>201</v>
      </c>
      <c r="B100" s="52" t="s">
        <v>267</v>
      </c>
      <c r="C100" s="53"/>
      <c r="D100" s="52" t="s">
        <v>267</v>
      </c>
      <c r="E100" s="58" t="s">
        <v>267</v>
      </c>
      <c r="F100" s="35" t="s">
        <v>297</v>
      </c>
      <c r="G100" s="53"/>
      <c r="H100" s="53"/>
      <c r="I100" s="53"/>
      <c r="J100" s="54" t="s">
        <v>267</v>
      </c>
      <c r="L100" s="34" t="s">
        <v>186</v>
      </c>
      <c r="M100" s="52" t="s">
        <v>267</v>
      </c>
      <c r="N100" s="52" t="s">
        <v>267</v>
      </c>
      <c r="O100" s="52" t="s">
        <v>267</v>
      </c>
      <c r="P100" s="58" t="s">
        <v>267</v>
      </c>
      <c r="Q100" s="35" t="s">
        <v>227</v>
      </c>
      <c r="R100" s="52" t="s">
        <v>267</v>
      </c>
      <c r="S100" s="52" t="s">
        <v>267</v>
      </c>
      <c r="T100" s="52" t="s">
        <v>267</v>
      </c>
      <c r="U100" s="54" t="s">
        <v>267</v>
      </c>
      <c r="V100" s="70"/>
      <c r="W100" s="69"/>
      <c r="X100" s="34"/>
      <c r="Y100" s="53"/>
      <c r="Z100" s="53"/>
      <c r="AA100" s="53"/>
      <c r="AB100" s="52"/>
      <c r="AC100" s="35"/>
      <c r="AD100" s="52"/>
      <c r="AE100" s="53"/>
      <c r="AF100" s="53"/>
      <c r="AG100" s="54"/>
    </row>
    <row r="101" spans="1:33" ht="16.5" x14ac:dyDescent="0.3">
      <c r="A101" s="34" t="s">
        <v>202</v>
      </c>
      <c r="B101" s="52" t="s">
        <v>267</v>
      </c>
      <c r="C101" s="52" t="s">
        <v>267</v>
      </c>
      <c r="D101" s="52" t="s">
        <v>267</v>
      </c>
      <c r="E101" s="58" t="s">
        <v>267</v>
      </c>
      <c r="F101" s="35" t="s">
        <v>246</v>
      </c>
      <c r="G101" s="52" t="s">
        <v>267</v>
      </c>
      <c r="H101" s="53"/>
      <c r="I101" s="53"/>
      <c r="J101" s="54" t="s">
        <v>267</v>
      </c>
      <c r="L101" s="34" t="s">
        <v>182</v>
      </c>
      <c r="M101" s="52" t="s">
        <v>267</v>
      </c>
      <c r="N101" s="52" t="s">
        <v>267</v>
      </c>
      <c r="O101" s="52" t="s">
        <v>267</v>
      </c>
      <c r="P101" s="58" t="s">
        <v>267</v>
      </c>
      <c r="Q101" s="35" t="s">
        <v>264</v>
      </c>
      <c r="R101" s="52" t="s">
        <v>267</v>
      </c>
      <c r="S101" s="52" t="s">
        <v>267</v>
      </c>
      <c r="T101" s="52" t="s">
        <v>267</v>
      </c>
      <c r="U101" s="54" t="s">
        <v>267</v>
      </c>
      <c r="V101" s="70"/>
      <c r="W101" s="69"/>
      <c r="X101" s="34"/>
      <c r="Y101" s="52"/>
      <c r="Z101" s="52"/>
      <c r="AA101" s="52"/>
      <c r="AB101" s="52"/>
      <c r="AC101" s="35"/>
      <c r="AD101" s="52"/>
      <c r="AE101" s="53"/>
      <c r="AF101" s="52"/>
      <c r="AG101" s="54"/>
    </row>
    <row r="102" spans="1:33" ht="16.5" x14ac:dyDescent="0.3">
      <c r="A102" s="34" t="s">
        <v>206</v>
      </c>
      <c r="B102" s="52" t="s">
        <v>267</v>
      </c>
      <c r="C102" s="53"/>
      <c r="D102" s="53"/>
      <c r="E102" s="58" t="s">
        <v>267</v>
      </c>
      <c r="F102" s="35" t="s">
        <v>247</v>
      </c>
      <c r="G102" s="52" t="s">
        <v>267</v>
      </c>
      <c r="H102" s="52" t="s">
        <v>267</v>
      </c>
      <c r="I102" s="52" t="s">
        <v>267</v>
      </c>
      <c r="J102" s="54" t="s">
        <v>267</v>
      </c>
      <c r="L102" s="34" t="s">
        <v>191</v>
      </c>
      <c r="M102" s="52" t="s">
        <v>267</v>
      </c>
      <c r="N102" s="52" t="s">
        <v>267</v>
      </c>
      <c r="O102" s="52" t="s">
        <v>267</v>
      </c>
      <c r="P102" s="58" t="s">
        <v>267</v>
      </c>
      <c r="Q102" s="35" t="s">
        <v>229</v>
      </c>
      <c r="R102" s="52" t="s">
        <v>267</v>
      </c>
      <c r="S102" s="52" t="s">
        <v>267</v>
      </c>
      <c r="T102" s="52" t="s">
        <v>267</v>
      </c>
      <c r="U102" s="56"/>
      <c r="V102" s="70"/>
      <c r="W102" s="69"/>
      <c r="X102" s="34"/>
      <c r="Y102" s="52"/>
      <c r="Z102" s="52"/>
      <c r="AA102" s="52"/>
      <c r="AB102" s="52"/>
      <c r="AC102" s="35"/>
      <c r="AD102" s="52"/>
      <c r="AE102" s="53"/>
      <c r="AF102" s="53"/>
      <c r="AG102" s="54"/>
    </row>
    <row r="103" spans="1:33" ht="16.5" x14ac:dyDescent="0.3">
      <c r="A103" s="34" t="s">
        <v>203</v>
      </c>
      <c r="B103" s="52" t="s">
        <v>267</v>
      </c>
      <c r="C103" s="52" t="s">
        <v>267</v>
      </c>
      <c r="D103" s="52" t="s">
        <v>267</v>
      </c>
      <c r="E103" s="58" t="s">
        <v>267</v>
      </c>
      <c r="F103" s="35" t="s">
        <v>248</v>
      </c>
      <c r="G103" s="52" t="s">
        <v>267</v>
      </c>
      <c r="H103" s="52" t="s">
        <v>267</v>
      </c>
      <c r="I103" s="52" t="s">
        <v>267</v>
      </c>
      <c r="J103" s="54" t="s">
        <v>267</v>
      </c>
      <c r="L103" s="34" t="s">
        <v>199</v>
      </c>
      <c r="M103" s="52" t="s">
        <v>267</v>
      </c>
      <c r="N103" s="53"/>
      <c r="O103" s="53"/>
      <c r="P103" s="58" t="s">
        <v>267</v>
      </c>
      <c r="Q103" s="35" t="s">
        <v>111</v>
      </c>
      <c r="R103" s="52" t="s">
        <v>267</v>
      </c>
      <c r="S103" s="52" t="s">
        <v>267</v>
      </c>
      <c r="T103" s="52" t="s">
        <v>267</v>
      </c>
      <c r="U103" s="54" t="s">
        <v>267</v>
      </c>
      <c r="V103" s="69"/>
      <c r="W103" s="69"/>
      <c r="X103" s="34"/>
      <c r="Y103" s="52"/>
      <c r="Z103" s="52"/>
      <c r="AA103" s="52"/>
      <c r="AB103" s="52"/>
      <c r="AC103" s="35"/>
      <c r="AD103" s="52"/>
      <c r="AE103" s="52"/>
      <c r="AF103" s="52"/>
      <c r="AG103" s="54"/>
    </row>
    <row r="104" spans="1:33" ht="16.5" x14ac:dyDescent="0.3">
      <c r="A104" s="34" t="s">
        <v>207</v>
      </c>
      <c r="B104" s="52" t="s">
        <v>267</v>
      </c>
      <c r="C104" s="52" t="s">
        <v>267</v>
      </c>
      <c r="D104" s="52" t="s">
        <v>267</v>
      </c>
      <c r="E104" s="58" t="s">
        <v>267</v>
      </c>
      <c r="F104" s="35" t="s">
        <v>249</v>
      </c>
      <c r="G104" s="52" t="s">
        <v>267</v>
      </c>
      <c r="H104" s="52" t="s">
        <v>267</v>
      </c>
      <c r="I104" s="52" t="s">
        <v>267</v>
      </c>
      <c r="J104" s="54" t="s">
        <v>267</v>
      </c>
      <c r="L104" s="34" t="s">
        <v>198</v>
      </c>
      <c r="M104" s="52" t="s">
        <v>267</v>
      </c>
      <c r="N104" s="52" t="s">
        <v>267</v>
      </c>
      <c r="O104" s="52" t="s">
        <v>267</v>
      </c>
      <c r="P104" s="58" t="s">
        <v>267</v>
      </c>
      <c r="Q104" s="35" t="s">
        <v>165</v>
      </c>
      <c r="R104" s="52" t="s">
        <v>267</v>
      </c>
      <c r="S104" s="52" t="s">
        <v>267</v>
      </c>
      <c r="T104" s="52" t="s">
        <v>267</v>
      </c>
      <c r="U104" s="54" t="s">
        <v>267</v>
      </c>
      <c r="V104" s="69"/>
      <c r="W104" s="69"/>
      <c r="X104" s="34"/>
      <c r="Y104" s="52"/>
      <c r="Z104" s="52"/>
      <c r="AA104" s="52"/>
      <c r="AB104" s="52"/>
      <c r="AC104" s="35"/>
      <c r="AD104" s="52"/>
      <c r="AE104" s="52"/>
      <c r="AF104" s="52"/>
      <c r="AG104" s="54"/>
    </row>
    <row r="105" spans="1:33" ht="16.5" x14ac:dyDescent="0.3">
      <c r="A105" s="34" t="s">
        <v>212</v>
      </c>
      <c r="B105" s="52" t="s">
        <v>267</v>
      </c>
      <c r="C105" s="52" t="s">
        <v>267</v>
      </c>
      <c r="D105" s="52" t="s">
        <v>267</v>
      </c>
      <c r="E105" s="58" t="s">
        <v>267</v>
      </c>
      <c r="F105" s="35" t="s">
        <v>244</v>
      </c>
      <c r="G105" s="52" t="s">
        <v>267</v>
      </c>
      <c r="H105" s="53"/>
      <c r="I105" s="52" t="s">
        <v>267</v>
      </c>
      <c r="J105" s="54" t="s">
        <v>267</v>
      </c>
      <c r="L105" s="34" t="s">
        <v>196</v>
      </c>
      <c r="M105" s="52" t="s">
        <v>267</v>
      </c>
      <c r="N105" s="52" t="s">
        <v>267</v>
      </c>
      <c r="O105" s="52" t="s">
        <v>267</v>
      </c>
      <c r="P105" s="58" t="s">
        <v>267</v>
      </c>
      <c r="Q105" s="35" t="s">
        <v>156</v>
      </c>
      <c r="R105" s="52" t="s">
        <v>267</v>
      </c>
      <c r="S105" s="53"/>
      <c r="T105" s="53"/>
      <c r="U105" s="54" t="s">
        <v>267</v>
      </c>
      <c r="V105" s="69"/>
      <c r="W105" s="69"/>
      <c r="X105" s="34"/>
      <c r="Y105" s="53"/>
      <c r="Z105" s="53"/>
      <c r="AA105" s="53"/>
      <c r="AB105" s="52"/>
      <c r="AC105" s="35"/>
      <c r="AD105" s="52"/>
      <c r="AE105" s="52"/>
      <c r="AF105" s="52"/>
      <c r="AG105" s="54"/>
    </row>
    <row r="106" spans="1:33" ht="16.5" x14ac:dyDescent="0.3">
      <c r="A106" s="34" t="s">
        <v>204</v>
      </c>
      <c r="B106" s="52" t="s">
        <v>267</v>
      </c>
      <c r="C106" s="52" t="s">
        <v>267</v>
      </c>
      <c r="D106" s="52" t="s">
        <v>267</v>
      </c>
      <c r="E106" s="58" t="s">
        <v>267</v>
      </c>
      <c r="F106" s="35" t="s">
        <v>239</v>
      </c>
      <c r="G106" s="52" t="s">
        <v>267</v>
      </c>
      <c r="H106" s="53"/>
      <c r="I106" s="53"/>
      <c r="J106" s="54" t="s">
        <v>267</v>
      </c>
      <c r="L106" s="34" t="s">
        <v>277</v>
      </c>
      <c r="M106" s="53"/>
      <c r="N106" s="53"/>
      <c r="O106" s="53"/>
      <c r="P106" s="58" t="s">
        <v>267</v>
      </c>
      <c r="Q106" s="35" t="s">
        <v>163</v>
      </c>
      <c r="R106" s="52" t="s">
        <v>267</v>
      </c>
      <c r="S106" s="53"/>
      <c r="T106" s="53"/>
      <c r="U106" s="54" t="s">
        <v>267</v>
      </c>
      <c r="V106" s="70"/>
      <c r="W106" s="69"/>
      <c r="X106" s="34"/>
      <c r="Y106" s="52"/>
      <c r="Z106" s="53"/>
      <c r="AA106" s="52"/>
      <c r="AB106" s="52"/>
      <c r="AC106" s="35"/>
      <c r="AD106" s="52"/>
      <c r="AE106" s="52"/>
      <c r="AF106" s="52"/>
      <c r="AG106" s="54"/>
    </row>
    <row r="107" spans="1:33" ht="17.25" thickBot="1" x14ac:dyDescent="0.35">
      <c r="A107" s="34" t="s">
        <v>205</v>
      </c>
      <c r="B107" s="52" t="s">
        <v>267</v>
      </c>
      <c r="C107" s="52" t="s">
        <v>267</v>
      </c>
      <c r="D107" s="52" t="s">
        <v>267</v>
      </c>
      <c r="E107" s="58" t="s">
        <v>267</v>
      </c>
      <c r="F107" s="35" t="s">
        <v>250</v>
      </c>
      <c r="G107" s="52" t="s">
        <v>267</v>
      </c>
      <c r="H107" s="53"/>
      <c r="I107" s="53"/>
      <c r="J107" s="54" t="s">
        <v>267</v>
      </c>
      <c r="L107" s="34" t="s">
        <v>192</v>
      </c>
      <c r="M107" s="52" t="s">
        <v>267</v>
      </c>
      <c r="N107" s="53"/>
      <c r="O107" s="53"/>
      <c r="P107" s="58" t="s">
        <v>267</v>
      </c>
      <c r="Q107" s="35" t="s">
        <v>171</v>
      </c>
      <c r="R107" s="52" t="s">
        <v>267</v>
      </c>
      <c r="S107" s="53"/>
      <c r="T107" s="53"/>
      <c r="U107" s="56"/>
      <c r="V107" s="69"/>
      <c r="W107" s="69"/>
      <c r="X107" s="42"/>
      <c r="Y107" s="61"/>
      <c r="Z107" s="61"/>
      <c r="AA107" s="61"/>
      <c r="AB107" s="61"/>
      <c r="AC107" s="46"/>
      <c r="AD107" s="61"/>
      <c r="AE107" s="64"/>
      <c r="AF107" s="61"/>
      <c r="AG107" s="63"/>
    </row>
    <row r="108" spans="1:33" ht="17.25" thickBot="1" x14ac:dyDescent="0.35">
      <c r="A108" s="34" t="s">
        <v>293</v>
      </c>
      <c r="B108" s="53"/>
      <c r="C108" s="53"/>
      <c r="D108" s="53"/>
      <c r="E108" s="58" t="s">
        <v>267</v>
      </c>
      <c r="F108" s="35" t="s">
        <v>252</v>
      </c>
      <c r="G108" s="52" t="s">
        <v>267</v>
      </c>
      <c r="H108" s="52" t="s">
        <v>267</v>
      </c>
      <c r="I108" s="52" t="s">
        <v>267</v>
      </c>
      <c r="J108" s="54" t="s">
        <v>267</v>
      </c>
      <c r="L108" s="42" t="s">
        <v>200</v>
      </c>
      <c r="M108" s="61" t="s">
        <v>267</v>
      </c>
      <c r="N108" s="64"/>
      <c r="O108" s="61" t="s">
        <v>267</v>
      </c>
      <c r="P108" s="62" t="s">
        <v>267</v>
      </c>
      <c r="Q108" s="46" t="s">
        <v>257</v>
      </c>
      <c r="R108" s="61" t="s">
        <v>267</v>
      </c>
      <c r="S108" s="64"/>
      <c r="T108" s="64"/>
      <c r="U108" s="63" t="s">
        <v>267</v>
      </c>
      <c r="V108" s="69"/>
      <c r="W108" s="69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</row>
    <row r="109" spans="1:33" ht="16.5" x14ac:dyDescent="0.3">
      <c r="A109" s="34" t="s">
        <v>208</v>
      </c>
      <c r="B109" s="52" t="s">
        <v>267</v>
      </c>
      <c r="C109" s="53"/>
      <c r="D109" s="52" t="s">
        <v>267</v>
      </c>
      <c r="E109" s="58" t="s">
        <v>267</v>
      </c>
      <c r="F109" s="35" t="s">
        <v>253</v>
      </c>
      <c r="G109" s="52" t="s">
        <v>267</v>
      </c>
      <c r="H109" s="52" t="s">
        <v>267</v>
      </c>
      <c r="I109" s="52" t="s">
        <v>267</v>
      </c>
      <c r="J109" s="54" t="s">
        <v>267</v>
      </c>
      <c r="L109" s="60" t="s">
        <v>494</v>
      </c>
      <c r="M109" s="60"/>
      <c r="N109" s="60"/>
      <c r="O109" s="60"/>
      <c r="P109" s="60"/>
      <c r="Q109" s="60"/>
      <c r="R109" s="60"/>
      <c r="S109" s="60"/>
      <c r="T109" s="60"/>
      <c r="U109" s="60"/>
      <c r="V109" s="69"/>
      <c r="W109" s="69"/>
      <c r="X109" s="69"/>
    </row>
    <row r="110" spans="1:33" ht="17.25" thickBot="1" x14ac:dyDescent="0.35">
      <c r="A110" s="34" t="s">
        <v>211</v>
      </c>
      <c r="B110" s="52" t="s">
        <v>267</v>
      </c>
      <c r="C110" s="53"/>
      <c r="D110" s="52" t="s">
        <v>267</v>
      </c>
      <c r="E110" s="58" t="s">
        <v>267</v>
      </c>
      <c r="F110" s="35" t="s">
        <v>59</v>
      </c>
      <c r="G110" s="52" t="s">
        <v>267</v>
      </c>
      <c r="H110" s="52" t="s">
        <v>267</v>
      </c>
      <c r="I110" s="52" t="s">
        <v>267</v>
      </c>
      <c r="J110" s="54" t="s">
        <v>267</v>
      </c>
      <c r="V110" s="69"/>
      <c r="W110" s="69"/>
      <c r="X110" s="69"/>
    </row>
    <row r="111" spans="1:33" ht="16.5" x14ac:dyDescent="0.3">
      <c r="A111" s="34" t="s">
        <v>209</v>
      </c>
      <c r="B111" s="52" t="s">
        <v>267</v>
      </c>
      <c r="C111" s="53"/>
      <c r="D111" s="53"/>
      <c r="E111" s="58" t="s">
        <v>267</v>
      </c>
      <c r="F111" s="35" t="s">
        <v>120</v>
      </c>
      <c r="G111" s="52" t="s">
        <v>267</v>
      </c>
      <c r="H111" s="52" t="s">
        <v>267</v>
      </c>
      <c r="I111" s="52" t="s">
        <v>267</v>
      </c>
      <c r="J111" s="54" t="s">
        <v>267</v>
      </c>
      <c r="L111" s="31" t="s">
        <v>49</v>
      </c>
      <c r="M111" s="32" t="s">
        <v>306</v>
      </c>
      <c r="N111" s="32" t="s">
        <v>51</v>
      </c>
      <c r="O111" s="32" t="s">
        <v>53</v>
      </c>
      <c r="P111" s="65" t="s">
        <v>307</v>
      </c>
      <c r="Q111" s="32" t="s">
        <v>49</v>
      </c>
      <c r="R111" s="32" t="s">
        <v>306</v>
      </c>
      <c r="S111" s="32" t="s">
        <v>51</v>
      </c>
      <c r="T111" s="32" t="s">
        <v>53</v>
      </c>
      <c r="U111" s="33" t="s">
        <v>307</v>
      </c>
      <c r="V111" s="70"/>
      <c r="W111" s="70"/>
      <c r="X111" s="69"/>
    </row>
    <row r="112" spans="1:33" ht="16.5" x14ac:dyDescent="0.3">
      <c r="A112" s="34" t="s">
        <v>215</v>
      </c>
      <c r="B112" s="52" t="s">
        <v>267</v>
      </c>
      <c r="C112" s="52" t="s">
        <v>267</v>
      </c>
      <c r="D112" s="52" t="s">
        <v>267</v>
      </c>
      <c r="E112" s="58" t="s">
        <v>267</v>
      </c>
      <c r="F112" s="35" t="s">
        <v>299</v>
      </c>
      <c r="G112" s="53"/>
      <c r="H112" s="53"/>
      <c r="I112" s="53"/>
      <c r="J112" s="54" t="s">
        <v>267</v>
      </c>
      <c r="L112" s="34" t="s">
        <v>220</v>
      </c>
      <c r="M112" s="52" t="s">
        <v>267</v>
      </c>
      <c r="N112" s="52" t="s">
        <v>267</v>
      </c>
      <c r="O112" s="52" t="s">
        <v>267</v>
      </c>
      <c r="P112" s="58" t="s">
        <v>267</v>
      </c>
      <c r="Q112" s="35" t="s">
        <v>253</v>
      </c>
      <c r="R112" s="52" t="s">
        <v>267</v>
      </c>
      <c r="S112" s="52" t="s">
        <v>267</v>
      </c>
      <c r="T112" s="52" t="s">
        <v>267</v>
      </c>
      <c r="U112" s="54" t="s">
        <v>267</v>
      </c>
      <c r="V112" s="70"/>
      <c r="W112" s="69"/>
      <c r="X112" s="69"/>
    </row>
    <row r="113" spans="1:24" ht="16.5" x14ac:dyDescent="0.3">
      <c r="A113" s="34" t="s">
        <v>287</v>
      </c>
      <c r="B113" s="53"/>
      <c r="C113" s="53"/>
      <c r="D113" s="53"/>
      <c r="E113" s="58" t="s">
        <v>267</v>
      </c>
      <c r="F113" s="35" t="s">
        <v>255</v>
      </c>
      <c r="G113" s="52" t="s">
        <v>267</v>
      </c>
      <c r="H113" s="52" t="s">
        <v>267</v>
      </c>
      <c r="I113" s="52" t="s">
        <v>267</v>
      </c>
      <c r="J113" s="54" t="s">
        <v>267</v>
      </c>
      <c r="L113" s="34" t="s">
        <v>231</v>
      </c>
      <c r="M113" s="52" t="s">
        <v>267</v>
      </c>
      <c r="N113" s="53"/>
      <c r="O113" s="52" t="s">
        <v>267</v>
      </c>
      <c r="P113" s="58" t="s">
        <v>267</v>
      </c>
      <c r="Q113" s="35" t="s">
        <v>59</v>
      </c>
      <c r="R113" s="52" t="s">
        <v>267</v>
      </c>
      <c r="S113" s="52" t="s">
        <v>267</v>
      </c>
      <c r="T113" s="52" t="s">
        <v>267</v>
      </c>
      <c r="U113" s="54" t="s">
        <v>267</v>
      </c>
      <c r="V113" s="70"/>
      <c r="W113" s="69"/>
      <c r="X113" s="69"/>
    </row>
    <row r="114" spans="1:24" ht="16.5" x14ac:dyDescent="0.3">
      <c r="A114" s="34" t="s">
        <v>295</v>
      </c>
      <c r="B114" s="53"/>
      <c r="C114" s="53"/>
      <c r="D114" s="53"/>
      <c r="E114" s="58" t="s">
        <v>267</v>
      </c>
      <c r="F114" s="35" t="s">
        <v>300</v>
      </c>
      <c r="G114" s="53"/>
      <c r="H114" s="53"/>
      <c r="I114" s="53"/>
      <c r="J114" s="54" t="s">
        <v>267</v>
      </c>
      <c r="L114" s="34" t="s">
        <v>296</v>
      </c>
      <c r="M114" s="53"/>
      <c r="N114" s="53"/>
      <c r="O114" s="53"/>
      <c r="P114" s="58" t="s">
        <v>267</v>
      </c>
      <c r="Q114" s="35" t="s">
        <v>120</v>
      </c>
      <c r="R114" s="52" t="s">
        <v>267</v>
      </c>
      <c r="S114" s="52" t="s">
        <v>267</v>
      </c>
      <c r="T114" s="52" t="s">
        <v>267</v>
      </c>
      <c r="U114" s="54" t="s">
        <v>267</v>
      </c>
      <c r="V114" s="70"/>
      <c r="W114" s="70"/>
      <c r="X114" s="69"/>
    </row>
    <row r="115" spans="1:24" ht="16.5" x14ac:dyDescent="0.3">
      <c r="A115" s="34" t="s">
        <v>216</v>
      </c>
      <c r="B115" s="52" t="s">
        <v>267</v>
      </c>
      <c r="C115" s="52" t="s">
        <v>267</v>
      </c>
      <c r="D115" s="52" t="s">
        <v>267</v>
      </c>
      <c r="E115" s="58" t="s">
        <v>267</v>
      </c>
      <c r="F115" s="35" t="s">
        <v>302</v>
      </c>
      <c r="G115" s="53"/>
      <c r="H115" s="53"/>
      <c r="I115" s="53"/>
      <c r="J115" s="54" t="s">
        <v>267</v>
      </c>
      <c r="L115" s="34" t="s">
        <v>234</v>
      </c>
      <c r="M115" s="52" t="s">
        <v>267</v>
      </c>
      <c r="N115" s="52" t="s">
        <v>267</v>
      </c>
      <c r="O115" s="52" t="s">
        <v>267</v>
      </c>
      <c r="P115" s="58" t="s">
        <v>267</v>
      </c>
      <c r="Q115" s="35" t="s">
        <v>299</v>
      </c>
      <c r="R115" s="53"/>
      <c r="S115" s="53"/>
      <c r="T115" s="53"/>
      <c r="U115" s="54" t="s">
        <v>267</v>
      </c>
      <c r="V115" s="69"/>
      <c r="W115" s="69"/>
      <c r="X115" s="69"/>
    </row>
    <row r="116" spans="1:24" ht="16.5" x14ac:dyDescent="0.3">
      <c r="A116" s="34" t="s">
        <v>217</v>
      </c>
      <c r="B116" s="52" t="s">
        <v>267</v>
      </c>
      <c r="C116" s="52" t="s">
        <v>267</v>
      </c>
      <c r="D116" s="52" t="s">
        <v>267</v>
      </c>
      <c r="E116" s="58" t="s">
        <v>267</v>
      </c>
      <c r="F116" s="35" t="s">
        <v>254</v>
      </c>
      <c r="G116" s="52" t="s">
        <v>267</v>
      </c>
      <c r="H116" s="53"/>
      <c r="I116" s="52" t="s">
        <v>267</v>
      </c>
      <c r="J116" s="54" t="s">
        <v>267</v>
      </c>
      <c r="L116" s="34" t="s">
        <v>85</v>
      </c>
      <c r="M116" s="52" t="s">
        <v>267</v>
      </c>
      <c r="N116" s="53"/>
      <c r="O116" s="52" t="s">
        <v>267</v>
      </c>
      <c r="P116" s="58" t="s">
        <v>267</v>
      </c>
      <c r="Q116" s="35" t="s">
        <v>255</v>
      </c>
      <c r="R116" s="52" t="s">
        <v>267</v>
      </c>
      <c r="S116" s="52" t="s">
        <v>267</v>
      </c>
      <c r="T116" s="52" t="s">
        <v>267</v>
      </c>
      <c r="U116" s="54" t="s">
        <v>267</v>
      </c>
      <c r="V116" s="70"/>
      <c r="W116" s="69"/>
      <c r="X116" s="69"/>
    </row>
    <row r="117" spans="1:24" ht="16.5" x14ac:dyDescent="0.3">
      <c r="A117" s="34" t="s">
        <v>218</v>
      </c>
      <c r="B117" s="52" t="s">
        <v>267</v>
      </c>
      <c r="C117" s="52" t="s">
        <v>267</v>
      </c>
      <c r="D117" s="52" t="s">
        <v>267</v>
      </c>
      <c r="E117" s="58" t="s">
        <v>267</v>
      </c>
      <c r="F117" s="55" t="s">
        <v>272</v>
      </c>
      <c r="G117" s="53"/>
      <c r="H117" s="53"/>
      <c r="I117" s="52" t="s">
        <v>267</v>
      </c>
      <c r="J117" s="56"/>
      <c r="L117" s="34" t="s">
        <v>238</v>
      </c>
      <c r="M117" s="52" t="s">
        <v>267</v>
      </c>
      <c r="N117" s="53"/>
      <c r="O117" s="52" t="s">
        <v>267</v>
      </c>
      <c r="P117" s="58" t="s">
        <v>267</v>
      </c>
      <c r="Q117" s="35" t="s">
        <v>300</v>
      </c>
      <c r="R117" s="53"/>
      <c r="S117" s="53"/>
      <c r="T117" s="53"/>
      <c r="U117" s="54" t="s">
        <v>267</v>
      </c>
      <c r="V117" s="69"/>
      <c r="W117" s="69"/>
      <c r="X117" s="69"/>
    </row>
    <row r="118" spans="1:24" ht="16.5" x14ac:dyDescent="0.3">
      <c r="A118" s="34" t="s">
        <v>305</v>
      </c>
      <c r="B118" s="53"/>
      <c r="C118" s="53"/>
      <c r="D118" s="53"/>
      <c r="E118" s="58" t="s">
        <v>267</v>
      </c>
      <c r="F118" s="35" t="s">
        <v>256</v>
      </c>
      <c r="G118" s="52" t="s">
        <v>267</v>
      </c>
      <c r="H118" s="52" t="s">
        <v>267</v>
      </c>
      <c r="I118" s="52" t="s">
        <v>267</v>
      </c>
      <c r="J118" s="54" t="s">
        <v>267</v>
      </c>
      <c r="L118" s="34" t="s">
        <v>298</v>
      </c>
      <c r="M118" s="53"/>
      <c r="N118" s="53"/>
      <c r="O118" s="53"/>
      <c r="P118" s="58" t="s">
        <v>267</v>
      </c>
      <c r="Q118" s="35" t="s">
        <v>302</v>
      </c>
      <c r="R118" s="53"/>
      <c r="S118" s="53"/>
      <c r="T118" s="53"/>
      <c r="U118" s="54" t="s">
        <v>267</v>
      </c>
      <c r="V118" s="70"/>
      <c r="W118" s="70"/>
      <c r="X118" s="69"/>
    </row>
    <row r="119" spans="1:24" ht="16.5" x14ac:dyDescent="0.3">
      <c r="A119" s="34" t="s">
        <v>304</v>
      </c>
      <c r="B119" s="53"/>
      <c r="C119" s="53"/>
      <c r="D119" s="53"/>
      <c r="E119" s="58" t="s">
        <v>267</v>
      </c>
      <c r="F119" s="35" t="s">
        <v>261</v>
      </c>
      <c r="G119" s="52" t="s">
        <v>267</v>
      </c>
      <c r="H119" s="53"/>
      <c r="I119" s="53"/>
      <c r="J119" s="54" t="s">
        <v>267</v>
      </c>
      <c r="L119" s="34" t="s">
        <v>243</v>
      </c>
      <c r="M119" s="52" t="s">
        <v>267</v>
      </c>
      <c r="N119" s="52" t="s">
        <v>267</v>
      </c>
      <c r="O119" s="52" t="s">
        <v>267</v>
      </c>
      <c r="P119" s="58" t="s">
        <v>267</v>
      </c>
      <c r="Q119" s="35" t="s">
        <v>254</v>
      </c>
      <c r="R119" s="52" t="s">
        <v>267</v>
      </c>
      <c r="S119" s="53"/>
      <c r="T119" s="52" t="s">
        <v>267</v>
      </c>
      <c r="U119" s="54" t="s">
        <v>267</v>
      </c>
      <c r="V119" s="69"/>
      <c r="W119" s="69"/>
      <c r="X119" s="69"/>
    </row>
    <row r="120" spans="1:24" ht="16.5" x14ac:dyDescent="0.3">
      <c r="A120" s="34" t="s">
        <v>262</v>
      </c>
      <c r="B120" s="52" t="s">
        <v>267</v>
      </c>
      <c r="C120" s="53"/>
      <c r="D120" s="53"/>
      <c r="E120" s="58" t="s">
        <v>267</v>
      </c>
      <c r="F120" s="35" t="s">
        <v>268</v>
      </c>
      <c r="G120" s="52" t="s">
        <v>267</v>
      </c>
      <c r="H120" s="52" t="s">
        <v>267</v>
      </c>
      <c r="I120" s="52" t="s">
        <v>267</v>
      </c>
      <c r="J120" s="54" t="s">
        <v>267</v>
      </c>
      <c r="L120" s="34" t="s">
        <v>251</v>
      </c>
      <c r="M120" s="52" t="s">
        <v>267</v>
      </c>
      <c r="N120" s="52" t="s">
        <v>267</v>
      </c>
      <c r="O120" s="52" t="s">
        <v>267</v>
      </c>
      <c r="P120" s="59"/>
      <c r="Q120" s="55" t="s">
        <v>272</v>
      </c>
      <c r="R120" s="53"/>
      <c r="S120" s="53"/>
      <c r="T120" s="52" t="s">
        <v>267</v>
      </c>
      <c r="U120" s="56"/>
      <c r="V120" s="69"/>
      <c r="W120" s="70"/>
      <c r="X120" s="69"/>
    </row>
    <row r="121" spans="1:24" ht="16.5" x14ac:dyDescent="0.3">
      <c r="A121" s="34" t="s">
        <v>226</v>
      </c>
      <c r="B121" s="52" t="s">
        <v>267</v>
      </c>
      <c r="C121" s="53"/>
      <c r="D121" s="53"/>
      <c r="E121" s="58" t="s">
        <v>267</v>
      </c>
      <c r="F121" s="35" t="s">
        <v>260</v>
      </c>
      <c r="G121" s="52" t="s">
        <v>267</v>
      </c>
      <c r="H121" s="53"/>
      <c r="I121" s="52" t="s">
        <v>267</v>
      </c>
      <c r="J121" s="54" t="s">
        <v>267</v>
      </c>
      <c r="L121" s="34" t="s">
        <v>242</v>
      </c>
      <c r="M121" s="52" t="s">
        <v>267</v>
      </c>
      <c r="N121" s="52" t="s">
        <v>267</v>
      </c>
      <c r="O121" s="52" t="s">
        <v>267</v>
      </c>
      <c r="P121" s="58" t="s">
        <v>267</v>
      </c>
      <c r="Q121" s="35" t="s">
        <v>256</v>
      </c>
      <c r="R121" s="52" t="s">
        <v>267</v>
      </c>
      <c r="S121" s="52" t="s">
        <v>267</v>
      </c>
      <c r="T121" s="52" t="s">
        <v>267</v>
      </c>
      <c r="U121" s="54" t="s">
        <v>267</v>
      </c>
      <c r="V121" s="70"/>
      <c r="W121" s="70"/>
      <c r="X121" s="69"/>
    </row>
    <row r="122" spans="1:24" ht="16.5" x14ac:dyDescent="0.3">
      <c r="A122" s="34" t="s">
        <v>230</v>
      </c>
      <c r="B122" s="52" t="s">
        <v>267</v>
      </c>
      <c r="C122" s="53"/>
      <c r="D122" s="53"/>
      <c r="E122" s="58" t="s">
        <v>267</v>
      </c>
      <c r="F122" s="35" t="s">
        <v>259</v>
      </c>
      <c r="G122" s="52" t="s">
        <v>267</v>
      </c>
      <c r="H122" s="53"/>
      <c r="I122" s="53"/>
      <c r="J122" s="56"/>
      <c r="L122" s="34" t="s">
        <v>245</v>
      </c>
      <c r="M122" s="52" t="s">
        <v>267</v>
      </c>
      <c r="N122" s="53"/>
      <c r="O122" s="52" t="s">
        <v>267</v>
      </c>
      <c r="P122" s="58" t="s">
        <v>267</v>
      </c>
      <c r="Q122" s="35" t="s">
        <v>261</v>
      </c>
      <c r="R122" s="52" t="s">
        <v>267</v>
      </c>
      <c r="S122" s="53"/>
      <c r="T122" s="53"/>
      <c r="U122" s="54" t="s">
        <v>267</v>
      </c>
      <c r="V122" s="70"/>
      <c r="W122" s="70"/>
      <c r="X122" s="69"/>
    </row>
    <row r="123" spans="1:24" ht="16.5" x14ac:dyDescent="0.3">
      <c r="A123" s="34" t="s">
        <v>219</v>
      </c>
      <c r="B123" s="52" t="s">
        <v>267</v>
      </c>
      <c r="C123" s="52" t="s">
        <v>267</v>
      </c>
      <c r="D123" s="52" t="s">
        <v>267</v>
      </c>
      <c r="E123" s="58" t="s">
        <v>267</v>
      </c>
      <c r="F123" s="35" t="s">
        <v>303</v>
      </c>
      <c r="G123" s="53"/>
      <c r="H123" s="53"/>
      <c r="I123" s="53"/>
      <c r="J123" s="54" t="s">
        <v>267</v>
      </c>
      <c r="L123" s="34" t="s">
        <v>241</v>
      </c>
      <c r="M123" s="52" t="s">
        <v>267</v>
      </c>
      <c r="N123" s="52" t="s">
        <v>267</v>
      </c>
      <c r="O123" s="52" t="s">
        <v>267</v>
      </c>
      <c r="P123" s="58" t="s">
        <v>267</v>
      </c>
      <c r="Q123" s="35" t="s">
        <v>268</v>
      </c>
      <c r="R123" s="52" t="s">
        <v>267</v>
      </c>
      <c r="S123" s="52" t="s">
        <v>267</v>
      </c>
      <c r="T123" s="52" t="s">
        <v>267</v>
      </c>
      <c r="U123" s="54" t="s">
        <v>267</v>
      </c>
      <c r="V123" s="69"/>
      <c r="W123" s="69"/>
      <c r="X123" s="69"/>
    </row>
    <row r="124" spans="1:24" ht="16.5" x14ac:dyDescent="0.3">
      <c r="A124" s="34" t="s">
        <v>221</v>
      </c>
      <c r="B124" s="52" t="s">
        <v>267</v>
      </c>
      <c r="C124" s="52" t="s">
        <v>267</v>
      </c>
      <c r="D124" s="52" t="s">
        <v>267</v>
      </c>
      <c r="E124" s="58" t="s">
        <v>267</v>
      </c>
      <c r="F124" s="35" t="s">
        <v>213</v>
      </c>
      <c r="G124" s="52" t="s">
        <v>267</v>
      </c>
      <c r="H124" s="53"/>
      <c r="I124" s="53"/>
      <c r="J124" s="56"/>
      <c r="L124" s="34" t="s">
        <v>297</v>
      </c>
      <c r="M124" s="53"/>
      <c r="N124" s="53"/>
      <c r="O124" s="53"/>
      <c r="P124" s="58" t="s">
        <v>267</v>
      </c>
      <c r="Q124" s="35" t="s">
        <v>260</v>
      </c>
      <c r="R124" s="52" t="s">
        <v>267</v>
      </c>
      <c r="S124" s="53"/>
      <c r="T124" s="52" t="s">
        <v>267</v>
      </c>
      <c r="U124" s="54" t="s">
        <v>267</v>
      </c>
      <c r="V124" s="70"/>
      <c r="W124" s="69"/>
      <c r="X124" s="69"/>
    </row>
    <row r="125" spans="1:24" ht="16.5" x14ac:dyDescent="0.3">
      <c r="A125" s="34" t="s">
        <v>228</v>
      </c>
      <c r="B125" s="52" t="s">
        <v>267</v>
      </c>
      <c r="C125" s="52" t="s">
        <v>267</v>
      </c>
      <c r="D125" s="52" t="s">
        <v>267</v>
      </c>
      <c r="E125" s="59"/>
      <c r="F125" s="35" t="s">
        <v>282</v>
      </c>
      <c r="G125" s="53"/>
      <c r="H125" s="53"/>
      <c r="I125" s="53"/>
      <c r="J125" s="54" t="s">
        <v>267</v>
      </c>
      <c r="L125" s="34" t="s">
        <v>246</v>
      </c>
      <c r="M125" s="52" t="s">
        <v>267</v>
      </c>
      <c r="N125" s="53"/>
      <c r="O125" s="53"/>
      <c r="P125" s="58" t="s">
        <v>267</v>
      </c>
      <c r="Q125" s="35" t="s">
        <v>259</v>
      </c>
      <c r="R125" s="52" t="s">
        <v>267</v>
      </c>
      <c r="S125" s="53"/>
      <c r="T125" s="53"/>
      <c r="U125" s="56"/>
      <c r="V125" s="70"/>
      <c r="W125" s="70"/>
      <c r="X125" s="69"/>
    </row>
    <row r="126" spans="1:24" ht="16.5" x14ac:dyDescent="0.3">
      <c r="A126" s="34" t="s">
        <v>274</v>
      </c>
      <c r="B126" s="53"/>
      <c r="C126" s="53"/>
      <c r="D126" s="52" t="s">
        <v>267</v>
      </c>
      <c r="E126" s="58" t="s">
        <v>267</v>
      </c>
      <c r="F126" s="55" t="s">
        <v>275</v>
      </c>
      <c r="G126" s="52" t="s">
        <v>267</v>
      </c>
      <c r="H126" s="52" t="s">
        <v>267</v>
      </c>
      <c r="I126" s="52" t="s">
        <v>267</v>
      </c>
      <c r="J126" s="54" t="s">
        <v>267</v>
      </c>
      <c r="L126" s="34" t="s">
        <v>247</v>
      </c>
      <c r="M126" s="52" t="s">
        <v>267</v>
      </c>
      <c r="N126" s="52" t="s">
        <v>267</v>
      </c>
      <c r="O126" s="52" t="s">
        <v>267</v>
      </c>
      <c r="P126" s="58" t="s">
        <v>267</v>
      </c>
      <c r="Q126" s="35" t="s">
        <v>303</v>
      </c>
      <c r="R126" s="53"/>
      <c r="S126" s="53"/>
      <c r="T126" s="53"/>
      <c r="U126" s="54" t="s">
        <v>267</v>
      </c>
      <c r="V126" s="69"/>
      <c r="W126" s="69"/>
      <c r="X126" s="69"/>
    </row>
    <row r="127" spans="1:24" ht="16.5" x14ac:dyDescent="0.3">
      <c r="A127" s="34" t="s">
        <v>237</v>
      </c>
      <c r="B127" s="52" t="s">
        <v>267</v>
      </c>
      <c r="C127" s="53"/>
      <c r="D127" s="53"/>
      <c r="E127" s="58" t="s">
        <v>267</v>
      </c>
      <c r="F127" s="55" t="s">
        <v>273</v>
      </c>
      <c r="G127" s="53"/>
      <c r="H127" s="53"/>
      <c r="I127" s="52" t="s">
        <v>267</v>
      </c>
      <c r="J127" s="56"/>
      <c r="L127" s="34" t="s">
        <v>248</v>
      </c>
      <c r="M127" s="52" t="s">
        <v>267</v>
      </c>
      <c r="N127" s="52" t="s">
        <v>267</v>
      </c>
      <c r="O127" s="52" t="s">
        <v>267</v>
      </c>
      <c r="P127" s="58" t="s">
        <v>267</v>
      </c>
      <c r="Q127" s="35" t="s">
        <v>213</v>
      </c>
      <c r="R127" s="52" t="s">
        <v>267</v>
      </c>
      <c r="S127" s="53"/>
      <c r="T127" s="53"/>
      <c r="U127" s="56"/>
      <c r="V127" s="73"/>
      <c r="W127" s="73"/>
      <c r="X127" s="73"/>
    </row>
    <row r="128" spans="1:24" ht="16.5" x14ac:dyDescent="0.3">
      <c r="A128" s="34" t="s">
        <v>224</v>
      </c>
      <c r="B128" s="52" t="s">
        <v>267</v>
      </c>
      <c r="C128" s="52" t="s">
        <v>267</v>
      </c>
      <c r="D128" s="52" t="s">
        <v>267</v>
      </c>
      <c r="E128" s="58" t="s">
        <v>267</v>
      </c>
      <c r="F128" s="35" t="s">
        <v>265</v>
      </c>
      <c r="G128" s="52" t="s">
        <v>267</v>
      </c>
      <c r="H128" s="52" t="s">
        <v>267</v>
      </c>
      <c r="I128" s="52" t="s">
        <v>267</v>
      </c>
      <c r="J128" s="54" t="s">
        <v>267</v>
      </c>
      <c r="L128" s="34" t="s">
        <v>249</v>
      </c>
      <c r="M128" s="52" t="s">
        <v>267</v>
      </c>
      <c r="N128" s="52" t="s">
        <v>267</v>
      </c>
      <c r="O128" s="52" t="s">
        <v>267</v>
      </c>
      <c r="P128" s="58" t="s">
        <v>267</v>
      </c>
      <c r="Q128" s="35" t="s">
        <v>282</v>
      </c>
      <c r="R128" s="53"/>
      <c r="S128" s="53"/>
      <c r="T128" s="53"/>
      <c r="U128" s="54" t="s">
        <v>267</v>
      </c>
      <c r="V128" s="72"/>
      <c r="W128" s="72"/>
      <c r="X128" s="72"/>
    </row>
    <row r="129" spans="1:24" ht="17.25" thickBot="1" x14ac:dyDescent="0.35">
      <c r="A129" s="42" t="s">
        <v>222</v>
      </c>
      <c r="B129" s="61" t="s">
        <v>267</v>
      </c>
      <c r="C129" s="64"/>
      <c r="D129" s="61" t="s">
        <v>267</v>
      </c>
      <c r="E129" s="62" t="s">
        <v>267</v>
      </c>
      <c r="F129" s="46" t="s">
        <v>266</v>
      </c>
      <c r="G129" s="61" t="s">
        <v>267</v>
      </c>
      <c r="H129" s="61" t="s">
        <v>267</v>
      </c>
      <c r="I129" s="61" t="s">
        <v>267</v>
      </c>
      <c r="J129" s="63" t="s">
        <v>267</v>
      </c>
      <c r="L129" s="34" t="s">
        <v>244</v>
      </c>
      <c r="M129" s="52" t="s">
        <v>267</v>
      </c>
      <c r="N129" s="53"/>
      <c r="O129" s="52" t="s">
        <v>267</v>
      </c>
      <c r="P129" s="58" t="s">
        <v>267</v>
      </c>
      <c r="Q129" s="55" t="s">
        <v>275</v>
      </c>
      <c r="R129" s="52" t="s">
        <v>267</v>
      </c>
      <c r="S129" s="52" t="s">
        <v>267</v>
      </c>
      <c r="T129" s="52" t="s">
        <v>267</v>
      </c>
      <c r="U129" s="54" t="s">
        <v>267</v>
      </c>
      <c r="V129" s="72"/>
      <c r="W129" s="72"/>
      <c r="X129" s="72"/>
    </row>
    <row r="130" spans="1:24" ht="16.5" x14ac:dyDescent="0.3">
      <c r="A130" s="60" t="s">
        <v>494</v>
      </c>
      <c r="B130" s="60"/>
      <c r="C130" s="60"/>
      <c r="D130" s="60"/>
      <c r="E130" s="60"/>
      <c r="F130" s="60"/>
      <c r="G130" s="60"/>
      <c r="H130" s="60"/>
      <c r="I130" s="60"/>
      <c r="J130" s="60"/>
      <c r="L130" s="34" t="s">
        <v>239</v>
      </c>
      <c r="M130" s="52" t="s">
        <v>267</v>
      </c>
      <c r="N130" s="53"/>
      <c r="O130" s="53"/>
      <c r="P130" s="58" t="s">
        <v>267</v>
      </c>
      <c r="Q130" s="55" t="s">
        <v>273</v>
      </c>
      <c r="R130" s="53"/>
      <c r="S130" s="53"/>
      <c r="T130" s="52" t="s">
        <v>267</v>
      </c>
      <c r="U130" s="56"/>
      <c r="V130" s="72"/>
      <c r="W130" s="72"/>
      <c r="X130" s="72"/>
    </row>
    <row r="131" spans="1:24" ht="16.5" x14ac:dyDescent="0.3">
      <c r="L131" s="34" t="s">
        <v>250</v>
      </c>
      <c r="M131" s="52" t="s">
        <v>267</v>
      </c>
      <c r="N131" s="53"/>
      <c r="O131" s="53"/>
      <c r="P131" s="58" t="s">
        <v>267</v>
      </c>
      <c r="Q131" s="35" t="s">
        <v>265</v>
      </c>
      <c r="R131" s="52" t="s">
        <v>267</v>
      </c>
      <c r="S131" s="52" t="s">
        <v>267</v>
      </c>
      <c r="T131" s="52" t="s">
        <v>267</v>
      </c>
      <c r="U131" s="54" t="s">
        <v>267</v>
      </c>
      <c r="V131" s="72"/>
      <c r="W131" s="72"/>
      <c r="X131" s="72"/>
    </row>
    <row r="132" spans="1:24" ht="17.25" thickBot="1" x14ac:dyDescent="0.35">
      <c r="L132" s="42" t="s">
        <v>252</v>
      </c>
      <c r="M132" s="61" t="s">
        <v>267</v>
      </c>
      <c r="N132" s="61" t="s">
        <v>267</v>
      </c>
      <c r="O132" s="61" t="s">
        <v>267</v>
      </c>
      <c r="P132" s="62" t="s">
        <v>267</v>
      </c>
      <c r="Q132" s="46" t="s">
        <v>266</v>
      </c>
      <c r="R132" s="61" t="s">
        <v>267</v>
      </c>
      <c r="S132" s="61" t="s">
        <v>267</v>
      </c>
      <c r="T132" s="61" t="s">
        <v>267</v>
      </c>
      <c r="U132" s="63" t="s">
        <v>267</v>
      </c>
      <c r="V132" s="72"/>
      <c r="W132" s="72"/>
      <c r="X132" s="72"/>
    </row>
    <row r="133" spans="1:24" x14ac:dyDescent="0.25">
      <c r="L133" s="60" t="s">
        <v>494</v>
      </c>
      <c r="M133" s="60"/>
      <c r="N133" s="60"/>
      <c r="O133" s="60"/>
      <c r="P133" s="60"/>
      <c r="Q133" s="60"/>
      <c r="R133" s="60"/>
      <c r="S133" s="60"/>
      <c r="T133" s="60"/>
      <c r="U133" s="60"/>
      <c r="V133" s="72"/>
      <c r="W133" s="72"/>
      <c r="X133" s="72"/>
    </row>
    <row r="134" spans="1:24" ht="16.5" x14ac:dyDescent="0.3">
      <c r="L134" s="68"/>
      <c r="M134" s="69"/>
      <c r="N134" s="69"/>
      <c r="O134" s="69"/>
      <c r="P134" s="69"/>
      <c r="Q134" s="70"/>
      <c r="R134" s="69"/>
      <c r="S134" s="70"/>
      <c r="T134" s="68"/>
      <c r="U134" s="69"/>
      <c r="V134" s="72"/>
      <c r="W134" s="72"/>
      <c r="X134" s="72"/>
    </row>
    <row r="135" spans="1:24" ht="16.5" x14ac:dyDescent="0.3">
      <c r="L135" s="68"/>
      <c r="M135" s="69"/>
      <c r="N135" s="69"/>
      <c r="O135" s="69"/>
      <c r="P135" s="69"/>
      <c r="Q135" s="70"/>
      <c r="R135" s="69"/>
      <c r="S135" s="69"/>
      <c r="T135" s="68"/>
      <c r="U135" s="69"/>
      <c r="V135" s="72"/>
      <c r="W135" s="72"/>
      <c r="X135" s="72"/>
    </row>
    <row r="136" spans="1:24" ht="16.5" x14ac:dyDescent="0.3">
      <c r="L136" s="68"/>
      <c r="M136" s="70"/>
      <c r="N136" s="70"/>
      <c r="O136" s="70"/>
      <c r="P136" s="69"/>
      <c r="Q136" s="69"/>
      <c r="R136" s="69"/>
      <c r="S136" s="69"/>
      <c r="T136" s="68"/>
      <c r="U136" s="69"/>
      <c r="V136" s="72"/>
      <c r="W136" s="72"/>
      <c r="X136" s="72"/>
    </row>
    <row r="137" spans="1:24" ht="16.5" x14ac:dyDescent="0.3">
      <c r="L137" s="68"/>
      <c r="M137" s="69"/>
      <c r="N137" s="69"/>
      <c r="O137" s="69"/>
      <c r="P137" s="69"/>
      <c r="Q137" s="70"/>
      <c r="R137" s="70"/>
      <c r="S137" s="69"/>
      <c r="T137" s="68"/>
      <c r="U137" s="69"/>
      <c r="V137" s="72"/>
      <c r="W137" s="72"/>
      <c r="X137" s="72"/>
    </row>
    <row r="138" spans="1:24" ht="16.5" x14ac:dyDescent="0.3">
      <c r="L138" s="68"/>
      <c r="M138" s="70"/>
      <c r="N138" s="70"/>
      <c r="O138" s="70"/>
      <c r="P138" s="69"/>
      <c r="Q138" s="70"/>
      <c r="R138" s="69"/>
      <c r="S138" s="69"/>
      <c r="T138" s="68"/>
      <c r="U138" s="69"/>
      <c r="V138" s="72"/>
      <c r="W138" s="72"/>
      <c r="X138" s="72"/>
    </row>
    <row r="139" spans="1:24" ht="16.5" x14ac:dyDescent="0.3">
      <c r="L139" s="68"/>
      <c r="M139" s="70"/>
      <c r="N139" s="70"/>
      <c r="O139" s="70"/>
      <c r="P139" s="69"/>
      <c r="Q139" s="69"/>
      <c r="R139" s="69"/>
      <c r="S139" s="69"/>
      <c r="T139" s="68"/>
      <c r="U139" s="69"/>
      <c r="V139" s="72"/>
      <c r="W139" s="72"/>
      <c r="X139" s="72"/>
    </row>
    <row r="140" spans="1:24" ht="16.5" x14ac:dyDescent="0.3">
      <c r="L140" s="68"/>
      <c r="M140" s="69"/>
      <c r="N140" s="70"/>
      <c r="O140" s="69"/>
      <c r="P140" s="69"/>
      <c r="Q140" s="69"/>
      <c r="R140" s="69"/>
      <c r="S140" s="69"/>
      <c r="T140" s="68"/>
      <c r="U140" s="69"/>
      <c r="V140" s="72"/>
      <c r="W140" s="72"/>
      <c r="X140" s="72"/>
    </row>
    <row r="141" spans="1:24" ht="16.5" x14ac:dyDescent="0.3">
      <c r="L141" s="71"/>
      <c r="M141" s="70"/>
      <c r="N141" s="70"/>
      <c r="O141" s="69"/>
      <c r="P141" s="70"/>
      <c r="Q141" s="69"/>
      <c r="R141" s="69"/>
      <c r="S141" s="69"/>
      <c r="T141" s="68"/>
      <c r="U141" s="69"/>
      <c r="V141" s="72"/>
      <c r="W141" s="72"/>
      <c r="X141" s="72"/>
    </row>
    <row r="142" spans="1:24" ht="16.5" x14ac:dyDescent="0.3">
      <c r="L142" s="68"/>
      <c r="M142" s="69"/>
      <c r="N142" s="69"/>
      <c r="O142" s="69"/>
      <c r="P142" s="69"/>
      <c r="Q142" s="70"/>
      <c r="R142" s="69"/>
      <c r="S142" s="69"/>
      <c r="T142" s="68"/>
      <c r="U142" s="70"/>
      <c r="V142" s="72"/>
      <c r="W142" s="72"/>
      <c r="X142" s="72"/>
    </row>
    <row r="143" spans="1:24" ht="16.5" x14ac:dyDescent="0.3">
      <c r="L143" s="68"/>
      <c r="M143" s="69"/>
      <c r="N143" s="70"/>
      <c r="O143" s="70"/>
      <c r="P143" s="69"/>
      <c r="Q143" s="69"/>
      <c r="R143" s="69"/>
      <c r="S143" s="69"/>
      <c r="T143" s="68"/>
      <c r="U143" s="69"/>
      <c r="V143" s="72"/>
      <c r="W143" s="72"/>
      <c r="X143" s="72"/>
    </row>
    <row r="144" spans="1:24" ht="16.5" x14ac:dyDescent="0.3">
      <c r="L144" s="68"/>
      <c r="M144" s="69"/>
      <c r="N144" s="69"/>
      <c r="O144" s="69"/>
      <c r="P144" s="69"/>
      <c r="Q144" s="70"/>
      <c r="R144" s="69"/>
      <c r="S144" s="69"/>
      <c r="T144" s="68"/>
      <c r="U144" s="69"/>
      <c r="V144" s="72"/>
      <c r="W144" s="72"/>
      <c r="X144" s="72"/>
    </row>
    <row r="145" spans="12:24" ht="16.5" x14ac:dyDescent="0.3">
      <c r="L145" s="68"/>
      <c r="M145" s="69"/>
      <c r="N145" s="70"/>
      <c r="O145" s="69"/>
      <c r="P145" s="69"/>
      <c r="Q145" s="69"/>
      <c r="R145" s="69"/>
      <c r="S145" s="69"/>
      <c r="T145" s="68"/>
      <c r="U145" s="70"/>
      <c r="V145" s="72"/>
      <c r="W145" s="72"/>
      <c r="X145" s="72"/>
    </row>
    <row r="146" spans="12:24" ht="16.5" x14ac:dyDescent="0.3">
      <c r="L146" s="68"/>
      <c r="M146" s="69"/>
      <c r="N146" s="70"/>
      <c r="O146" s="70"/>
      <c r="P146" s="70"/>
      <c r="Q146" s="69"/>
      <c r="R146" s="69"/>
      <c r="S146" s="69"/>
      <c r="T146" s="68"/>
      <c r="U146" s="69"/>
      <c r="V146" s="72"/>
      <c r="W146" s="72"/>
      <c r="X146" s="72"/>
    </row>
    <row r="147" spans="12:24" ht="16.5" x14ac:dyDescent="0.3">
      <c r="L147" s="68"/>
      <c r="M147" s="70"/>
      <c r="N147" s="70"/>
      <c r="O147" s="70"/>
      <c r="P147" s="69"/>
      <c r="Q147" s="73"/>
      <c r="R147" s="73"/>
      <c r="S147" s="73"/>
      <c r="T147" s="73"/>
      <c r="U147" s="73"/>
      <c r="V147" s="72"/>
      <c r="W147" s="72"/>
      <c r="X147" s="72"/>
    </row>
    <row r="148" spans="12:24" ht="16.5" x14ac:dyDescent="0.3">
      <c r="L148" s="68"/>
      <c r="M148" s="69"/>
      <c r="N148" s="70"/>
      <c r="O148" s="70"/>
      <c r="P148" s="70"/>
      <c r="Q148" s="72"/>
      <c r="R148" s="72"/>
      <c r="S148" s="72"/>
      <c r="T148" s="72"/>
      <c r="U148" s="72"/>
      <c r="V148" s="72"/>
      <c r="W148" s="72"/>
      <c r="X148" s="72"/>
    </row>
    <row r="149" spans="12:24" ht="16.5" x14ac:dyDescent="0.3">
      <c r="L149" s="68"/>
      <c r="M149" s="70"/>
      <c r="N149" s="70"/>
      <c r="O149" s="70"/>
      <c r="P149" s="69"/>
      <c r="Q149" s="72"/>
      <c r="R149" s="72"/>
      <c r="S149" s="72"/>
      <c r="T149" s="72"/>
      <c r="U149" s="72"/>
      <c r="V149" s="72"/>
      <c r="W149" s="72"/>
      <c r="X149" s="72"/>
    </row>
    <row r="150" spans="12:24" ht="16.5" x14ac:dyDescent="0.3">
      <c r="L150" s="71"/>
      <c r="M150" s="69"/>
      <c r="N150" s="69"/>
      <c r="O150" s="69"/>
      <c r="P150" s="69"/>
      <c r="Q150" s="72"/>
      <c r="R150" s="72"/>
      <c r="S150" s="72"/>
      <c r="T150" s="72"/>
      <c r="U150" s="72"/>
      <c r="V150" s="72"/>
      <c r="W150" s="72"/>
      <c r="X150" s="72"/>
    </row>
    <row r="151" spans="12:24" ht="16.5" x14ac:dyDescent="0.3">
      <c r="L151" s="71"/>
      <c r="M151" s="70"/>
      <c r="N151" s="70"/>
      <c r="O151" s="69"/>
      <c r="P151" s="70"/>
      <c r="Q151" s="72"/>
      <c r="R151" s="72"/>
      <c r="S151" s="72"/>
      <c r="T151" s="72"/>
      <c r="U151" s="72"/>
      <c r="V151" s="72"/>
      <c r="W151" s="72"/>
      <c r="X151" s="72"/>
    </row>
    <row r="152" spans="12:24" ht="16.5" x14ac:dyDescent="0.3">
      <c r="L152" s="68"/>
      <c r="M152" s="69"/>
      <c r="N152" s="69"/>
      <c r="O152" s="69"/>
      <c r="P152" s="69"/>
      <c r="Q152" s="72"/>
      <c r="R152" s="72"/>
      <c r="S152" s="72"/>
      <c r="T152" s="72"/>
      <c r="U152" s="72"/>
      <c r="V152" s="72"/>
      <c r="W152" s="72"/>
      <c r="X152" s="72"/>
    </row>
    <row r="153" spans="12:24" ht="16.5" x14ac:dyDescent="0.3">
      <c r="L153" s="68"/>
      <c r="M153" s="69"/>
      <c r="N153" s="69"/>
      <c r="O153" s="69"/>
      <c r="P153" s="69"/>
      <c r="Q153" s="72"/>
      <c r="R153" s="72"/>
      <c r="S153" s="72"/>
      <c r="T153" s="72"/>
      <c r="U153" s="72"/>
      <c r="V153" s="72"/>
      <c r="W153" s="72"/>
      <c r="X153" s="72"/>
    </row>
    <row r="154" spans="12:24" x14ac:dyDescent="0.25">
      <c r="L154" s="66"/>
      <c r="M154" s="66"/>
      <c r="N154" s="66"/>
      <c r="O154" s="72"/>
      <c r="P154" s="72"/>
      <c r="Q154" s="72"/>
      <c r="R154" s="72"/>
      <c r="S154" s="72"/>
      <c r="T154" s="72"/>
      <c r="U154" s="72"/>
      <c r="V154" s="72"/>
      <c r="W154" s="72"/>
      <c r="X154" s="72"/>
    </row>
    <row r="155" spans="12:24" x14ac:dyDescent="0.25">
      <c r="O155" s="72"/>
      <c r="P155" s="72"/>
      <c r="Q155" s="72"/>
      <c r="R155" s="72"/>
      <c r="S155" s="72"/>
      <c r="T155" s="72"/>
      <c r="U155" s="72"/>
      <c r="V155" s="72"/>
      <c r="W155" s="72"/>
      <c r="X155" s="72"/>
    </row>
    <row r="156" spans="12:24" x14ac:dyDescent="0.25">
      <c r="O156" s="72"/>
      <c r="P156" s="72"/>
      <c r="Q156" s="72"/>
      <c r="R156" s="72"/>
      <c r="S156" s="72"/>
      <c r="T156" s="72"/>
      <c r="U156" s="72"/>
      <c r="V156" s="72"/>
      <c r="W156" s="72"/>
      <c r="X156" s="72"/>
    </row>
    <row r="157" spans="12:24" x14ac:dyDescent="0.25">
      <c r="O157" s="72"/>
      <c r="P157" s="72"/>
      <c r="Q157" s="72"/>
      <c r="R157" s="72"/>
      <c r="S157" s="72"/>
      <c r="T157" s="72"/>
      <c r="U157" s="72"/>
      <c r="V157" s="72"/>
      <c r="W157" s="72"/>
      <c r="X157" s="72"/>
    </row>
    <row r="158" spans="12:24" x14ac:dyDescent="0.25">
      <c r="O158" s="72"/>
      <c r="P158" s="72"/>
      <c r="Q158" s="72"/>
      <c r="R158" s="72"/>
      <c r="S158" s="72"/>
      <c r="T158" s="72"/>
      <c r="U158" s="72"/>
      <c r="V158" s="72"/>
      <c r="W158" s="72"/>
      <c r="X158" s="72"/>
    </row>
    <row r="159" spans="12:24" x14ac:dyDescent="0.25">
      <c r="O159" s="72"/>
      <c r="P159" s="72"/>
      <c r="Q159" s="72"/>
      <c r="R159" s="72"/>
      <c r="S159" s="72"/>
      <c r="T159" s="72"/>
      <c r="U159" s="72"/>
      <c r="V159" s="72"/>
      <c r="W159" s="72"/>
      <c r="X159" s="72"/>
    </row>
    <row r="160" spans="12:24" x14ac:dyDescent="0.25">
      <c r="O160" s="72"/>
      <c r="P160" s="72"/>
      <c r="Q160" s="72"/>
      <c r="R160" s="72"/>
      <c r="S160" s="72"/>
      <c r="T160" s="72"/>
      <c r="U160" s="72"/>
      <c r="V160" s="72"/>
      <c r="W160" s="72"/>
      <c r="X160" s="72"/>
    </row>
    <row r="161" spans="15:24" x14ac:dyDescent="0.25">
      <c r="O161" s="72"/>
      <c r="P161" s="72"/>
      <c r="Q161" s="72"/>
      <c r="R161" s="72"/>
      <c r="S161" s="72"/>
      <c r="T161" s="72"/>
      <c r="U161" s="72"/>
      <c r="V161" s="72"/>
      <c r="W161" s="72"/>
      <c r="X161" s="72"/>
    </row>
    <row r="162" spans="15:24" x14ac:dyDescent="0.25">
      <c r="O162" s="72"/>
      <c r="P162" s="72"/>
      <c r="Q162" s="72"/>
      <c r="R162" s="72"/>
      <c r="S162" s="72"/>
      <c r="T162" s="72"/>
      <c r="U162" s="72"/>
      <c r="V162" s="72"/>
      <c r="W162" s="72"/>
      <c r="X162" s="72"/>
    </row>
    <row r="163" spans="15:24" x14ac:dyDescent="0.25">
      <c r="O163" s="72"/>
      <c r="P163" s="72"/>
      <c r="Q163" s="72"/>
      <c r="R163" s="72"/>
      <c r="S163" s="72"/>
      <c r="T163" s="72"/>
      <c r="U163" s="72"/>
      <c r="V163" s="72"/>
      <c r="W163" s="72"/>
      <c r="X163" s="72"/>
    </row>
    <row r="164" spans="15:24" x14ac:dyDescent="0.25">
      <c r="O164" s="72"/>
      <c r="P164" s="72"/>
      <c r="Q164" s="72"/>
      <c r="R164" s="72"/>
      <c r="S164" s="72"/>
      <c r="T164" s="72"/>
      <c r="U164" s="72"/>
      <c r="V164" s="72"/>
      <c r="W164" s="72"/>
      <c r="X164" s="72"/>
    </row>
    <row r="165" spans="15:24" x14ac:dyDescent="0.25">
      <c r="O165" s="72"/>
      <c r="P165" s="72"/>
      <c r="Q165" s="72"/>
      <c r="R165" s="72"/>
      <c r="S165" s="72"/>
      <c r="T165" s="72"/>
      <c r="U165" s="72"/>
      <c r="V165" s="72"/>
      <c r="W165" s="72"/>
      <c r="X165" s="72"/>
    </row>
    <row r="166" spans="15:24" x14ac:dyDescent="0.25">
      <c r="O166" s="72"/>
      <c r="P166" s="72"/>
      <c r="Q166" s="72"/>
      <c r="R166" s="72"/>
      <c r="S166" s="72"/>
      <c r="T166" s="72"/>
      <c r="U166" s="72"/>
      <c r="V166" s="72"/>
      <c r="W166" s="72"/>
      <c r="X166" s="72"/>
    </row>
    <row r="167" spans="15:24" x14ac:dyDescent="0.25">
      <c r="O167" s="72"/>
      <c r="P167" s="72"/>
      <c r="Q167" s="72"/>
      <c r="R167" s="72"/>
      <c r="S167" s="72"/>
      <c r="T167" s="72"/>
      <c r="U167" s="72"/>
      <c r="V167" s="72"/>
      <c r="W167" s="72"/>
      <c r="X167" s="72"/>
    </row>
    <row r="168" spans="15:24" x14ac:dyDescent="0.25">
      <c r="O168" s="72"/>
      <c r="P168" s="72"/>
      <c r="Q168" s="72"/>
      <c r="R168" s="72"/>
      <c r="S168" s="72"/>
      <c r="T168" s="72"/>
      <c r="U168" s="72"/>
      <c r="V168" s="72"/>
      <c r="W168" s="72"/>
      <c r="X168" s="72"/>
    </row>
    <row r="169" spans="15:24" x14ac:dyDescent="0.25">
      <c r="O169" s="72"/>
      <c r="P169" s="72"/>
      <c r="Q169" s="72"/>
      <c r="R169" s="72"/>
      <c r="S169" s="72"/>
      <c r="T169" s="72"/>
      <c r="U169" s="72"/>
      <c r="V169" s="72"/>
      <c r="W169" s="72"/>
      <c r="X169" s="72"/>
    </row>
    <row r="170" spans="15:24" x14ac:dyDescent="0.25">
      <c r="O170" s="72"/>
      <c r="P170" s="72"/>
      <c r="Q170" s="72"/>
      <c r="R170" s="72"/>
      <c r="S170" s="72"/>
      <c r="T170" s="72"/>
      <c r="U170" s="72"/>
      <c r="V170" s="72"/>
      <c r="W170" s="72"/>
      <c r="X170" s="72"/>
    </row>
    <row r="171" spans="15:24" x14ac:dyDescent="0.25">
      <c r="O171" s="72"/>
      <c r="P171" s="72"/>
      <c r="Q171" s="72"/>
      <c r="R171" s="72"/>
      <c r="S171" s="72"/>
      <c r="T171" s="72"/>
      <c r="U171" s="72"/>
      <c r="V171" s="72"/>
      <c r="W171" s="72"/>
      <c r="X171" s="72"/>
    </row>
    <row r="172" spans="15:24" x14ac:dyDescent="0.25">
      <c r="O172" s="72"/>
      <c r="P172" s="72"/>
      <c r="Q172" s="72"/>
      <c r="R172" s="72"/>
      <c r="S172" s="72"/>
      <c r="T172" s="72"/>
      <c r="U172" s="72"/>
      <c r="V172" s="72"/>
      <c r="W172" s="72"/>
      <c r="X172" s="72"/>
    </row>
    <row r="173" spans="15:24" x14ac:dyDescent="0.25">
      <c r="O173" s="72"/>
      <c r="P173" s="72"/>
      <c r="Q173" s="72"/>
      <c r="R173" s="72"/>
      <c r="S173" s="72"/>
      <c r="T173" s="72"/>
      <c r="U173" s="72"/>
      <c r="V173" s="72"/>
      <c r="W173" s="72"/>
      <c r="X173" s="72"/>
    </row>
    <row r="174" spans="15:24" x14ac:dyDescent="0.25">
      <c r="O174" s="72"/>
      <c r="P174" s="72"/>
      <c r="Q174" s="72"/>
      <c r="R174" s="72"/>
      <c r="S174" s="72"/>
      <c r="T174" s="72"/>
      <c r="U174" s="72"/>
      <c r="V174" s="72"/>
      <c r="W174" s="72"/>
      <c r="X174" s="72"/>
    </row>
    <row r="175" spans="15:24" x14ac:dyDescent="0.25">
      <c r="O175" s="72"/>
      <c r="P175" s="72"/>
      <c r="Q175" s="72"/>
      <c r="R175" s="72"/>
      <c r="S175" s="72"/>
      <c r="T175" s="72"/>
      <c r="U175" s="72"/>
      <c r="V175" s="72"/>
      <c r="W175" s="72"/>
      <c r="X175" s="72"/>
    </row>
    <row r="176" spans="15:24" x14ac:dyDescent="0.25">
      <c r="O176" s="72"/>
      <c r="P176" s="72"/>
      <c r="Q176" s="72"/>
      <c r="R176" s="72"/>
      <c r="S176" s="72"/>
      <c r="T176" s="72"/>
      <c r="U176" s="72"/>
      <c r="V176" s="72"/>
      <c r="W176" s="72"/>
      <c r="X176" s="72"/>
    </row>
    <row r="177" spans="15:24" x14ac:dyDescent="0.25">
      <c r="O177" s="72"/>
      <c r="P177" s="72"/>
      <c r="Q177" s="72"/>
      <c r="R177" s="72"/>
      <c r="S177" s="72"/>
      <c r="T177" s="72"/>
      <c r="U177" s="72"/>
      <c r="V177" s="72"/>
      <c r="W177" s="72"/>
      <c r="X177" s="72"/>
    </row>
    <row r="178" spans="15:24" x14ac:dyDescent="0.25">
      <c r="O178" s="72"/>
      <c r="P178" s="72"/>
      <c r="Q178" s="72"/>
      <c r="R178" s="72"/>
      <c r="S178" s="72"/>
      <c r="T178" s="72"/>
      <c r="U178" s="72"/>
      <c r="V178" s="72"/>
      <c r="W178" s="72"/>
      <c r="X178" s="72"/>
    </row>
    <row r="179" spans="15:24" x14ac:dyDescent="0.25">
      <c r="O179" s="72"/>
      <c r="P179" s="72"/>
      <c r="Q179" s="72"/>
      <c r="R179" s="72"/>
      <c r="S179" s="72"/>
      <c r="T179" s="72"/>
      <c r="U179" s="72"/>
      <c r="V179" s="72"/>
      <c r="W179" s="72"/>
      <c r="X179" s="72"/>
    </row>
    <row r="180" spans="15:24" x14ac:dyDescent="0.25">
      <c r="O180" s="72"/>
      <c r="P180" s="72"/>
      <c r="Q180" s="72"/>
      <c r="R180" s="72"/>
      <c r="S180" s="72"/>
      <c r="T180" s="72"/>
      <c r="U180" s="72"/>
      <c r="V180" s="72"/>
      <c r="W180" s="72"/>
      <c r="X180" s="72"/>
    </row>
    <row r="181" spans="15:24" x14ac:dyDescent="0.25">
      <c r="O181" s="72"/>
      <c r="P181" s="72"/>
      <c r="Q181" s="72"/>
      <c r="R181" s="72"/>
      <c r="S181" s="72"/>
      <c r="T181" s="72"/>
      <c r="U181" s="72"/>
      <c r="V181" s="72"/>
      <c r="W181" s="72"/>
      <c r="X181" s="72"/>
    </row>
    <row r="182" spans="15:24" x14ac:dyDescent="0.25">
      <c r="O182" s="72"/>
      <c r="P182" s="72"/>
      <c r="Q182" s="72"/>
      <c r="R182" s="72"/>
      <c r="S182" s="72"/>
      <c r="T182" s="72"/>
      <c r="U182" s="72"/>
      <c r="V182" s="72"/>
      <c r="W182" s="72"/>
      <c r="X182" s="72"/>
    </row>
    <row r="183" spans="15:24" x14ac:dyDescent="0.25">
      <c r="O183" s="72"/>
      <c r="P183" s="72"/>
      <c r="Q183" s="72"/>
      <c r="R183" s="72"/>
      <c r="S183" s="72"/>
      <c r="T183" s="72"/>
      <c r="U183" s="72"/>
      <c r="V183" s="72"/>
      <c r="W183" s="72"/>
      <c r="X183" s="72"/>
    </row>
    <row r="184" spans="15:24" x14ac:dyDescent="0.25">
      <c r="O184" s="72"/>
      <c r="P184" s="72"/>
      <c r="Q184" s="72"/>
      <c r="R184" s="72"/>
      <c r="S184" s="72"/>
      <c r="T184" s="72"/>
      <c r="U184" s="72"/>
      <c r="V184" s="72"/>
      <c r="W184" s="72"/>
      <c r="X184" s="72"/>
    </row>
    <row r="185" spans="15:24" x14ac:dyDescent="0.25">
      <c r="O185" s="72"/>
      <c r="P185" s="72"/>
      <c r="Q185" s="72"/>
      <c r="R185" s="72"/>
      <c r="S185" s="72"/>
      <c r="T185" s="72"/>
      <c r="U185" s="72"/>
      <c r="V185" s="72"/>
      <c r="W185" s="72"/>
      <c r="X185" s="72"/>
    </row>
    <row r="186" spans="15:24" x14ac:dyDescent="0.25">
      <c r="O186" s="72"/>
      <c r="P186" s="72"/>
      <c r="Q186" s="72"/>
      <c r="R186" s="72"/>
      <c r="S186" s="72"/>
      <c r="T186" s="72"/>
      <c r="U186" s="72"/>
      <c r="V186" s="72"/>
      <c r="W186" s="72"/>
      <c r="X186" s="72"/>
    </row>
    <row r="187" spans="15:24" x14ac:dyDescent="0.25">
      <c r="O187" s="72"/>
      <c r="P187" s="72"/>
      <c r="Q187" s="72"/>
      <c r="R187" s="72"/>
      <c r="S187" s="72"/>
      <c r="T187" s="72"/>
      <c r="U187" s="72"/>
      <c r="V187" s="72"/>
      <c r="W187" s="72"/>
      <c r="X187" s="72"/>
    </row>
    <row r="188" spans="15:24" x14ac:dyDescent="0.25">
      <c r="O188" s="72"/>
      <c r="P188" s="72"/>
      <c r="Q188" s="72"/>
      <c r="R188" s="72"/>
      <c r="S188" s="72"/>
      <c r="T188" s="72"/>
      <c r="U188" s="72"/>
      <c r="V188" s="72"/>
      <c r="W188" s="72"/>
      <c r="X188" s="72"/>
    </row>
    <row r="189" spans="15:24" x14ac:dyDescent="0.25">
      <c r="O189" s="72"/>
      <c r="P189" s="72"/>
      <c r="Q189" s="72"/>
      <c r="R189" s="72"/>
      <c r="S189" s="72"/>
      <c r="T189" s="72"/>
      <c r="U189" s="72"/>
      <c r="V189" s="72"/>
      <c r="W189" s="72"/>
      <c r="X189" s="72"/>
    </row>
    <row r="190" spans="15:24" x14ac:dyDescent="0.25">
      <c r="O190" s="72"/>
      <c r="P190" s="72"/>
      <c r="Q190" s="72"/>
      <c r="R190" s="72"/>
      <c r="S190" s="72"/>
      <c r="T190" s="72"/>
      <c r="U190" s="72"/>
      <c r="V190" s="72"/>
      <c r="W190" s="72"/>
      <c r="X190" s="72"/>
    </row>
    <row r="191" spans="15:24" x14ac:dyDescent="0.25">
      <c r="O191" s="72"/>
      <c r="P191" s="72"/>
      <c r="Q191" s="72"/>
      <c r="R191" s="72"/>
      <c r="S191" s="72"/>
      <c r="T191" s="72"/>
      <c r="U191" s="72"/>
      <c r="V191" s="72"/>
      <c r="W191" s="72"/>
      <c r="X191" s="72"/>
    </row>
    <row r="192" spans="15:24" x14ac:dyDescent="0.25">
      <c r="O192" s="72"/>
      <c r="P192" s="72"/>
      <c r="Q192" s="72"/>
      <c r="R192" s="72"/>
      <c r="S192" s="72"/>
      <c r="T192" s="72"/>
      <c r="U192" s="72"/>
      <c r="V192" s="72"/>
      <c r="W192" s="72"/>
      <c r="X192" s="72"/>
    </row>
    <row r="193" spans="15:24" x14ac:dyDescent="0.25">
      <c r="O193" s="72"/>
      <c r="P193" s="72"/>
      <c r="Q193" s="72"/>
      <c r="R193" s="72"/>
      <c r="S193" s="72"/>
      <c r="T193" s="72"/>
      <c r="U193" s="72"/>
      <c r="V193" s="72"/>
      <c r="W193" s="72"/>
      <c r="X193" s="72"/>
    </row>
    <row r="194" spans="15:24" x14ac:dyDescent="0.25">
      <c r="O194" s="72"/>
      <c r="P194" s="72"/>
      <c r="Q194" s="72"/>
      <c r="R194" s="72"/>
      <c r="S194" s="72"/>
      <c r="T194" s="72"/>
      <c r="U194" s="72"/>
      <c r="V194" s="72"/>
      <c r="W194" s="72"/>
      <c r="X194" s="72"/>
    </row>
    <row r="195" spans="15:24" x14ac:dyDescent="0.25">
      <c r="O195" s="72"/>
      <c r="P195" s="72"/>
      <c r="Q195" s="72"/>
      <c r="R195" s="72"/>
      <c r="S195" s="72"/>
      <c r="T195" s="72"/>
      <c r="U195" s="72"/>
      <c r="V195" s="72"/>
      <c r="W195" s="72"/>
      <c r="X195" s="72"/>
    </row>
    <row r="196" spans="15:24" x14ac:dyDescent="0.25">
      <c r="O196" s="72"/>
      <c r="P196" s="72"/>
      <c r="Q196" s="72"/>
      <c r="R196" s="72"/>
      <c r="S196" s="72"/>
      <c r="T196" s="72"/>
      <c r="U196" s="72"/>
      <c r="V196" s="72"/>
      <c r="W196" s="72"/>
      <c r="X196" s="72"/>
    </row>
    <row r="197" spans="15:24" x14ac:dyDescent="0.25">
      <c r="O197" s="72"/>
      <c r="P197" s="72"/>
      <c r="Q197" s="72"/>
      <c r="R197" s="72"/>
      <c r="S197" s="72"/>
      <c r="T197" s="72"/>
      <c r="U197" s="72"/>
      <c r="V197" s="72"/>
      <c r="W197" s="72"/>
      <c r="X197" s="72"/>
    </row>
    <row r="198" spans="15:24" x14ac:dyDescent="0.25">
      <c r="O198" s="72"/>
      <c r="P198" s="72"/>
      <c r="Q198" s="72"/>
      <c r="R198" s="72"/>
      <c r="S198" s="72"/>
      <c r="T198" s="72"/>
      <c r="U198" s="72"/>
      <c r="V198" s="72"/>
      <c r="W198" s="72"/>
      <c r="X198" s="72"/>
    </row>
    <row r="199" spans="15:24" x14ac:dyDescent="0.25">
      <c r="O199" s="72"/>
      <c r="P199" s="72"/>
      <c r="Q199" s="72"/>
      <c r="R199" s="72"/>
      <c r="S199" s="72"/>
      <c r="T199" s="72"/>
      <c r="U199" s="72"/>
      <c r="V199" s="72"/>
      <c r="W199" s="72"/>
      <c r="X199" s="72"/>
    </row>
    <row r="200" spans="15:24" x14ac:dyDescent="0.25">
      <c r="O200" s="72"/>
      <c r="P200" s="72"/>
      <c r="Q200" s="72"/>
      <c r="R200" s="72"/>
      <c r="S200" s="72"/>
      <c r="T200" s="72"/>
      <c r="U200" s="72"/>
      <c r="V200" s="72"/>
      <c r="W200" s="72"/>
      <c r="X200" s="72"/>
    </row>
    <row r="201" spans="15:24" x14ac:dyDescent="0.25">
      <c r="O201" s="72"/>
      <c r="P201" s="72"/>
      <c r="Q201" s="72"/>
      <c r="R201" s="72"/>
      <c r="S201" s="72"/>
      <c r="T201" s="72"/>
      <c r="U201" s="72"/>
      <c r="V201" s="72"/>
      <c r="W201" s="72"/>
      <c r="X201" s="72"/>
    </row>
    <row r="202" spans="15:24" x14ac:dyDescent="0.25">
      <c r="O202" s="72"/>
      <c r="P202" s="72"/>
      <c r="Q202" s="72"/>
      <c r="R202" s="72"/>
      <c r="S202" s="72"/>
      <c r="T202" s="72"/>
      <c r="U202" s="72"/>
      <c r="V202" s="72"/>
      <c r="W202" s="72"/>
      <c r="X202" s="72"/>
    </row>
    <row r="203" spans="15:24" x14ac:dyDescent="0.25">
      <c r="O203" s="72"/>
      <c r="P203" s="72"/>
      <c r="Q203" s="72"/>
      <c r="R203" s="72"/>
      <c r="S203" s="72"/>
      <c r="T203" s="72"/>
      <c r="U203" s="72"/>
      <c r="V203" s="72"/>
      <c r="W203" s="72"/>
      <c r="X203" s="72"/>
    </row>
    <row r="204" spans="15:24" x14ac:dyDescent="0.25">
      <c r="O204" s="72"/>
      <c r="P204" s="72"/>
      <c r="Q204" s="72"/>
      <c r="R204" s="72"/>
      <c r="S204" s="72"/>
      <c r="T204" s="72"/>
      <c r="U204" s="72"/>
      <c r="V204" s="72"/>
      <c r="W204" s="72"/>
      <c r="X204" s="72"/>
    </row>
    <row r="205" spans="15:24" x14ac:dyDescent="0.25">
      <c r="O205" s="72"/>
      <c r="P205" s="72"/>
      <c r="Q205" s="72"/>
      <c r="R205" s="72"/>
      <c r="S205" s="72"/>
      <c r="T205" s="72"/>
      <c r="U205" s="72"/>
      <c r="V205" s="72"/>
      <c r="W205" s="72"/>
      <c r="X205" s="72"/>
    </row>
    <row r="206" spans="15:24" x14ac:dyDescent="0.25">
      <c r="O206" s="72"/>
      <c r="P206" s="72"/>
      <c r="Q206" s="72"/>
      <c r="R206" s="72"/>
      <c r="S206" s="72"/>
      <c r="T206" s="72"/>
      <c r="U206" s="72"/>
      <c r="V206" s="72"/>
      <c r="W206" s="72"/>
      <c r="X206" s="72"/>
    </row>
    <row r="207" spans="15:24" x14ac:dyDescent="0.25">
      <c r="O207" s="72"/>
      <c r="P207" s="72"/>
      <c r="Q207" s="72"/>
      <c r="R207" s="72"/>
      <c r="S207" s="72"/>
      <c r="T207" s="72"/>
      <c r="U207" s="72"/>
      <c r="V207" s="72"/>
      <c r="W207" s="72"/>
      <c r="X207" s="72"/>
    </row>
    <row r="208" spans="15:24" x14ac:dyDescent="0.25">
      <c r="O208" s="72"/>
      <c r="P208" s="72"/>
      <c r="Q208" s="72"/>
      <c r="R208" s="72"/>
      <c r="S208" s="72"/>
      <c r="T208" s="72"/>
      <c r="U208" s="72"/>
      <c r="V208" s="72"/>
      <c r="W208" s="72"/>
      <c r="X208" s="72"/>
    </row>
    <row r="209" spans="15:24" x14ac:dyDescent="0.25">
      <c r="O209" s="72"/>
      <c r="P209" s="72"/>
      <c r="Q209" s="72"/>
      <c r="R209" s="72"/>
      <c r="S209" s="72"/>
      <c r="T209" s="72"/>
      <c r="U209" s="72"/>
      <c r="V209" s="72"/>
      <c r="W209" s="72"/>
      <c r="X209" s="72"/>
    </row>
    <row r="210" spans="15:24" x14ac:dyDescent="0.25">
      <c r="O210" s="72"/>
      <c r="P210" s="72"/>
      <c r="Q210" s="72"/>
      <c r="R210" s="72"/>
      <c r="S210" s="72"/>
      <c r="T210" s="72"/>
      <c r="U210" s="72"/>
      <c r="V210" s="72"/>
      <c r="W210" s="72"/>
      <c r="X210" s="72"/>
    </row>
    <row r="211" spans="15:24" x14ac:dyDescent="0.25">
      <c r="O211" s="72"/>
      <c r="P211" s="72"/>
      <c r="Q211" s="72"/>
      <c r="R211" s="72"/>
      <c r="S211" s="72"/>
      <c r="T211" s="72"/>
      <c r="U211" s="72"/>
      <c r="V211" s="72"/>
      <c r="W211" s="72"/>
      <c r="X211" s="72"/>
    </row>
    <row r="212" spans="15:24" x14ac:dyDescent="0.25">
      <c r="O212" s="72"/>
      <c r="P212" s="72"/>
      <c r="Q212" s="72"/>
      <c r="R212" s="72"/>
      <c r="S212" s="72"/>
      <c r="T212" s="72"/>
      <c r="U212" s="72"/>
      <c r="V212" s="72"/>
      <c r="W212" s="72"/>
      <c r="X212" s="72"/>
    </row>
    <row r="213" spans="15:24" x14ac:dyDescent="0.25">
      <c r="O213" s="72"/>
      <c r="P213" s="72"/>
      <c r="Q213" s="72"/>
      <c r="R213" s="72"/>
      <c r="S213" s="72"/>
      <c r="T213" s="72"/>
      <c r="U213" s="72"/>
      <c r="V213" s="72"/>
      <c r="W213" s="72"/>
      <c r="X213" s="72"/>
    </row>
    <row r="214" spans="15:24" x14ac:dyDescent="0.25">
      <c r="O214" s="72"/>
      <c r="P214" s="72"/>
      <c r="Q214" s="72"/>
      <c r="R214" s="72"/>
      <c r="S214" s="72"/>
      <c r="T214" s="72"/>
      <c r="U214" s="72"/>
      <c r="V214" s="72"/>
      <c r="W214" s="72"/>
      <c r="X214" s="72"/>
    </row>
    <row r="215" spans="15:24" x14ac:dyDescent="0.25">
      <c r="O215" s="72"/>
      <c r="P215" s="72"/>
      <c r="Q215" s="72"/>
      <c r="R215" s="72"/>
      <c r="S215" s="72"/>
      <c r="T215" s="72"/>
      <c r="U215" s="72"/>
      <c r="V215" s="72"/>
      <c r="W215" s="72"/>
      <c r="X215" s="72"/>
    </row>
    <row r="216" spans="15:24" x14ac:dyDescent="0.25">
      <c r="O216" s="72"/>
      <c r="P216" s="72"/>
      <c r="Q216" s="72"/>
      <c r="R216" s="72"/>
      <c r="S216" s="72"/>
      <c r="T216" s="72"/>
      <c r="U216" s="72"/>
      <c r="V216" s="72"/>
      <c r="W216" s="72"/>
      <c r="X216" s="72"/>
    </row>
    <row r="217" spans="15:24" x14ac:dyDescent="0.25">
      <c r="O217" s="72"/>
      <c r="P217" s="72"/>
      <c r="Q217" s="72"/>
      <c r="R217" s="72"/>
      <c r="S217" s="72"/>
      <c r="T217" s="72"/>
      <c r="U217" s="72"/>
      <c r="V217" s="72"/>
      <c r="W217" s="72"/>
      <c r="X217" s="72"/>
    </row>
    <row r="218" spans="15:24" x14ac:dyDescent="0.25">
      <c r="O218" s="72"/>
      <c r="P218" s="72"/>
      <c r="Q218" s="72"/>
      <c r="R218" s="72"/>
      <c r="S218" s="72"/>
      <c r="T218" s="72"/>
      <c r="U218" s="72"/>
      <c r="V218" s="72"/>
      <c r="W218" s="72"/>
      <c r="X218" s="72"/>
    </row>
    <row r="219" spans="15:24" x14ac:dyDescent="0.25">
      <c r="O219" s="72"/>
      <c r="P219" s="72"/>
      <c r="Q219" s="72"/>
      <c r="R219" s="72"/>
      <c r="S219" s="72"/>
      <c r="T219" s="72"/>
      <c r="U219" s="72"/>
      <c r="V219" s="72"/>
      <c r="W219" s="72"/>
      <c r="X219" s="72"/>
    </row>
    <row r="220" spans="15:24" x14ac:dyDescent="0.25">
      <c r="O220" s="72"/>
      <c r="P220" s="72"/>
      <c r="Q220" s="72"/>
      <c r="R220" s="72"/>
      <c r="S220" s="72"/>
      <c r="T220" s="72"/>
      <c r="U220" s="72"/>
      <c r="V220" s="72"/>
      <c r="W220" s="72"/>
      <c r="X220" s="72"/>
    </row>
    <row r="221" spans="15:24" x14ac:dyDescent="0.25">
      <c r="O221" s="72"/>
      <c r="P221" s="72"/>
      <c r="Q221" s="72"/>
      <c r="R221" s="72"/>
      <c r="S221" s="72"/>
      <c r="T221" s="72"/>
      <c r="U221" s="72"/>
      <c r="V221" s="72"/>
      <c r="W221" s="72"/>
      <c r="X221" s="72"/>
    </row>
    <row r="222" spans="15:24" x14ac:dyDescent="0.25">
      <c r="O222" s="72"/>
      <c r="P222" s="72"/>
      <c r="Q222" s="72"/>
      <c r="R222" s="72"/>
      <c r="S222" s="72"/>
      <c r="T222" s="72"/>
      <c r="U222" s="72"/>
      <c r="V222" s="72"/>
      <c r="W222" s="72"/>
      <c r="X222" s="72"/>
    </row>
    <row r="223" spans="15:24" x14ac:dyDescent="0.25">
      <c r="O223" s="72"/>
      <c r="P223" s="72"/>
      <c r="Q223" s="72"/>
      <c r="R223" s="72"/>
      <c r="S223" s="72"/>
      <c r="T223" s="72"/>
      <c r="U223" s="72"/>
      <c r="V223" s="72"/>
      <c r="W223" s="72"/>
      <c r="X223" s="72"/>
    </row>
    <row r="224" spans="15:24" x14ac:dyDescent="0.25">
      <c r="O224" s="72"/>
      <c r="P224" s="72"/>
      <c r="Q224" s="72"/>
      <c r="R224" s="72"/>
      <c r="S224" s="72"/>
      <c r="T224" s="72"/>
      <c r="U224" s="72"/>
      <c r="V224" s="72"/>
      <c r="W224" s="72"/>
      <c r="X224" s="72"/>
    </row>
    <row r="225" spans="15:24" x14ac:dyDescent="0.25">
      <c r="O225" s="72"/>
      <c r="P225" s="72"/>
      <c r="Q225" s="72"/>
      <c r="R225" s="72"/>
      <c r="S225" s="72"/>
      <c r="T225" s="72"/>
      <c r="U225" s="72"/>
      <c r="V225" s="72"/>
      <c r="W225" s="72"/>
      <c r="X225" s="72"/>
    </row>
    <row r="226" spans="15:24" x14ac:dyDescent="0.25">
      <c r="O226" s="72"/>
      <c r="P226" s="72"/>
      <c r="Q226" s="72"/>
      <c r="R226" s="72"/>
      <c r="S226" s="72"/>
      <c r="T226" s="72"/>
      <c r="U226" s="72"/>
      <c r="V226" s="72"/>
      <c r="W226" s="72"/>
      <c r="X226" s="72"/>
    </row>
    <row r="227" spans="15:24" x14ac:dyDescent="0.25">
      <c r="O227" s="72"/>
      <c r="P227" s="72"/>
      <c r="Q227" s="72"/>
      <c r="R227" s="72"/>
      <c r="S227" s="72"/>
      <c r="T227" s="72"/>
      <c r="U227" s="72"/>
      <c r="V227" s="72"/>
      <c r="W227" s="72"/>
      <c r="X227" s="72"/>
    </row>
    <row r="228" spans="15:24" x14ac:dyDescent="0.25">
      <c r="O228" s="72"/>
      <c r="P228" s="72"/>
      <c r="Q228" s="72"/>
      <c r="R228" s="72"/>
      <c r="S228" s="72"/>
      <c r="T228" s="72"/>
      <c r="U228" s="72"/>
      <c r="V228" s="72"/>
      <c r="W228" s="72"/>
      <c r="X228" s="72"/>
    </row>
    <row r="229" spans="15:24" x14ac:dyDescent="0.25">
      <c r="O229" s="72"/>
      <c r="P229" s="72"/>
      <c r="Q229" s="72"/>
      <c r="R229" s="72"/>
      <c r="S229" s="72"/>
      <c r="T229" s="72"/>
      <c r="U229" s="72"/>
      <c r="V229" s="72"/>
      <c r="W229" s="72"/>
      <c r="X229" s="72"/>
    </row>
    <row r="230" spans="15:24" x14ac:dyDescent="0.25">
      <c r="O230" s="72"/>
      <c r="P230" s="72"/>
      <c r="Q230" s="72"/>
      <c r="R230" s="72"/>
      <c r="S230" s="72"/>
      <c r="T230" s="72"/>
      <c r="U230" s="72"/>
      <c r="V230" s="72"/>
      <c r="W230" s="72"/>
      <c r="X230" s="72"/>
    </row>
    <row r="231" spans="15:24" x14ac:dyDescent="0.25">
      <c r="O231" s="72"/>
      <c r="P231" s="72"/>
      <c r="Q231" s="72"/>
      <c r="R231" s="72"/>
      <c r="S231" s="72"/>
      <c r="T231" s="72"/>
      <c r="U231" s="72"/>
      <c r="V231" s="72"/>
      <c r="W231" s="72"/>
      <c r="X231" s="72"/>
    </row>
    <row r="232" spans="15:24" x14ac:dyDescent="0.25">
      <c r="O232" s="72"/>
      <c r="P232" s="72"/>
      <c r="Q232" s="72"/>
      <c r="R232" s="72"/>
      <c r="S232" s="72"/>
      <c r="T232" s="72"/>
      <c r="U232" s="72"/>
      <c r="V232" s="72"/>
      <c r="W232" s="72"/>
      <c r="X232" s="72"/>
    </row>
    <row r="233" spans="15:24" x14ac:dyDescent="0.25">
      <c r="O233" s="72"/>
      <c r="P233" s="72"/>
      <c r="Q233" s="72"/>
      <c r="R233" s="72"/>
      <c r="S233" s="72"/>
      <c r="T233" s="72"/>
      <c r="U233" s="72"/>
      <c r="V233" s="72"/>
      <c r="W233" s="72"/>
      <c r="X233" s="72"/>
    </row>
    <row r="234" spans="15:24" x14ac:dyDescent="0.25">
      <c r="O234" s="72"/>
      <c r="P234" s="72"/>
      <c r="Q234" s="72"/>
      <c r="R234" s="72"/>
      <c r="S234" s="72"/>
      <c r="T234" s="72"/>
      <c r="U234" s="72"/>
      <c r="V234" s="72"/>
      <c r="W234" s="72"/>
      <c r="X234" s="72"/>
    </row>
    <row r="235" spans="15:24" x14ac:dyDescent="0.25">
      <c r="O235" s="72"/>
      <c r="P235" s="72"/>
      <c r="Q235" s="72"/>
      <c r="R235" s="72"/>
      <c r="S235" s="72"/>
      <c r="T235" s="72"/>
      <c r="U235" s="72"/>
      <c r="V235" s="72"/>
      <c r="W235" s="72"/>
      <c r="X235" s="72"/>
    </row>
    <row r="236" spans="15:24" x14ac:dyDescent="0.25">
      <c r="O236" s="72"/>
      <c r="P236" s="72"/>
      <c r="Q236" s="72"/>
      <c r="R236" s="72"/>
      <c r="S236" s="72"/>
      <c r="T236" s="72"/>
      <c r="U236" s="72"/>
      <c r="V236" s="72"/>
      <c r="W236" s="72"/>
      <c r="X236" s="72"/>
    </row>
    <row r="237" spans="15:24" x14ac:dyDescent="0.25">
      <c r="O237" s="72"/>
      <c r="P237" s="72"/>
      <c r="Q237" s="72"/>
      <c r="R237" s="72"/>
      <c r="S237" s="72"/>
      <c r="T237" s="72"/>
      <c r="U237" s="72"/>
      <c r="V237" s="72"/>
      <c r="W237" s="72"/>
      <c r="X237" s="72"/>
    </row>
    <row r="238" spans="15:24" x14ac:dyDescent="0.25">
      <c r="O238" s="72"/>
      <c r="P238" s="72"/>
      <c r="Q238" s="72"/>
      <c r="R238" s="72"/>
      <c r="S238" s="72"/>
      <c r="T238" s="72"/>
      <c r="U238" s="72"/>
      <c r="V238" s="72"/>
      <c r="W238" s="72"/>
      <c r="X238" s="72"/>
    </row>
    <row r="239" spans="15:24" x14ac:dyDescent="0.25">
      <c r="O239" s="72"/>
      <c r="P239" s="72"/>
      <c r="Q239" s="72"/>
      <c r="R239" s="72"/>
      <c r="S239" s="72"/>
      <c r="T239" s="72"/>
      <c r="U239" s="72"/>
      <c r="V239" s="72"/>
      <c r="W239" s="72"/>
      <c r="X239" s="72"/>
    </row>
    <row r="240" spans="15:24" x14ac:dyDescent="0.25">
      <c r="O240" s="72"/>
      <c r="P240" s="72"/>
      <c r="Q240" s="72"/>
      <c r="R240" s="72"/>
      <c r="S240" s="72"/>
      <c r="T240" s="72"/>
      <c r="U240" s="72"/>
      <c r="V240" s="72"/>
      <c r="W240" s="72"/>
      <c r="X240" s="72"/>
    </row>
    <row r="241" spans="1:24" x14ac:dyDescent="0.25">
      <c r="O241" s="72"/>
      <c r="P241" s="72"/>
      <c r="Q241" s="72"/>
      <c r="R241" s="72"/>
      <c r="S241" s="72"/>
      <c r="T241" s="72"/>
      <c r="U241" s="72"/>
      <c r="V241" s="72"/>
      <c r="W241" s="72"/>
      <c r="X241" s="72"/>
    </row>
    <row r="242" spans="1:24" x14ac:dyDescent="0.25">
      <c r="O242" s="72"/>
      <c r="P242" s="72"/>
      <c r="Q242" s="72"/>
      <c r="R242" s="72"/>
      <c r="S242" s="72"/>
      <c r="T242" s="72"/>
      <c r="U242" s="72"/>
      <c r="V242" s="72"/>
      <c r="W242" s="72"/>
      <c r="X242" s="72"/>
    </row>
    <row r="243" spans="1:24" x14ac:dyDescent="0.25">
      <c r="O243" s="72"/>
      <c r="P243" s="72"/>
      <c r="Q243" s="72"/>
      <c r="R243" s="72"/>
      <c r="S243" s="72"/>
      <c r="T243" s="72"/>
      <c r="U243" s="72"/>
      <c r="V243" s="72"/>
      <c r="W243" s="72"/>
      <c r="X243" s="72"/>
    </row>
    <row r="244" spans="1:24" x14ac:dyDescent="0.25">
      <c r="O244" s="72"/>
      <c r="P244" s="72"/>
      <c r="Q244" s="72"/>
      <c r="R244" s="72"/>
      <c r="S244" s="72"/>
      <c r="T244" s="72"/>
      <c r="U244" s="72"/>
      <c r="V244" s="72"/>
      <c r="W244" s="72"/>
      <c r="X244" s="72"/>
    </row>
    <row r="245" spans="1:24" x14ac:dyDescent="0.25">
      <c r="O245" s="72"/>
      <c r="P245" s="72"/>
      <c r="Q245" s="72"/>
      <c r="R245" s="72"/>
      <c r="S245" s="72"/>
      <c r="T245" s="72"/>
      <c r="U245" s="72"/>
      <c r="V245" s="72"/>
      <c r="W245" s="72"/>
      <c r="X245" s="72"/>
    </row>
    <row r="246" spans="1:24" x14ac:dyDescent="0.25">
      <c r="O246" s="72"/>
      <c r="P246" s="72"/>
      <c r="Q246" s="72"/>
      <c r="R246" s="72"/>
      <c r="S246" s="72"/>
      <c r="T246" s="72"/>
      <c r="U246" s="72"/>
      <c r="V246" s="72"/>
      <c r="W246" s="72"/>
      <c r="X246" s="72"/>
    </row>
    <row r="247" spans="1:24" x14ac:dyDescent="0.25">
      <c r="O247" s="72"/>
      <c r="P247" s="72"/>
      <c r="Q247" s="72"/>
      <c r="R247" s="72"/>
      <c r="S247" s="72"/>
      <c r="T247" s="72"/>
      <c r="U247" s="72"/>
      <c r="V247" s="72"/>
      <c r="W247" s="72"/>
      <c r="X247" s="72"/>
    </row>
    <row r="248" spans="1:24" x14ac:dyDescent="0.25">
      <c r="O248" s="72"/>
      <c r="P248" s="72"/>
      <c r="Q248" s="72"/>
      <c r="R248" s="72"/>
      <c r="S248" s="72"/>
      <c r="T248" s="72"/>
      <c r="U248" s="72"/>
      <c r="V248" s="72"/>
      <c r="W248" s="72"/>
      <c r="X248" s="72"/>
    </row>
    <row r="249" spans="1:24" x14ac:dyDescent="0.25">
      <c r="O249" s="72"/>
      <c r="P249" s="72"/>
      <c r="Q249" s="72"/>
      <c r="R249" s="72"/>
      <c r="S249" s="72"/>
      <c r="T249" s="72"/>
      <c r="U249" s="72"/>
      <c r="V249" s="72"/>
      <c r="W249" s="72"/>
      <c r="X249" s="72"/>
    </row>
    <row r="250" spans="1:24" x14ac:dyDescent="0.25">
      <c r="O250" s="72"/>
      <c r="P250" s="72"/>
      <c r="Q250" s="72"/>
      <c r="R250" s="72"/>
      <c r="S250" s="72"/>
      <c r="T250" s="72"/>
      <c r="U250" s="72"/>
      <c r="V250" s="72"/>
      <c r="W250" s="72"/>
      <c r="X250" s="72"/>
    </row>
    <row r="251" spans="1:24" x14ac:dyDescent="0.25">
      <c r="O251" s="72"/>
      <c r="P251" s="72"/>
      <c r="Q251" s="72"/>
      <c r="R251" s="72"/>
      <c r="S251" s="72"/>
      <c r="T251" s="72"/>
      <c r="U251" s="72"/>
      <c r="V251" s="72"/>
      <c r="W251" s="72"/>
      <c r="X251" s="72"/>
    </row>
    <row r="252" spans="1:24" x14ac:dyDescent="0.25">
      <c r="O252" s="72"/>
      <c r="P252" s="72"/>
      <c r="Q252" s="72"/>
      <c r="R252" s="72"/>
      <c r="S252" s="72"/>
      <c r="T252" s="72"/>
      <c r="U252" s="72"/>
      <c r="V252" s="72"/>
      <c r="W252" s="72"/>
      <c r="X252" s="72"/>
    </row>
    <row r="253" spans="1:24" x14ac:dyDescent="0.25">
      <c r="O253" s="72"/>
      <c r="P253" s="72"/>
      <c r="Q253" s="72"/>
      <c r="R253" s="72"/>
      <c r="S253" s="72"/>
      <c r="T253" s="72"/>
      <c r="U253" s="72"/>
      <c r="V253" s="72"/>
      <c r="W253" s="72"/>
      <c r="X253" s="72"/>
    </row>
    <row r="254" spans="1:24" x14ac:dyDescent="0.25">
      <c r="O254" s="72"/>
      <c r="P254" s="72"/>
      <c r="Q254" s="72"/>
      <c r="R254" s="72"/>
      <c r="S254" s="72"/>
      <c r="T254" s="72"/>
      <c r="U254" s="72"/>
      <c r="V254" s="72"/>
      <c r="W254" s="72"/>
      <c r="X254" s="72"/>
    </row>
    <row r="255" spans="1:24" x14ac:dyDescent="0.25">
      <c r="O255" s="72"/>
      <c r="P255" s="72"/>
      <c r="Q255" s="72"/>
      <c r="R255" s="72"/>
      <c r="S255" s="72"/>
      <c r="T255" s="72"/>
      <c r="U255" s="72"/>
      <c r="V255" s="72"/>
      <c r="W255" s="72"/>
      <c r="X255" s="72"/>
    </row>
    <row r="256" spans="1:24" ht="16.5" x14ac:dyDescent="0.3">
      <c r="A256" s="49"/>
      <c r="D256" s="18"/>
      <c r="O256" s="72"/>
      <c r="P256" s="72"/>
      <c r="Q256" s="72"/>
      <c r="R256" s="72"/>
      <c r="S256" s="72"/>
      <c r="T256" s="72"/>
      <c r="U256" s="72"/>
      <c r="V256" s="72"/>
      <c r="W256" s="72"/>
      <c r="X256" s="72"/>
    </row>
    <row r="257" spans="1:24" ht="16.5" x14ac:dyDescent="0.3">
      <c r="E257" s="18"/>
      <c r="O257" s="72"/>
      <c r="P257" s="72"/>
      <c r="Q257" s="72"/>
      <c r="R257" s="72"/>
      <c r="S257" s="72"/>
      <c r="T257" s="72"/>
      <c r="U257" s="72"/>
      <c r="V257" s="72"/>
      <c r="W257" s="72"/>
      <c r="X257" s="72"/>
    </row>
    <row r="258" spans="1:24" ht="16.5" x14ac:dyDescent="0.3">
      <c r="A258" s="51"/>
      <c r="C258" s="18"/>
      <c r="O258" s="72"/>
      <c r="P258" s="72"/>
      <c r="Q258" s="72"/>
      <c r="R258" s="72"/>
      <c r="S258" s="72"/>
      <c r="T258" s="72"/>
      <c r="U258" s="72"/>
      <c r="V258" s="72"/>
      <c r="W258" s="72"/>
      <c r="X258" s="72"/>
    </row>
    <row r="259" spans="1:24" x14ac:dyDescent="0.25">
      <c r="O259" s="72"/>
      <c r="P259" s="72"/>
      <c r="Q259" s="72"/>
      <c r="R259" s="72"/>
      <c r="S259" s="72"/>
      <c r="T259" s="72"/>
      <c r="U259" s="72"/>
      <c r="V259" s="72"/>
      <c r="W259" s="72"/>
      <c r="X259" s="72"/>
    </row>
    <row r="260" spans="1:24" x14ac:dyDescent="0.25">
      <c r="O260" s="72"/>
      <c r="P260" s="72"/>
      <c r="Q260" s="72"/>
      <c r="R260" s="72"/>
      <c r="S260" s="72"/>
      <c r="T260" s="72"/>
      <c r="U260" s="72"/>
      <c r="V260" s="72"/>
      <c r="W260" s="72"/>
      <c r="X260" s="72"/>
    </row>
    <row r="261" spans="1:24" x14ac:dyDescent="0.25">
      <c r="O261" s="72"/>
      <c r="P261" s="72"/>
      <c r="Q261" s="72"/>
      <c r="R261" s="72"/>
      <c r="S261" s="72"/>
      <c r="T261" s="72"/>
      <c r="U261" s="72"/>
      <c r="V261" s="72"/>
      <c r="W261" s="72"/>
      <c r="X261" s="72"/>
    </row>
    <row r="262" spans="1:24" x14ac:dyDescent="0.25">
      <c r="O262" s="72"/>
      <c r="P262" s="72"/>
      <c r="Q262" s="72"/>
      <c r="R262" s="72"/>
      <c r="S262" s="72"/>
      <c r="T262" s="72"/>
      <c r="U262" s="72"/>
      <c r="V262" s="72"/>
      <c r="W262" s="72"/>
      <c r="X262" s="72"/>
    </row>
    <row r="263" spans="1:24" x14ac:dyDescent="0.25">
      <c r="O263" s="72"/>
      <c r="P263" s="72"/>
      <c r="Q263" s="72"/>
      <c r="R263" s="72"/>
      <c r="S263" s="72"/>
      <c r="T263" s="72"/>
      <c r="U263" s="72"/>
      <c r="V263" s="72"/>
      <c r="W263" s="72"/>
      <c r="X263" s="72"/>
    </row>
    <row r="264" spans="1:24" x14ac:dyDescent="0.25">
      <c r="O264" s="72"/>
      <c r="P264" s="72"/>
      <c r="Q264" s="72"/>
      <c r="R264" s="72"/>
      <c r="S264" s="72"/>
      <c r="T264" s="72"/>
      <c r="U264" s="72"/>
      <c r="V264" s="72"/>
      <c r="W264" s="72"/>
      <c r="X264" s="72"/>
    </row>
    <row r="265" spans="1:24" x14ac:dyDescent="0.25">
      <c r="O265" s="72"/>
      <c r="P265" s="72"/>
      <c r="Q265" s="72"/>
      <c r="R265" s="72"/>
      <c r="S265" s="72"/>
      <c r="T265" s="72"/>
      <c r="U265" s="72"/>
      <c r="V265" s="72"/>
      <c r="W265" s="72"/>
      <c r="X265" s="72"/>
    </row>
    <row r="266" spans="1:24" x14ac:dyDescent="0.25">
      <c r="O266" s="72"/>
      <c r="P266" s="72"/>
      <c r="Q266" s="72"/>
      <c r="R266" s="72"/>
      <c r="S266" s="72"/>
      <c r="T266" s="72"/>
      <c r="U266" s="72"/>
      <c r="V266" s="72"/>
      <c r="W266" s="72"/>
      <c r="X266" s="72"/>
    </row>
    <row r="267" spans="1:24" x14ac:dyDescent="0.25">
      <c r="O267" s="72"/>
      <c r="P267" s="72"/>
      <c r="Q267" s="72"/>
      <c r="R267" s="72"/>
      <c r="S267" s="72"/>
      <c r="T267" s="72"/>
      <c r="U267" s="72"/>
      <c r="V267" s="72"/>
      <c r="W267" s="72"/>
      <c r="X267" s="72"/>
    </row>
    <row r="268" spans="1:24" x14ac:dyDescent="0.25">
      <c r="O268" s="72"/>
      <c r="P268" s="72"/>
      <c r="Q268" s="72"/>
      <c r="R268" s="72"/>
      <c r="S268" s="72"/>
      <c r="T268" s="72"/>
      <c r="U268" s="72"/>
      <c r="V268" s="72"/>
      <c r="W268" s="72"/>
      <c r="X268" s="72"/>
    </row>
    <row r="269" spans="1:24" x14ac:dyDescent="0.25">
      <c r="O269" s="72"/>
      <c r="P269" s="72"/>
      <c r="Q269" s="72"/>
      <c r="R269" s="72"/>
      <c r="S269" s="72"/>
      <c r="T269" s="72"/>
      <c r="U269" s="72"/>
      <c r="V269" s="72"/>
      <c r="W269" s="72"/>
      <c r="X269" s="72"/>
    </row>
    <row r="270" spans="1:24" x14ac:dyDescent="0.25">
      <c r="O270" s="72"/>
      <c r="P270" s="72"/>
      <c r="Q270" s="72"/>
      <c r="R270" s="72"/>
      <c r="S270" s="72"/>
      <c r="T270" s="72"/>
      <c r="U270" s="72"/>
      <c r="V270" s="72"/>
      <c r="W270" s="72"/>
      <c r="X270" s="72"/>
    </row>
    <row r="271" spans="1:24" x14ac:dyDescent="0.25">
      <c r="O271" s="72"/>
      <c r="P271" s="72"/>
      <c r="Q271" s="72"/>
      <c r="R271" s="72"/>
      <c r="S271" s="72"/>
      <c r="T271" s="72"/>
      <c r="U271" s="72"/>
      <c r="V271" s="72"/>
      <c r="W271" s="72"/>
      <c r="X271" s="72"/>
    </row>
    <row r="272" spans="1:24" x14ac:dyDescent="0.25">
      <c r="O272" s="72"/>
      <c r="P272" s="72"/>
      <c r="Q272" s="72"/>
      <c r="R272" s="72"/>
      <c r="S272" s="72"/>
      <c r="T272" s="72"/>
      <c r="U272" s="72"/>
      <c r="V272" s="72"/>
      <c r="W272" s="72"/>
      <c r="X272" s="72"/>
    </row>
    <row r="273" spans="15:24" x14ac:dyDescent="0.25">
      <c r="O273" s="72"/>
      <c r="P273" s="72"/>
      <c r="Q273" s="72"/>
      <c r="R273" s="72"/>
      <c r="S273" s="72"/>
      <c r="T273" s="72"/>
      <c r="U273" s="72"/>
      <c r="V273" s="72"/>
      <c r="W273" s="72"/>
      <c r="X273" s="72"/>
    </row>
    <row r="274" spans="15:24" x14ac:dyDescent="0.25">
      <c r="O274" s="72"/>
      <c r="P274" s="72"/>
      <c r="Q274" s="72"/>
      <c r="R274" s="72"/>
      <c r="S274" s="72"/>
      <c r="T274" s="72"/>
      <c r="U274" s="72"/>
      <c r="V274" s="72"/>
      <c r="W274" s="72"/>
      <c r="X274" s="72"/>
    </row>
    <row r="275" spans="15:24" x14ac:dyDescent="0.25">
      <c r="O275" s="72"/>
      <c r="P275" s="72"/>
      <c r="Q275" s="72"/>
      <c r="R275" s="72"/>
      <c r="S275" s="72"/>
      <c r="T275" s="72"/>
      <c r="U275" s="72"/>
      <c r="V275" s="72"/>
      <c r="W275" s="72"/>
      <c r="X275" s="72"/>
    </row>
    <row r="276" spans="15:24" x14ac:dyDescent="0.25">
      <c r="O276" s="72"/>
      <c r="P276" s="72"/>
      <c r="Q276" s="72"/>
      <c r="R276" s="72"/>
      <c r="S276" s="72"/>
      <c r="T276" s="72"/>
      <c r="U276" s="72"/>
      <c r="V276" s="72"/>
      <c r="W276" s="72"/>
      <c r="X276" s="72"/>
    </row>
    <row r="277" spans="15:24" x14ac:dyDescent="0.25">
      <c r="O277" s="72"/>
      <c r="P277" s="72"/>
      <c r="Q277" s="72"/>
      <c r="R277" s="72"/>
      <c r="S277" s="72"/>
      <c r="T277" s="72"/>
      <c r="U277" s="72"/>
      <c r="V277" s="72"/>
      <c r="W277" s="72"/>
      <c r="X277" s="72"/>
    </row>
    <row r="278" spans="15:24" x14ac:dyDescent="0.25">
      <c r="O278" s="72"/>
      <c r="P278" s="72"/>
      <c r="Q278" s="72"/>
      <c r="R278" s="72"/>
      <c r="S278" s="72"/>
      <c r="T278" s="72"/>
      <c r="U278" s="72"/>
      <c r="V278" s="72"/>
      <c r="W278" s="72"/>
      <c r="X278" s="72"/>
    </row>
    <row r="279" spans="15:24" x14ac:dyDescent="0.25">
      <c r="O279" s="72"/>
      <c r="P279" s="72"/>
      <c r="Q279" s="72"/>
      <c r="R279" s="72"/>
      <c r="S279" s="72"/>
      <c r="T279" s="72"/>
      <c r="U279" s="72"/>
      <c r="V279" s="72"/>
      <c r="W279" s="72"/>
      <c r="X279" s="72"/>
    </row>
    <row r="280" spans="15:24" x14ac:dyDescent="0.25">
      <c r="O280" s="72"/>
      <c r="P280" s="72"/>
      <c r="Q280" s="72"/>
      <c r="R280" s="72"/>
      <c r="S280" s="72"/>
      <c r="T280" s="72"/>
      <c r="U280" s="72"/>
      <c r="V280" s="72"/>
      <c r="W280" s="72"/>
      <c r="X280" s="72"/>
    </row>
    <row r="281" spans="15:24" x14ac:dyDescent="0.25">
      <c r="O281" s="72"/>
      <c r="P281" s="72"/>
      <c r="Q281" s="72"/>
      <c r="R281" s="72"/>
      <c r="S281" s="72"/>
      <c r="T281" s="72"/>
      <c r="U281" s="72"/>
      <c r="V281" s="72"/>
      <c r="W281" s="72"/>
      <c r="X281" s="72"/>
    </row>
    <row r="282" spans="15:24" x14ac:dyDescent="0.25">
      <c r="O282" s="72"/>
      <c r="P282" s="72"/>
      <c r="Q282" s="72"/>
      <c r="R282" s="72"/>
      <c r="S282" s="72"/>
      <c r="T282" s="72"/>
      <c r="U282" s="72"/>
      <c r="V282" s="72"/>
      <c r="W282" s="72"/>
      <c r="X282" s="72"/>
    </row>
    <row r="283" spans="15:24" x14ac:dyDescent="0.25">
      <c r="O283" s="72"/>
      <c r="P283" s="72"/>
      <c r="Q283" s="72"/>
      <c r="R283" s="72"/>
      <c r="S283" s="72"/>
      <c r="T283" s="72"/>
      <c r="U283" s="72"/>
      <c r="V283" s="72"/>
      <c r="W283" s="72"/>
      <c r="X283" s="72"/>
    </row>
    <row r="284" spans="15:24" x14ac:dyDescent="0.25">
      <c r="O284" s="72"/>
      <c r="P284" s="72"/>
      <c r="Q284" s="72"/>
      <c r="R284" s="72"/>
      <c r="S284" s="72"/>
      <c r="T284" s="72"/>
      <c r="U284" s="72"/>
      <c r="V284" s="72"/>
      <c r="W284" s="72"/>
      <c r="X284" s="72"/>
    </row>
    <row r="285" spans="15:24" x14ac:dyDescent="0.25">
      <c r="O285" s="72"/>
      <c r="P285" s="72"/>
      <c r="Q285" s="72"/>
      <c r="R285" s="72"/>
      <c r="S285" s="72"/>
      <c r="T285" s="72"/>
      <c r="U285" s="72"/>
      <c r="V285" s="72"/>
      <c r="W285" s="72"/>
      <c r="X285" s="72"/>
    </row>
    <row r="286" spans="15:24" x14ac:dyDescent="0.25">
      <c r="O286" s="72"/>
      <c r="P286" s="72"/>
      <c r="Q286" s="72"/>
      <c r="R286" s="72"/>
      <c r="S286" s="72"/>
      <c r="T286" s="72"/>
      <c r="U286" s="72"/>
      <c r="V286" s="72"/>
      <c r="W286" s="72"/>
      <c r="X286" s="72"/>
    </row>
    <row r="287" spans="15:24" x14ac:dyDescent="0.25">
      <c r="O287" s="72"/>
      <c r="P287" s="72"/>
      <c r="Q287" s="72"/>
      <c r="R287" s="72"/>
      <c r="S287" s="72"/>
      <c r="T287" s="72"/>
      <c r="U287" s="72"/>
      <c r="V287" s="72"/>
      <c r="W287" s="72"/>
      <c r="X287" s="72"/>
    </row>
    <row r="288" spans="15:24" x14ac:dyDescent="0.25">
      <c r="O288" s="72"/>
      <c r="P288" s="72"/>
      <c r="Q288" s="72"/>
      <c r="R288" s="72"/>
      <c r="S288" s="72"/>
      <c r="T288" s="72"/>
      <c r="U288" s="72"/>
      <c r="V288" s="72"/>
      <c r="W288" s="72"/>
      <c r="X288" s="72"/>
    </row>
    <row r="289" spans="15:24" x14ac:dyDescent="0.25">
      <c r="O289" s="72"/>
      <c r="P289" s="72"/>
      <c r="Q289" s="72"/>
      <c r="R289" s="72"/>
      <c r="S289" s="72"/>
      <c r="T289" s="72"/>
      <c r="U289" s="72"/>
      <c r="V289" s="72"/>
      <c r="W289" s="72"/>
      <c r="X289" s="72"/>
    </row>
    <row r="290" spans="15:24" x14ac:dyDescent="0.25">
      <c r="O290" s="72"/>
      <c r="P290" s="72"/>
      <c r="Q290" s="72"/>
      <c r="R290" s="72"/>
      <c r="S290" s="72"/>
      <c r="T290" s="72"/>
      <c r="U290" s="72"/>
      <c r="V290" s="72"/>
      <c r="W290" s="72"/>
      <c r="X290" s="72"/>
    </row>
    <row r="291" spans="15:24" x14ac:dyDescent="0.25">
      <c r="O291" s="72"/>
      <c r="P291" s="72"/>
      <c r="Q291" s="72"/>
      <c r="R291" s="72"/>
      <c r="S291" s="72"/>
      <c r="T291" s="72"/>
      <c r="U291" s="72"/>
      <c r="V291" s="72"/>
      <c r="W291" s="72"/>
      <c r="X291" s="72"/>
    </row>
    <row r="292" spans="15:24" x14ac:dyDescent="0.25">
      <c r="O292" s="72"/>
      <c r="P292" s="72"/>
      <c r="Q292" s="72"/>
      <c r="R292" s="72"/>
      <c r="S292" s="72"/>
      <c r="T292" s="72"/>
      <c r="U292" s="72"/>
      <c r="V292" s="72"/>
      <c r="W292" s="72"/>
      <c r="X292" s="72"/>
    </row>
    <row r="293" spans="15:24" x14ac:dyDescent="0.25">
      <c r="O293" s="72"/>
      <c r="P293" s="72"/>
      <c r="Q293" s="72"/>
      <c r="R293" s="72"/>
      <c r="S293" s="72"/>
      <c r="T293" s="72"/>
      <c r="U293" s="72"/>
      <c r="V293" s="72"/>
      <c r="W293" s="72"/>
      <c r="X293" s="72"/>
    </row>
    <row r="294" spans="15:24" x14ac:dyDescent="0.25">
      <c r="O294" s="72"/>
      <c r="P294" s="72"/>
      <c r="Q294" s="72"/>
      <c r="R294" s="72"/>
      <c r="S294" s="72"/>
      <c r="T294" s="72"/>
      <c r="U294" s="72"/>
      <c r="V294" s="72"/>
      <c r="W294" s="72"/>
      <c r="X294" s="72"/>
    </row>
    <row r="295" spans="15:24" x14ac:dyDescent="0.25">
      <c r="O295" s="72"/>
      <c r="P295" s="72"/>
      <c r="Q295" s="72"/>
      <c r="R295" s="72"/>
      <c r="S295" s="72"/>
      <c r="T295" s="72"/>
      <c r="U295" s="72"/>
      <c r="V295" s="72"/>
      <c r="W295" s="72"/>
      <c r="X295" s="72"/>
    </row>
    <row r="296" spans="15:24" x14ac:dyDescent="0.25">
      <c r="O296" s="72"/>
      <c r="P296" s="72"/>
      <c r="Q296" s="72"/>
      <c r="R296" s="72"/>
      <c r="S296" s="72"/>
      <c r="T296" s="72"/>
      <c r="U296" s="72"/>
      <c r="V296" s="72"/>
      <c r="W296" s="72"/>
      <c r="X296" s="72"/>
    </row>
    <row r="297" spans="15:24" x14ac:dyDescent="0.25">
      <c r="O297" s="72"/>
      <c r="P297" s="72"/>
      <c r="Q297" s="72"/>
      <c r="R297" s="72"/>
      <c r="S297" s="72"/>
      <c r="T297" s="72"/>
      <c r="U297" s="72"/>
      <c r="V297" s="72"/>
      <c r="W297" s="72"/>
      <c r="X297" s="72"/>
    </row>
    <row r="298" spans="15:24" x14ac:dyDescent="0.25">
      <c r="O298" s="72"/>
      <c r="P298" s="72"/>
      <c r="Q298" s="72"/>
      <c r="R298" s="72"/>
      <c r="S298" s="72"/>
      <c r="T298" s="72"/>
      <c r="U298" s="72"/>
      <c r="V298" s="72"/>
      <c r="W298" s="72"/>
      <c r="X298" s="72"/>
    </row>
    <row r="299" spans="15:24" x14ac:dyDescent="0.25">
      <c r="O299" s="72"/>
      <c r="P299" s="72"/>
      <c r="Q299" s="72"/>
      <c r="R299" s="72"/>
      <c r="S299" s="72"/>
      <c r="T299" s="72"/>
      <c r="U299" s="72"/>
      <c r="V299" s="72"/>
      <c r="W299" s="72"/>
      <c r="X299" s="72"/>
    </row>
    <row r="300" spans="15:24" x14ac:dyDescent="0.25">
      <c r="O300" s="72"/>
      <c r="P300" s="72"/>
      <c r="Q300" s="72"/>
      <c r="R300" s="72"/>
      <c r="S300" s="72"/>
      <c r="T300" s="72"/>
      <c r="U300" s="72"/>
      <c r="V300" s="72"/>
      <c r="W300" s="72"/>
      <c r="X300" s="72"/>
    </row>
    <row r="301" spans="15:24" x14ac:dyDescent="0.25">
      <c r="O301" s="72"/>
      <c r="P301" s="72"/>
      <c r="Q301" s="72"/>
      <c r="R301" s="72"/>
      <c r="S301" s="72"/>
      <c r="T301" s="72"/>
      <c r="U301" s="72"/>
      <c r="V301" s="72"/>
      <c r="W301" s="72"/>
      <c r="X301" s="72"/>
    </row>
    <row r="302" spans="15:24" x14ac:dyDescent="0.25">
      <c r="O302" s="72"/>
      <c r="P302" s="72"/>
      <c r="Q302" s="72"/>
      <c r="R302" s="72"/>
      <c r="S302" s="72"/>
      <c r="T302" s="72"/>
      <c r="U302" s="72"/>
      <c r="V302" s="72"/>
      <c r="W302" s="72"/>
      <c r="X302" s="72"/>
    </row>
    <row r="303" spans="15:24" x14ac:dyDescent="0.25">
      <c r="O303" s="72"/>
      <c r="P303" s="72"/>
      <c r="Q303" s="72"/>
      <c r="R303" s="72"/>
      <c r="S303" s="72"/>
      <c r="T303" s="72"/>
      <c r="U303" s="72"/>
      <c r="V303" s="72"/>
      <c r="W303" s="72"/>
      <c r="X303" s="72"/>
    </row>
    <row r="304" spans="15:24" x14ac:dyDescent="0.25">
      <c r="O304" s="72"/>
      <c r="P304" s="72"/>
      <c r="Q304" s="72"/>
      <c r="R304" s="72"/>
      <c r="S304" s="72"/>
      <c r="T304" s="72"/>
      <c r="U304" s="72"/>
      <c r="V304" s="72"/>
      <c r="W304" s="72"/>
      <c r="X304" s="72"/>
    </row>
    <row r="305" spans="15:24" x14ac:dyDescent="0.25">
      <c r="O305" s="72"/>
      <c r="P305" s="72"/>
      <c r="Q305" s="72"/>
      <c r="R305" s="72"/>
      <c r="S305" s="72"/>
      <c r="T305" s="72"/>
      <c r="U305" s="72"/>
      <c r="V305" s="72"/>
      <c r="W305" s="72"/>
      <c r="X305" s="72"/>
    </row>
    <row r="306" spans="15:24" x14ac:dyDescent="0.25">
      <c r="O306" s="72"/>
      <c r="P306" s="72"/>
      <c r="Q306" s="72"/>
      <c r="R306" s="72"/>
      <c r="S306" s="72"/>
      <c r="T306" s="72"/>
      <c r="U306" s="72"/>
      <c r="V306" s="72"/>
      <c r="W306" s="72"/>
      <c r="X306" s="72"/>
    </row>
    <row r="307" spans="15:24" x14ac:dyDescent="0.25">
      <c r="O307" s="72"/>
      <c r="P307" s="72"/>
      <c r="Q307" s="72"/>
      <c r="R307" s="72"/>
      <c r="S307" s="72"/>
      <c r="T307" s="72"/>
      <c r="U307" s="72"/>
      <c r="V307" s="72"/>
      <c r="W307" s="72"/>
      <c r="X307" s="72"/>
    </row>
    <row r="308" spans="15:24" x14ac:dyDescent="0.25">
      <c r="O308" s="72"/>
      <c r="P308" s="72"/>
      <c r="Q308" s="72"/>
      <c r="R308" s="72"/>
      <c r="S308" s="72"/>
      <c r="T308" s="72"/>
      <c r="U308" s="72"/>
      <c r="V308" s="72"/>
      <c r="W308" s="72"/>
      <c r="X308" s="72"/>
    </row>
    <row r="309" spans="15:24" x14ac:dyDescent="0.25">
      <c r="O309" s="72"/>
      <c r="P309" s="72"/>
      <c r="Q309" s="72"/>
      <c r="R309" s="72"/>
      <c r="S309" s="72"/>
      <c r="T309" s="72"/>
      <c r="U309" s="72"/>
      <c r="V309" s="72"/>
      <c r="W309" s="72"/>
      <c r="X309" s="72"/>
    </row>
    <row r="310" spans="15:24" x14ac:dyDescent="0.25">
      <c r="O310" s="72"/>
      <c r="P310" s="72"/>
      <c r="Q310" s="72"/>
      <c r="R310" s="72"/>
      <c r="S310" s="72"/>
      <c r="T310" s="72"/>
      <c r="U310" s="72"/>
      <c r="V310" s="72"/>
      <c r="W310" s="72"/>
      <c r="X310" s="72"/>
    </row>
    <row r="311" spans="15:24" x14ac:dyDescent="0.25">
      <c r="O311" s="72"/>
      <c r="P311" s="72"/>
      <c r="Q311" s="72"/>
      <c r="R311" s="72"/>
      <c r="S311" s="72"/>
      <c r="T311" s="72"/>
      <c r="U311" s="72"/>
    </row>
    <row r="312" spans="15:24" x14ac:dyDescent="0.25">
      <c r="O312" s="72"/>
      <c r="P312" s="72"/>
      <c r="Q312" s="72"/>
      <c r="R312" s="72"/>
      <c r="S312" s="72"/>
      <c r="T312" s="72"/>
      <c r="U312" s="72"/>
    </row>
    <row r="313" spans="15:24" x14ac:dyDescent="0.25">
      <c r="Q313" s="72"/>
      <c r="R313" s="72"/>
      <c r="S313" s="72"/>
      <c r="T313" s="72"/>
      <c r="U313" s="72"/>
    </row>
    <row r="314" spans="15:24" x14ac:dyDescent="0.25">
      <c r="Q314" s="72"/>
      <c r="R314" s="72"/>
      <c r="S314" s="72"/>
      <c r="T314" s="72"/>
      <c r="U314" s="72"/>
    </row>
    <row r="315" spans="15:24" x14ac:dyDescent="0.25">
      <c r="Q315" s="72"/>
      <c r="R315" s="72"/>
      <c r="S315" s="72"/>
      <c r="T315" s="72"/>
      <c r="U315" s="72"/>
    </row>
    <row r="316" spans="15:24" x14ac:dyDescent="0.25">
      <c r="Q316" s="72"/>
      <c r="R316" s="72"/>
      <c r="S316" s="72"/>
      <c r="T316" s="72"/>
      <c r="U316" s="72"/>
    </row>
    <row r="317" spans="15:24" x14ac:dyDescent="0.25">
      <c r="Q317" s="72"/>
      <c r="R317" s="72"/>
      <c r="S317" s="72"/>
      <c r="T317" s="72"/>
      <c r="U317" s="72"/>
    </row>
    <row r="318" spans="15:24" x14ac:dyDescent="0.25">
      <c r="Q318" s="72"/>
      <c r="R318" s="72"/>
      <c r="S318" s="72"/>
      <c r="T318" s="72"/>
      <c r="U318" s="72"/>
    </row>
    <row r="319" spans="15:24" x14ac:dyDescent="0.25">
      <c r="Q319" s="72"/>
      <c r="R319" s="72"/>
      <c r="S319" s="72"/>
      <c r="T319" s="72"/>
      <c r="U319" s="72"/>
    </row>
    <row r="320" spans="15:24" x14ac:dyDescent="0.25">
      <c r="Q320" s="72"/>
      <c r="R320" s="72"/>
      <c r="S320" s="72"/>
      <c r="T320" s="72"/>
      <c r="U320" s="72"/>
    </row>
    <row r="321" spans="17:21" x14ac:dyDescent="0.25">
      <c r="Q321" s="72"/>
      <c r="R321" s="72"/>
      <c r="S321" s="72"/>
      <c r="T321" s="72"/>
      <c r="U321" s="72"/>
    </row>
    <row r="322" spans="17:21" x14ac:dyDescent="0.25">
      <c r="Q322" s="72"/>
      <c r="R322" s="72"/>
      <c r="S322" s="72"/>
      <c r="T322" s="72"/>
      <c r="U322" s="72"/>
    </row>
    <row r="323" spans="17:21" x14ac:dyDescent="0.25">
      <c r="Q323" s="72"/>
      <c r="R323" s="72"/>
      <c r="S323" s="72"/>
      <c r="T323" s="72"/>
      <c r="U323" s="72"/>
    </row>
    <row r="324" spans="17:21" x14ac:dyDescent="0.25">
      <c r="Q324" s="72"/>
      <c r="R324" s="72"/>
      <c r="S324" s="72"/>
      <c r="T324" s="72"/>
      <c r="U324" s="72"/>
    </row>
    <row r="325" spans="17:21" x14ac:dyDescent="0.25">
      <c r="Q325" s="72"/>
      <c r="R325" s="72"/>
      <c r="S325" s="72"/>
      <c r="T325" s="72"/>
      <c r="U325" s="72"/>
    </row>
    <row r="326" spans="17:21" x14ac:dyDescent="0.25">
      <c r="Q326" s="72"/>
      <c r="R326" s="72"/>
      <c r="S326" s="72"/>
      <c r="T326" s="72"/>
      <c r="U326" s="72"/>
    </row>
    <row r="327" spans="17:21" x14ac:dyDescent="0.25">
      <c r="Q327" s="72"/>
      <c r="R327" s="72"/>
      <c r="S327" s="72"/>
      <c r="T327" s="72"/>
      <c r="U327" s="72"/>
    </row>
    <row r="328" spans="17:21" x14ac:dyDescent="0.25">
      <c r="Q328" s="72"/>
      <c r="R328" s="72"/>
      <c r="S328" s="72"/>
      <c r="T328" s="72"/>
      <c r="U328" s="72"/>
    </row>
    <row r="329" spans="17:21" x14ac:dyDescent="0.25">
      <c r="Q329" s="72"/>
      <c r="R329" s="72"/>
      <c r="S329" s="72"/>
      <c r="T329" s="72"/>
      <c r="U329" s="72"/>
    </row>
    <row r="330" spans="17:21" x14ac:dyDescent="0.25">
      <c r="Q330" s="72"/>
      <c r="R330" s="72"/>
      <c r="S330" s="72"/>
      <c r="T330" s="72"/>
      <c r="U330" s="72"/>
    </row>
  </sheetData>
  <sortState xmlns:xlrd2="http://schemas.microsoft.com/office/spreadsheetml/2017/richdata2" ref="A20:E352">
    <sortCondition ref="A22:A352"/>
  </sortState>
  <mergeCells count="7">
    <mergeCell ref="L54:U54"/>
    <mergeCell ref="L109:U109"/>
    <mergeCell ref="L133:U133"/>
    <mergeCell ref="X108:AG108"/>
    <mergeCell ref="A73:J73"/>
    <mergeCell ref="A130:J130"/>
    <mergeCell ref="A54:J54"/>
  </mergeCells>
  <pageMargins left="0.7" right="0.7" top="0.75" bottom="0.75" header="0.3" footer="0.3"/>
  <pageSetup scale="24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3656-7906-4B6D-BA72-C3B1F10E0504}">
  <sheetPr codeName="Sheet8"/>
  <dimension ref="A1:E94"/>
  <sheetViews>
    <sheetView tabSelected="1" topLeftCell="A79" workbookViewId="0">
      <selection activeCell="B56" sqref="B56"/>
    </sheetView>
  </sheetViews>
  <sheetFormatPr defaultRowHeight="15" x14ac:dyDescent="0.25"/>
  <cols>
    <col min="1" max="1" width="11.85546875" bestFit="1" customWidth="1"/>
    <col min="2" max="2" width="84.5703125" bestFit="1" customWidth="1"/>
    <col min="3" max="3" width="10.5703125" bestFit="1" customWidth="1"/>
    <col min="4" max="4" width="11.140625" bestFit="1" customWidth="1"/>
    <col min="5" max="5" width="9.28515625" bestFit="1" customWidth="1"/>
  </cols>
  <sheetData>
    <row r="1" spans="1:5" ht="16.5" x14ac:dyDescent="0.3">
      <c r="A1" s="31" t="s">
        <v>308</v>
      </c>
      <c r="B1" s="32" t="s">
        <v>524</v>
      </c>
      <c r="C1" s="32" t="s">
        <v>309</v>
      </c>
      <c r="D1" s="32" t="s">
        <v>310</v>
      </c>
      <c r="E1" s="33" t="s">
        <v>311</v>
      </c>
    </row>
    <row r="2" spans="1:5" ht="16.5" x14ac:dyDescent="0.3">
      <c r="A2" s="34" t="s">
        <v>312</v>
      </c>
      <c r="B2" s="35" t="s">
        <v>313</v>
      </c>
      <c r="C2" s="35" t="s">
        <v>314</v>
      </c>
      <c r="D2" s="38" t="s">
        <v>267</v>
      </c>
      <c r="E2" s="39" t="s">
        <v>267</v>
      </c>
    </row>
    <row r="3" spans="1:5" ht="16.5" x14ac:dyDescent="0.3">
      <c r="A3" s="34" t="s">
        <v>315</v>
      </c>
      <c r="B3" s="35" t="s">
        <v>316</v>
      </c>
      <c r="C3" s="35" t="s">
        <v>50</v>
      </c>
      <c r="D3" s="38" t="s">
        <v>267</v>
      </c>
      <c r="E3" s="39" t="s">
        <v>267</v>
      </c>
    </row>
    <row r="4" spans="1:5" ht="16.5" x14ac:dyDescent="0.3">
      <c r="A4" s="34" t="s">
        <v>317</v>
      </c>
      <c r="B4" s="35" t="s">
        <v>318</v>
      </c>
      <c r="C4" s="35" t="s">
        <v>50</v>
      </c>
      <c r="D4" s="38" t="s">
        <v>267</v>
      </c>
      <c r="E4" s="39" t="s">
        <v>267</v>
      </c>
    </row>
    <row r="5" spans="1:5" ht="16.5" x14ac:dyDescent="0.3">
      <c r="A5" s="34" t="s">
        <v>269</v>
      </c>
      <c r="B5" s="35" t="s">
        <v>319</v>
      </c>
      <c r="C5" s="35" t="s">
        <v>50</v>
      </c>
      <c r="D5" s="38" t="s">
        <v>267</v>
      </c>
      <c r="E5" s="39" t="s">
        <v>267</v>
      </c>
    </row>
    <row r="6" spans="1:5" ht="16.5" x14ac:dyDescent="0.3">
      <c r="A6" s="34" t="s">
        <v>320</v>
      </c>
      <c r="B6" s="35" t="s">
        <v>321</v>
      </c>
      <c r="C6" s="35" t="s">
        <v>50</v>
      </c>
      <c r="D6" s="38" t="s">
        <v>267</v>
      </c>
      <c r="E6" s="39" t="s">
        <v>267</v>
      </c>
    </row>
    <row r="7" spans="1:5" ht="16.5" x14ac:dyDescent="0.3">
      <c r="A7" s="34" t="s">
        <v>322</v>
      </c>
      <c r="B7" s="35" t="s">
        <v>323</v>
      </c>
      <c r="C7" s="35" t="s">
        <v>51</v>
      </c>
      <c r="D7" s="36"/>
      <c r="E7" s="37"/>
    </row>
    <row r="8" spans="1:5" ht="16.5" x14ac:dyDescent="0.3">
      <c r="A8" s="34" t="s">
        <v>324</v>
      </c>
      <c r="B8" s="35" t="s">
        <v>325</v>
      </c>
      <c r="C8" s="35" t="s">
        <v>51</v>
      </c>
      <c r="D8" s="36"/>
      <c r="E8" s="37"/>
    </row>
    <row r="9" spans="1:5" ht="16.5" x14ac:dyDescent="0.3">
      <c r="A9" s="34" t="s">
        <v>326</v>
      </c>
      <c r="B9" s="35" t="s">
        <v>327</v>
      </c>
      <c r="C9" s="35" t="s">
        <v>51</v>
      </c>
      <c r="D9" s="36"/>
      <c r="E9" s="37"/>
    </row>
    <row r="10" spans="1:5" ht="16.5" x14ac:dyDescent="0.3">
      <c r="A10" s="34" t="s">
        <v>328</v>
      </c>
      <c r="B10" s="35" t="s">
        <v>329</v>
      </c>
      <c r="C10" s="35" t="s">
        <v>51</v>
      </c>
      <c r="D10" s="38" t="s">
        <v>267</v>
      </c>
      <c r="E10" s="39" t="s">
        <v>267</v>
      </c>
    </row>
    <row r="11" spans="1:5" ht="16.5" x14ac:dyDescent="0.3">
      <c r="A11" s="34" t="s">
        <v>330</v>
      </c>
      <c r="B11" s="35" t="s">
        <v>331</v>
      </c>
      <c r="C11" s="35" t="s">
        <v>51</v>
      </c>
      <c r="D11" s="36"/>
      <c r="E11" s="39" t="s">
        <v>267</v>
      </c>
    </row>
    <row r="12" spans="1:5" ht="16.5" x14ac:dyDescent="0.3">
      <c r="A12" s="34" t="s">
        <v>332</v>
      </c>
      <c r="B12" s="35" t="s">
        <v>333</v>
      </c>
      <c r="C12" s="35" t="s">
        <v>51</v>
      </c>
      <c r="D12" s="36"/>
      <c r="E12" s="39" t="s">
        <v>267</v>
      </c>
    </row>
    <row r="13" spans="1:5" ht="16.5" x14ac:dyDescent="0.3">
      <c r="A13" s="34" t="s">
        <v>334</v>
      </c>
      <c r="B13" s="35" t="s">
        <v>335</v>
      </c>
      <c r="C13" s="35" t="s">
        <v>51</v>
      </c>
      <c r="D13" s="36"/>
      <c r="E13" s="39" t="s">
        <v>267</v>
      </c>
    </row>
    <row r="14" spans="1:5" ht="16.5" x14ac:dyDescent="0.3">
      <c r="A14" s="34" t="s">
        <v>336</v>
      </c>
      <c r="B14" s="35" t="s">
        <v>337</v>
      </c>
      <c r="C14" s="35" t="s">
        <v>51</v>
      </c>
      <c r="D14" s="38" t="s">
        <v>267</v>
      </c>
      <c r="E14" s="39" t="s">
        <v>267</v>
      </c>
    </row>
    <row r="15" spans="1:5" ht="16.5" x14ac:dyDescent="0.3">
      <c r="A15" s="34" t="s">
        <v>338</v>
      </c>
      <c r="B15" s="35" t="s">
        <v>339</v>
      </c>
      <c r="C15" s="35" t="s">
        <v>51</v>
      </c>
      <c r="D15" s="38" t="s">
        <v>267</v>
      </c>
      <c r="E15" s="39" t="s">
        <v>267</v>
      </c>
    </row>
    <row r="16" spans="1:5" ht="16.5" x14ac:dyDescent="0.3">
      <c r="A16" s="34" t="s">
        <v>340</v>
      </c>
      <c r="B16" s="35" t="s">
        <v>341</v>
      </c>
      <c r="C16" s="35" t="s">
        <v>50</v>
      </c>
      <c r="D16" s="38" t="s">
        <v>267</v>
      </c>
      <c r="E16" s="39" t="s">
        <v>267</v>
      </c>
    </row>
    <row r="17" spans="1:5" ht="16.5" x14ac:dyDescent="0.3">
      <c r="A17" s="34" t="s">
        <v>342</v>
      </c>
      <c r="B17" s="35" t="s">
        <v>343</v>
      </c>
      <c r="C17" s="35" t="s">
        <v>50</v>
      </c>
      <c r="D17" s="36"/>
      <c r="E17" s="37"/>
    </row>
    <row r="18" spans="1:5" ht="16.5" x14ac:dyDescent="0.3">
      <c r="A18" s="34" t="s">
        <v>344</v>
      </c>
      <c r="B18" s="35" t="s">
        <v>345</v>
      </c>
      <c r="C18" s="35" t="s">
        <v>50</v>
      </c>
      <c r="D18" s="38" t="s">
        <v>267</v>
      </c>
      <c r="E18" s="39" t="s">
        <v>267</v>
      </c>
    </row>
    <row r="19" spans="1:5" ht="16.5" x14ac:dyDescent="0.3">
      <c r="A19" s="34" t="s">
        <v>346</v>
      </c>
      <c r="B19" s="35" t="s">
        <v>347</v>
      </c>
      <c r="C19" s="35" t="s">
        <v>50</v>
      </c>
      <c r="D19" s="36"/>
      <c r="E19" s="39" t="s">
        <v>267</v>
      </c>
    </row>
    <row r="20" spans="1:5" ht="16.5" x14ac:dyDescent="0.3">
      <c r="A20" s="34" t="s">
        <v>348</v>
      </c>
      <c r="B20" s="35" t="s">
        <v>349</v>
      </c>
      <c r="C20" s="35" t="s">
        <v>50</v>
      </c>
      <c r="D20" s="38" t="s">
        <v>267</v>
      </c>
      <c r="E20" s="37"/>
    </row>
    <row r="21" spans="1:5" ht="16.5" x14ac:dyDescent="0.3">
      <c r="A21" s="34" t="s">
        <v>350</v>
      </c>
      <c r="B21" s="35" t="s">
        <v>351</v>
      </c>
      <c r="C21" s="35" t="s">
        <v>50</v>
      </c>
      <c r="D21" s="38" t="s">
        <v>267</v>
      </c>
      <c r="E21" s="39" t="s">
        <v>267</v>
      </c>
    </row>
    <row r="22" spans="1:5" ht="16.5" x14ac:dyDescent="0.3">
      <c r="A22" s="34" t="s">
        <v>352</v>
      </c>
      <c r="B22" s="35" t="s">
        <v>353</v>
      </c>
      <c r="C22" s="35" t="s">
        <v>50</v>
      </c>
      <c r="D22" s="36"/>
      <c r="E22" s="39" t="s">
        <v>267</v>
      </c>
    </row>
    <row r="23" spans="1:5" ht="16.5" x14ac:dyDescent="0.3">
      <c r="A23" s="34" t="s">
        <v>354</v>
      </c>
      <c r="B23" s="35" t="s">
        <v>355</v>
      </c>
      <c r="C23" s="35" t="s">
        <v>50</v>
      </c>
      <c r="D23" s="36"/>
      <c r="E23" s="37"/>
    </row>
    <row r="24" spans="1:5" ht="16.5" x14ac:dyDescent="0.3">
      <c r="A24" s="34" t="s">
        <v>356</v>
      </c>
      <c r="B24" s="35" t="s">
        <v>357</v>
      </c>
      <c r="C24" s="35" t="s">
        <v>50</v>
      </c>
      <c r="D24" s="36"/>
      <c r="E24" s="37"/>
    </row>
    <row r="25" spans="1:5" ht="16.5" x14ac:dyDescent="0.3">
      <c r="A25" s="34" t="s">
        <v>358</v>
      </c>
      <c r="B25" s="35" t="s">
        <v>359</v>
      </c>
      <c r="C25" s="35" t="s">
        <v>50</v>
      </c>
      <c r="D25" s="36"/>
      <c r="E25" s="39" t="s">
        <v>267</v>
      </c>
    </row>
    <row r="26" spans="1:5" ht="16.5" x14ac:dyDescent="0.3">
      <c r="A26" s="34" t="s">
        <v>360</v>
      </c>
      <c r="B26" s="35" t="s">
        <v>361</v>
      </c>
      <c r="C26" s="35" t="s">
        <v>50</v>
      </c>
      <c r="D26" s="36"/>
      <c r="E26" s="37"/>
    </row>
    <row r="27" spans="1:5" ht="16.5" x14ac:dyDescent="0.3">
      <c r="A27" s="34" t="s">
        <v>362</v>
      </c>
      <c r="B27" s="35" t="s">
        <v>363</v>
      </c>
      <c r="C27" s="35" t="s">
        <v>50</v>
      </c>
      <c r="D27" s="36"/>
      <c r="E27" s="37"/>
    </row>
    <row r="28" spans="1:5" ht="16.5" x14ac:dyDescent="0.3">
      <c r="A28" s="34" t="s">
        <v>364</v>
      </c>
      <c r="B28" s="35" t="s">
        <v>365</v>
      </c>
      <c r="C28" s="35" t="s">
        <v>50</v>
      </c>
      <c r="D28" s="36"/>
      <c r="E28" s="37"/>
    </row>
    <row r="29" spans="1:5" ht="16.5" x14ac:dyDescent="0.3">
      <c r="A29" s="34" t="s">
        <v>366</v>
      </c>
      <c r="B29" s="35" t="s">
        <v>367</v>
      </c>
      <c r="C29" s="35" t="s">
        <v>50</v>
      </c>
      <c r="D29" s="36"/>
      <c r="E29" s="37"/>
    </row>
    <row r="30" spans="1:5" ht="16.5" x14ac:dyDescent="0.3">
      <c r="A30" s="34" t="s">
        <v>368</v>
      </c>
      <c r="B30" s="35" t="s">
        <v>369</v>
      </c>
      <c r="C30" s="35" t="s">
        <v>50</v>
      </c>
      <c r="D30" s="36"/>
      <c r="E30" s="37"/>
    </row>
    <row r="31" spans="1:5" ht="16.5" x14ac:dyDescent="0.3">
      <c r="A31" s="34" t="s">
        <v>370</v>
      </c>
      <c r="B31" s="35" t="s">
        <v>371</v>
      </c>
      <c r="C31" s="35" t="s">
        <v>50</v>
      </c>
      <c r="D31" s="38" t="s">
        <v>267</v>
      </c>
      <c r="E31" s="39" t="s">
        <v>267</v>
      </c>
    </row>
    <row r="32" spans="1:5" ht="16.5" x14ac:dyDescent="0.3">
      <c r="A32" s="34" t="s">
        <v>372</v>
      </c>
      <c r="B32" s="35" t="s">
        <v>373</v>
      </c>
      <c r="C32" s="35" t="s">
        <v>50</v>
      </c>
      <c r="D32" s="36"/>
      <c r="E32" s="37"/>
    </row>
    <row r="33" spans="1:5" ht="16.5" x14ac:dyDescent="0.3">
      <c r="A33" s="34" t="s">
        <v>374</v>
      </c>
      <c r="B33" s="35" t="s">
        <v>375</v>
      </c>
      <c r="C33" s="35" t="s">
        <v>50</v>
      </c>
      <c r="D33" s="36"/>
      <c r="E33" s="37"/>
    </row>
    <row r="34" spans="1:5" ht="16.5" x14ac:dyDescent="0.3">
      <c r="A34" s="34" t="s">
        <v>376</v>
      </c>
      <c r="B34" s="35" t="s">
        <v>377</v>
      </c>
      <c r="C34" s="35" t="s">
        <v>50</v>
      </c>
      <c r="D34" s="38" t="s">
        <v>267</v>
      </c>
      <c r="E34" s="37"/>
    </row>
    <row r="35" spans="1:5" ht="16.5" x14ac:dyDescent="0.3">
      <c r="A35" s="34" t="s">
        <v>378</v>
      </c>
      <c r="B35" s="35" t="s">
        <v>379</v>
      </c>
      <c r="C35" s="35" t="s">
        <v>50</v>
      </c>
      <c r="D35" s="38" t="s">
        <v>267</v>
      </c>
      <c r="E35" s="37"/>
    </row>
    <row r="36" spans="1:5" ht="16.5" x14ac:dyDescent="0.3">
      <c r="A36" s="34" t="s">
        <v>380</v>
      </c>
      <c r="B36" s="35" t="s">
        <v>381</v>
      </c>
      <c r="C36" s="35" t="s">
        <v>50</v>
      </c>
      <c r="D36" s="36"/>
      <c r="E36" s="39" t="s">
        <v>267</v>
      </c>
    </row>
    <row r="37" spans="1:5" ht="16.5" x14ac:dyDescent="0.3">
      <c r="A37" s="34" t="s">
        <v>382</v>
      </c>
      <c r="B37" s="35" t="s">
        <v>383</v>
      </c>
      <c r="C37" s="35" t="s">
        <v>50</v>
      </c>
      <c r="D37" s="38" t="s">
        <v>267</v>
      </c>
      <c r="E37" s="37"/>
    </row>
    <row r="38" spans="1:5" ht="16.5" x14ac:dyDescent="0.3">
      <c r="A38" s="34" t="s">
        <v>384</v>
      </c>
      <c r="B38" s="35" t="s">
        <v>385</v>
      </c>
      <c r="C38" s="35" t="s">
        <v>50</v>
      </c>
      <c r="D38" s="38" t="s">
        <v>267</v>
      </c>
      <c r="E38" s="37"/>
    </row>
    <row r="39" spans="1:5" ht="16.5" x14ac:dyDescent="0.3">
      <c r="A39" s="34" t="s">
        <v>386</v>
      </c>
      <c r="B39" s="35" t="s">
        <v>387</v>
      </c>
      <c r="C39" s="35" t="s">
        <v>50</v>
      </c>
      <c r="D39" s="38" t="s">
        <v>267</v>
      </c>
      <c r="E39" s="39" t="s">
        <v>267</v>
      </c>
    </row>
    <row r="40" spans="1:5" ht="16.5" x14ac:dyDescent="0.3">
      <c r="A40" s="34" t="s">
        <v>388</v>
      </c>
      <c r="B40" s="35" t="s">
        <v>389</v>
      </c>
      <c r="C40" s="35" t="s">
        <v>50</v>
      </c>
      <c r="D40" s="36"/>
      <c r="E40" s="37"/>
    </row>
    <row r="41" spans="1:5" ht="16.5" x14ac:dyDescent="0.3">
      <c r="A41" s="34" t="s">
        <v>390</v>
      </c>
      <c r="B41" s="35" t="s">
        <v>391</v>
      </c>
      <c r="C41" s="35" t="s">
        <v>50</v>
      </c>
      <c r="D41" s="38" t="s">
        <v>267</v>
      </c>
      <c r="E41" s="39" t="s">
        <v>267</v>
      </c>
    </row>
    <row r="42" spans="1:5" ht="16.5" x14ac:dyDescent="0.3">
      <c r="A42" s="34" t="s">
        <v>392</v>
      </c>
      <c r="B42" s="35" t="s">
        <v>393</v>
      </c>
      <c r="C42" s="35" t="s">
        <v>50</v>
      </c>
      <c r="D42" s="38" t="s">
        <v>267</v>
      </c>
      <c r="E42" s="39" t="s">
        <v>267</v>
      </c>
    </row>
    <row r="43" spans="1:5" ht="16.5" x14ac:dyDescent="0.3">
      <c r="A43" s="34" t="s">
        <v>394</v>
      </c>
      <c r="B43" s="35" t="s">
        <v>395</v>
      </c>
      <c r="C43" s="35" t="s">
        <v>50</v>
      </c>
      <c r="D43" s="38" t="s">
        <v>267</v>
      </c>
      <c r="E43" s="37"/>
    </row>
    <row r="44" spans="1:5" ht="16.5" x14ac:dyDescent="0.3">
      <c r="A44" s="34" t="s">
        <v>396</v>
      </c>
      <c r="B44" s="35" t="s">
        <v>397</v>
      </c>
      <c r="C44" s="35" t="s">
        <v>50</v>
      </c>
      <c r="D44" s="38" t="s">
        <v>267</v>
      </c>
      <c r="E44" s="37"/>
    </row>
    <row r="45" spans="1:5" ht="16.5" x14ac:dyDescent="0.3">
      <c r="A45" s="34" t="s">
        <v>398</v>
      </c>
      <c r="B45" s="35" t="s">
        <v>399</v>
      </c>
      <c r="C45" s="35" t="s">
        <v>50</v>
      </c>
      <c r="D45" s="36"/>
      <c r="E45" s="39" t="s">
        <v>267</v>
      </c>
    </row>
    <row r="46" spans="1:5" ht="16.5" x14ac:dyDescent="0.3">
      <c r="A46" s="34" t="s">
        <v>400</v>
      </c>
      <c r="B46" s="35" t="s">
        <v>401</v>
      </c>
      <c r="C46" s="35" t="s">
        <v>50</v>
      </c>
      <c r="D46" s="36"/>
      <c r="E46" s="39" t="s">
        <v>267</v>
      </c>
    </row>
    <row r="47" spans="1:5" ht="16.5" x14ac:dyDescent="0.3">
      <c r="A47" s="34" t="s">
        <v>402</v>
      </c>
      <c r="B47" s="35" t="s">
        <v>403</v>
      </c>
      <c r="C47" s="35" t="s">
        <v>50</v>
      </c>
      <c r="D47" s="36"/>
      <c r="E47" s="39" t="s">
        <v>267</v>
      </c>
    </row>
    <row r="48" spans="1:5" ht="16.5" x14ac:dyDescent="0.3">
      <c r="A48" s="34" t="s">
        <v>404</v>
      </c>
      <c r="B48" s="35" t="s">
        <v>405</v>
      </c>
      <c r="C48" s="35" t="s">
        <v>50</v>
      </c>
      <c r="D48" s="36"/>
      <c r="E48" s="39" t="s">
        <v>267</v>
      </c>
    </row>
    <row r="49" spans="1:5" ht="16.5" x14ac:dyDescent="0.3">
      <c r="A49" s="34" t="s">
        <v>406</v>
      </c>
      <c r="B49" s="35" t="s">
        <v>407</v>
      </c>
      <c r="C49" s="35" t="s">
        <v>50</v>
      </c>
      <c r="D49" s="36"/>
      <c r="E49" s="37"/>
    </row>
    <row r="50" spans="1:5" ht="16.5" x14ac:dyDescent="0.3">
      <c r="A50" s="34" t="s">
        <v>408</v>
      </c>
      <c r="B50" s="35" t="s">
        <v>409</v>
      </c>
      <c r="C50" s="35" t="s">
        <v>50</v>
      </c>
      <c r="D50" s="36"/>
      <c r="E50" s="37"/>
    </row>
    <row r="51" spans="1:5" ht="16.5" x14ac:dyDescent="0.3">
      <c r="A51" s="34" t="s">
        <v>410</v>
      </c>
      <c r="B51" s="35" t="s">
        <v>411</v>
      </c>
      <c r="C51" s="35" t="s">
        <v>50</v>
      </c>
      <c r="D51" s="36"/>
      <c r="E51" s="37"/>
    </row>
    <row r="52" spans="1:5" ht="17.25" thickBot="1" x14ac:dyDescent="0.35">
      <c r="A52" s="42" t="s">
        <v>412</v>
      </c>
      <c r="B52" s="46" t="s">
        <v>413</v>
      </c>
      <c r="C52" s="46" t="s">
        <v>50</v>
      </c>
      <c r="D52" s="47"/>
      <c r="E52" s="48" t="s">
        <v>267</v>
      </c>
    </row>
    <row r="53" spans="1:5" ht="16.5" x14ac:dyDescent="0.3">
      <c r="A53" s="31" t="s">
        <v>308</v>
      </c>
      <c r="B53" s="32" t="s">
        <v>524</v>
      </c>
      <c r="C53" s="32" t="s">
        <v>309</v>
      </c>
      <c r="D53" s="32" t="s">
        <v>310</v>
      </c>
      <c r="E53" s="33" t="s">
        <v>311</v>
      </c>
    </row>
    <row r="54" spans="1:5" ht="16.5" x14ac:dyDescent="0.3">
      <c r="A54" s="34" t="s">
        <v>414</v>
      </c>
      <c r="B54" s="35" t="s">
        <v>415</v>
      </c>
      <c r="C54" s="35" t="s">
        <v>50</v>
      </c>
      <c r="D54" s="36"/>
      <c r="E54" s="37"/>
    </row>
    <row r="55" spans="1:5" ht="16.5" x14ac:dyDescent="0.3">
      <c r="A55" s="34" t="s">
        <v>416</v>
      </c>
      <c r="B55" s="35" t="s">
        <v>417</v>
      </c>
      <c r="C55" s="35" t="s">
        <v>50</v>
      </c>
      <c r="D55" s="36"/>
      <c r="E55" s="37"/>
    </row>
    <row r="56" spans="1:5" ht="16.5" x14ac:dyDescent="0.3">
      <c r="A56" s="34" t="s">
        <v>418</v>
      </c>
      <c r="B56" s="35" t="s">
        <v>419</v>
      </c>
      <c r="C56" s="35" t="s">
        <v>50</v>
      </c>
      <c r="D56" s="36"/>
      <c r="E56" s="37"/>
    </row>
    <row r="57" spans="1:5" ht="16.5" x14ac:dyDescent="0.3">
      <c r="A57" s="34" t="s">
        <v>420</v>
      </c>
      <c r="B57" s="35" t="s">
        <v>421</v>
      </c>
      <c r="C57" s="35" t="s">
        <v>50</v>
      </c>
      <c r="D57" s="36"/>
      <c r="E57" s="37"/>
    </row>
    <row r="58" spans="1:5" ht="16.5" x14ac:dyDescent="0.3">
      <c r="A58" s="34" t="s">
        <v>422</v>
      </c>
      <c r="B58" s="35" t="s">
        <v>423</v>
      </c>
      <c r="C58" s="35" t="s">
        <v>50</v>
      </c>
      <c r="D58" s="38" t="s">
        <v>267</v>
      </c>
      <c r="E58" s="39" t="s">
        <v>267</v>
      </c>
    </row>
    <row r="59" spans="1:5" ht="16.5" x14ac:dyDescent="0.3">
      <c r="A59" s="34" t="s">
        <v>424</v>
      </c>
      <c r="B59" s="35" t="s">
        <v>425</v>
      </c>
      <c r="C59" s="35" t="s">
        <v>50</v>
      </c>
      <c r="D59" s="36"/>
      <c r="E59" s="37"/>
    </row>
    <row r="60" spans="1:5" ht="16.5" x14ac:dyDescent="0.3">
      <c r="A60" s="34" t="s">
        <v>426</v>
      </c>
      <c r="B60" s="35" t="s">
        <v>427</v>
      </c>
      <c r="C60" s="35" t="s">
        <v>50</v>
      </c>
      <c r="D60" s="36"/>
      <c r="E60" s="39" t="s">
        <v>267</v>
      </c>
    </row>
    <row r="61" spans="1:5" ht="16.5" x14ac:dyDescent="0.3">
      <c r="A61" s="34" t="s">
        <v>428</v>
      </c>
      <c r="B61" s="35" t="s">
        <v>429</v>
      </c>
      <c r="C61" s="35" t="s">
        <v>50</v>
      </c>
      <c r="D61" s="36"/>
      <c r="E61" s="37"/>
    </row>
    <row r="62" spans="1:5" ht="16.5" x14ac:dyDescent="0.3">
      <c r="A62" s="34" t="s">
        <v>430</v>
      </c>
      <c r="B62" s="35" t="s">
        <v>431</v>
      </c>
      <c r="C62" s="35" t="s">
        <v>50</v>
      </c>
      <c r="D62" s="36"/>
      <c r="E62" s="39" t="s">
        <v>267</v>
      </c>
    </row>
    <row r="63" spans="1:5" ht="16.5" x14ac:dyDescent="0.3">
      <c r="A63" s="34" t="s">
        <v>432</v>
      </c>
      <c r="B63" s="35" t="s">
        <v>433</v>
      </c>
      <c r="C63" s="35" t="s">
        <v>50</v>
      </c>
      <c r="D63" s="36"/>
      <c r="E63" s="39" t="s">
        <v>267</v>
      </c>
    </row>
    <row r="64" spans="1:5" ht="16.5" x14ac:dyDescent="0.3">
      <c r="A64" s="34" t="s">
        <v>434</v>
      </c>
      <c r="B64" s="35" t="s">
        <v>435</v>
      </c>
      <c r="C64" s="35" t="s">
        <v>50</v>
      </c>
      <c r="D64" s="36"/>
      <c r="E64" s="37"/>
    </row>
    <row r="65" spans="1:5" ht="16.5" x14ac:dyDescent="0.3">
      <c r="A65" s="34" t="s">
        <v>436</v>
      </c>
      <c r="B65" s="35" t="s">
        <v>437</v>
      </c>
      <c r="C65" s="35" t="s">
        <v>50</v>
      </c>
      <c r="D65" s="36"/>
      <c r="E65" s="39"/>
    </row>
    <row r="66" spans="1:5" ht="16.5" x14ac:dyDescent="0.3">
      <c r="A66" s="34" t="s">
        <v>438</v>
      </c>
      <c r="B66" s="35" t="s">
        <v>439</v>
      </c>
      <c r="C66" s="35" t="s">
        <v>50</v>
      </c>
      <c r="D66" s="36"/>
      <c r="E66" s="37"/>
    </row>
    <row r="67" spans="1:5" ht="16.5" x14ac:dyDescent="0.3">
      <c r="A67" s="34" t="s">
        <v>440</v>
      </c>
      <c r="B67" s="35" t="s">
        <v>441</v>
      </c>
      <c r="C67" s="35" t="s">
        <v>50</v>
      </c>
      <c r="D67" s="38" t="s">
        <v>267</v>
      </c>
      <c r="E67" s="39" t="s">
        <v>267</v>
      </c>
    </row>
    <row r="68" spans="1:5" ht="16.5" x14ac:dyDescent="0.3">
      <c r="A68" s="34" t="s">
        <v>442</v>
      </c>
      <c r="B68" s="35" t="s">
        <v>443</v>
      </c>
      <c r="C68" s="35" t="s">
        <v>50</v>
      </c>
      <c r="D68" s="36"/>
      <c r="E68" s="37"/>
    </row>
    <row r="69" spans="1:5" ht="16.5" x14ac:dyDescent="0.3">
      <c r="A69" s="34" t="s">
        <v>444</v>
      </c>
      <c r="B69" s="35" t="s">
        <v>445</v>
      </c>
      <c r="C69" s="35" t="s">
        <v>50</v>
      </c>
      <c r="D69" s="36"/>
      <c r="E69" s="39" t="s">
        <v>267</v>
      </c>
    </row>
    <row r="70" spans="1:5" ht="16.5" x14ac:dyDescent="0.3">
      <c r="A70" s="34" t="s">
        <v>446</v>
      </c>
      <c r="B70" s="35" t="s">
        <v>447</v>
      </c>
      <c r="C70" s="35" t="s">
        <v>50</v>
      </c>
      <c r="D70" s="38" t="s">
        <v>267</v>
      </c>
      <c r="E70" s="39" t="s">
        <v>267</v>
      </c>
    </row>
    <row r="71" spans="1:5" ht="16.5" x14ac:dyDescent="0.3">
      <c r="A71" s="34" t="s">
        <v>448</v>
      </c>
      <c r="B71" s="35" t="s">
        <v>449</v>
      </c>
      <c r="C71" s="35" t="s">
        <v>50</v>
      </c>
      <c r="D71" s="38" t="s">
        <v>267</v>
      </c>
      <c r="E71" s="39" t="s">
        <v>267</v>
      </c>
    </row>
    <row r="72" spans="1:5" ht="16.5" x14ac:dyDescent="0.3">
      <c r="A72" s="34" t="s">
        <v>450</v>
      </c>
      <c r="B72" s="35" t="s">
        <v>451</v>
      </c>
      <c r="C72" s="35" t="s">
        <v>50</v>
      </c>
      <c r="D72" s="36"/>
      <c r="E72" s="37"/>
    </row>
    <row r="73" spans="1:5" ht="16.5" x14ac:dyDescent="0.3">
      <c r="A73" s="34" t="s">
        <v>452</v>
      </c>
      <c r="B73" s="35" t="s">
        <v>453</v>
      </c>
      <c r="C73" s="35" t="s">
        <v>50</v>
      </c>
      <c r="D73" s="38" t="s">
        <v>267</v>
      </c>
      <c r="E73" s="39" t="s">
        <v>267</v>
      </c>
    </row>
    <row r="74" spans="1:5" ht="16.5" x14ac:dyDescent="0.3">
      <c r="A74" s="34" t="s">
        <v>454</v>
      </c>
      <c r="B74" s="35" t="s">
        <v>455</v>
      </c>
      <c r="C74" s="35" t="s">
        <v>50</v>
      </c>
      <c r="D74" s="36"/>
      <c r="E74" s="39" t="s">
        <v>267</v>
      </c>
    </row>
    <row r="75" spans="1:5" ht="16.5" x14ac:dyDescent="0.3">
      <c r="A75" s="34" t="s">
        <v>456</v>
      </c>
      <c r="B75" s="35" t="s">
        <v>457</v>
      </c>
      <c r="C75" s="35" t="s">
        <v>50</v>
      </c>
      <c r="D75" s="38" t="s">
        <v>267</v>
      </c>
      <c r="E75" s="37"/>
    </row>
    <row r="76" spans="1:5" ht="16.5" x14ac:dyDescent="0.3">
      <c r="A76" s="34" t="s">
        <v>458</v>
      </c>
      <c r="B76" s="35" t="s">
        <v>459</v>
      </c>
      <c r="C76" s="35" t="s">
        <v>50</v>
      </c>
      <c r="D76" s="36"/>
      <c r="E76" s="39" t="s">
        <v>267</v>
      </c>
    </row>
    <row r="77" spans="1:5" ht="16.5" x14ac:dyDescent="0.3">
      <c r="A77" s="34" t="s">
        <v>460</v>
      </c>
      <c r="B77" s="35" t="s">
        <v>461</v>
      </c>
      <c r="C77" s="35" t="s">
        <v>50</v>
      </c>
      <c r="D77" s="36"/>
      <c r="E77" s="37"/>
    </row>
    <row r="78" spans="1:5" ht="16.5" x14ac:dyDescent="0.3">
      <c r="A78" s="34" t="s">
        <v>462</v>
      </c>
      <c r="B78" s="35" t="s">
        <v>463</v>
      </c>
      <c r="C78" s="35" t="s">
        <v>50</v>
      </c>
      <c r="D78" s="36"/>
      <c r="E78" s="37"/>
    </row>
    <row r="79" spans="1:5" ht="16.5" x14ac:dyDescent="0.3">
      <c r="A79" s="34" t="s">
        <v>464</v>
      </c>
      <c r="B79" s="35" t="s">
        <v>465</v>
      </c>
      <c r="C79" s="35" t="s">
        <v>50</v>
      </c>
      <c r="D79" s="36"/>
      <c r="E79" s="39" t="s">
        <v>267</v>
      </c>
    </row>
    <row r="80" spans="1:5" ht="16.5" x14ac:dyDescent="0.3">
      <c r="A80" s="34" t="s">
        <v>466</v>
      </c>
      <c r="B80" s="35" t="s">
        <v>467</v>
      </c>
      <c r="C80" s="35" t="s">
        <v>52</v>
      </c>
      <c r="D80" s="38" t="s">
        <v>267</v>
      </c>
      <c r="E80" s="39" t="s">
        <v>267</v>
      </c>
    </row>
    <row r="81" spans="1:5" ht="16.5" x14ac:dyDescent="0.3">
      <c r="A81" s="34" t="s">
        <v>468</v>
      </c>
      <c r="B81" s="35" t="s">
        <v>469</v>
      </c>
      <c r="C81" s="35" t="s">
        <v>52</v>
      </c>
      <c r="D81" s="36"/>
      <c r="E81" s="37"/>
    </row>
    <row r="82" spans="1:5" ht="16.5" x14ac:dyDescent="0.3">
      <c r="A82" s="34" t="s">
        <v>470</v>
      </c>
      <c r="B82" s="35" t="s">
        <v>471</v>
      </c>
      <c r="C82" s="35" t="s">
        <v>52</v>
      </c>
      <c r="D82" s="36"/>
      <c r="E82" s="37"/>
    </row>
    <row r="83" spans="1:5" ht="16.5" x14ac:dyDescent="0.3">
      <c r="A83" s="34" t="s">
        <v>472</v>
      </c>
      <c r="B83" s="35" t="s">
        <v>473</v>
      </c>
      <c r="C83" s="35" t="s">
        <v>52</v>
      </c>
      <c r="D83" s="38" t="s">
        <v>267</v>
      </c>
      <c r="E83" s="39" t="s">
        <v>267</v>
      </c>
    </row>
    <row r="84" spans="1:5" ht="16.5" x14ac:dyDescent="0.3">
      <c r="A84" s="34" t="s">
        <v>474</v>
      </c>
      <c r="B84" s="35" t="s">
        <v>475</v>
      </c>
      <c r="C84" s="35" t="s">
        <v>52</v>
      </c>
      <c r="D84" s="38" t="s">
        <v>267</v>
      </c>
      <c r="E84" s="39" t="s">
        <v>267</v>
      </c>
    </row>
    <row r="85" spans="1:5" ht="16.5" x14ac:dyDescent="0.3">
      <c r="A85" s="34" t="s">
        <v>476</v>
      </c>
      <c r="B85" s="35" t="s">
        <v>477</v>
      </c>
      <c r="C85" s="35" t="s">
        <v>52</v>
      </c>
      <c r="D85" s="38" t="s">
        <v>267</v>
      </c>
      <c r="E85" s="39" t="s">
        <v>267</v>
      </c>
    </row>
    <row r="86" spans="1:5" ht="16.5" x14ac:dyDescent="0.3">
      <c r="A86" s="34" t="s">
        <v>478</v>
      </c>
      <c r="B86" s="35" t="s">
        <v>479</v>
      </c>
      <c r="C86" s="35" t="s">
        <v>52</v>
      </c>
      <c r="D86" s="38" t="s">
        <v>267</v>
      </c>
      <c r="E86" s="39" t="s">
        <v>267</v>
      </c>
    </row>
    <row r="87" spans="1:5" ht="16.5" x14ac:dyDescent="0.3">
      <c r="A87" s="34" t="s">
        <v>480</v>
      </c>
      <c r="B87" s="35" t="s">
        <v>481</v>
      </c>
      <c r="C87" s="35" t="s">
        <v>52</v>
      </c>
      <c r="D87" s="38" t="s">
        <v>267</v>
      </c>
      <c r="E87" s="39" t="s">
        <v>267</v>
      </c>
    </row>
    <row r="88" spans="1:5" ht="16.5" x14ac:dyDescent="0.3">
      <c r="A88" s="34" t="s">
        <v>482</v>
      </c>
      <c r="B88" s="35" t="s">
        <v>483</v>
      </c>
      <c r="C88" s="35" t="s">
        <v>52</v>
      </c>
      <c r="D88" s="38" t="s">
        <v>267</v>
      </c>
      <c r="E88" s="39" t="s">
        <v>267</v>
      </c>
    </row>
    <row r="89" spans="1:5" ht="16.5" x14ac:dyDescent="0.3">
      <c r="A89" s="40" t="s">
        <v>484</v>
      </c>
      <c r="B89" s="41" t="s">
        <v>485</v>
      </c>
      <c r="C89" s="41" t="s">
        <v>53</v>
      </c>
      <c r="D89" s="38" t="s">
        <v>267</v>
      </c>
      <c r="E89" s="39" t="s">
        <v>267</v>
      </c>
    </row>
    <row r="90" spans="1:5" ht="16.5" x14ac:dyDescent="0.3">
      <c r="A90" s="40" t="s">
        <v>486</v>
      </c>
      <c r="B90" s="41" t="s">
        <v>487</v>
      </c>
      <c r="C90" s="41" t="s">
        <v>53</v>
      </c>
      <c r="D90" s="36"/>
      <c r="E90" s="39" t="s">
        <v>267</v>
      </c>
    </row>
    <row r="91" spans="1:5" ht="16.5" x14ac:dyDescent="0.3">
      <c r="A91" s="40" t="s">
        <v>488</v>
      </c>
      <c r="B91" s="41" t="s">
        <v>489</v>
      </c>
      <c r="C91" s="41" t="s">
        <v>53</v>
      </c>
      <c r="D91" s="38" t="s">
        <v>267</v>
      </c>
      <c r="E91" s="39" t="s">
        <v>267</v>
      </c>
    </row>
    <row r="92" spans="1:5" ht="16.5" x14ac:dyDescent="0.3">
      <c r="A92" s="34" t="s">
        <v>490</v>
      </c>
      <c r="B92" s="41" t="s">
        <v>491</v>
      </c>
      <c r="C92" s="41" t="s">
        <v>53</v>
      </c>
      <c r="D92" s="38" t="s">
        <v>267</v>
      </c>
      <c r="E92" s="37"/>
    </row>
    <row r="93" spans="1:5" ht="17.25" thickBot="1" x14ac:dyDescent="0.35">
      <c r="A93" s="42" t="s">
        <v>492</v>
      </c>
      <c r="B93" s="43" t="s">
        <v>493</v>
      </c>
      <c r="C93" s="43" t="s">
        <v>53</v>
      </c>
      <c r="D93" s="44" t="s">
        <v>267</v>
      </c>
      <c r="E93" s="45"/>
    </row>
    <row r="94" spans="1:5" ht="17.25" thickBot="1" x14ac:dyDescent="0.35">
      <c r="C94" s="44" t="s">
        <v>267</v>
      </c>
      <c r="D94" s="38">
        <f>COUNTIF(D5:D93,C94)</f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1CAA5-9732-4304-80CA-394FDE336ADD}">
  <sheetPr codeName="Sheet9">
    <pageSetUpPr fitToPage="1"/>
  </sheetPr>
  <dimension ref="A1:I199"/>
  <sheetViews>
    <sheetView topLeftCell="A133" zoomScaleNormal="100" workbookViewId="0">
      <selection activeCell="E153" sqref="E153"/>
    </sheetView>
  </sheetViews>
  <sheetFormatPr defaultRowHeight="15" x14ac:dyDescent="0.25"/>
  <cols>
    <col min="1" max="1" width="13.140625" bestFit="1" customWidth="1"/>
    <col min="2" max="2" width="7.140625" customWidth="1"/>
    <col min="3" max="9" width="12.42578125" customWidth="1"/>
    <col min="10" max="10" width="6" bestFit="1" customWidth="1"/>
    <col min="11" max="11" width="10" bestFit="1" customWidth="1"/>
    <col min="12" max="12" width="10.85546875" bestFit="1" customWidth="1"/>
    <col min="13" max="13" width="8.140625" bestFit="1" customWidth="1"/>
    <col min="14" max="15" width="8.28515625" bestFit="1" customWidth="1"/>
    <col min="16" max="17" width="9.5703125" bestFit="1" customWidth="1"/>
  </cols>
  <sheetData>
    <row r="1" spans="1:9" ht="16.5" x14ac:dyDescent="0.3">
      <c r="A1" s="74" t="s">
        <v>514</v>
      </c>
      <c r="B1" s="75" t="s">
        <v>513</v>
      </c>
      <c r="C1" s="75"/>
      <c r="D1" s="75"/>
      <c r="E1" s="75"/>
      <c r="F1" s="75"/>
      <c r="G1" s="75"/>
      <c r="H1" s="75"/>
      <c r="I1" s="76"/>
    </row>
    <row r="2" spans="1:9" ht="16.5" x14ac:dyDescent="0.25">
      <c r="A2" s="77"/>
      <c r="B2" s="78" t="s">
        <v>495</v>
      </c>
      <c r="C2" s="79" t="s">
        <v>496</v>
      </c>
      <c r="D2" s="79" t="s">
        <v>497</v>
      </c>
      <c r="E2" s="79" t="s">
        <v>498</v>
      </c>
      <c r="F2" s="79" t="s">
        <v>499</v>
      </c>
      <c r="G2" s="79" t="s">
        <v>500</v>
      </c>
      <c r="H2" s="79" t="s">
        <v>501</v>
      </c>
      <c r="I2" s="80" t="s">
        <v>502</v>
      </c>
    </row>
    <row r="3" spans="1:9" ht="16.5" x14ac:dyDescent="0.3">
      <c r="A3" s="81" t="s">
        <v>317</v>
      </c>
      <c r="B3" s="35">
        <v>6363</v>
      </c>
      <c r="C3" s="82">
        <v>2003.6654093980831</v>
      </c>
      <c r="D3" s="82">
        <v>8.6111887091914294</v>
      </c>
      <c r="E3" s="35">
        <v>1989</v>
      </c>
      <c r="F3" s="35">
        <v>1996</v>
      </c>
      <c r="G3" s="35">
        <v>2004</v>
      </c>
      <c r="H3" s="35">
        <v>2011</v>
      </c>
      <c r="I3" s="83">
        <v>2018</v>
      </c>
    </row>
    <row r="4" spans="1:9" ht="16.5" x14ac:dyDescent="0.3">
      <c r="A4" s="81" t="s">
        <v>322</v>
      </c>
      <c r="B4" s="35">
        <v>6363</v>
      </c>
      <c r="C4" s="82">
        <v>16.852270941379849</v>
      </c>
      <c r="D4" s="82">
        <v>108.63459624161089</v>
      </c>
      <c r="E4" s="35">
        <v>0</v>
      </c>
      <c r="F4" s="35">
        <v>0</v>
      </c>
      <c r="G4" s="35">
        <v>0</v>
      </c>
      <c r="H4" s="35">
        <v>0</v>
      </c>
      <c r="I4" s="83">
        <v>3567</v>
      </c>
    </row>
    <row r="5" spans="1:9" ht="16.5" x14ac:dyDescent="0.3">
      <c r="A5" s="81" t="s">
        <v>324</v>
      </c>
      <c r="B5" s="35">
        <v>6363</v>
      </c>
      <c r="C5" s="82">
        <v>2.2338519566242341</v>
      </c>
      <c r="D5" s="82">
        <v>18.46670465476004</v>
      </c>
      <c r="E5" s="35">
        <v>0</v>
      </c>
      <c r="F5" s="35">
        <v>0</v>
      </c>
      <c r="G5" s="35">
        <v>0</v>
      </c>
      <c r="H5" s="35">
        <v>0</v>
      </c>
      <c r="I5" s="83">
        <v>639</v>
      </c>
    </row>
    <row r="6" spans="1:9" ht="16.5" x14ac:dyDescent="0.3">
      <c r="A6" s="81" t="s">
        <v>326</v>
      </c>
      <c r="B6" s="35">
        <v>6363</v>
      </c>
      <c r="C6" s="82">
        <v>4.8931321703598929</v>
      </c>
      <c r="D6" s="82">
        <v>23.291360569724969</v>
      </c>
      <c r="E6" s="35">
        <v>0</v>
      </c>
      <c r="F6" s="35">
        <v>0</v>
      </c>
      <c r="G6" s="35">
        <v>0</v>
      </c>
      <c r="H6" s="35">
        <v>0</v>
      </c>
      <c r="I6" s="83">
        <v>524</v>
      </c>
    </row>
    <row r="7" spans="1:9" ht="16.5" x14ac:dyDescent="0.3">
      <c r="A7" s="81" t="s">
        <v>328</v>
      </c>
      <c r="B7" s="35">
        <v>6363</v>
      </c>
      <c r="C7" s="82">
        <v>23.97925506836398</v>
      </c>
      <c r="D7" s="82">
        <v>124.7072051902058</v>
      </c>
      <c r="E7" s="35">
        <v>0</v>
      </c>
      <c r="F7" s="35">
        <v>0</v>
      </c>
      <c r="G7" s="35">
        <v>0</v>
      </c>
      <c r="H7" s="35">
        <v>1</v>
      </c>
      <c r="I7" s="83">
        <v>3722</v>
      </c>
    </row>
    <row r="8" spans="1:9" ht="16.5" x14ac:dyDescent="0.3">
      <c r="A8" s="81" t="s">
        <v>330</v>
      </c>
      <c r="B8" s="35">
        <v>6363</v>
      </c>
      <c r="C8" s="82">
        <v>0.18403268898318401</v>
      </c>
      <c r="D8" s="82">
        <v>0.38754130327191738</v>
      </c>
      <c r="E8" s="35">
        <v>0</v>
      </c>
      <c r="F8" s="35">
        <v>0</v>
      </c>
      <c r="G8" s="35">
        <v>0</v>
      </c>
      <c r="H8" s="35">
        <v>0</v>
      </c>
      <c r="I8" s="83">
        <v>1</v>
      </c>
    </row>
    <row r="9" spans="1:9" ht="16.5" x14ac:dyDescent="0.3">
      <c r="A9" s="81" t="s">
        <v>332</v>
      </c>
      <c r="B9" s="35">
        <v>6363</v>
      </c>
      <c r="C9" s="82">
        <v>0.1002671695741003</v>
      </c>
      <c r="D9" s="82">
        <v>0.30037950056382212</v>
      </c>
      <c r="E9" s="35">
        <v>0</v>
      </c>
      <c r="F9" s="35">
        <v>0</v>
      </c>
      <c r="G9" s="35">
        <v>0</v>
      </c>
      <c r="H9" s="35">
        <v>0</v>
      </c>
      <c r="I9" s="83">
        <v>1</v>
      </c>
    </row>
    <row r="10" spans="1:9" ht="16.5" x14ac:dyDescent="0.3">
      <c r="A10" s="81" t="s">
        <v>334</v>
      </c>
      <c r="B10" s="35">
        <v>6363</v>
      </c>
      <c r="C10" s="82">
        <v>0.17821782178217821</v>
      </c>
      <c r="D10" s="82">
        <v>0.38272607730769198</v>
      </c>
      <c r="E10" s="35">
        <v>0</v>
      </c>
      <c r="F10" s="35">
        <v>0</v>
      </c>
      <c r="G10" s="35">
        <v>0</v>
      </c>
      <c r="H10" s="35">
        <v>0</v>
      </c>
      <c r="I10" s="83">
        <v>1</v>
      </c>
    </row>
    <row r="11" spans="1:9" ht="16.5" x14ac:dyDescent="0.3">
      <c r="A11" s="81" t="s">
        <v>336</v>
      </c>
      <c r="B11" s="35">
        <v>6363</v>
      </c>
      <c r="C11" s="82">
        <v>0.25192519251925188</v>
      </c>
      <c r="D11" s="82">
        <v>0.43415263730517217</v>
      </c>
      <c r="E11" s="35">
        <v>0</v>
      </c>
      <c r="F11" s="35">
        <v>0</v>
      </c>
      <c r="G11" s="35">
        <v>0</v>
      </c>
      <c r="H11" s="35">
        <v>1</v>
      </c>
      <c r="I11" s="83">
        <v>1</v>
      </c>
    </row>
    <row r="12" spans="1:9" ht="16.5" x14ac:dyDescent="0.3">
      <c r="A12" s="81" t="s">
        <v>340</v>
      </c>
      <c r="B12" s="35">
        <v>4825</v>
      </c>
      <c r="C12" s="84">
        <v>997018234.69280708</v>
      </c>
      <c r="D12" s="84">
        <v>42997603793.539177</v>
      </c>
      <c r="E12" s="84">
        <v>-761715000000</v>
      </c>
      <c r="F12" s="84">
        <v>-1594079519.0689099</v>
      </c>
      <c r="G12" s="84">
        <v>-210650459.75017399</v>
      </c>
      <c r="H12" s="84">
        <v>608864074.42214596</v>
      </c>
      <c r="I12" s="85">
        <v>357870764281.27301</v>
      </c>
    </row>
    <row r="13" spans="1:9" ht="16.5" x14ac:dyDescent="0.3">
      <c r="A13" s="81" t="s">
        <v>342</v>
      </c>
      <c r="B13" s="35">
        <v>5277</v>
      </c>
      <c r="C13" s="82">
        <v>46.864841724037099</v>
      </c>
      <c r="D13" s="82">
        <v>28.425875186908499</v>
      </c>
      <c r="E13" s="35">
        <v>0</v>
      </c>
      <c r="F13" s="82">
        <v>28.476163908122299</v>
      </c>
      <c r="G13" s="82">
        <v>41.064694359896123</v>
      </c>
      <c r="H13" s="82">
        <v>58.072051175761231</v>
      </c>
      <c r="I13" s="86">
        <v>427.57647058823528</v>
      </c>
    </row>
    <row r="14" spans="1:9" ht="16.5" x14ac:dyDescent="0.3">
      <c r="A14" s="81" t="s">
        <v>344</v>
      </c>
      <c r="B14" s="35">
        <v>5809</v>
      </c>
      <c r="C14" s="82">
        <v>12036.49623701195</v>
      </c>
      <c r="D14" s="82">
        <v>19863.547161289291</v>
      </c>
      <c r="E14" s="82">
        <v>94.564730975912539</v>
      </c>
      <c r="F14" s="82">
        <v>991.61442412490499</v>
      </c>
      <c r="G14" s="82">
        <v>3606.0704347747469</v>
      </c>
      <c r="H14" s="82">
        <v>15043.117563959129</v>
      </c>
      <c r="I14" s="86">
        <v>189170.89567109739</v>
      </c>
    </row>
    <row r="15" spans="1:9" ht="16.5" x14ac:dyDescent="0.3">
      <c r="A15" s="81" t="s">
        <v>346</v>
      </c>
      <c r="B15" s="35">
        <v>5769</v>
      </c>
      <c r="C15" s="82">
        <v>2.0029491926493912</v>
      </c>
      <c r="D15" s="82">
        <v>6.1853346693206124</v>
      </c>
      <c r="E15" s="82">
        <v>-64.992372701549556</v>
      </c>
      <c r="F15" s="82">
        <v>-0.1223706673375631</v>
      </c>
      <c r="G15" s="82">
        <v>2.0924117599199832</v>
      </c>
      <c r="H15" s="82">
        <v>4.3325354380155261</v>
      </c>
      <c r="I15" s="86">
        <v>140.37076973895029</v>
      </c>
    </row>
    <row r="16" spans="1:9" ht="16.5" x14ac:dyDescent="0.3">
      <c r="A16" s="81" t="s">
        <v>348</v>
      </c>
      <c r="B16" s="35">
        <v>5277</v>
      </c>
      <c r="C16" s="82">
        <v>40.510177628721998</v>
      </c>
      <c r="D16" s="82">
        <v>29.911327849391309</v>
      </c>
      <c r="E16" s="82">
        <v>5.376759307383191E-3</v>
      </c>
      <c r="F16" s="82">
        <v>22.135598630890101</v>
      </c>
      <c r="G16" s="82">
        <v>33.980140145496627</v>
      </c>
      <c r="H16" s="82">
        <v>50.516650110633321</v>
      </c>
      <c r="I16" s="86">
        <v>433.22352941176467</v>
      </c>
    </row>
    <row r="17" spans="1:9" ht="16.5" x14ac:dyDescent="0.3">
      <c r="A17" s="81" t="s">
        <v>350</v>
      </c>
      <c r="B17" s="35">
        <v>4885</v>
      </c>
      <c r="C17" s="82">
        <v>28.172618238291609</v>
      </c>
      <c r="D17" s="82">
        <v>395.77546541361011</v>
      </c>
      <c r="E17" s="82">
        <v>-18.1086301300715</v>
      </c>
      <c r="F17" s="82">
        <v>1.8597437935110901</v>
      </c>
      <c r="G17" s="82">
        <v>4.1106508472338303</v>
      </c>
      <c r="H17" s="82">
        <v>8.7216938609173305</v>
      </c>
      <c r="I17" s="86">
        <v>23773.131774101599</v>
      </c>
    </row>
    <row r="18" spans="1:9" ht="16.5" x14ac:dyDescent="0.3">
      <c r="A18" s="81" t="s">
        <v>352</v>
      </c>
      <c r="B18" s="35">
        <v>2006</v>
      </c>
      <c r="C18" s="82">
        <v>13.64718218308531</v>
      </c>
      <c r="D18" s="82">
        <v>17.484602085606038</v>
      </c>
      <c r="E18" s="35">
        <v>0</v>
      </c>
      <c r="F18" s="82">
        <v>2.1216499999999998</v>
      </c>
      <c r="G18" s="82">
        <v>6.7366899999999994</v>
      </c>
      <c r="H18" s="82">
        <v>16.919058137664781</v>
      </c>
      <c r="I18" s="86">
        <v>88.819427490234403</v>
      </c>
    </row>
    <row r="19" spans="1:9" ht="16.5" x14ac:dyDescent="0.3">
      <c r="A19" s="81" t="s">
        <v>354</v>
      </c>
      <c r="B19" s="35">
        <v>1589</v>
      </c>
      <c r="C19" s="82">
        <v>17.242100791662779</v>
      </c>
      <c r="D19" s="82">
        <v>20.288174498450619</v>
      </c>
      <c r="E19" s="82">
        <v>6.4900000000000001E-3</v>
      </c>
      <c r="F19" s="82">
        <v>3.8631000000000002</v>
      </c>
      <c r="G19" s="82">
        <v>8.8242502212524396</v>
      </c>
      <c r="H19" s="82">
        <v>21.965820000000001</v>
      </c>
      <c r="I19" s="86">
        <v>92.660102844238295</v>
      </c>
    </row>
    <row r="20" spans="1:9" ht="16.5" x14ac:dyDescent="0.3">
      <c r="A20" s="81" t="s">
        <v>356</v>
      </c>
      <c r="B20" s="35">
        <v>1582</v>
      </c>
      <c r="C20" s="82">
        <v>15.556583680747909</v>
      </c>
      <c r="D20" s="82">
        <v>16.825592929915171</v>
      </c>
      <c r="E20" s="82">
        <v>3.4250000000000003E-2</v>
      </c>
      <c r="F20" s="82">
        <v>3.9522175000000002</v>
      </c>
      <c r="G20" s="82">
        <v>9.3000702368164063</v>
      </c>
      <c r="H20" s="82">
        <v>20.8066575</v>
      </c>
      <c r="I20" s="86">
        <v>85.287540000000007</v>
      </c>
    </row>
    <row r="21" spans="1:9" ht="16.5" x14ac:dyDescent="0.3">
      <c r="A21" s="81" t="s">
        <v>358</v>
      </c>
      <c r="B21" s="35">
        <v>3056</v>
      </c>
      <c r="C21" s="82">
        <v>10.61879931821044</v>
      </c>
      <c r="D21" s="82">
        <v>15.20460787700085</v>
      </c>
      <c r="E21" s="35">
        <v>0</v>
      </c>
      <c r="F21" s="82">
        <v>1.07684</v>
      </c>
      <c r="G21" s="82">
        <v>4.1800599217224104</v>
      </c>
      <c r="H21" s="82">
        <v>12.313477499999999</v>
      </c>
      <c r="I21" s="86">
        <v>80.811660766601605</v>
      </c>
    </row>
    <row r="22" spans="1:9" ht="16.5" x14ac:dyDescent="0.3">
      <c r="A22" s="81" t="s">
        <v>360</v>
      </c>
      <c r="B22" s="35">
        <v>2191</v>
      </c>
      <c r="C22" s="82">
        <v>14.985819661020431</v>
      </c>
      <c r="D22" s="82">
        <v>17.981065583873839</v>
      </c>
      <c r="E22" s="82">
        <v>3.0100000000000001E-3</v>
      </c>
      <c r="F22" s="82">
        <v>2.9865650032043449</v>
      </c>
      <c r="G22" s="82">
        <v>7.6180801391601598</v>
      </c>
      <c r="H22" s="82">
        <v>18.484000018920899</v>
      </c>
      <c r="I22" s="86">
        <v>86.302360534667997</v>
      </c>
    </row>
    <row r="23" spans="1:9" ht="16.5" x14ac:dyDescent="0.3">
      <c r="A23" s="81" t="s">
        <v>362</v>
      </c>
      <c r="B23" s="35">
        <v>2191</v>
      </c>
      <c r="C23" s="82">
        <v>13.10783389211246</v>
      </c>
      <c r="D23" s="82">
        <v>14.981475445828959</v>
      </c>
      <c r="E23" s="82">
        <v>2.0100000000000001E-3</v>
      </c>
      <c r="F23" s="82">
        <v>2.8707050529861449</v>
      </c>
      <c r="G23" s="82">
        <v>7.2048800000000002</v>
      </c>
      <c r="H23" s="82">
        <v>16.674814572448749</v>
      </c>
      <c r="I23" s="86">
        <v>77.257698059082003</v>
      </c>
    </row>
    <row r="24" spans="1:9" ht="16.5" x14ac:dyDescent="0.3">
      <c r="A24" s="81" t="s">
        <v>364</v>
      </c>
      <c r="B24" s="35">
        <v>934</v>
      </c>
      <c r="C24" s="82">
        <v>51.747275920770839</v>
      </c>
      <c r="D24" s="82">
        <v>24.294104364981681</v>
      </c>
      <c r="E24" s="82">
        <v>0.15956000000000001</v>
      </c>
      <c r="F24" s="82">
        <v>32.678072499999999</v>
      </c>
      <c r="G24" s="82">
        <v>54.972059999999999</v>
      </c>
      <c r="H24" s="82">
        <v>72.596987499999997</v>
      </c>
      <c r="I24" s="86">
        <v>96.434640000000002</v>
      </c>
    </row>
    <row r="25" spans="1:9" ht="16.5" x14ac:dyDescent="0.3">
      <c r="A25" s="81" t="s">
        <v>366</v>
      </c>
      <c r="B25" s="35">
        <v>934</v>
      </c>
      <c r="C25" s="82">
        <v>55.430629989293443</v>
      </c>
      <c r="D25" s="82">
        <v>24.64708192561633</v>
      </c>
      <c r="E25" s="82">
        <v>0.86336000000000002</v>
      </c>
      <c r="F25" s="82">
        <v>34.604172499999997</v>
      </c>
      <c r="G25" s="82">
        <v>58.189120000000003</v>
      </c>
      <c r="H25" s="82">
        <v>77.338787499999995</v>
      </c>
      <c r="I25" s="86">
        <v>96.184979999999996</v>
      </c>
    </row>
    <row r="26" spans="1:9" ht="16.5" x14ac:dyDescent="0.3">
      <c r="A26" s="81" t="s">
        <v>368</v>
      </c>
      <c r="B26" s="35">
        <v>937</v>
      </c>
      <c r="C26" s="82">
        <v>53.415035784418343</v>
      </c>
      <c r="D26" s="82">
        <v>24.263097004790211</v>
      </c>
      <c r="E26" s="82">
        <v>0.49509999999999998</v>
      </c>
      <c r="F26" s="82">
        <v>33.294690000000003</v>
      </c>
      <c r="G26" s="82">
        <v>55.971710000000002</v>
      </c>
      <c r="H26" s="82">
        <v>75.191310000000001</v>
      </c>
      <c r="I26" s="86">
        <v>96.308229999999995</v>
      </c>
    </row>
    <row r="27" spans="1:9" ht="16.5" x14ac:dyDescent="0.3">
      <c r="A27" s="81" t="s">
        <v>370</v>
      </c>
      <c r="B27" s="35">
        <v>2790</v>
      </c>
      <c r="C27" s="82">
        <v>4.4513373660229032</v>
      </c>
      <c r="D27" s="82">
        <v>1.982986010985633</v>
      </c>
      <c r="E27" s="35">
        <v>0</v>
      </c>
      <c r="F27" s="82">
        <v>3.1578400000000002</v>
      </c>
      <c r="G27" s="82">
        <v>4.3031351566314697</v>
      </c>
      <c r="H27" s="82">
        <v>5.4471474999999998</v>
      </c>
      <c r="I27" s="86">
        <v>44.333980560302699</v>
      </c>
    </row>
    <row r="28" spans="1:9" ht="16.5" x14ac:dyDescent="0.3">
      <c r="A28" s="81" t="s">
        <v>372</v>
      </c>
      <c r="B28" s="35">
        <v>780</v>
      </c>
      <c r="C28" s="82">
        <v>78.271459758897208</v>
      </c>
      <c r="D28" s="82">
        <v>23.64520680095421</v>
      </c>
      <c r="E28" s="82">
        <v>4.5918297767639196</v>
      </c>
      <c r="F28" s="82">
        <v>65.342472301025396</v>
      </c>
      <c r="G28" s="82">
        <v>89.687105000000003</v>
      </c>
      <c r="H28" s="82">
        <v>94.969609725952154</v>
      </c>
      <c r="I28" s="86">
        <v>99.997609999999995</v>
      </c>
    </row>
    <row r="29" spans="1:9" ht="16.5" x14ac:dyDescent="0.3">
      <c r="A29" s="81" t="s">
        <v>374</v>
      </c>
      <c r="B29" s="35">
        <v>781</v>
      </c>
      <c r="C29" s="82">
        <v>85.786586534565288</v>
      </c>
      <c r="D29" s="82">
        <v>16.60119147814229</v>
      </c>
      <c r="E29" s="82">
        <v>18.2605991363525</v>
      </c>
      <c r="F29" s="82">
        <v>79.871612548828097</v>
      </c>
      <c r="G29" s="82">
        <v>93.009969999999996</v>
      </c>
      <c r="H29" s="82">
        <v>97.479460000000003</v>
      </c>
      <c r="I29" s="86">
        <v>99.99888</v>
      </c>
    </row>
    <row r="30" spans="1:9" ht="16.5" x14ac:dyDescent="0.3">
      <c r="A30" s="81" t="s">
        <v>376</v>
      </c>
      <c r="B30" s="35">
        <v>783</v>
      </c>
      <c r="C30" s="82">
        <v>81.912007540109684</v>
      </c>
      <c r="D30" s="82">
        <v>20.046676860924109</v>
      </c>
      <c r="E30" s="82">
        <v>10.894650459289601</v>
      </c>
      <c r="F30" s="82">
        <v>72.67546999999999</v>
      </c>
      <c r="G30" s="82">
        <v>91.184190000000001</v>
      </c>
      <c r="H30" s="82">
        <v>96.176704999999998</v>
      </c>
      <c r="I30" s="86">
        <v>99.998189999999994</v>
      </c>
    </row>
    <row r="31" spans="1:9" ht="16.5" x14ac:dyDescent="0.3">
      <c r="A31" s="81" t="s">
        <v>378</v>
      </c>
      <c r="B31" s="35">
        <v>3177</v>
      </c>
      <c r="C31" s="82">
        <v>60.962618789438721</v>
      </c>
      <c r="D31" s="82">
        <v>38.287653120596147</v>
      </c>
      <c r="E31" s="35">
        <v>0.149999999999995</v>
      </c>
      <c r="F31" s="35">
        <v>19.97</v>
      </c>
      <c r="G31" s="35">
        <v>77.42</v>
      </c>
      <c r="H31" s="35">
        <v>97.22</v>
      </c>
      <c r="I31" s="83">
        <v>100</v>
      </c>
    </row>
    <row r="32" spans="1:9" ht="16.5" x14ac:dyDescent="0.3">
      <c r="A32" s="81" t="s">
        <v>380</v>
      </c>
      <c r="B32" s="35">
        <v>4868</v>
      </c>
      <c r="C32" s="82">
        <v>79.885785567986744</v>
      </c>
      <c r="D32" s="82">
        <v>30.299511207533669</v>
      </c>
      <c r="E32" s="35">
        <v>9.9999997764825804E-3</v>
      </c>
      <c r="F32" s="82">
        <v>66.974999999999994</v>
      </c>
      <c r="G32" s="82">
        <v>99.219281897949202</v>
      </c>
      <c r="H32" s="35">
        <v>100</v>
      </c>
      <c r="I32" s="83">
        <v>100</v>
      </c>
    </row>
    <row r="33" spans="1:9" ht="16.5" x14ac:dyDescent="0.3">
      <c r="A33" s="81" t="s">
        <v>382</v>
      </c>
      <c r="B33" s="35">
        <v>4843</v>
      </c>
      <c r="C33" s="82">
        <v>73.447429902695731</v>
      </c>
      <c r="D33" s="82">
        <v>36.570253003645512</v>
      </c>
      <c r="E33" s="35">
        <v>0</v>
      </c>
      <c r="F33" s="82">
        <v>45.181523067278903</v>
      </c>
      <c r="G33" s="82">
        <v>98.689501208000905</v>
      </c>
      <c r="H33" s="35">
        <v>100</v>
      </c>
      <c r="I33" s="83">
        <v>100</v>
      </c>
    </row>
    <row r="34" spans="1:9" ht="16.5" x14ac:dyDescent="0.3">
      <c r="A34" s="81" t="s">
        <v>384</v>
      </c>
      <c r="B34" s="35">
        <v>4868</v>
      </c>
      <c r="C34" s="82">
        <v>89.776902567163518</v>
      </c>
      <c r="D34" s="82">
        <v>19.17547511840565</v>
      </c>
      <c r="E34" s="35">
        <v>3.5</v>
      </c>
      <c r="F34" s="82">
        <v>89.544119205517489</v>
      </c>
      <c r="G34" s="82">
        <v>99.855342864990263</v>
      </c>
      <c r="H34" s="35">
        <v>100</v>
      </c>
      <c r="I34" s="83">
        <v>100</v>
      </c>
    </row>
    <row r="35" spans="1:9" ht="16.5" x14ac:dyDescent="0.3">
      <c r="A35" s="81" t="s">
        <v>386</v>
      </c>
      <c r="B35" s="35">
        <v>5645</v>
      </c>
      <c r="C35" s="82">
        <v>37.708281227881812</v>
      </c>
      <c r="D35" s="82">
        <v>22.1657382662112</v>
      </c>
      <c r="E35" s="82">
        <v>0.44871794871794868</v>
      </c>
      <c r="F35" s="82">
        <v>19.34219391192503</v>
      </c>
      <c r="G35" s="82">
        <v>38.480644222373137</v>
      </c>
      <c r="H35" s="82">
        <v>55.232342203564968</v>
      </c>
      <c r="I35" s="86">
        <v>85.487372871671809</v>
      </c>
    </row>
    <row r="36" spans="1:9" ht="16.5" x14ac:dyDescent="0.3">
      <c r="A36" s="81" t="s">
        <v>388</v>
      </c>
      <c r="B36" s="35">
        <v>519</v>
      </c>
      <c r="C36" s="82">
        <v>111.3408194695447</v>
      </c>
      <c r="D36" s="82">
        <v>500.67935677650593</v>
      </c>
      <c r="E36" s="82">
        <v>2.07207207207207E-2</v>
      </c>
      <c r="F36" s="82">
        <v>3.1274729055565098</v>
      </c>
      <c r="G36" s="35">
        <v>14</v>
      </c>
      <c r="H36" s="82">
        <v>33.152061187451402</v>
      </c>
      <c r="I36" s="83">
        <v>5967.5</v>
      </c>
    </row>
    <row r="37" spans="1:9" ht="16.5" x14ac:dyDescent="0.3">
      <c r="A37" s="81" t="s">
        <v>390</v>
      </c>
      <c r="B37" s="35">
        <v>5588</v>
      </c>
      <c r="C37" s="82">
        <v>13.828588261376851</v>
      </c>
      <c r="D37" s="82">
        <v>13.4083078583811</v>
      </c>
      <c r="E37" s="82">
        <v>1.1706175007316359E-3</v>
      </c>
      <c r="F37" s="82">
        <v>3.0699417401907061</v>
      </c>
      <c r="G37" s="82">
        <v>10.17441860465116</v>
      </c>
      <c r="H37" s="82">
        <v>19.51113686874201</v>
      </c>
      <c r="I37" s="86">
        <v>73.388645617269717</v>
      </c>
    </row>
    <row r="38" spans="1:9" ht="16.5" x14ac:dyDescent="0.3">
      <c r="A38" s="81" t="s">
        <v>392</v>
      </c>
      <c r="B38" s="35">
        <v>5536</v>
      </c>
      <c r="C38" s="82">
        <v>32.186708520829107</v>
      </c>
      <c r="D38" s="82">
        <v>24.312015634441309</v>
      </c>
      <c r="E38" s="35">
        <v>0</v>
      </c>
      <c r="F38" s="82">
        <v>10.90468196753719</v>
      </c>
      <c r="G38" s="82">
        <v>31.10589057811314</v>
      </c>
      <c r="H38" s="82">
        <v>49.970587562112357</v>
      </c>
      <c r="I38" s="86">
        <v>98.910256410256409</v>
      </c>
    </row>
    <row r="39" spans="1:9" ht="16.5" x14ac:dyDescent="0.3">
      <c r="A39" s="81" t="s">
        <v>394</v>
      </c>
      <c r="B39" s="35">
        <v>520</v>
      </c>
      <c r="C39" s="82">
        <v>5.4225044977653889</v>
      </c>
      <c r="D39" s="82">
        <v>10.8131047617526</v>
      </c>
      <c r="E39" s="35">
        <v>0</v>
      </c>
      <c r="F39" s="82">
        <v>0.52916359199999996</v>
      </c>
      <c r="G39" s="82">
        <v>1.595681828</v>
      </c>
      <c r="H39" s="82">
        <v>3.6089697890000001</v>
      </c>
      <c r="I39" s="86">
        <v>55.879363165999997</v>
      </c>
    </row>
    <row r="40" spans="1:9" ht="16.5" x14ac:dyDescent="0.3">
      <c r="A40" s="81" t="s">
        <v>396</v>
      </c>
      <c r="B40" s="35">
        <v>189</v>
      </c>
      <c r="C40" s="82">
        <v>63.415322871428579</v>
      </c>
      <c r="D40" s="82">
        <v>280.56264794067658</v>
      </c>
      <c r="E40" s="35">
        <v>0</v>
      </c>
      <c r="F40" s="82">
        <v>1.908712</v>
      </c>
      <c r="G40" s="82">
        <v>7.8992529999999999</v>
      </c>
      <c r="H40" s="35">
        <v>29.86</v>
      </c>
      <c r="I40" s="86">
        <v>2603.4870420000002</v>
      </c>
    </row>
    <row r="41" spans="1:9" ht="16.5" x14ac:dyDescent="0.3">
      <c r="A41" s="81" t="s">
        <v>398</v>
      </c>
      <c r="B41" s="35">
        <v>5605</v>
      </c>
      <c r="C41" s="82">
        <v>0.99861116436236352</v>
      </c>
      <c r="D41" s="82">
        <v>3.3362538149129621</v>
      </c>
      <c r="E41" s="35">
        <v>0</v>
      </c>
      <c r="F41" s="35">
        <v>0</v>
      </c>
      <c r="G41" s="82">
        <v>1.02003635278361E-3</v>
      </c>
      <c r="H41" s="82">
        <v>0.27250827536269001</v>
      </c>
      <c r="I41" s="86">
        <v>46.624651603473801</v>
      </c>
    </row>
    <row r="42" spans="1:9" ht="16.5" x14ac:dyDescent="0.3">
      <c r="A42" s="81" t="s">
        <v>400</v>
      </c>
      <c r="B42" s="35">
        <v>5332</v>
      </c>
      <c r="C42" s="82">
        <v>0.52311877515331318</v>
      </c>
      <c r="D42" s="82">
        <v>2.6303753737197622</v>
      </c>
      <c r="E42" s="35">
        <v>0</v>
      </c>
      <c r="F42" s="35">
        <v>0</v>
      </c>
      <c r="G42" s="35">
        <v>0</v>
      </c>
      <c r="H42" s="82">
        <v>9.705448863788485E-2</v>
      </c>
      <c r="I42" s="86">
        <v>67.146705611399895</v>
      </c>
    </row>
    <row r="43" spans="1:9" ht="16.5" x14ac:dyDescent="0.3">
      <c r="A43" s="81" t="s">
        <v>402</v>
      </c>
      <c r="B43" s="35">
        <v>5339</v>
      </c>
      <c r="C43" s="82">
        <v>3.6328965911500481</v>
      </c>
      <c r="D43" s="82">
        <v>9.5202683904334453</v>
      </c>
      <c r="E43" s="35">
        <v>0</v>
      </c>
      <c r="F43" s="35">
        <v>0</v>
      </c>
      <c r="G43" s="82">
        <v>9.4298720031332404E-4</v>
      </c>
      <c r="H43" s="82">
        <v>1.07044575333249</v>
      </c>
      <c r="I43" s="86">
        <v>78.551865422384594</v>
      </c>
    </row>
    <row r="44" spans="1:9" ht="16.5" x14ac:dyDescent="0.3">
      <c r="A44" s="81" t="s">
        <v>404</v>
      </c>
      <c r="B44" s="35">
        <v>6270</v>
      </c>
      <c r="C44" s="82">
        <v>391.89950199974248</v>
      </c>
      <c r="D44" s="82">
        <v>1824.249657930282</v>
      </c>
      <c r="E44" s="82">
        <v>0.1364356194420758</v>
      </c>
      <c r="F44" s="82">
        <v>30.262313089487009</v>
      </c>
      <c r="G44" s="82">
        <v>80.074848263196728</v>
      </c>
      <c r="H44" s="82">
        <v>197.98625441709339</v>
      </c>
      <c r="I44" s="83">
        <v>21389.1</v>
      </c>
    </row>
    <row r="45" spans="1:9" ht="16.5" x14ac:dyDescent="0.3">
      <c r="A45" s="81" t="s">
        <v>406</v>
      </c>
      <c r="B45" s="35">
        <v>520</v>
      </c>
      <c r="C45" s="82">
        <v>7.5818071546019166</v>
      </c>
      <c r="D45" s="82">
        <v>11.076678662099519</v>
      </c>
      <c r="E45" s="35">
        <v>0</v>
      </c>
      <c r="F45" s="82">
        <v>1.2743208699999999</v>
      </c>
      <c r="G45" s="82">
        <v>3.6358285984999998</v>
      </c>
      <c r="H45" s="82">
        <v>8.3402203647499995</v>
      </c>
      <c r="I45" s="86">
        <v>58.506164788</v>
      </c>
    </row>
    <row r="46" spans="1:9" ht="16.5" x14ac:dyDescent="0.3">
      <c r="A46" s="81" t="s">
        <v>408</v>
      </c>
      <c r="B46" s="35">
        <v>433</v>
      </c>
      <c r="C46" s="82">
        <v>50.857274826789812</v>
      </c>
      <c r="D46" s="82">
        <v>23.751631502650952</v>
      </c>
      <c r="E46" s="35">
        <v>3.3</v>
      </c>
      <c r="F46" s="35">
        <v>32.700000000000003</v>
      </c>
      <c r="G46" s="35">
        <v>52.8</v>
      </c>
      <c r="H46" s="35">
        <v>68.900000000000006</v>
      </c>
      <c r="I46" s="83">
        <v>98.9</v>
      </c>
    </row>
    <row r="47" spans="1:9" ht="16.5" x14ac:dyDescent="0.3">
      <c r="A47" s="81" t="s">
        <v>410</v>
      </c>
      <c r="B47" s="35">
        <v>6314</v>
      </c>
      <c r="C47" s="82">
        <v>43.132387393094703</v>
      </c>
      <c r="D47" s="82">
        <v>24.626646021509291</v>
      </c>
      <c r="E47" s="35">
        <v>0</v>
      </c>
      <c r="F47" s="82">
        <v>23.219749999999991</v>
      </c>
      <c r="G47" s="82">
        <v>43.560499999999998</v>
      </c>
      <c r="H47" s="82">
        <v>64.200499999999991</v>
      </c>
      <c r="I47" s="86">
        <v>94.658000000000001</v>
      </c>
    </row>
    <row r="48" spans="1:9" ht="16.5" x14ac:dyDescent="0.3">
      <c r="A48" s="81" t="s">
        <v>412</v>
      </c>
      <c r="B48" s="35">
        <v>6314</v>
      </c>
      <c r="C48" s="82">
        <v>56.867612606905112</v>
      </c>
      <c r="D48" s="82">
        <v>24.626646021509281</v>
      </c>
      <c r="E48" s="82">
        <v>5.3419999999999996</v>
      </c>
      <c r="F48" s="82">
        <v>35.799499999999988</v>
      </c>
      <c r="G48" s="82">
        <v>56.439500000000002</v>
      </c>
      <c r="H48" s="82">
        <v>76.780250000000009</v>
      </c>
      <c r="I48" s="83">
        <v>100</v>
      </c>
    </row>
    <row r="49" spans="1:9" ht="16.5" x14ac:dyDescent="0.3">
      <c r="A49" s="81" t="s">
        <v>414</v>
      </c>
      <c r="B49" s="35">
        <v>724</v>
      </c>
      <c r="C49" s="82">
        <v>66.315607734806733</v>
      </c>
      <c r="D49" s="82">
        <v>23.53561186311557</v>
      </c>
      <c r="E49" s="35">
        <v>14.9</v>
      </c>
      <c r="F49" s="35">
        <v>43.975000000000001</v>
      </c>
      <c r="G49" s="35">
        <v>73.95</v>
      </c>
      <c r="H49" s="35">
        <v>86.35</v>
      </c>
      <c r="I49" s="83">
        <v>95.3</v>
      </c>
    </row>
    <row r="50" spans="1:9" ht="17.25" thickBot="1" x14ac:dyDescent="0.35">
      <c r="A50" s="87" t="s">
        <v>416</v>
      </c>
      <c r="B50" s="46">
        <v>724</v>
      </c>
      <c r="C50" s="88">
        <v>24.790607734806649</v>
      </c>
      <c r="D50" s="88">
        <v>22.552707471416429</v>
      </c>
      <c r="E50" s="46">
        <v>1.2</v>
      </c>
      <c r="F50" s="46">
        <v>6.7</v>
      </c>
      <c r="G50" s="46">
        <v>14.5</v>
      </c>
      <c r="H50" s="88">
        <v>45.625</v>
      </c>
      <c r="I50" s="89">
        <v>78.2</v>
      </c>
    </row>
    <row r="51" spans="1:9" ht="16.5" x14ac:dyDescent="0.3">
      <c r="A51" s="74" t="s">
        <v>514</v>
      </c>
      <c r="B51" s="75" t="s">
        <v>513</v>
      </c>
      <c r="C51" s="75"/>
      <c r="D51" s="75"/>
      <c r="E51" s="75"/>
      <c r="F51" s="75"/>
      <c r="G51" s="75"/>
      <c r="H51" s="75"/>
      <c r="I51" s="76"/>
    </row>
    <row r="52" spans="1:9" ht="16.5" x14ac:dyDescent="0.25">
      <c r="A52" s="77"/>
      <c r="B52" s="78" t="s">
        <v>495</v>
      </c>
      <c r="C52" s="79" t="s">
        <v>496</v>
      </c>
      <c r="D52" s="79" t="s">
        <v>497</v>
      </c>
      <c r="E52" s="79" t="s">
        <v>498</v>
      </c>
      <c r="F52" s="79" t="s">
        <v>499</v>
      </c>
      <c r="G52" s="79" t="s">
        <v>500</v>
      </c>
      <c r="H52" s="79" t="s">
        <v>501</v>
      </c>
      <c r="I52" s="80" t="s">
        <v>502</v>
      </c>
    </row>
    <row r="53" spans="1:9" ht="16.5" x14ac:dyDescent="0.3">
      <c r="A53" s="81" t="s">
        <v>418</v>
      </c>
      <c r="B53" s="35">
        <v>578</v>
      </c>
      <c r="C53" s="82">
        <v>2.335467128027684</v>
      </c>
      <c r="D53" s="82">
        <v>2.0648594581972088</v>
      </c>
      <c r="E53" s="35">
        <v>0</v>
      </c>
      <c r="F53" s="35">
        <v>0.8</v>
      </c>
      <c r="G53" s="35">
        <v>1.8</v>
      </c>
      <c r="H53" s="35">
        <v>3</v>
      </c>
      <c r="I53" s="83">
        <v>15.9</v>
      </c>
    </row>
    <row r="54" spans="1:9" ht="16.5" x14ac:dyDescent="0.3">
      <c r="A54" s="81" t="s">
        <v>420</v>
      </c>
      <c r="B54" s="35">
        <v>751</v>
      </c>
      <c r="C54" s="82">
        <v>29.252996005326239</v>
      </c>
      <c r="D54" s="82">
        <v>16.020801925787531</v>
      </c>
      <c r="E54" s="35">
        <v>0</v>
      </c>
      <c r="F54" s="35">
        <v>16.45</v>
      </c>
      <c r="G54" s="35">
        <v>29.2</v>
      </c>
      <c r="H54" s="35">
        <v>40.9</v>
      </c>
      <c r="I54" s="83">
        <v>73.599999999999994</v>
      </c>
    </row>
    <row r="55" spans="1:9" ht="16.5" x14ac:dyDescent="0.3">
      <c r="A55" s="81" t="s">
        <v>422</v>
      </c>
      <c r="B55" s="35">
        <v>2944</v>
      </c>
      <c r="C55" s="82">
        <v>12.499422554347809</v>
      </c>
      <c r="D55" s="82">
        <v>12.201702017190989</v>
      </c>
      <c r="E55" s="35">
        <v>2.5</v>
      </c>
      <c r="F55" s="35">
        <v>2.5</v>
      </c>
      <c r="G55" s="35">
        <v>7.45</v>
      </c>
      <c r="H55" s="35">
        <v>18.225000000000001</v>
      </c>
      <c r="I55" s="83">
        <v>71.5</v>
      </c>
    </row>
    <row r="56" spans="1:9" ht="16.5" x14ac:dyDescent="0.3">
      <c r="A56" s="81" t="s">
        <v>424</v>
      </c>
      <c r="B56" s="35">
        <v>770</v>
      </c>
      <c r="C56" s="82">
        <v>15.885844155844151</v>
      </c>
      <c r="D56" s="82">
        <v>12.784282841756189</v>
      </c>
      <c r="E56" s="35">
        <v>0</v>
      </c>
      <c r="F56" s="35">
        <v>4.5999999999999996</v>
      </c>
      <c r="G56" s="35">
        <v>13.3</v>
      </c>
      <c r="H56" s="35">
        <v>23.4</v>
      </c>
      <c r="I56" s="83">
        <v>61.5</v>
      </c>
    </row>
    <row r="57" spans="1:9" ht="16.5" x14ac:dyDescent="0.3">
      <c r="A57" s="81" t="s">
        <v>426</v>
      </c>
      <c r="B57" s="35">
        <v>6339</v>
      </c>
      <c r="C57" s="82">
        <v>1.485193016023491</v>
      </c>
      <c r="D57" s="82">
        <v>1.5325770724839409</v>
      </c>
      <c r="E57" s="82">
        <v>-9.0806384647509795</v>
      </c>
      <c r="F57" s="82">
        <v>0.49398166197596149</v>
      </c>
      <c r="G57" s="82">
        <v>1.3576972876665201</v>
      </c>
      <c r="H57" s="82">
        <v>2.4173855193075648</v>
      </c>
      <c r="I57" s="86">
        <v>17.510948304487101</v>
      </c>
    </row>
    <row r="58" spans="1:9" ht="16.5" x14ac:dyDescent="0.3">
      <c r="A58" s="81" t="s">
        <v>428</v>
      </c>
      <c r="B58" s="35">
        <v>1812</v>
      </c>
      <c r="C58" s="82">
        <v>0.79937472406180998</v>
      </c>
      <c r="D58" s="82">
        <v>0.47282638338523247</v>
      </c>
      <c r="E58" s="82">
        <v>8.0000000000000002E-3</v>
      </c>
      <c r="F58" s="82">
        <v>0.41</v>
      </c>
      <c r="G58" s="82">
        <v>0.75</v>
      </c>
      <c r="H58" s="82">
        <v>1.1225000000000001</v>
      </c>
      <c r="I58" s="83">
        <v>3</v>
      </c>
    </row>
    <row r="59" spans="1:9" ht="16.5" x14ac:dyDescent="0.3">
      <c r="A59" s="81" t="s">
        <v>430</v>
      </c>
      <c r="B59" s="35">
        <v>1830</v>
      </c>
      <c r="C59" s="82">
        <v>0.93393501639344145</v>
      </c>
      <c r="D59" s="82">
        <v>0.47807107628990841</v>
      </c>
      <c r="E59" s="82">
        <v>8.0000000000000007E-5</v>
      </c>
      <c r="F59" s="82">
        <v>0.56000000000000005</v>
      </c>
      <c r="G59" s="82">
        <v>0.89</v>
      </c>
      <c r="H59" s="82">
        <v>1.25</v>
      </c>
      <c r="I59" s="83">
        <v>3.33</v>
      </c>
    </row>
    <row r="60" spans="1:9" ht="16.5" x14ac:dyDescent="0.3">
      <c r="A60" s="81" t="s">
        <v>432</v>
      </c>
      <c r="B60" s="35">
        <v>6066</v>
      </c>
      <c r="C60" s="82">
        <v>19.35985288121163</v>
      </c>
      <c r="D60" s="82">
        <v>20.326285474851101</v>
      </c>
      <c r="E60" s="35">
        <v>0</v>
      </c>
      <c r="F60" s="82">
        <v>2.1879500864999999</v>
      </c>
      <c r="G60" s="82">
        <v>12.158172855</v>
      </c>
      <c r="H60" s="82">
        <v>31.381137649999999</v>
      </c>
      <c r="I60" s="86">
        <v>135.60366540000001</v>
      </c>
    </row>
    <row r="61" spans="1:9" ht="16.5" x14ac:dyDescent="0.3">
      <c r="A61" s="81" t="s">
        <v>434</v>
      </c>
      <c r="B61" s="35">
        <v>4969</v>
      </c>
      <c r="C61" s="82">
        <v>24.06771189195134</v>
      </c>
      <c r="D61" s="82">
        <v>28.442795002521692</v>
      </c>
      <c r="E61" s="35">
        <v>0</v>
      </c>
      <c r="F61" s="82">
        <v>0.89986742500000005</v>
      </c>
      <c r="G61" s="82">
        <v>9.6550865419999994</v>
      </c>
      <c r="H61" s="82">
        <v>42.76382778</v>
      </c>
      <c r="I61" s="86">
        <v>100</v>
      </c>
    </row>
    <row r="62" spans="1:9" ht="16.5" x14ac:dyDescent="0.3">
      <c r="A62" s="81" t="s">
        <v>436</v>
      </c>
      <c r="B62" s="35">
        <v>5965</v>
      </c>
      <c r="C62" s="82">
        <v>47.500557193033814</v>
      </c>
      <c r="D62" s="82">
        <v>52.74927848028301</v>
      </c>
      <c r="E62" s="35">
        <v>0</v>
      </c>
      <c r="F62" s="82">
        <v>0.48042620899999999</v>
      </c>
      <c r="G62" s="82">
        <v>23.38592942</v>
      </c>
      <c r="H62" s="82">
        <v>91.609738890000003</v>
      </c>
      <c r="I62" s="86">
        <v>345.32452239999998</v>
      </c>
    </row>
    <row r="63" spans="1:9" ht="16.5" x14ac:dyDescent="0.3">
      <c r="A63" s="81" t="s">
        <v>438</v>
      </c>
      <c r="B63" s="35">
        <v>1148</v>
      </c>
      <c r="C63" s="82">
        <v>6098.1951219512193</v>
      </c>
      <c r="D63" s="82">
        <v>665061.87008684559</v>
      </c>
      <c r="E63" s="35">
        <v>-3266243</v>
      </c>
      <c r="F63" s="35">
        <v>-120003</v>
      </c>
      <c r="G63" s="35">
        <v>-9004</v>
      </c>
      <c r="H63" s="35">
        <v>42357.75</v>
      </c>
      <c r="I63" s="83">
        <v>8859954</v>
      </c>
    </row>
    <row r="64" spans="1:9" ht="16.5" x14ac:dyDescent="0.3">
      <c r="A64" s="81" t="s">
        <v>440</v>
      </c>
      <c r="B64" s="35">
        <v>5159</v>
      </c>
      <c r="C64" s="82">
        <v>8.1811269652470298</v>
      </c>
      <c r="D64" s="82">
        <v>6.2164464587276154</v>
      </c>
      <c r="E64" s="82">
        <v>0.140000000596046</v>
      </c>
      <c r="F64" s="82">
        <v>3.62150001525879</v>
      </c>
      <c r="G64" s="82">
        <v>6.6620001792907697</v>
      </c>
      <c r="H64" s="82">
        <v>11.101500034332251</v>
      </c>
      <c r="I64" s="86">
        <v>37.939998626708999</v>
      </c>
    </row>
    <row r="65" spans="1:9" ht="16.5" x14ac:dyDescent="0.3">
      <c r="A65" s="81" t="s">
        <v>442</v>
      </c>
      <c r="B65" s="35">
        <v>5159</v>
      </c>
      <c r="C65" s="82">
        <v>15.848136084787161</v>
      </c>
      <c r="D65" s="82">
        <v>11.38188526925169</v>
      </c>
      <c r="E65" s="82">
        <v>0.18099999427795399</v>
      </c>
      <c r="F65" s="82">
        <v>7.2209999561309797</v>
      </c>
      <c r="G65" s="82">
        <v>13.097999572753899</v>
      </c>
      <c r="H65" s="82">
        <v>21.443499565124501</v>
      </c>
      <c r="I65" s="86">
        <v>64.822998046875</v>
      </c>
    </row>
    <row r="66" spans="1:9" ht="16.5" x14ac:dyDescent="0.3">
      <c r="A66" s="81" t="s">
        <v>444</v>
      </c>
      <c r="B66" s="35">
        <v>5159</v>
      </c>
      <c r="C66" s="82">
        <v>38.091113183091153</v>
      </c>
      <c r="D66" s="82">
        <v>26.181902985019789</v>
      </c>
      <c r="E66" s="82">
        <v>0.14699999592266991</v>
      </c>
      <c r="F66" s="82">
        <v>14.64199987053872</v>
      </c>
      <c r="G66" s="82">
        <v>31.823999166488679</v>
      </c>
      <c r="H66" s="82">
        <v>58.544499874114997</v>
      </c>
      <c r="I66" s="86">
        <v>92.120002746582003</v>
      </c>
    </row>
    <row r="67" spans="1:9" ht="16.5" x14ac:dyDescent="0.3">
      <c r="A67" s="81" t="s">
        <v>446</v>
      </c>
      <c r="B67" s="35">
        <v>5321</v>
      </c>
      <c r="C67" s="82">
        <v>55.491195634620752</v>
      </c>
      <c r="D67" s="82">
        <v>17.310271144219261</v>
      </c>
      <c r="E67" s="82">
        <v>6.2459998130798304</v>
      </c>
      <c r="F67" s="82">
        <v>45.707000732421903</v>
      </c>
      <c r="G67" s="82">
        <v>58.025001525878899</v>
      </c>
      <c r="H67" s="82">
        <v>67.461997985839801</v>
      </c>
      <c r="I67" s="86">
        <v>91.947998046875</v>
      </c>
    </row>
    <row r="68" spans="1:9" ht="16.5" x14ac:dyDescent="0.3">
      <c r="A68" s="81" t="s">
        <v>448</v>
      </c>
      <c r="B68" s="35">
        <v>5321</v>
      </c>
      <c r="C68" s="82">
        <v>78.437672829946123</v>
      </c>
      <c r="D68" s="82">
        <v>7.9865968001930998</v>
      </c>
      <c r="E68" s="82">
        <v>40.431999206542997</v>
      </c>
      <c r="F68" s="82">
        <v>74.755996704101605</v>
      </c>
      <c r="G68" s="82">
        <v>79.555999755859403</v>
      </c>
      <c r="H68" s="82">
        <v>83.690002441406307</v>
      </c>
      <c r="I68" s="86">
        <v>96.196998596191406</v>
      </c>
    </row>
    <row r="69" spans="1:9" ht="16.5" x14ac:dyDescent="0.3">
      <c r="A69" s="81" t="s">
        <v>450</v>
      </c>
      <c r="B69" s="35">
        <v>5321</v>
      </c>
      <c r="C69" s="82">
        <v>67.209390966812933</v>
      </c>
      <c r="D69" s="82">
        <v>10.67490957662997</v>
      </c>
      <c r="E69" s="82">
        <v>33.264999389648402</v>
      </c>
      <c r="F69" s="82">
        <v>61.126998901367202</v>
      </c>
      <c r="G69" s="82">
        <v>68.431999206542997</v>
      </c>
      <c r="H69" s="82">
        <v>73.864997863769503</v>
      </c>
      <c r="I69" s="86">
        <v>91.541999816894503</v>
      </c>
    </row>
    <row r="70" spans="1:9" ht="16.5" x14ac:dyDescent="0.3">
      <c r="A70" s="81" t="s">
        <v>452</v>
      </c>
      <c r="B70" s="35">
        <v>6343</v>
      </c>
      <c r="C70" s="82">
        <v>29928081.351095699</v>
      </c>
      <c r="D70" s="82">
        <v>120971321.72248711</v>
      </c>
      <c r="E70" s="35">
        <v>8779</v>
      </c>
      <c r="F70" s="35">
        <v>570046.5</v>
      </c>
      <c r="G70" s="35">
        <v>5267900</v>
      </c>
      <c r="H70" s="35">
        <v>18218179</v>
      </c>
      <c r="I70" s="83">
        <v>1392730000</v>
      </c>
    </row>
    <row r="71" spans="1:9" ht="16.5" x14ac:dyDescent="0.3">
      <c r="A71" s="81" t="s">
        <v>454</v>
      </c>
      <c r="B71" s="35">
        <v>1395</v>
      </c>
      <c r="C71" s="82">
        <v>39.190967741935538</v>
      </c>
      <c r="D71" s="82">
        <v>9.4380797946711592</v>
      </c>
      <c r="E71" s="35">
        <v>23.3</v>
      </c>
      <c r="F71" s="35">
        <v>31.75</v>
      </c>
      <c r="G71" s="35">
        <v>37.200000000000003</v>
      </c>
      <c r="H71" s="35">
        <v>46.25</v>
      </c>
      <c r="I71" s="83">
        <v>65.8</v>
      </c>
    </row>
    <row r="72" spans="1:9" ht="16.5" x14ac:dyDescent="0.3">
      <c r="A72" s="81" t="s">
        <v>456</v>
      </c>
      <c r="B72" s="35">
        <v>765</v>
      </c>
      <c r="C72" s="82">
        <v>29.653333333333311</v>
      </c>
      <c r="D72" s="82">
        <v>16.836123591599801</v>
      </c>
      <c r="E72" s="35">
        <v>0.4</v>
      </c>
      <c r="F72" s="35">
        <v>17.100000000000001</v>
      </c>
      <c r="G72" s="35">
        <v>26.2</v>
      </c>
      <c r="H72" s="35">
        <v>40.1</v>
      </c>
      <c r="I72" s="83">
        <v>83.3</v>
      </c>
    </row>
    <row r="73" spans="1:9" ht="16.5" x14ac:dyDescent="0.3">
      <c r="A73" s="81" t="s">
        <v>458</v>
      </c>
      <c r="B73" s="35">
        <v>4304</v>
      </c>
      <c r="C73" s="82">
        <v>2.3319643909767631</v>
      </c>
      <c r="D73" s="82">
        <v>2.9910849802383881</v>
      </c>
      <c r="E73" s="35">
        <v>0</v>
      </c>
      <c r="F73" s="82">
        <v>1.1096505578336351</v>
      </c>
      <c r="G73" s="82">
        <v>1.679459431221495</v>
      </c>
      <c r="H73" s="82">
        <v>2.7054007038074879</v>
      </c>
      <c r="I73" s="86">
        <v>117.34982320869</v>
      </c>
    </row>
    <row r="74" spans="1:9" ht="16.5" x14ac:dyDescent="0.3">
      <c r="A74" s="81" t="s">
        <v>460</v>
      </c>
      <c r="B74" s="35">
        <v>281</v>
      </c>
      <c r="C74" s="82">
        <v>224690.79003558721</v>
      </c>
      <c r="D74" s="82">
        <v>413256.82555450668</v>
      </c>
      <c r="E74" s="35">
        <v>2</v>
      </c>
      <c r="F74" s="35">
        <v>6000</v>
      </c>
      <c r="G74" s="35">
        <v>75000</v>
      </c>
      <c r="H74" s="35">
        <v>246000</v>
      </c>
      <c r="I74" s="83">
        <v>3000000</v>
      </c>
    </row>
    <row r="75" spans="1:9" ht="16.5" x14ac:dyDescent="0.3">
      <c r="A75" s="81" t="s">
        <v>462</v>
      </c>
      <c r="B75" s="35">
        <v>1069</v>
      </c>
      <c r="C75" s="82">
        <v>248001.48737137509</v>
      </c>
      <c r="D75" s="82">
        <v>1138859.0136820411</v>
      </c>
      <c r="E75" s="35">
        <v>2</v>
      </c>
      <c r="F75" s="35">
        <v>1100</v>
      </c>
      <c r="G75" s="35">
        <v>8100</v>
      </c>
      <c r="H75" s="35">
        <v>52000</v>
      </c>
      <c r="I75" s="83">
        <v>18660000</v>
      </c>
    </row>
    <row r="76" spans="1:9" ht="16.5" x14ac:dyDescent="0.3">
      <c r="A76" s="81" t="s">
        <v>464</v>
      </c>
      <c r="B76" s="35">
        <v>4492</v>
      </c>
      <c r="C76" s="82">
        <v>1.6489841218915251</v>
      </c>
      <c r="D76" s="82">
        <v>1.9742725402494841</v>
      </c>
      <c r="E76" s="35">
        <v>0</v>
      </c>
      <c r="F76" s="82">
        <v>0.51197948040352181</v>
      </c>
      <c r="G76" s="82">
        <v>1.0279593271591001</v>
      </c>
      <c r="H76" s="82">
        <v>1.940326297081826</v>
      </c>
      <c r="I76" s="86">
        <v>34.851845806407781</v>
      </c>
    </row>
    <row r="77" spans="1:9" ht="16.5" x14ac:dyDescent="0.3">
      <c r="A77" s="81" t="s">
        <v>466</v>
      </c>
      <c r="B77" s="35">
        <v>6153</v>
      </c>
      <c r="C77" s="82">
        <v>1.401247846578884</v>
      </c>
      <c r="D77" s="82">
        <v>1.3834404941840861</v>
      </c>
      <c r="E77" s="35">
        <v>3.0000000000000001E-3</v>
      </c>
      <c r="F77" s="35">
        <v>0.41</v>
      </c>
      <c r="G77" s="35">
        <v>0.96699999999999997</v>
      </c>
      <c r="H77" s="35">
        <v>2.0379999999999998</v>
      </c>
      <c r="I77" s="83">
        <v>7.8109999999999999</v>
      </c>
    </row>
    <row r="78" spans="1:9" ht="16.5" x14ac:dyDescent="0.3">
      <c r="A78" s="81" t="s">
        <v>468</v>
      </c>
      <c r="B78" s="35">
        <v>6153</v>
      </c>
      <c r="C78" s="82">
        <v>0.83215553388592245</v>
      </c>
      <c r="D78" s="82">
        <v>0.93608519565427528</v>
      </c>
      <c r="E78" s="35">
        <v>3.0000000000000001E-3</v>
      </c>
      <c r="F78" s="35">
        <v>0.27400000000000002</v>
      </c>
      <c r="G78" s="35">
        <v>0.57399999999999995</v>
      </c>
      <c r="H78" s="35">
        <v>1.0409999999999999</v>
      </c>
      <c r="I78" s="83">
        <v>6.7220000000000004</v>
      </c>
    </row>
    <row r="79" spans="1:9" ht="16.5" x14ac:dyDescent="0.3">
      <c r="A79" s="81" t="s">
        <v>470</v>
      </c>
      <c r="B79" s="35">
        <v>6153</v>
      </c>
      <c r="C79" s="82">
        <v>19.857737688932001</v>
      </c>
      <c r="D79" s="82">
        <v>22.944914602241159</v>
      </c>
      <c r="E79" s="35">
        <v>0</v>
      </c>
      <c r="F79" s="35">
        <v>1.4259999999999999</v>
      </c>
      <c r="G79" s="35">
        <v>12.07</v>
      </c>
      <c r="H79" s="35">
        <v>33.975999999999999</v>
      </c>
      <c r="I79" s="83">
        <v>100</v>
      </c>
    </row>
    <row r="80" spans="1:9" ht="16.5" x14ac:dyDescent="0.3">
      <c r="A80" s="81" t="s">
        <v>472</v>
      </c>
      <c r="B80" s="35">
        <v>6123</v>
      </c>
      <c r="C80" s="82">
        <v>63574.936959006991</v>
      </c>
      <c r="D80" s="82">
        <v>177821.4910654636</v>
      </c>
      <c r="E80" s="35">
        <v>1</v>
      </c>
      <c r="F80" s="35">
        <v>1100</v>
      </c>
      <c r="G80" s="35">
        <v>10025</v>
      </c>
      <c r="H80" s="35">
        <v>46993</v>
      </c>
      <c r="I80" s="83">
        <v>1638134</v>
      </c>
    </row>
    <row r="81" spans="1:9" ht="16.5" x14ac:dyDescent="0.3">
      <c r="A81" s="81" t="s">
        <v>474</v>
      </c>
      <c r="B81" s="35">
        <v>6123</v>
      </c>
      <c r="C81" s="82">
        <v>38.257179160542407</v>
      </c>
      <c r="D81" s="82">
        <v>27.21556255688796</v>
      </c>
      <c r="E81" s="35">
        <v>0</v>
      </c>
      <c r="F81" s="82">
        <v>15.853</v>
      </c>
      <c r="G81" s="82">
        <v>35.49</v>
      </c>
      <c r="H81" s="82">
        <v>56.262999999999998</v>
      </c>
      <c r="I81" s="83">
        <v>100</v>
      </c>
    </row>
    <row r="82" spans="1:9" ht="16.5" x14ac:dyDescent="0.3">
      <c r="A82" s="81" t="s">
        <v>476</v>
      </c>
      <c r="B82" s="35">
        <v>6153</v>
      </c>
      <c r="C82" s="82">
        <v>3.0686778807085662</v>
      </c>
      <c r="D82" s="82">
        <v>10.5679892122161</v>
      </c>
      <c r="E82" s="35">
        <v>0</v>
      </c>
      <c r="F82" s="35">
        <v>0</v>
      </c>
      <c r="G82" s="35">
        <v>0</v>
      </c>
      <c r="H82" s="35">
        <v>0</v>
      </c>
      <c r="I82" s="83">
        <v>77.28</v>
      </c>
    </row>
    <row r="83" spans="1:9" ht="16.5" x14ac:dyDescent="0.3">
      <c r="A83" s="81" t="s">
        <v>478</v>
      </c>
      <c r="B83" s="35">
        <v>6153</v>
      </c>
      <c r="C83" s="82">
        <v>43.876551275800217</v>
      </c>
      <c r="D83" s="82">
        <v>46.331117308278927</v>
      </c>
      <c r="E83" s="35">
        <v>0</v>
      </c>
      <c r="F83" s="35">
        <v>0</v>
      </c>
      <c r="G83" s="35">
        <v>14.68</v>
      </c>
      <c r="H83" s="35">
        <v>100</v>
      </c>
      <c r="I83" s="83">
        <v>100</v>
      </c>
    </row>
    <row r="84" spans="1:9" ht="16.5" x14ac:dyDescent="0.3">
      <c r="A84" s="81" t="s">
        <v>480</v>
      </c>
      <c r="B84" s="35">
        <v>6153</v>
      </c>
      <c r="C84" s="82">
        <v>51.3026777913214</v>
      </c>
      <c r="D84" s="82">
        <v>41.65922667204854</v>
      </c>
      <c r="E84" s="35">
        <v>0</v>
      </c>
      <c r="F84" s="82">
        <v>9.9226899999999993</v>
      </c>
      <c r="G84" s="82">
        <v>42.905500000000004</v>
      </c>
      <c r="H84" s="35">
        <v>100</v>
      </c>
      <c r="I84" s="83">
        <v>100</v>
      </c>
    </row>
    <row r="85" spans="1:9" ht="16.5" x14ac:dyDescent="0.3">
      <c r="A85" s="81" t="s">
        <v>482</v>
      </c>
      <c r="B85" s="35">
        <v>6153</v>
      </c>
      <c r="C85" s="82">
        <v>5371.3947667804323</v>
      </c>
      <c r="D85" s="82">
        <v>29768.601400923159</v>
      </c>
      <c r="E85" s="35">
        <v>0</v>
      </c>
      <c r="F85" s="35">
        <v>0</v>
      </c>
      <c r="G85" s="35">
        <v>0</v>
      </c>
      <c r="H85" s="35">
        <v>0</v>
      </c>
      <c r="I85" s="83">
        <v>264154</v>
      </c>
    </row>
    <row r="86" spans="1:9" ht="16.5" x14ac:dyDescent="0.3">
      <c r="A86" s="81" t="s">
        <v>484</v>
      </c>
      <c r="B86" s="35">
        <v>4767</v>
      </c>
      <c r="C86" s="82">
        <v>3.1418082651562829</v>
      </c>
      <c r="D86" s="82">
        <v>6.6075170764993612</v>
      </c>
      <c r="E86" s="35">
        <v>-10</v>
      </c>
      <c r="F86" s="35">
        <v>-3</v>
      </c>
      <c r="G86" s="35">
        <v>6</v>
      </c>
      <c r="H86" s="35">
        <v>9</v>
      </c>
      <c r="I86" s="83">
        <v>10</v>
      </c>
    </row>
    <row r="87" spans="1:9" ht="16.5" x14ac:dyDescent="0.3">
      <c r="A87" s="81" t="s">
        <v>486</v>
      </c>
      <c r="B87" s="35">
        <v>4829</v>
      </c>
      <c r="C87" s="82">
        <v>24.767032511907232</v>
      </c>
      <c r="D87" s="82">
        <v>30.717985576164988</v>
      </c>
      <c r="E87" s="35">
        <v>0</v>
      </c>
      <c r="F87" s="35">
        <v>4</v>
      </c>
      <c r="G87" s="35">
        <v>15</v>
      </c>
      <c r="H87" s="35">
        <v>33</v>
      </c>
      <c r="I87" s="83">
        <v>209</v>
      </c>
    </row>
    <row r="88" spans="1:9" ht="16.5" x14ac:dyDescent="0.3">
      <c r="A88" s="81" t="s">
        <v>488</v>
      </c>
      <c r="B88" s="35">
        <v>4767</v>
      </c>
      <c r="C88" s="82">
        <v>3.202848751835536</v>
      </c>
      <c r="D88" s="82">
        <v>1.4360229234764701</v>
      </c>
      <c r="E88" s="35">
        <v>0</v>
      </c>
      <c r="F88" s="35">
        <v>2</v>
      </c>
      <c r="G88" s="35">
        <v>3</v>
      </c>
      <c r="H88" s="35">
        <v>4</v>
      </c>
      <c r="I88" s="83">
        <v>5</v>
      </c>
    </row>
    <row r="89" spans="1:9" ht="16.5" x14ac:dyDescent="0.3">
      <c r="A89" s="81" t="s">
        <v>490</v>
      </c>
      <c r="B89" s="35">
        <v>1069</v>
      </c>
      <c r="C89" s="82">
        <v>2.8779232927970071</v>
      </c>
      <c r="D89" s="82">
        <v>0.67479986609293108</v>
      </c>
      <c r="E89" s="35">
        <v>1</v>
      </c>
      <c r="F89" s="35">
        <v>2.5</v>
      </c>
      <c r="G89" s="35">
        <v>3</v>
      </c>
      <c r="H89" s="35">
        <v>3.5</v>
      </c>
      <c r="I89" s="83">
        <v>4.5</v>
      </c>
    </row>
    <row r="90" spans="1:9" ht="16.5" x14ac:dyDescent="0.3">
      <c r="A90" s="81" t="s">
        <v>492</v>
      </c>
      <c r="B90" s="35">
        <v>1069</v>
      </c>
      <c r="C90" s="82">
        <v>2.8947614593077642</v>
      </c>
      <c r="D90" s="82">
        <v>0.63666872377365502</v>
      </c>
      <c r="E90" s="35">
        <v>1</v>
      </c>
      <c r="F90" s="35">
        <v>2.5</v>
      </c>
      <c r="G90" s="35">
        <v>3</v>
      </c>
      <c r="H90" s="35">
        <v>3.5</v>
      </c>
      <c r="I90" s="83">
        <v>4</v>
      </c>
    </row>
    <row r="91" spans="1:9" ht="16.5" x14ac:dyDescent="0.3">
      <c r="A91" s="81" t="s">
        <v>503</v>
      </c>
      <c r="B91" s="35">
        <v>6147</v>
      </c>
      <c r="C91" s="82">
        <v>0.25134211810639329</v>
      </c>
      <c r="D91" s="82">
        <v>0.43382009440857427</v>
      </c>
      <c r="E91" s="35">
        <v>0</v>
      </c>
      <c r="F91" s="35">
        <v>0</v>
      </c>
      <c r="G91" s="35">
        <v>0</v>
      </c>
      <c r="H91" s="35">
        <v>1</v>
      </c>
      <c r="I91" s="83">
        <v>1</v>
      </c>
    </row>
    <row r="92" spans="1:9" ht="16.5" x14ac:dyDescent="0.3">
      <c r="A92" s="81" t="s">
        <v>504</v>
      </c>
      <c r="B92" s="35">
        <v>5931</v>
      </c>
      <c r="C92" s="82">
        <v>0.2488619119878604</v>
      </c>
      <c r="D92" s="82">
        <v>0.43239008251574967</v>
      </c>
      <c r="E92" s="35">
        <v>0</v>
      </c>
      <c r="F92" s="35">
        <v>0</v>
      </c>
      <c r="G92" s="35">
        <v>0</v>
      </c>
      <c r="H92" s="35">
        <v>0</v>
      </c>
      <c r="I92" s="83">
        <v>1</v>
      </c>
    </row>
    <row r="93" spans="1:9" ht="16.5" x14ac:dyDescent="0.3">
      <c r="A93" s="81" t="s">
        <v>505</v>
      </c>
      <c r="B93" s="35">
        <v>5715</v>
      </c>
      <c r="C93" s="82">
        <v>0.24759405074365701</v>
      </c>
      <c r="D93" s="82">
        <v>0.43165245206827502</v>
      </c>
      <c r="E93" s="35">
        <v>0</v>
      </c>
      <c r="F93" s="35">
        <v>0</v>
      </c>
      <c r="G93" s="35">
        <v>0</v>
      </c>
      <c r="H93" s="35">
        <v>0</v>
      </c>
      <c r="I93" s="83">
        <v>1</v>
      </c>
    </row>
    <row r="94" spans="1:9" ht="16.5" x14ac:dyDescent="0.3">
      <c r="A94" s="81" t="s">
        <v>506</v>
      </c>
      <c r="B94" s="35">
        <v>5283</v>
      </c>
      <c r="C94" s="82">
        <v>0.24342229793677839</v>
      </c>
      <c r="D94" s="82">
        <v>0.42918847826751011</v>
      </c>
      <c r="E94" s="35">
        <v>0</v>
      </c>
      <c r="F94" s="35">
        <v>0</v>
      </c>
      <c r="G94" s="35">
        <v>0</v>
      </c>
      <c r="H94" s="35">
        <v>0</v>
      </c>
      <c r="I94" s="83">
        <v>1</v>
      </c>
    </row>
    <row r="95" spans="1:9" ht="16.5" x14ac:dyDescent="0.3">
      <c r="A95" s="81" t="s">
        <v>507</v>
      </c>
      <c r="B95" s="35">
        <v>4205</v>
      </c>
      <c r="C95" s="82">
        <v>0.23472057074910821</v>
      </c>
      <c r="D95" s="82">
        <v>0.42387445312838878</v>
      </c>
      <c r="E95" s="35">
        <v>0</v>
      </c>
      <c r="F95" s="35">
        <v>0</v>
      </c>
      <c r="G95" s="35">
        <v>0</v>
      </c>
      <c r="H95" s="35">
        <v>0</v>
      </c>
      <c r="I95" s="83">
        <v>1</v>
      </c>
    </row>
    <row r="96" spans="1:9" ht="16.5" x14ac:dyDescent="0.3">
      <c r="A96" s="81" t="s">
        <v>508</v>
      </c>
      <c r="B96" s="35">
        <v>6147</v>
      </c>
      <c r="C96" s="82">
        <v>0.18334146738246301</v>
      </c>
      <c r="D96" s="82">
        <v>0.38697769377574309</v>
      </c>
      <c r="E96" s="35">
        <v>0</v>
      </c>
      <c r="F96" s="35">
        <v>0</v>
      </c>
      <c r="G96" s="35">
        <v>0</v>
      </c>
      <c r="H96" s="35">
        <v>0</v>
      </c>
      <c r="I96" s="83">
        <v>1</v>
      </c>
    </row>
    <row r="97" spans="1:9" ht="16.5" x14ac:dyDescent="0.3">
      <c r="A97" s="81" t="s">
        <v>509</v>
      </c>
      <c r="B97" s="35">
        <v>6147</v>
      </c>
      <c r="C97" s="82">
        <v>0.10102489019033679</v>
      </c>
      <c r="D97" s="82">
        <v>0.30138619520136278</v>
      </c>
      <c r="E97" s="35">
        <v>0</v>
      </c>
      <c r="F97" s="35">
        <v>0</v>
      </c>
      <c r="G97" s="35">
        <v>0</v>
      </c>
      <c r="H97" s="35">
        <v>0</v>
      </c>
      <c r="I97" s="83">
        <v>1</v>
      </c>
    </row>
    <row r="98" spans="1:9" ht="16.5" x14ac:dyDescent="0.3">
      <c r="A98" s="81" t="s">
        <v>510</v>
      </c>
      <c r="B98" s="35">
        <v>6147</v>
      </c>
      <c r="C98" s="82">
        <v>0.17846103790466891</v>
      </c>
      <c r="D98" s="82">
        <v>0.38293152238073369</v>
      </c>
      <c r="E98" s="35">
        <v>0</v>
      </c>
      <c r="F98" s="35">
        <v>0</v>
      </c>
      <c r="G98" s="35">
        <v>0</v>
      </c>
      <c r="H98" s="35">
        <v>0</v>
      </c>
      <c r="I98" s="83">
        <v>1</v>
      </c>
    </row>
    <row r="99" spans="1:9" ht="17.25" thickBot="1" x14ac:dyDescent="0.35">
      <c r="A99" s="87" t="s">
        <v>511</v>
      </c>
      <c r="B99" s="46">
        <v>5982</v>
      </c>
      <c r="C99" s="88">
        <v>0.74958207957204948</v>
      </c>
      <c r="D99" s="88">
        <v>1.193169684721699</v>
      </c>
      <c r="E99" s="46">
        <v>0</v>
      </c>
      <c r="F99" s="46">
        <v>0</v>
      </c>
      <c r="G99" s="46">
        <v>0</v>
      </c>
      <c r="H99" s="46">
        <v>1</v>
      </c>
      <c r="I99" s="89">
        <v>3</v>
      </c>
    </row>
    <row r="100" spans="1:9" ht="15.75" thickBot="1" x14ac:dyDescent="0.3">
      <c r="A100" s="90"/>
      <c r="B100" s="90"/>
      <c r="C100" s="90"/>
      <c r="D100" s="90"/>
      <c r="E100" s="90"/>
      <c r="F100" s="90"/>
      <c r="G100" s="90"/>
      <c r="H100" s="90"/>
      <c r="I100" s="90"/>
    </row>
    <row r="101" spans="1:9" ht="16.5" x14ac:dyDescent="0.3">
      <c r="A101" s="74" t="s">
        <v>514</v>
      </c>
      <c r="B101" s="75" t="s">
        <v>512</v>
      </c>
      <c r="C101" s="75"/>
      <c r="D101" s="75"/>
      <c r="E101" s="75"/>
      <c r="F101" s="75"/>
      <c r="G101" s="75"/>
      <c r="H101" s="75"/>
      <c r="I101" s="76"/>
    </row>
    <row r="102" spans="1:9" ht="16.5" x14ac:dyDescent="0.25">
      <c r="A102" s="77"/>
      <c r="B102" s="78" t="s">
        <v>495</v>
      </c>
      <c r="C102" s="79" t="s">
        <v>496</v>
      </c>
      <c r="D102" s="79" t="s">
        <v>497</v>
      </c>
      <c r="E102" s="79" t="s">
        <v>498</v>
      </c>
      <c r="F102" s="79" t="s">
        <v>499</v>
      </c>
      <c r="G102" s="79" t="s">
        <v>500</v>
      </c>
      <c r="H102" s="79" t="s">
        <v>501</v>
      </c>
      <c r="I102" s="80" t="s">
        <v>502</v>
      </c>
    </row>
    <row r="103" spans="1:9" ht="16.5" x14ac:dyDescent="0.25">
      <c r="A103" s="81" t="s">
        <v>317</v>
      </c>
      <c r="B103" s="91">
        <v>6363</v>
      </c>
      <c r="C103" s="92">
        <v>2003.6654093980831</v>
      </c>
      <c r="D103" s="92">
        <v>8.6111887091914294</v>
      </c>
      <c r="E103" s="91">
        <v>1989</v>
      </c>
      <c r="F103" s="91">
        <v>1996</v>
      </c>
      <c r="G103" s="91">
        <v>2004</v>
      </c>
      <c r="H103" s="91">
        <v>2011</v>
      </c>
      <c r="I103" s="93">
        <v>2018</v>
      </c>
    </row>
    <row r="104" spans="1:9" ht="16.5" x14ac:dyDescent="0.25">
      <c r="A104" s="81" t="s">
        <v>322</v>
      </c>
      <c r="B104" s="91">
        <v>6363</v>
      </c>
      <c r="C104" s="92">
        <v>16.852270941379849</v>
      </c>
      <c r="D104" s="92">
        <v>108.63459624161089</v>
      </c>
      <c r="E104" s="91">
        <v>0</v>
      </c>
      <c r="F104" s="91">
        <v>0</v>
      </c>
      <c r="G104" s="91">
        <v>0</v>
      </c>
      <c r="H104" s="91">
        <v>0</v>
      </c>
      <c r="I104" s="93">
        <v>3567</v>
      </c>
    </row>
    <row r="105" spans="1:9" ht="16.5" x14ac:dyDescent="0.25">
      <c r="A105" s="81" t="s">
        <v>324</v>
      </c>
      <c r="B105" s="91">
        <v>6363</v>
      </c>
      <c r="C105" s="92">
        <v>2.2338519566242341</v>
      </c>
      <c r="D105" s="92">
        <v>18.46670465476004</v>
      </c>
      <c r="E105" s="91">
        <v>0</v>
      </c>
      <c r="F105" s="91">
        <v>0</v>
      </c>
      <c r="G105" s="91">
        <v>0</v>
      </c>
      <c r="H105" s="91">
        <v>0</v>
      </c>
      <c r="I105" s="93">
        <v>639</v>
      </c>
    </row>
    <row r="106" spans="1:9" ht="16.5" x14ac:dyDescent="0.25">
      <c r="A106" s="81" t="s">
        <v>326</v>
      </c>
      <c r="B106" s="91">
        <v>6363</v>
      </c>
      <c r="C106" s="92">
        <v>4.8931321703598929</v>
      </c>
      <c r="D106" s="92">
        <v>23.291360569724969</v>
      </c>
      <c r="E106" s="91">
        <v>0</v>
      </c>
      <c r="F106" s="91">
        <v>0</v>
      </c>
      <c r="G106" s="91">
        <v>0</v>
      </c>
      <c r="H106" s="91">
        <v>0</v>
      </c>
      <c r="I106" s="93">
        <v>524</v>
      </c>
    </row>
    <row r="107" spans="1:9" ht="16.5" x14ac:dyDescent="0.25">
      <c r="A107" s="81" t="s">
        <v>328</v>
      </c>
      <c r="B107" s="91">
        <v>6363</v>
      </c>
      <c r="C107" s="92">
        <v>23.97925506836398</v>
      </c>
      <c r="D107" s="92">
        <v>124.7072051902058</v>
      </c>
      <c r="E107" s="91">
        <v>0</v>
      </c>
      <c r="F107" s="91">
        <v>0</v>
      </c>
      <c r="G107" s="91">
        <v>0</v>
      </c>
      <c r="H107" s="91">
        <v>1</v>
      </c>
      <c r="I107" s="93">
        <v>3722</v>
      </c>
    </row>
    <row r="108" spans="1:9" ht="16.5" x14ac:dyDescent="0.25">
      <c r="A108" s="81" t="s">
        <v>330</v>
      </c>
      <c r="B108" s="91">
        <v>6363</v>
      </c>
      <c r="C108" s="92">
        <v>0.18403268898318401</v>
      </c>
      <c r="D108" s="92">
        <v>0.38754130327191738</v>
      </c>
      <c r="E108" s="91">
        <v>0</v>
      </c>
      <c r="F108" s="91">
        <v>0</v>
      </c>
      <c r="G108" s="91">
        <v>0</v>
      </c>
      <c r="H108" s="91">
        <v>0</v>
      </c>
      <c r="I108" s="93">
        <v>1</v>
      </c>
    </row>
    <row r="109" spans="1:9" ht="16.5" x14ac:dyDescent="0.25">
      <c r="A109" s="81" t="s">
        <v>332</v>
      </c>
      <c r="B109" s="91">
        <v>6363</v>
      </c>
      <c r="C109" s="92">
        <v>0.1002671695741003</v>
      </c>
      <c r="D109" s="92">
        <v>0.30037950056382212</v>
      </c>
      <c r="E109" s="91">
        <v>0</v>
      </c>
      <c r="F109" s="91">
        <v>0</v>
      </c>
      <c r="G109" s="91">
        <v>0</v>
      </c>
      <c r="H109" s="91">
        <v>0</v>
      </c>
      <c r="I109" s="93">
        <v>1</v>
      </c>
    </row>
    <row r="110" spans="1:9" ht="16.5" x14ac:dyDescent="0.25">
      <c r="A110" s="81" t="s">
        <v>334</v>
      </c>
      <c r="B110" s="91">
        <v>6363</v>
      </c>
      <c r="C110" s="92">
        <v>0.17821782178217821</v>
      </c>
      <c r="D110" s="92">
        <v>0.38272607730769198</v>
      </c>
      <c r="E110" s="91">
        <v>0</v>
      </c>
      <c r="F110" s="91">
        <v>0</v>
      </c>
      <c r="G110" s="91">
        <v>0</v>
      </c>
      <c r="H110" s="91">
        <v>0</v>
      </c>
      <c r="I110" s="93">
        <v>1</v>
      </c>
    </row>
    <row r="111" spans="1:9" ht="16.5" x14ac:dyDescent="0.25">
      <c r="A111" s="81" t="s">
        <v>336</v>
      </c>
      <c r="B111" s="91">
        <v>6363</v>
      </c>
      <c r="C111" s="92">
        <v>0.25192519251925188</v>
      </c>
      <c r="D111" s="92">
        <v>0.43415263730517217</v>
      </c>
      <c r="E111" s="91">
        <v>0</v>
      </c>
      <c r="F111" s="91">
        <v>0</v>
      </c>
      <c r="G111" s="91">
        <v>0</v>
      </c>
      <c r="H111" s="91">
        <v>1</v>
      </c>
      <c r="I111" s="93">
        <v>1</v>
      </c>
    </row>
    <row r="112" spans="1:9" ht="16.5" x14ac:dyDescent="0.25">
      <c r="A112" s="81" t="s">
        <v>340</v>
      </c>
      <c r="B112" s="91">
        <v>6363</v>
      </c>
      <c r="C112" s="94">
        <v>781328509.3160094</v>
      </c>
      <c r="D112" s="94">
        <v>37443356617.948227</v>
      </c>
      <c r="E112" s="94">
        <v>-761715000000</v>
      </c>
      <c r="F112" s="94">
        <v>-924629873.38759899</v>
      </c>
      <c r="G112" s="94">
        <v>-60740380.837076902</v>
      </c>
      <c r="H112" s="94">
        <v>300237374.71025199</v>
      </c>
      <c r="I112" s="95">
        <v>357870764281.27301</v>
      </c>
    </row>
    <row r="113" spans="1:9" ht="16.5" x14ac:dyDescent="0.25">
      <c r="A113" s="81" t="s">
        <v>342</v>
      </c>
      <c r="B113" s="91">
        <v>6363</v>
      </c>
      <c r="C113" s="92">
        <v>52.500006859463333</v>
      </c>
      <c r="D113" s="92">
        <v>28.754951632327479</v>
      </c>
      <c r="E113" s="91">
        <v>0</v>
      </c>
      <c r="F113" s="92">
        <v>30.57270490042022</v>
      </c>
      <c r="G113" s="92">
        <v>47.665423757879019</v>
      </c>
      <c r="H113" s="92">
        <v>74.423576479456898</v>
      </c>
      <c r="I113" s="96">
        <v>427.57647058823528</v>
      </c>
    </row>
    <row r="114" spans="1:9" ht="16.5" x14ac:dyDescent="0.25">
      <c r="A114" s="81" t="s">
        <v>344</v>
      </c>
      <c r="B114" s="91">
        <v>6363</v>
      </c>
      <c r="C114" s="92">
        <v>12650.423669987</v>
      </c>
      <c r="D114" s="92">
        <v>19132.70986577337</v>
      </c>
      <c r="E114" s="92">
        <v>94.564730975912539</v>
      </c>
      <c r="F114" s="92">
        <v>1147.4280452841481</v>
      </c>
      <c r="G114" s="92">
        <v>4428.5664813498433</v>
      </c>
      <c r="H114" s="92">
        <v>17516.159587621081</v>
      </c>
      <c r="I114" s="96">
        <v>189170.89567109739</v>
      </c>
    </row>
    <row r="115" spans="1:9" ht="16.5" x14ac:dyDescent="0.25">
      <c r="A115" s="81" t="s">
        <v>346</v>
      </c>
      <c r="B115" s="91">
        <v>6363</v>
      </c>
      <c r="C115" s="92">
        <v>1.9068318487769369</v>
      </c>
      <c r="D115" s="92">
        <v>5.9420562595491937</v>
      </c>
      <c r="E115" s="92">
        <v>-64.992372701549556</v>
      </c>
      <c r="F115" s="92">
        <v>-0.21397163446707149</v>
      </c>
      <c r="G115" s="92">
        <v>1.9737289178345629</v>
      </c>
      <c r="H115" s="92">
        <v>4.0763411169063133</v>
      </c>
      <c r="I115" s="96">
        <v>140.37076973895029</v>
      </c>
    </row>
    <row r="116" spans="1:9" ht="16.5" x14ac:dyDescent="0.25">
      <c r="A116" s="81" t="s">
        <v>348</v>
      </c>
      <c r="B116" s="91">
        <v>6363</v>
      </c>
      <c r="C116" s="92">
        <v>46.375195988040382</v>
      </c>
      <c r="D116" s="92">
        <v>30.288214469853202</v>
      </c>
      <c r="E116" s="92">
        <v>5.376759307383191E-3</v>
      </c>
      <c r="F116" s="92">
        <v>24.31598063808763</v>
      </c>
      <c r="G116" s="92">
        <v>39.820755021116092</v>
      </c>
      <c r="H116" s="92">
        <v>66.93785999218224</v>
      </c>
      <c r="I116" s="96">
        <v>433.22352941176467</v>
      </c>
    </row>
    <row r="117" spans="1:9" ht="16.5" x14ac:dyDescent="0.25">
      <c r="A117" s="81" t="s">
        <v>350</v>
      </c>
      <c r="B117" s="91">
        <v>6363</v>
      </c>
      <c r="C117" s="92">
        <v>22.377535672379221</v>
      </c>
      <c r="D117" s="92">
        <v>346.92959858147168</v>
      </c>
      <c r="E117" s="92">
        <v>-18.1086301300715</v>
      </c>
      <c r="F117" s="92">
        <v>2.007980288099295</v>
      </c>
      <c r="G117" s="92">
        <v>3.7573383334447201</v>
      </c>
      <c r="H117" s="92">
        <v>6.9262749184328749</v>
      </c>
      <c r="I117" s="96">
        <v>23773.131774101599</v>
      </c>
    </row>
    <row r="118" spans="1:9" ht="16.5" x14ac:dyDescent="0.25">
      <c r="A118" s="81" t="s">
        <v>352</v>
      </c>
      <c r="B118" s="91">
        <v>6363</v>
      </c>
      <c r="C118" s="92">
        <v>7.3850988081109623</v>
      </c>
      <c r="D118" s="92">
        <v>10.80674025164627</v>
      </c>
      <c r="E118" s="91">
        <v>0</v>
      </c>
      <c r="F118" s="92">
        <v>2.7101344157417628</v>
      </c>
      <c r="G118" s="92">
        <v>4.6182962120370066</v>
      </c>
      <c r="H118" s="92">
        <v>6.4751242416663963</v>
      </c>
      <c r="I118" s="96">
        <v>88.819427490234403</v>
      </c>
    </row>
    <row r="119" spans="1:9" ht="16.5" x14ac:dyDescent="0.25">
      <c r="A119" s="81" t="s">
        <v>354</v>
      </c>
      <c r="B119" s="91">
        <v>6363</v>
      </c>
      <c r="C119" s="92">
        <v>10.62532596924544</v>
      </c>
      <c r="D119" s="92">
        <v>11.37246986741931</v>
      </c>
      <c r="E119" s="92">
        <v>6.4900000000000001E-3</v>
      </c>
      <c r="F119" s="92">
        <v>4.5383680350194906</v>
      </c>
      <c r="G119" s="92">
        <v>9.8332844552529544</v>
      </c>
      <c r="H119" s="92">
        <v>12.29018881322957</v>
      </c>
      <c r="I119" s="96">
        <v>92.660102844238295</v>
      </c>
    </row>
    <row r="120" spans="1:9" ht="16.5" x14ac:dyDescent="0.25">
      <c r="A120" s="81" t="s">
        <v>356</v>
      </c>
      <c r="B120" s="91">
        <v>6363</v>
      </c>
      <c r="C120" s="92">
        <v>9.1711357172857717</v>
      </c>
      <c r="D120" s="92">
        <v>9.2585373051533839</v>
      </c>
      <c r="E120" s="92">
        <v>3.4250000000000003E-2</v>
      </c>
      <c r="F120" s="92">
        <v>5.9010861673151966</v>
      </c>
      <c r="G120" s="92">
        <v>7.3028126848248798</v>
      </c>
      <c r="H120" s="92">
        <v>8.755818443579777</v>
      </c>
      <c r="I120" s="96">
        <v>85.287540000000007</v>
      </c>
    </row>
    <row r="121" spans="1:9" ht="16.5" x14ac:dyDescent="0.25">
      <c r="A121" s="81" t="s">
        <v>358</v>
      </c>
      <c r="B121" s="91">
        <v>6363</v>
      </c>
      <c r="C121" s="92">
        <v>5.8850530268485644</v>
      </c>
      <c r="D121" s="92">
        <v>11.486634792337041</v>
      </c>
      <c r="E121" s="91">
        <v>0</v>
      </c>
      <c r="F121" s="92">
        <v>0.99259657316446748</v>
      </c>
      <c r="G121" s="92">
        <v>1.9144474667549081</v>
      </c>
      <c r="H121" s="92">
        <v>3.8465699999999998</v>
      </c>
      <c r="I121" s="96">
        <v>80.811660766601605</v>
      </c>
    </row>
    <row r="122" spans="1:9" ht="16.5" x14ac:dyDescent="0.25">
      <c r="A122" s="81" t="s">
        <v>360</v>
      </c>
      <c r="B122" s="91">
        <v>6363</v>
      </c>
      <c r="C122" s="92">
        <v>6.5771772286301742</v>
      </c>
      <c r="D122" s="92">
        <v>12.19404099948116</v>
      </c>
      <c r="E122" s="92">
        <v>3.0100000000000001E-3</v>
      </c>
      <c r="F122" s="92">
        <v>1.586675960695475</v>
      </c>
      <c r="G122" s="92">
        <v>2.5135281831804952</v>
      </c>
      <c r="H122" s="92">
        <v>3.6106061826218419</v>
      </c>
      <c r="I122" s="96">
        <v>86.302360534667997</v>
      </c>
    </row>
    <row r="123" spans="1:9" ht="16.5" x14ac:dyDescent="0.25">
      <c r="A123" s="81" t="s">
        <v>362</v>
      </c>
      <c r="B123" s="91">
        <v>6363</v>
      </c>
      <c r="C123" s="92">
        <v>6.0897104569992537</v>
      </c>
      <c r="D123" s="92">
        <v>10.235972828328631</v>
      </c>
      <c r="E123" s="92">
        <v>2.0100000000000001E-3</v>
      </c>
      <c r="F123" s="92">
        <v>1.325684419653512</v>
      </c>
      <c r="G123" s="92">
        <v>2.5755400000000002</v>
      </c>
      <c r="H123" s="92">
        <v>4.8929473670496701</v>
      </c>
      <c r="I123" s="96">
        <v>77.257698059082003</v>
      </c>
    </row>
    <row r="124" spans="1:9" ht="16.5" x14ac:dyDescent="0.25">
      <c r="A124" s="81" t="s">
        <v>364</v>
      </c>
      <c r="B124" s="91">
        <v>6363</v>
      </c>
      <c r="C124" s="92">
        <v>34.962266984128952</v>
      </c>
      <c r="D124" s="92">
        <v>11.620319491103389</v>
      </c>
      <c r="E124" s="92">
        <v>0.15956000000000001</v>
      </c>
      <c r="F124" s="92">
        <v>32.074590000000001</v>
      </c>
      <c r="G124" s="92">
        <v>32.074590000000001</v>
      </c>
      <c r="H124" s="92">
        <v>32.074590000000001</v>
      </c>
      <c r="I124" s="96">
        <v>96.434640000000002</v>
      </c>
    </row>
    <row r="125" spans="1:9" ht="16.5" x14ac:dyDescent="0.25">
      <c r="A125" s="81" t="s">
        <v>366</v>
      </c>
      <c r="B125" s="91">
        <v>6363</v>
      </c>
      <c r="C125" s="92">
        <v>35.583091634453467</v>
      </c>
      <c r="D125" s="92">
        <v>12.52473765089209</v>
      </c>
      <c r="E125" s="92">
        <v>0.86336000000000002</v>
      </c>
      <c r="F125" s="92">
        <v>32.16854</v>
      </c>
      <c r="G125" s="92">
        <v>32.16854</v>
      </c>
      <c r="H125" s="92">
        <v>32.16854</v>
      </c>
      <c r="I125" s="96">
        <v>96.184979999999996</v>
      </c>
    </row>
    <row r="126" spans="1:9" ht="16.5" x14ac:dyDescent="0.25">
      <c r="A126" s="81" t="s">
        <v>368</v>
      </c>
      <c r="B126" s="91">
        <v>6363</v>
      </c>
      <c r="C126" s="92">
        <v>35.25374069621229</v>
      </c>
      <c r="D126" s="92">
        <v>11.98240799900714</v>
      </c>
      <c r="E126" s="92">
        <v>0.49509999999999998</v>
      </c>
      <c r="F126" s="92">
        <v>32.117519999999999</v>
      </c>
      <c r="G126" s="92">
        <v>32.117519999999999</v>
      </c>
      <c r="H126" s="92">
        <v>32.117519999999999</v>
      </c>
      <c r="I126" s="96">
        <v>96.308229999999995</v>
      </c>
    </row>
    <row r="127" spans="1:9" ht="16.5" x14ac:dyDescent="0.25">
      <c r="A127" s="81" t="s">
        <v>370</v>
      </c>
      <c r="B127" s="91">
        <v>6363</v>
      </c>
      <c r="C127" s="92">
        <v>4.8125767119430067</v>
      </c>
      <c r="D127" s="92">
        <v>1.523318482356165</v>
      </c>
      <c r="E127" s="91">
        <v>0</v>
      </c>
      <c r="F127" s="92">
        <v>4.0686978613127547</v>
      </c>
      <c r="G127" s="92">
        <v>4.6331011061680343</v>
      </c>
      <c r="H127" s="92">
        <v>5.8271742593942539</v>
      </c>
      <c r="I127" s="96">
        <v>44.333980560302699</v>
      </c>
    </row>
    <row r="128" spans="1:9" ht="16.5" x14ac:dyDescent="0.25">
      <c r="A128" s="81" t="s">
        <v>372</v>
      </c>
      <c r="B128" s="91">
        <v>6363</v>
      </c>
      <c r="C128" s="92">
        <v>94.715098047757238</v>
      </c>
      <c r="D128" s="92">
        <v>10.310003938595971</v>
      </c>
      <c r="E128" s="92">
        <v>4.5918297767639196</v>
      </c>
      <c r="F128" s="92">
        <v>96.835042725409835</v>
      </c>
      <c r="G128" s="92">
        <v>96.939695778688531</v>
      </c>
      <c r="H128" s="92">
        <v>97.015807090163932</v>
      </c>
      <c r="I128" s="96">
        <v>99.997609999999995</v>
      </c>
    </row>
    <row r="129" spans="1:9" ht="16.5" x14ac:dyDescent="0.25">
      <c r="A129" s="81" t="s">
        <v>374</v>
      </c>
      <c r="B129" s="91">
        <v>6363</v>
      </c>
      <c r="C129" s="92">
        <v>95.954777969118268</v>
      </c>
      <c r="D129" s="92">
        <v>6.9480856952260224</v>
      </c>
      <c r="E129" s="92">
        <v>18.2605991363525</v>
      </c>
      <c r="F129" s="92">
        <v>97.192901434426219</v>
      </c>
      <c r="G129" s="92">
        <v>97.393146803278682</v>
      </c>
      <c r="H129" s="92">
        <v>97.439353688524591</v>
      </c>
      <c r="I129" s="96">
        <v>99.99888</v>
      </c>
    </row>
    <row r="130" spans="1:9" ht="16.5" x14ac:dyDescent="0.25">
      <c r="A130" s="81" t="s">
        <v>376</v>
      </c>
      <c r="B130" s="91">
        <v>6363</v>
      </c>
      <c r="C130" s="92">
        <v>95.304999185296211</v>
      </c>
      <c r="D130" s="92">
        <v>8.6371410885154294</v>
      </c>
      <c r="E130" s="92">
        <v>10.894650459289601</v>
      </c>
      <c r="F130" s="92">
        <v>97.060608278688534</v>
      </c>
      <c r="G130" s="92">
        <v>97.111768934426237</v>
      </c>
      <c r="H130" s="92">
        <v>97.205382131147559</v>
      </c>
      <c r="I130" s="96">
        <v>99.998189999999994</v>
      </c>
    </row>
    <row r="131" spans="1:9" ht="16.5" x14ac:dyDescent="0.25">
      <c r="A131" s="81" t="s">
        <v>378</v>
      </c>
      <c r="B131" s="91">
        <v>6363</v>
      </c>
      <c r="C131" s="92">
        <v>80.508917160780655</v>
      </c>
      <c r="D131" s="92">
        <v>33.359533648568892</v>
      </c>
      <c r="E131" s="91">
        <v>0.149999999999995</v>
      </c>
      <c r="F131" s="91">
        <v>77.650000000000006</v>
      </c>
      <c r="G131" s="91">
        <v>100</v>
      </c>
      <c r="H131" s="91">
        <v>100</v>
      </c>
      <c r="I131" s="93">
        <v>100</v>
      </c>
    </row>
    <row r="132" spans="1:9" ht="16.5" x14ac:dyDescent="0.25">
      <c r="A132" s="81" t="s">
        <v>380</v>
      </c>
      <c r="B132" s="91">
        <v>6363</v>
      </c>
      <c r="C132" s="92">
        <v>84.491349847913966</v>
      </c>
      <c r="D132" s="92">
        <v>27.776110489996189</v>
      </c>
      <c r="E132" s="91">
        <v>9.9999997764825804E-3</v>
      </c>
      <c r="F132" s="92">
        <v>83.890285491943345</v>
      </c>
      <c r="G132" s="92">
        <v>99.655670058458611</v>
      </c>
      <c r="H132" s="91">
        <v>100</v>
      </c>
      <c r="I132" s="93">
        <v>100</v>
      </c>
    </row>
    <row r="133" spans="1:9" ht="16.5" x14ac:dyDescent="0.25">
      <c r="A133" s="81" t="s">
        <v>382</v>
      </c>
      <c r="B133" s="91">
        <v>6363</v>
      </c>
      <c r="C133" s="92">
        <v>79.719530183571294</v>
      </c>
      <c r="D133" s="92">
        <v>33.811962351179361</v>
      </c>
      <c r="E133" s="91">
        <v>0</v>
      </c>
      <c r="F133" s="92">
        <v>71.98599597761455</v>
      </c>
      <c r="G133" s="92">
        <v>99.748106816859774</v>
      </c>
      <c r="H133" s="91">
        <v>100</v>
      </c>
      <c r="I133" s="96">
        <v>100.1160035330405</v>
      </c>
    </row>
    <row r="134" spans="1:9" ht="16.5" x14ac:dyDescent="0.25">
      <c r="A134" s="81" t="s">
        <v>384</v>
      </c>
      <c r="B134" s="91">
        <v>6363</v>
      </c>
      <c r="C134" s="92">
        <v>92.177445595128162</v>
      </c>
      <c r="D134" s="92">
        <v>17.322261917553458</v>
      </c>
      <c r="E134" s="91">
        <v>3.5</v>
      </c>
      <c r="F134" s="92">
        <v>95.748458862304702</v>
      </c>
      <c r="G134" s="92">
        <v>99.995059779124901</v>
      </c>
      <c r="H134" s="91">
        <v>100</v>
      </c>
      <c r="I134" s="96">
        <v>100.0023939950126</v>
      </c>
    </row>
    <row r="135" spans="1:9" ht="16.5" x14ac:dyDescent="0.25">
      <c r="A135" s="81" t="s">
        <v>386</v>
      </c>
      <c r="B135" s="91">
        <v>6363</v>
      </c>
      <c r="C135" s="92">
        <v>34.707060397481321</v>
      </c>
      <c r="D135" s="92">
        <v>22.509965611489399</v>
      </c>
      <c r="E135" s="92">
        <v>0.44871794871794868</v>
      </c>
      <c r="F135" s="92">
        <v>11.250000198682169</v>
      </c>
      <c r="G135" s="92">
        <v>33.103041329628986</v>
      </c>
      <c r="H135" s="92">
        <v>53.158758512825131</v>
      </c>
      <c r="I135" s="96">
        <v>85.487372871671809</v>
      </c>
    </row>
    <row r="136" spans="1:9" ht="16.5" x14ac:dyDescent="0.25">
      <c r="A136" s="81" t="s">
        <v>388</v>
      </c>
      <c r="B136" s="91">
        <v>6363</v>
      </c>
      <c r="C136" s="92">
        <v>17.99947887381424</v>
      </c>
      <c r="D136" s="92">
        <v>145.5733911060351</v>
      </c>
      <c r="E136" s="92">
        <v>2.07207207207207E-2</v>
      </c>
      <c r="F136" s="92">
        <v>8.3906367835983922</v>
      </c>
      <c r="G136" s="92">
        <v>9.4638459876924337</v>
      </c>
      <c r="H136" s="92">
        <v>12.978011141311161</v>
      </c>
      <c r="I136" s="93">
        <v>5967.5</v>
      </c>
    </row>
    <row r="137" spans="1:9" ht="16.5" x14ac:dyDescent="0.25">
      <c r="A137" s="81" t="s">
        <v>390</v>
      </c>
      <c r="B137" s="91">
        <v>6363</v>
      </c>
      <c r="C137" s="92">
        <v>13.497605267277139</v>
      </c>
      <c r="D137" s="92">
        <v>12.596512781536809</v>
      </c>
      <c r="E137" s="92">
        <v>1.1706175007316359E-3</v>
      </c>
      <c r="F137" s="92">
        <v>3.727783686215417</v>
      </c>
      <c r="G137" s="92">
        <v>11.111111111111111</v>
      </c>
      <c r="H137" s="92">
        <v>17.59305075400227</v>
      </c>
      <c r="I137" s="96">
        <v>73.388645617269717</v>
      </c>
    </row>
    <row r="138" spans="1:9" ht="16.5" x14ac:dyDescent="0.25">
      <c r="A138" s="81" t="s">
        <v>392</v>
      </c>
      <c r="B138" s="91">
        <v>6363</v>
      </c>
      <c r="C138" s="92">
        <v>28.306661162616962</v>
      </c>
      <c r="D138" s="92">
        <v>24.799871531244811</v>
      </c>
      <c r="E138" s="91">
        <v>0</v>
      </c>
      <c r="F138" s="92">
        <v>3.333333333333333</v>
      </c>
      <c r="G138" s="92">
        <v>23.730043569489069</v>
      </c>
      <c r="H138" s="92">
        <v>46.323071054982677</v>
      </c>
      <c r="I138" s="96">
        <v>98.910256410256409</v>
      </c>
    </row>
    <row r="139" spans="1:9" ht="16.5" x14ac:dyDescent="0.25">
      <c r="A139" s="81" t="s">
        <v>394</v>
      </c>
      <c r="B139" s="91">
        <v>6363</v>
      </c>
      <c r="C139" s="92">
        <v>6.9357001218070202</v>
      </c>
      <c r="D139" s="92">
        <v>3.121247803487917</v>
      </c>
      <c r="E139" s="91">
        <v>0</v>
      </c>
      <c r="F139" s="92">
        <v>7.0703675400000003</v>
      </c>
      <c r="G139" s="92">
        <v>7.0703675400000003</v>
      </c>
      <c r="H139" s="92">
        <v>7.0703675400000003</v>
      </c>
      <c r="I139" s="96">
        <v>55.879363165999997</v>
      </c>
    </row>
    <row r="140" spans="1:9" ht="16.5" x14ac:dyDescent="0.25">
      <c r="A140" s="81" t="s">
        <v>396</v>
      </c>
      <c r="B140" s="91">
        <v>6363</v>
      </c>
      <c r="C140" s="92">
        <v>11.281915306411801</v>
      </c>
      <c r="D140" s="92">
        <v>49.084516832996727</v>
      </c>
      <c r="E140" s="91">
        <v>0</v>
      </c>
      <c r="F140" s="92">
        <v>9.6859946666666676</v>
      </c>
      <c r="G140" s="92">
        <v>9.6859946666666676</v>
      </c>
      <c r="H140" s="92">
        <v>9.6859946666666676</v>
      </c>
      <c r="I140" s="96">
        <v>2603.4870420000002</v>
      </c>
    </row>
    <row r="141" spans="1:9" ht="16.5" x14ac:dyDescent="0.25">
      <c r="A141" s="81" t="s">
        <v>398</v>
      </c>
      <c r="B141" s="91">
        <v>6363</v>
      </c>
      <c r="C141" s="92">
        <v>0.87965041273786693</v>
      </c>
      <c r="D141" s="92">
        <v>3.1478717587069269</v>
      </c>
      <c r="E141" s="91">
        <v>0</v>
      </c>
      <c r="F141" s="91">
        <v>0</v>
      </c>
      <c r="G141" s="91">
        <v>0</v>
      </c>
      <c r="H141" s="92">
        <v>0.15968638385876149</v>
      </c>
      <c r="I141" s="96">
        <v>46.624651603473801</v>
      </c>
    </row>
    <row r="142" spans="1:9" ht="16.5" x14ac:dyDescent="0.25">
      <c r="A142" s="81" t="s">
        <v>400</v>
      </c>
      <c r="B142" s="91">
        <v>6363</v>
      </c>
      <c r="C142" s="92">
        <v>0.43835758433403521</v>
      </c>
      <c r="D142" s="92">
        <v>2.415531268754409</v>
      </c>
      <c r="E142" s="91">
        <v>0</v>
      </c>
      <c r="F142" s="91">
        <v>0</v>
      </c>
      <c r="G142" s="91">
        <v>0</v>
      </c>
      <c r="H142" s="92">
        <v>4.6598310377261448E-2</v>
      </c>
      <c r="I142" s="96">
        <v>67.146705611399895</v>
      </c>
    </row>
    <row r="143" spans="1:9" ht="16.5" x14ac:dyDescent="0.25">
      <c r="A143" s="81" t="s">
        <v>402</v>
      </c>
      <c r="B143" s="91">
        <v>6363</v>
      </c>
      <c r="C143" s="92">
        <v>3.048253166768836</v>
      </c>
      <c r="D143" s="92">
        <v>8.822110396785023</v>
      </c>
      <c r="E143" s="91">
        <v>0</v>
      </c>
      <c r="F143" s="91">
        <v>0</v>
      </c>
      <c r="G143" s="91">
        <v>0</v>
      </c>
      <c r="H143" s="92">
        <v>0.536046315050835</v>
      </c>
      <c r="I143" s="96">
        <v>78.551865422384594</v>
      </c>
    </row>
    <row r="144" spans="1:9" ht="16.5" x14ac:dyDescent="0.25">
      <c r="A144" s="81" t="s">
        <v>404</v>
      </c>
      <c r="B144" s="91">
        <v>6363</v>
      </c>
      <c r="C144" s="92">
        <v>393.19825766389971</v>
      </c>
      <c r="D144" s="92">
        <v>1810.9305381251561</v>
      </c>
      <c r="E144" s="92">
        <v>0.1364356194420758</v>
      </c>
      <c r="F144" s="92">
        <v>30.746639336273478</v>
      </c>
      <c r="G144" s="92">
        <v>81.792509574228433</v>
      </c>
      <c r="H144" s="92">
        <v>208.70133535671641</v>
      </c>
      <c r="I144" s="93">
        <v>21389.1</v>
      </c>
    </row>
    <row r="145" spans="1:9" ht="16.5" x14ac:dyDescent="0.25">
      <c r="A145" s="81" t="s">
        <v>406</v>
      </c>
      <c r="B145" s="91">
        <v>6363</v>
      </c>
      <c r="C145" s="92">
        <v>7.1116228542792834</v>
      </c>
      <c r="D145" s="92">
        <v>3.1668164866672628</v>
      </c>
      <c r="E145" s="91">
        <v>0</v>
      </c>
      <c r="F145" s="92">
        <v>7.0691765035083316</v>
      </c>
      <c r="G145" s="92">
        <v>7.0700172532083334</v>
      </c>
      <c r="H145" s="92">
        <v>7.0702875189333332</v>
      </c>
      <c r="I145" s="96">
        <v>58.506164788</v>
      </c>
    </row>
    <row r="146" spans="1:9" ht="16.5" x14ac:dyDescent="0.25">
      <c r="A146" s="81" t="s">
        <v>408</v>
      </c>
      <c r="B146" s="91">
        <v>6363</v>
      </c>
      <c r="C146" s="92">
        <v>44.093150292727053</v>
      </c>
      <c r="D146" s="92">
        <v>10.61336025414152</v>
      </c>
      <c r="E146" s="91">
        <v>3.3</v>
      </c>
      <c r="F146" s="92">
        <v>34.023620545887077</v>
      </c>
      <c r="G146" s="92">
        <v>45.85169510577726</v>
      </c>
      <c r="H146" s="92">
        <v>51.200341835414307</v>
      </c>
      <c r="I146" s="93">
        <v>98.9</v>
      </c>
    </row>
    <row r="147" spans="1:9" ht="16.5" x14ac:dyDescent="0.25">
      <c r="A147" s="81" t="s">
        <v>410</v>
      </c>
      <c r="B147" s="91">
        <v>6363</v>
      </c>
      <c r="C147" s="92">
        <v>43.224099708624387</v>
      </c>
      <c r="D147" s="92">
        <v>24.554759078386009</v>
      </c>
      <c r="E147" s="91">
        <v>0</v>
      </c>
      <c r="F147" s="92">
        <v>23.333500000000001</v>
      </c>
      <c r="G147" s="92">
        <v>43.767000000000003</v>
      </c>
      <c r="H147" s="92">
        <v>64.125999999999991</v>
      </c>
      <c r="I147" s="96">
        <v>94.658000000000001</v>
      </c>
    </row>
    <row r="148" spans="1:9" ht="16.5" x14ac:dyDescent="0.25">
      <c r="A148" s="81" t="s">
        <v>412</v>
      </c>
      <c r="B148" s="91">
        <v>6363</v>
      </c>
      <c r="C148" s="92">
        <v>56.775900291375407</v>
      </c>
      <c r="D148" s="92">
        <v>24.554759078385999</v>
      </c>
      <c r="E148" s="92">
        <v>5.3419999999999996</v>
      </c>
      <c r="F148" s="92">
        <v>35.874000000000002</v>
      </c>
      <c r="G148" s="92">
        <v>56.232999999999997</v>
      </c>
      <c r="H148" s="92">
        <v>76.666499999999999</v>
      </c>
      <c r="I148" s="93">
        <v>100</v>
      </c>
    </row>
    <row r="149" spans="1:9" ht="16.5" x14ac:dyDescent="0.25">
      <c r="A149" s="81" t="s">
        <v>414</v>
      </c>
      <c r="B149" s="91">
        <v>6363</v>
      </c>
      <c r="C149" s="92">
        <v>86.176221327420521</v>
      </c>
      <c r="D149" s="92">
        <v>10.66096354556214</v>
      </c>
      <c r="E149" s="91">
        <v>14.9</v>
      </c>
      <c r="F149" s="92">
        <v>88.493973561430806</v>
      </c>
      <c r="G149" s="92">
        <v>88.78580870917574</v>
      </c>
      <c r="H149" s="92">
        <v>88.927643856920696</v>
      </c>
      <c r="I149" s="93">
        <v>95.3</v>
      </c>
    </row>
    <row r="150" spans="1:9" ht="17.25" thickBot="1" x14ac:dyDescent="0.3">
      <c r="A150" s="87" t="s">
        <v>416</v>
      </c>
      <c r="B150" s="97">
        <v>6363</v>
      </c>
      <c r="C150" s="98">
        <v>7.506162223087447</v>
      </c>
      <c r="D150" s="98">
        <v>9.8065152907301218</v>
      </c>
      <c r="E150" s="97">
        <v>1.2</v>
      </c>
      <c r="F150" s="98">
        <v>5.2554821150855382</v>
      </c>
      <c r="G150" s="98">
        <v>5.271811819595646</v>
      </c>
      <c r="H150" s="98">
        <v>5.2973172628304823</v>
      </c>
      <c r="I150" s="99">
        <v>78.2</v>
      </c>
    </row>
    <row r="151" spans="1:9" ht="16.5" x14ac:dyDescent="0.3">
      <c r="A151" s="74" t="s">
        <v>514</v>
      </c>
      <c r="B151" s="75" t="s">
        <v>512</v>
      </c>
      <c r="C151" s="75"/>
      <c r="D151" s="75"/>
      <c r="E151" s="75"/>
      <c r="F151" s="75"/>
      <c r="G151" s="75"/>
      <c r="H151" s="75"/>
      <c r="I151" s="76"/>
    </row>
    <row r="152" spans="1:9" ht="16.5" x14ac:dyDescent="0.25">
      <c r="A152" s="77"/>
      <c r="B152" s="78" t="s">
        <v>495</v>
      </c>
      <c r="C152" s="79" t="s">
        <v>496</v>
      </c>
      <c r="D152" s="79" t="s">
        <v>497</v>
      </c>
      <c r="E152" s="79" t="s">
        <v>498</v>
      </c>
      <c r="F152" s="79" t="s">
        <v>499</v>
      </c>
      <c r="G152" s="79" t="s">
        <v>500</v>
      </c>
      <c r="H152" s="79" t="s">
        <v>501</v>
      </c>
      <c r="I152" s="80" t="s">
        <v>502</v>
      </c>
    </row>
    <row r="153" spans="1:9" ht="16.5" x14ac:dyDescent="0.25">
      <c r="A153" s="81" t="s">
        <v>418</v>
      </c>
      <c r="B153" s="91">
        <v>6363</v>
      </c>
      <c r="C153" s="92">
        <v>0.24866358748791839</v>
      </c>
      <c r="D153" s="92">
        <v>0.90731955278098586</v>
      </c>
      <c r="E153" s="92">
        <v>-1.017964071856348E-2</v>
      </c>
      <c r="F153" s="92">
        <v>6.5868263473047861E-3</v>
      </c>
      <c r="G153" s="92">
        <v>3.1736526946106743E-2</v>
      </c>
      <c r="H153" s="92">
        <v>9.0119760479041314E-2</v>
      </c>
      <c r="I153" s="93">
        <v>15.9</v>
      </c>
    </row>
    <row r="154" spans="1:9" ht="16.5" x14ac:dyDescent="0.25">
      <c r="A154" s="81" t="s">
        <v>420</v>
      </c>
      <c r="B154" s="91">
        <v>6363</v>
      </c>
      <c r="C154" s="92">
        <v>5.9952818549605196</v>
      </c>
      <c r="D154" s="92">
        <v>10.14005911417201</v>
      </c>
      <c r="E154" s="91">
        <v>0</v>
      </c>
      <c r="F154" s="92">
        <v>2.6538922155688649</v>
      </c>
      <c r="G154" s="92">
        <v>3.1365269461077872</v>
      </c>
      <c r="H154" s="92">
        <v>3.2919910179640781</v>
      </c>
      <c r="I154" s="93">
        <v>73.599999999999994</v>
      </c>
    </row>
    <row r="155" spans="1:9" ht="16.5" x14ac:dyDescent="0.25">
      <c r="A155" s="81" t="s">
        <v>422</v>
      </c>
      <c r="B155" s="91">
        <v>6363</v>
      </c>
      <c r="C155" s="92">
        <v>7.1264812195505156</v>
      </c>
      <c r="D155" s="92">
        <v>9.6815744579743033</v>
      </c>
      <c r="E155" s="91">
        <v>2.5</v>
      </c>
      <c r="F155" s="91">
        <v>2.5</v>
      </c>
      <c r="G155" s="91">
        <v>2.5</v>
      </c>
      <c r="H155" s="91">
        <v>6.15</v>
      </c>
      <c r="I155" s="93">
        <v>71.5</v>
      </c>
    </row>
    <row r="156" spans="1:9" ht="16.5" x14ac:dyDescent="0.25">
      <c r="A156" s="81" t="s">
        <v>424</v>
      </c>
      <c r="B156" s="91">
        <v>6363</v>
      </c>
      <c r="C156" s="92">
        <v>2.68230292126729</v>
      </c>
      <c r="D156" s="92">
        <v>6.6171130235080771</v>
      </c>
      <c r="E156" s="91">
        <v>0</v>
      </c>
      <c r="F156" s="92">
        <v>0.79041916167664505</v>
      </c>
      <c r="G156" s="92">
        <v>0.97211826347305208</v>
      </c>
      <c r="H156" s="92">
        <v>1.01014221556886</v>
      </c>
      <c r="I156" s="93">
        <v>61.5</v>
      </c>
    </row>
    <row r="157" spans="1:9" ht="16.5" x14ac:dyDescent="0.25">
      <c r="A157" s="81" t="s">
        <v>426</v>
      </c>
      <c r="B157" s="91">
        <v>6363</v>
      </c>
      <c r="C157" s="92">
        <v>1.4894084130251339</v>
      </c>
      <c r="D157" s="92">
        <v>1.5345305117008901</v>
      </c>
      <c r="E157" s="92">
        <v>-9.0806384647509795</v>
      </c>
      <c r="F157" s="92">
        <v>0.494142514158387</v>
      </c>
      <c r="G157" s="92">
        <v>1.35919569180063</v>
      </c>
      <c r="H157" s="92">
        <v>2.4208385264032648</v>
      </c>
      <c r="I157" s="96">
        <v>17.510948304487101</v>
      </c>
    </row>
    <row r="158" spans="1:9" ht="16.5" x14ac:dyDescent="0.25">
      <c r="A158" s="81" t="s">
        <v>428</v>
      </c>
      <c r="B158" s="91">
        <v>6363</v>
      </c>
      <c r="C158" s="92">
        <v>0.6512125115398848</v>
      </c>
      <c r="D158" s="92">
        <v>0.35472925385047172</v>
      </c>
      <c r="E158" s="92">
        <v>8.0000000000000002E-3</v>
      </c>
      <c r="F158" s="92">
        <v>0.34447708578142822</v>
      </c>
      <c r="G158" s="91">
        <v>0.61</v>
      </c>
      <c r="H158" s="92">
        <v>0.8926978065021498</v>
      </c>
      <c r="I158" s="93">
        <v>3</v>
      </c>
    </row>
    <row r="159" spans="1:9" ht="16.5" x14ac:dyDescent="0.25">
      <c r="A159" s="81" t="s">
        <v>430</v>
      </c>
      <c r="B159" s="91">
        <v>6363</v>
      </c>
      <c r="C159" s="92">
        <v>0.70052945324268312</v>
      </c>
      <c r="D159" s="92">
        <v>0.35988881597743921</v>
      </c>
      <c r="E159" s="92">
        <v>8.0000000000000007E-5</v>
      </c>
      <c r="F159" s="92">
        <v>0.40355660007833799</v>
      </c>
      <c r="G159" s="92">
        <v>0.64174010967489215</v>
      </c>
      <c r="H159" s="92">
        <v>0.91600274187230846</v>
      </c>
      <c r="I159" s="93">
        <v>3.33</v>
      </c>
    </row>
    <row r="160" spans="1:9" ht="16.5" x14ac:dyDescent="0.25">
      <c r="A160" s="81" t="s">
        <v>432</v>
      </c>
      <c r="B160" s="91">
        <v>6363</v>
      </c>
      <c r="C160" s="92">
        <v>20.122172972898749</v>
      </c>
      <c r="D160" s="92">
        <v>20.148313960295319</v>
      </c>
      <c r="E160" s="91">
        <v>0</v>
      </c>
      <c r="F160" s="92">
        <v>2.5042241409999999</v>
      </c>
      <c r="G160" s="92">
        <v>13.891069849999999</v>
      </c>
      <c r="H160" s="92">
        <v>35.282301750000002</v>
      </c>
      <c r="I160" s="96">
        <v>135.60366540000001</v>
      </c>
    </row>
    <row r="161" spans="1:9" ht="16.5" x14ac:dyDescent="0.25">
      <c r="A161" s="81" t="s">
        <v>434</v>
      </c>
      <c r="B161" s="91">
        <v>6363</v>
      </c>
      <c r="C161" s="92">
        <v>21.800782876039509</v>
      </c>
      <c r="D161" s="92">
        <v>31.0626810624887</v>
      </c>
      <c r="E161" s="92">
        <v>-16.242687619883331</v>
      </c>
      <c r="F161" s="92">
        <v>0.1287930705</v>
      </c>
      <c r="G161" s="92">
        <v>6.4331910700000003</v>
      </c>
      <c r="H161" s="92">
        <v>40.044998390000003</v>
      </c>
      <c r="I161" s="93">
        <v>100</v>
      </c>
    </row>
    <row r="162" spans="1:9" ht="16.5" x14ac:dyDescent="0.25">
      <c r="A162" s="81" t="s">
        <v>436</v>
      </c>
      <c r="B162" s="91">
        <v>6363</v>
      </c>
      <c r="C162" s="92">
        <v>49.383848015549383</v>
      </c>
      <c r="D162" s="92">
        <v>53.861673461097681</v>
      </c>
      <c r="E162" s="92">
        <v>-12.810892114506711</v>
      </c>
      <c r="F162" s="92">
        <v>0.56635169349999992</v>
      </c>
      <c r="G162" s="92">
        <v>26.20463882</v>
      </c>
      <c r="H162" s="92">
        <v>95.584823694999997</v>
      </c>
      <c r="I162" s="96">
        <v>345.32452239999998</v>
      </c>
    </row>
    <row r="163" spans="1:9" ht="16.5" x14ac:dyDescent="0.25">
      <c r="A163" s="81" t="s">
        <v>438</v>
      </c>
      <c r="B163" s="91">
        <v>6363</v>
      </c>
      <c r="C163" s="92">
        <v>5484.1783700410606</v>
      </c>
      <c r="D163" s="92">
        <v>282420.28421442083</v>
      </c>
      <c r="E163" s="91">
        <v>-3266243</v>
      </c>
      <c r="F163" s="92">
        <v>624.51142857142258</v>
      </c>
      <c r="G163" s="91">
        <v>3965</v>
      </c>
      <c r="H163" s="92">
        <v>8335.4885714285774</v>
      </c>
      <c r="I163" s="93">
        <v>8859954</v>
      </c>
    </row>
    <row r="164" spans="1:9" ht="16.5" x14ac:dyDescent="0.25">
      <c r="A164" s="81" t="s">
        <v>440</v>
      </c>
      <c r="B164" s="91">
        <v>6363</v>
      </c>
      <c r="C164" s="92">
        <v>8.0200092444738402</v>
      </c>
      <c r="D164" s="92">
        <v>5.6215264609210713</v>
      </c>
      <c r="E164" s="92">
        <v>0.140000000596046</v>
      </c>
      <c r="F164" s="92">
        <v>4.1824998855590803</v>
      </c>
      <c r="G164" s="92">
        <v>6.9079999923706099</v>
      </c>
      <c r="H164" s="92">
        <v>9.6780004501342791</v>
      </c>
      <c r="I164" s="96">
        <v>37.939998626708999</v>
      </c>
    </row>
    <row r="165" spans="1:9" ht="16.5" x14ac:dyDescent="0.25">
      <c r="A165" s="81" t="s">
        <v>442</v>
      </c>
      <c r="B165" s="91">
        <v>6363</v>
      </c>
      <c r="C165" s="92">
        <v>15.669734688521251</v>
      </c>
      <c r="D165" s="92">
        <v>10.2663835798958</v>
      </c>
      <c r="E165" s="92">
        <v>0.18099999427795399</v>
      </c>
      <c r="F165" s="92">
        <v>8.3690004348754901</v>
      </c>
      <c r="G165" s="92">
        <v>14.364472174487879</v>
      </c>
      <c r="H165" s="92">
        <v>19.225000381469702</v>
      </c>
      <c r="I165" s="96">
        <v>64.822998046875</v>
      </c>
    </row>
    <row r="166" spans="1:9" ht="16.5" x14ac:dyDescent="0.25">
      <c r="A166" s="81" t="s">
        <v>444</v>
      </c>
      <c r="B166" s="91">
        <v>6363</v>
      </c>
      <c r="C166" s="92">
        <v>32.428604630546502</v>
      </c>
      <c r="D166" s="92">
        <v>26.32838185366715</v>
      </c>
      <c r="E166" s="92">
        <v>0.14699999592266991</v>
      </c>
      <c r="F166" s="92">
        <v>8.3714537470995083</v>
      </c>
      <c r="G166" s="92">
        <v>22.809999942779552</v>
      </c>
      <c r="H166" s="92">
        <v>52.166998863220208</v>
      </c>
      <c r="I166" s="96">
        <v>92.120002746582003</v>
      </c>
    </row>
    <row r="167" spans="1:9" ht="16.5" x14ac:dyDescent="0.25">
      <c r="A167" s="81" t="s">
        <v>446</v>
      </c>
      <c r="B167" s="91">
        <v>6363</v>
      </c>
      <c r="C167" s="92">
        <v>57.790023299807352</v>
      </c>
      <c r="D167" s="92">
        <v>16.666462360132581</v>
      </c>
      <c r="E167" s="92">
        <v>6.2459998130798304</v>
      </c>
      <c r="F167" s="92">
        <v>48.801500320434599</v>
      </c>
      <c r="G167" s="92">
        <v>62.148998260497997</v>
      </c>
      <c r="H167" s="92">
        <v>69.828488567897267</v>
      </c>
      <c r="I167" s="96">
        <v>91.947998046875</v>
      </c>
    </row>
    <row r="168" spans="1:9" ht="16.5" x14ac:dyDescent="0.25">
      <c r="A168" s="81" t="s">
        <v>448</v>
      </c>
      <c r="B168" s="91">
        <v>6363</v>
      </c>
      <c r="C168" s="92">
        <v>79.01613118301951</v>
      </c>
      <c r="D168" s="92">
        <v>7.4530605445219846</v>
      </c>
      <c r="E168" s="92">
        <v>40.431999206542997</v>
      </c>
      <c r="F168" s="92">
        <v>75.7924995422363</v>
      </c>
      <c r="G168" s="92">
        <v>80.224998474121094</v>
      </c>
      <c r="H168" s="92">
        <v>83.62799835205081</v>
      </c>
      <c r="I168" s="96">
        <v>96.196998596191406</v>
      </c>
    </row>
    <row r="169" spans="1:9" ht="16.5" x14ac:dyDescent="0.25">
      <c r="A169" s="81" t="s">
        <v>450</v>
      </c>
      <c r="B169" s="91">
        <v>6363</v>
      </c>
      <c r="C169" s="92">
        <v>68.610784538705857</v>
      </c>
      <c r="D169" s="92">
        <v>10.26374504615506</v>
      </c>
      <c r="E169" s="92">
        <v>33.264999389648402</v>
      </c>
      <c r="F169" s="92">
        <v>62.977500915527301</v>
      </c>
      <c r="G169" s="92">
        <v>70.561996459960895</v>
      </c>
      <c r="H169" s="92">
        <v>75.852943407256035</v>
      </c>
      <c r="I169" s="96">
        <v>91.541999816894503</v>
      </c>
    </row>
    <row r="170" spans="1:9" ht="16.5" x14ac:dyDescent="0.25">
      <c r="A170" s="81" t="s">
        <v>452</v>
      </c>
      <c r="B170" s="91">
        <v>6363</v>
      </c>
      <c r="C170" s="92">
        <v>29834279.569912069</v>
      </c>
      <c r="D170" s="92">
        <v>120792578.6548875</v>
      </c>
      <c r="E170" s="91">
        <v>8779</v>
      </c>
      <c r="F170" s="91">
        <v>551197</v>
      </c>
      <c r="G170" s="91">
        <v>5228172</v>
      </c>
      <c r="H170" s="91">
        <v>18110640.5</v>
      </c>
      <c r="I170" s="93">
        <v>1392730000</v>
      </c>
    </row>
    <row r="171" spans="1:9" ht="16.5" x14ac:dyDescent="0.25">
      <c r="A171" s="81" t="s">
        <v>454</v>
      </c>
      <c r="B171" s="91">
        <v>6363</v>
      </c>
      <c r="C171" s="92">
        <v>37.328780109911953</v>
      </c>
      <c r="D171" s="92">
        <v>4.7997768491396808</v>
      </c>
      <c r="E171" s="91">
        <v>23.3</v>
      </c>
      <c r="F171" s="92">
        <v>34.732749424806528</v>
      </c>
      <c r="G171" s="92">
        <v>36.700407864463493</v>
      </c>
      <c r="H171" s="92">
        <v>37.952332148086157</v>
      </c>
      <c r="I171" s="93">
        <v>65.8</v>
      </c>
    </row>
    <row r="172" spans="1:9" ht="16.5" x14ac:dyDescent="0.25">
      <c r="A172" s="81" t="s">
        <v>456</v>
      </c>
      <c r="B172" s="91">
        <v>6363</v>
      </c>
      <c r="C172" s="92">
        <v>29.824518953644169</v>
      </c>
      <c r="D172" s="92">
        <v>11.187284124990519</v>
      </c>
      <c r="E172" s="91">
        <v>0.4</v>
      </c>
      <c r="F172" s="92">
        <v>19.188062843483561</v>
      </c>
      <c r="G172" s="92">
        <v>29.491435390803961</v>
      </c>
      <c r="H172" s="92">
        <v>39.393796173928237</v>
      </c>
      <c r="I172" s="93">
        <v>83.3</v>
      </c>
    </row>
    <row r="173" spans="1:9" ht="16.5" x14ac:dyDescent="0.25">
      <c r="A173" s="81" t="s">
        <v>458</v>
      </c>
      <c r="B173" s="91">
        <v>6363</v>
      </c>
      <c r="C173" s="92">
        <v>2.4177778309478302</v>
      </c>
      <c r="D173" s="92">
        <v>2.469394021964415</v>
      </c>
      <c r="E173" s="91">
        <v>0</v>
      </c>
      <c r="F173" s="92">
        <v>1.3823682646759949</v>
      </c>
      <c r="G173" s="92">
        <v>2.269582453695973</v>
      </c>
      <c r="H173" s="92">
        <v>2.7192130722961179</v>
      </c>
      <c r="I173" s="96">
        <v>117.34982320869</v>
      </c>
    </row>
    <row r="174" spans="1:9" ht="16.5" x14ac:dyDescent="0.25">
      <c r="A174" s="81" t="s">
        <v>460</v>
      </c>
      <c r="B174" s="91">
        <v>6363</v>
      </c>
      <c r="C174" s="92">
        <v>83662.905307748282</v>
      </c>
      <c r="D174" s="92">
        <v>93991.532185764605</v>
      </c>
      <c r="E174" s="91">
        <v>2</v>
      </c>
      <c r="F174" s="92">
        <v>61054.337620578714</v>
      </c>
      <c r="G174" s="92">
        <v>75039.842443729751</v>
      </c>
      <c r="H174" s="92">
        <v>87027.418006430846</v>
      </c>
      <c r="I174" s="93">
        <v>3000000</v>
      </c>
    </row>
    <row r="175" spans="1:9" ht="16.5" x14ac:dyDescent="0.25">
      <c r="A175" s="81" t="s">
        <v>462</v>
      </c>
      <c r="B175" s="91">
        <v>6363</v>
      </c>
      <c r="C175" s="92">
        <v>575389.50653721986</v>
      </c>
      <c r="D175" s="92">
        <v>512880.75286480528</v>
      </c>
      <c r="E175" s="91">
        <v>2</v>
      </c>
      <c r="F175" s="92">
        <v>248636.94979367271</v>
      </c>
      <c r="G175" s="92">
        <v>715222.19738651998</v>
      </c>
      <c r="H175" s="92">
        <v>720962.08734525461</v>
      </c>
      <c r="I175" s="93">
        <v>18660000</v>
      </c>
    </row>
    <row r="176" spans="1:9" ht="16.5" x14ac:dyDescent="0.25">
      <c r="A176" s="81" t="s">
        <v>464</v>
      </c>
      <c r="B176" s="91">
        <v>6363</v>
      </c>
      <c r="C176" s="92">
        <v>1.387385780206527</v>
      </c>
      <c r="D176" s="92">
        <v>1.71016186211098</v>
      </c>
      <c r="E176" s="91">
        <v>0</v>
      </c>
      <c r="F176" s="92">
        <v>0.56873746271684245</v>
      </c>
      <c r="G176" s="92">
        <v>0.84975444132616895</v>
      </c>
      <c r="H176" s="92">
        <v>1.4667622387911989</v>
      </c>
      <c r="I176" s="96">
        <v>34.851845806407781</v>
      </c>
    </row>
    <row r="177" spans="1:9" ht="16.5" x14ac:dyDescent="0.25">
      <c r="A177" s="81" t="s">
        <v>466</v>
      </c>
      <c r="B177" s="91">
        <v>6363</v>
      </c>
      <c r="C177" s="92">
        <v>1.3702495678139119</v>
      </c>
      <c r="D177" s="92">
        <v>1.3707264510919399</v>
      </c>
      <c r="E177" s="92">
        <v>3.0000000000000001E-3</v>
      </c>
      <c r="F177" s="92">
        <v>0.41899999999999998</v>
      </c>
      <c r="G177" s="92">
        <v>0.91400000000000003</v>
      </c>
      <c r="H177" s="92">
        <v>1.988</v>
      </c>
      <c r="I177" s="96">
        <v>7.8109999999999999</v>
      </c>
    </row>
    <row r="178" spans="1:9" ht="16.5" x14ac:dyDescent="0.25">
      <c r="A178" s="81" t="s">
        <v>468</v>
      </c>
      <c r="B178" s="91">
        <v>6363</v>
      </c>
      <c r="C178" s="92">
        <v>0.81723290900520285</v>
      </c>
      <c r="D178" s="92">
        <v>0.92404399945295557</v>
      </c>
      <c r="E178" s="92">
        <v>3.0000000000000001E-3</v>
      </c>
      <c r="F178" s="92">
        <v>0.28100000000000003</v>
      </c>
      <c r="G178" s="92">
        <v>0.55700000000000005</v>
      </c>
      <c r="H178" s="91">
        <v>1.03</v>
      </c>
      <c r="I178" s="96">
        <v>6.7220000000000004</v>
      </c>
    </row>
    <row r="179" spans="1:9" ht="16.5" x14ac:dyDescent="0.25">
      <c r="A179" s="81" t="s">
        <v>470</v>
      </c>
      <c r="B179" s="91">
        <v>6363</v>
      </c>
      <c r="C179" s="92">
        <v>19.202366808109169</v>
      </c>
      <c r="D179" s="92">
        <v>22.84026722996224</v>
      </c>
      <c r="E179" s="91">
        <v>0</v>
      </c>
      <c r="F179" s="92">
        <v>0.68500000000000005</v>
      </c>
      <c r="G179" s="92">
        <v>9.7370000000000001</v>
      </c>
      <c r="H179" s="91">
        <v>33.06</v>
      </c>
      <c r="I179" s="93">
        <v>100</v>
      </c>
    </row>
    <row r="180" spans="1:9" ht="16.5" x14ac:dyDescent="0.25">
      <c r="A180" s="81" t="s">
        <v>472</v>
      </c>
      <c r="B180" s="91">
        <v>6363</v>
      </c>
      <c r="C180" s="92">
        <v>61177.692754989759</v>
      </c>
      <c r="D180" s="92">
        <v>174854.99649047089</v>
      </c>
      <c r="E180" s="91">
        <v>1</v>
      </c>
      <c r="F180" s="91">
        <v>887</v>
      </c>
      <c r="G180" s="91">
        <v>9150</v>
      </c>
      <c r="H180" s="91">
        <v>45286</v>
      </c>
      <c r="I180" s="93">
        <v>1638134</v>
      </c>
    </row>
    <row r="181" spans="1:9" ht="16.5" x14ac:dyDescent="0.25">
      <c r="A181" s="81" t="s">
        <v>474</v>
      </c>
      <c r="B181" s="91">
        <v>6363</v>
      </c>
      <c r="C181" s="92">
        <v>37.618492534967807</v>
      </c>
      <c r="D181" s="92">
        <v>26.891520880236239</v>
      </c>
      <c r="E181" s="91">
        <v>0</v>
      </c>
      <c r="F181" s="92">
        <v>16.794</v>
      </c>
      <c r="G181" s="92">
        <v>33.249000000000002</v>
      </c>
      <c r="H181" s="92">
        <v>56.042999999999999</v>
      </c>
      <c r="I181" s="93">
        <v>100</v>
      </c>
    </row>
    <row r="182" spans="1:9" ht="16.5" x14ac:dyDescent="0.25">
      <c r="A182" s="81" t="s">
        <v>476</v>
      </c>
      <c r="B182" s="91">
        <v>6363</v>
      </c>
      <c r="C182" s="92">
        <v>2.967401382995412</v>
      </c>
      <c r="D182" s="92">
        <v>10.406560634069359</v>
      </c>
      <c r="E182" s="91">
        <v>0</v>
      </c>
      <c r="F182" s="91">
        <v>0</v>
      </c>
      <c r="G182" s="91">
        <v>0</v>
      </c>
      <c r="H182" s="91">
        <v>0</v>
      </c>
      <c r="I182" s="93">
        <v>77.28</v>
      </c>
    </row>
    <row r="183" spans="1:9" ht="16.5" x14ac:dyDescent="0.25">
      <c r="A183" s="81" t="s">
        <v>478</v>
      </c>
      <c r="B183" s="91">
        <v>6363</v>
      </c>
      <c r="C183" s="92">
        <v>45.728810309601933</v>
      </c>
      <c r="D183" s="92">
        <v>46.650374307630393</v>
      </c>
      <c r="E183" s="91">
        <v>0</v>
      </c>
      <c r="F183" s="91">
        <v>0</v>
      </c>
      <c r="G183" s="91">
        <v>27.928000000000001</v>
      </c>
      <c r="H183" s="91">
        <v>100</v>
      </c>
      <c r="I183" s="93">
        <v>100</v>
      </c>
    </row>
    <row r="184" spans="1:9" ht="16.5" x14ac:dyDescent="0.25">
      <c r="A184" s="81" t="s">
        <v>480</v>
      </c>
      <c r="B184" s="91">
        <v>6363</v>
      </c>
      <c r="C184" s="92">
        <v>52.90985014144222</v>
      </c>
      <c r="D184" s="92">
        <v>41.879578680942828</v>
      </c>
      <c r="E184" s="91">
        <v>0</v>
      </c>
      <c r="F184" s="92">
        <v>10.2759</v>
      </c>
      <c r="G184" s="92">
        <v>48.215899999999998</v>
      </c>
      <c r="H184" s="91">
        <v>100</v>
      </c>
      <c r="I184" s="93">
        <v>100</v>
      </c>
    </row>
    <row r="185" spans="1:9" ht="16.5" x14ac:dyDescent="0.25">
      <c r="A185" s="81" t="s">
        <v>482</v>
      </c>
      <c r="B185" s="91">
        <v>6363</v>
      </c>
      <c r="C185" s="92">
        <v>5194.12101210121</v>
      </c>
      <c r="D185" s="92">
        <v>29288.896120320569</v>
      </c>
      <c r="E185" s="91">
        <v>0</v>
      </c>
      <c r="F185" s="91">
        <v>0</v>
      </c>
      <c r="G185" s="91">
        <v>0</v>
      </c>
      <c r="H185" s="91">
        <v>0</v>
      </c>
      <c r="I185" s="93">
        <v>264154</v>
      </c>
    </row>
    <row r="186" spans="1:9" ht="16.5" x14ac:dyDescent="0.25">
      <c r="A186" s="81" t="s">
        <v>484</v>
      </c>
      <c r="B186" s="91">
        <v>6363</v>
      </c>
      <c r="C186" s="92">
        <v>4.837244886096741</v>
      </c>
      <c r="D186" s="92">
        <v>6.4268021491097622</v>
      </c>
      <c r="E186" s="91">
        <v>-10</v>
      </c>
      <c r="F186" s="91">
        <v>0</v>
      </c>
      <c r="G186" s="91">
        <v>8</v>
      </c>
      <c r="H186" s="92">
        <v>9.9725250278086754</v>
      </c>
      <c r="I186" s="96">
        <v>10.08064516129032</v>
      </c>
    </row>
    <row r="187" spans="1:9" ht="16.5" x14ac:dyDescent="0.25">
      <c r="A187" s="81" t="s">
        <v>486</v>
      </c>
      <c r="B187" s="91">
        <v>6363</v>
      </c>
      <c r="C187" s="92">
        <v>56.155586987270148</v>
      </c>
      <c r="D187" s="92">
        <v>61.937114406266502</v>
      </c>
      <c r="E187" s="91">
        <v>0</v>
      </c>
      <c r="F187" s="91">
        <v>7</v>
      </c>
      <c r="G187" s="91">
        <v>24</v>
      </c>
      <c r="H187" s="91">
        <v>140.5</v>
      </c>
      <c r="I187" s="93">
        <v>209</v>
      </c>
    </row>
    <row r="188" spans="1:9" ht="16.5" x14ac:dyDescent="0.25">
      <c r="A188" s="81" t="s">
        <v>488</v>
      </c>
      <c r="B188" s="91">
        <v>6363</v>
      </c>
      <c r="C188" s="92">
        <v>3.628849475127073</v>
      </c>
      <c r="D188" s="92">
        <v>1.448099081805285</v>
      </c>
      <c r="E188" s="91">
        <v>0</v>
      </c>
      <c r="F188" s="91">
        <v>3</v>
      </c>
      <c r="G188" s="91">
        <v>4</v>
      </c>
      <c r="H188" s="92">
        <v>4.9815350389321473</v>
      </c>
      <c r="I188" s="96">
        <v>5.0806451612903203</v>
      </c>
    </row>
    <row r="189" spans="1:9" ht="16.5" x14ac:dyDescent="0.25">
      <c r="A189" s="81" t="s">
        <v>490</v>
      </c>
      <c r="B189" s="91">
        <v>6363</v>
      </c>
      <c r="C189" s="92">
        <v>2.8929633540932409</v>
      </c>
      <c r="D189" s="92">
        <v>0.29882152071342671</v>
      </c>
      <c r="E189" s="91">
        <v>1</v>
      </c>
      <c r="F189" s="92">
        <v>2.7888144594705948</v>
      </c>
      <c r="G189" s="92">
        <v>2.8631726920305289</v>
      </c>
      <c r="H189" s="91">
        <v>3</v>
      </c>
      <c r="I189" s="93">
        <v>4.5</v>
      </c>
    </row>
    <row r="190" spans="1:9" ht="16.5" x14ac:dyDescent="0.25">
      <c r="A190" s="81" t="s">
        <v>492</v>
      </c>
      <c r="B190" s="91">
        <v>6363</v>
      </c>
      <c r="C190" s="92">
        <v>2.9962305453708868</v>
      </c>
      <c r="D190" s="92">
        <v>0.2685770769618086</v>
      </c>
      <c r="E190" s="91">
        <v>1</v>
      </c>
      <c r="F190" s="92">
        <v>2.9748030118929258</v>
      </c>
      <c r="G190" s="92">
        <v>3.000524819449486</v>
      </c>
      <c r="H190" s="92">
        <v>3.0704087393637818</v>
      </c>
      <c r="I190" s="93">
        <v>4</v>
      </c>
    </row>
    <row r="191" spans="1:9" ht="16.5" x14ac:dyDescent="0.25">
      <c r="A191" s="81" t="s">
        <v>503</v>
      </c>
      <c r="B191" s="91">
        <v>6363</v>
      </c>
      <c r="C191" s="92">
        <v>0.2428099952852428</v>
      </c>
      <c r="D191" s="92">
        <v>0.42881487863528128</v>
      </c>
      <c r="E191" s="91">
        <v>0</v>
      </c>
      <c r="F191" s="91">
        <v>0</v>
      </c>
      <c r="G191" s="91">
        <v>0</v>
      </c>
      <c r="H191" s="91">
        <v>0</v>
      </c>
      <c r="I191" s="93">
        <v>1</v>
      </c>
    </row>
    <row r="192" spans="1:9" ht="16.5" x14ac:dyDescent="0.25">
      <c r="A192" s="81" t="s">
        <v>504</v>
      </c>
      <c r="B192" s="91">
        <v>6363</v>
      </c>
      <c r="C192" s="92">
        <v>0.23196605374823201</v>
      </c>
      <c r="D192" s="92">
        <v>0.4221206072722215</v>
      </c>
      <c r="E192" s="91">
        <v>0</v>
      </c>
      <c r="F192" s="91">
        <v>0</v>
      </c>
      <c r="G192" s="91">
        <v>0</v>
      </c>
      <c r="H192" s="91">
        <v>0</v>
      </c>
      <c r="I192" s="93">
        <v>1</v>
      </c>
    </row>
    <row r="193" spans="1:9" ht="16.5" x14ac:dyDescent="0.25">
      <c r="A193" s="81" t="s">
        <v>505</v>
      </c>
      <c r="B193" s="91">
        <v>6363</v>
      </c>
      <c r="C193" s="92">
        <v>0.2223793807952224</v>
      </c>
      <c r="D193" s="92">
        <v>0.41587735330495301</v>
      </c>
      <c r="E193" s="91">
        <v>0</v>
      </c>
      <c r="F193" s="91">
        <v>0</v>
      </c>
      <c r="G193" s="91">
        <v>0</v>
      </c>
      <c r="H193" s="91">
        <v>0</v>
      </c>
      <c r="I193" s="93">
        <v>1</v>
      </c>
    </row>
    <row r="194" spans="1:9" ht="16.5" x14ac:dyDescent="0.25">
      <c r="A194" s="81" t="s">
        <v>506</v>
      </c>
      <c r="B194" s="91">
        <v>6363</v>
      </c>
      <c r="C194" s="92">
        <v>0.20210592487820209</v>
      </c>
      <c r="D194" s="92">
        <v>0.40160237454979569</v>
      </c>
      <c r="E194" s="91">
        <v>0</v>
      </c>
      <c r="F194" s="91">
        <v>0</v>
      </c>
      <c r="G194" s="91">
        <v>0</v>
      </c>
      <c r="H194" s="91">
        <v>0</v>
      </c>
      <c r="I194" s="93">
        <v>1</v>
      </c>
    </row>
    <row r="195" spans="1:9" ht="16.5" x14ac:dyDescent="0.25">
      <c r="A195" s="81" t="s">
        <v>507</v>
      </c>
      <c r="B195" s="91">
        <v>6363</v>
      </c>
      <c r="C195" s="92">
        <v>0.15511551155115511</v>
      </c>
      <c r="D195" s="92">
        <v>0.3620432145929337</v>
      </c>
      <c r="E195" s="91">
        <v>0</v>
      </c>
      <c r="F195" s="91">
        <v>0</v>
      </c>
      <c r="G195" s="91">
        <v>0</v>
      </c>
      <c r="H195" s="91">
        <v>0</v>
      </c>
      <c r="I195" s="93">
        <v>1</v>
      </c>
    </row>
    <row r="196" spans="1:9" ht="16.5" x14ac:dyDescent="0.25">
      <c r="A196" s="81" t="s">
        <v>508</v>
      </c>
      <c r="B196" s="91">
        <v>6363</v>
      </c>
      <c r="C196" s="92">
        <v>0.17711771177117711</v>
      </c>
      <c r="D196" s="92">
        <v>0.38179829353128658</v>
      </c>
      <c r="E196" s="91">
        <v>0</v>
      </c>
      <c r="F196" s="91">
        <v>0</v>
      </c>
      <c r="G196" s="91">
        <v>0</v>
      </c>
      <c r="H196" s="91">
        <v>0</v>
      </c>
      <c r="I196" s="93">
        <v>1</v>
      </c>
    </row>
    <row r="197" spans="1:9" ht="16.5" x14ac:dyDescent="0.25">
      <c r="A197" s="81" t="s">
        <v>509</v>
      </c>
      <c r="B197" s="91">
        <v>6363</v>
      </c>
      <c r="C197" s="92">
        <v>9.7595473833097593E-2</v>
      </c>
      <c r="D197" s="92">
        <v>0.29679022986847092</v>
      </c>
      <c r="E197" s="91">
        <v>0</v>
      </c>
      <c r="F197" s="91">
        <v>0</v>
      </c>
      <c r="G197" s="91">
        <v>0</v>
      </c>
      <c r="H197" s="91">
        <v>0</v>
      </c>
      <c r="I197" s="93">
        <v>1</v>
      </c>
    </row>
    <row r="198" spans="1:9" ht="16.5" x14ac:dyDescent="0.25">
      <c r="A198" s="81" t="s">
        <v>510</v>
      </c>
      <c r="B198" s="91">
        <v>6363</v>
      </c>
      <c r="C198" s="92">
        <v>0.17240295458117241</v>
      </c>
      <c r="D198" s="92">
        <v>0.37775998037149949</v>
      </c>
      <c r="E198" s="91">
        <v>0</v>
      </c>
      <c r="F198" s="91">
        <v>0</v>
      </c>
      <c r="G198" s="91">
        <v>0</v>
      </c>
      <c r="H198" s="91">
        <v>0</v>
      </c>
      <c r="I198" s="93">
        <v>1</v>
      </c>
    </row>
    <row r="199" spans="1:9" ht="17.25" thickBot="1" x14ac:dyDescent="0.3">
      <c r="A199" s="87" t="s">
        <v>511</v>
      </c>
      <c r="B199" s="97">
        <v>6363</v>
      </c>
      <c r="C199" s="98">
        <v>0.70469904133270467</v>
      </c>
      <c r="D199" s="98">
        <v>1.170482714960229</v>
      </c>
      <c r="E199" s="97">
        <v>0</v>
      </c>
      <c r="F199" s="97">
        <v>0</v>
      </c>
      <c r="G199" s="97">
        <v>0</v>
      </c>
      <c r="H199" s="97">
        <v>1</v>
      </c>
      <c r="I199" s="99">
        <v>3</v>
      </c>
    </row>
  </sheetData>
  <mergeCells count="8">
    <mergeCell ref="A151:A152"/>
    <mergeCell ref="B151:I151"/>
    <mergeCell ref="B1:I1"/>
    <mergeCell ref="B101:I101"/>
    <mergeCell ref="A1:A2"/>
    <mergeCell ref="A101:A102"/>
    <mergeCell ref="A51:A52"/>
    <mergeCell ref="B51:I51"/>
  </mergeCells>
  <pageMargins left="0.7" right="0.7" top="0.75" bottom="0.75" header="0.3" footer="0.3"/>
  <pageSetup scale="84" fitToHeight="0" orientation="portrait" horizontalDpi="4294967293" verticalDpi="0" r:id="rId1"/>
  <ignoredErrors>
    <ignoredError sqref="F2:H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</vt:lpstr>
      <vt:lpstr>Alt</vt:lpstr>
      <vt:lpstr>differece</vt:lpstr>
      <vt:lpstr>Alt Time</vt:lpstr>
      <vt:lpstr>Alt Con</vt:lpstr>
      <vt:lpstr>Previous Results</vt:lpstr>
      <vt:lpstr>Included Countries</vt:lpstr>
      <vt:lpstr>Variables</vt:lpstr>
      <vt:lpstr>SumStats</vt:lpstr>
      <vt:lpstr>Neural 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cp:lastPrinted>2020-03-30T00:06:04Z</cp:lastPrinted>
  <dcterms:created xsi:type="dcterms:W3CDTF">2020-03-20T19:37:48Z</dcterms:created>
  <dcterms:modified xsi:type="dcterms:W3CDTF">2020-03-30T03:12:05Z</dcterms:modified>
</cp:coreProperties>
</file>