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SI-PC\Desktop\bloomberg\"/>
    </mc:Choice>
  </mc:AlternateContent>
  <xr:revisionPtr revIDLastSave="0" documentId="13_ncr:1_{E5835726-3F1D-41CF-8250-8E22DCDC20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5" i="1" l="1"/>
  <c r="B50" i="1"/>
  <c r="B6" i="1"/>
  <c r="B10" i="1"/>
  <c r="B12" i="1"/>
  <c r="B9" i="1"/>
  <c r="B13" i="1"/>
  <c r="B5" i="1" l="1"/>
  <c r="B40" i="1" l="1"/>
  <c r="B39" i="1"/>
  <c r="B38" i="1"/>
  <c r="B36" i="1"/>
  <c r="B35" i="1"/>
  <c r="B34" i="1"/>
  <c r="B33" i="1"/>
  <c r="B37" i="1"/>
  <c r="B32" i="1"/>
  <c r="B14" i="1"/>
  <c r="B11" i="1"/>
  <c r="B4" i="1"/>
</calcChain>
</file>

<file path=xl/sharedStrings.xml><?xml version="1.0" encoding="utf-8"?>
<sst xmlns="http://schemas.openxmlformats.org/spreadsheetml/2006/main" count="109" uniqueCount="107">
  <si>
    <t>APPLE_MACD(12,26,9)</t>
    <phoneticPr fontId="1" type="noConversion"/>
  </si>
  <si>
    <t>APPLE_MA(5,20)</t>
    <phoneticPr fontId="1" type="noConversion"/>
  </si>
  <si>
    <t>APPLE_BOLL(30)</t>
    <phoneticPr fontId="1" type="noConversion"/>
  </si>
  <si>
    <t>APPLE_Holding</t>
    <phoneticPr fontId="1" type="noConversion"/>
  </si>
  <si>
    <t>GOOGLE_MACD(12,26,9)</t>
    <phoneticPr fontId="1" type="noConversion"/>
  </si>
  <si>
    <t>GOOGLE_MA(5,20)</t>
    <phoneticPr fontId="1" type="noConversion"/>
  </si>
  <si>
    <t>GOOGLE_BOLL(30)</t>
    <phoneticPr fontId="1" type="noConversion"/>
  </si>
  <si>
    <t>GOOGLE_Holding</t>
    <phoneticPr fontId="1" type="noConversion"/>
  </si>
  <si>
    <t>500days</t>
    <phoneticPr fontId="1" type="noConversion"/>
  </si>
  <si>
    <t>BITCOIN_BOLL(30)</t>
    <phoneticPr fontId="1" type="noConversion"/>
  </si>
  <si>
    <t>435days</t>
    <phoneticPr fontId="1" type="noConversion"/>
  </si>
  <si>
    <t>281days</t>
    <phoneticPr fontId="1" type="noConversion"/>
  </si>
  <si>
    <t>APPLE_MA(10,60)</t>
    <phoneticPr fontId="1" type="noConversion"/>
  </si>
  <si>
    <t>256days</t>
    <phoneticPr fontId="1" type="noConversion"/>
  </si>
  <si>
    <t>BITCOIN_MACD(12,26,9)</t>
    <phoneticPr fontId="1" type="noConversion"/>
  </si>
  <si>
    <t>BITCOIN_MA(5,20)</t>
    <phoneticPr fontId="1" type="noConversion"/>
  </si>
  <si>
    <t>BITCOIN_Holding</t>
    <phoneticPr fontId="1" type="noConversion"/>
  </si>
  <si>
    <t>508days</t>
    <phoneticPr fontId="1" type="noConversion"/>
  </si>
  <si>
    <t>704days</t>
    <phoneticPr fontId="1" type="noConversion"/>
  </si>
  <si>
    <t>APPLE_MA(15,120)</t>
    <phoneticPr fontId="1" type="noConversion"/>
  </si>
  <si>
    <t>APPLE_MA(3,10)</t>
    <phoneticPr fontId="1" type="noConversion"/>
  </si>
  <si>
    <t>APPLE_MA(3,20)</t>
    <phoneticPr fontId="1" type="noConversion"/>
  </si>
  <si>
    <t>APPLE_MA(5,10)</t>
    <phoneticPr fontId="1" type="noConversion"/>
  </si>
  <si>
    <t>APPLE_MA(5,30)</t>
    <phoneticPr fontId="1" type="noConversion"/>
  </si>
  <si>
    <t>APPLE_MA(15,60)</t>
    <phoneticPr fontId="1" type="noConversion"/>
  </si>
  <si>
    <t>278days</t>
    <phoneticPr fontId="1" type="noConversion"/>
  </si>
  <si>
    <t>268days</t>
    <phoneticPr fontId="1" type="noConversion"/>
  </si>
  <si>
    <t>409days</t>
    <phoneticPr fontId="1" type="noConversion"/>
  </si>
  <si>
    <t>280days</t>
    <phoneticPr fontId="1" type="noConversion"/>
  </si>
  <si>
    <t>577days</t>
    <phoneticPr fontId="1" type="noConversion"/>
  </si>
  <si>
    <t>371days</t>
    <phoneticPr fontId="1" type="noConversion"/>
  </si>
  <si>
    <t>266days</t>
    <phoneticPr fontId="1" type="noConversion"/>
  </si>
  <si>
    <t>164days</t>
    <phoneticPr fontId="1" type="noConversion"/>
  </si>
  <si>
    <t>304days</t>
    <phoneticPr fontId="1" type="noConversion"/>
  </si>
  <si>
    <t>532days</t>
    <phoneticPr fontId="1" type="noConversion"/>
  </si>
  <si>
    <t>187days</t>
    <phoneticPr fontId="1" type="noConversion"/>
  </si>
  <si>
    <t>485days</t>
    <phoneticPr fontId="1" type="noConversion"/>
  </si>
  <si>
    <t>680days</t>
    <phoneticPr fontId="1" type="noConversion"/>
  </si>
  <si>
    <t>Stratagy</t>
    <phoneticPr fontId="1" type="noConversion"/>
  </si>
  <si>
    <t>Net Value</t>
    <phoneticPr fontId="1" type="noConversion"/>
  </si>
  <si>
    <t>Sharpe ratio</t>
    <phoneticPr fontId="1" type="noConversion"/>
  </si>
  <si>
    <t xml:space="preserve"> Largest drawdown</t>
    <phoneticPr fontId="1" type="noConversion"/>
  </si>
  <si>
    <t>Trading times</t>
    <phoneticPr fontId="1" type="noConversion"/>
  </si>
  <si>
    <t>SPX_MACD(12,26,9)</t>
    <phoneticPr fontId="1" type="noConversion"/>
  </si>
  <si>
    <t>HS300_MACD(12,26,9)</t>
    <phoneticPr fontId="1" type="noConversion"/>
  </si>
  <si>
    <t>APPLE_BOLL(20)</t>
    <phoneticPr fontId="1" type="noConversion"/>
  </si>
  <si>
    <t>APPLE_BOLL(50)</t>
    <phoneticPr fontId="1" type="noConversion"/>
  </si>
  <si>
    <t>APPLE_BOLL(40)</t>
    <phoneticPr fontId="1" type="noConversion"/>
  </si>
  <si>
    <t>APPLE_BOLL(10)</t>
    <phoneticPr fontId="1" type="noConversion"/>
  </si>
  <si>
    <t>APPLE_BOLL(60)</t>
    <phoneticPr fontId="1" type="noConversion"/>
  </si>
  <si>
    <t>SPX MA(5,20)</t>
    <phoneticPr fontId="1" type="noConversion"/>
  </si>
  <si>
    <t>HS300 MA(5,20)</t>
    <phoneticPr fontId="1" type="noConversion"/>
  </si>
  <si>
    <t>SPX_Holding</t>
    <phoneticPr fontId="1" type="noConversion"/>
  </si>
  <si>
    <t>HS300_Holding</t>
    <phoneticPr fontId="1" type="noConversion"/>
  </si>
  <si>
    <t>BITCOIN_MACD(12,26,6)</t>
    <phoneticPr fontId="1" type="noConversion"/>
  </si>
  <si>
    <t>237days</t>
    <phoneticPr fontId="1" type="noConversion"/>
  </si>
  <si>
    <t>BITCOIN_MACD(12,26,3)</t>
    <phoneticPr fontId="1" type="noConversion"/>
  </si>
  <si>
    <t>265days</t>
    <phoneticPr fontId="1" type="noConversion"/>
  </si>
  <si>
    <t>BITCOIN_MACD(12,26,15)</t>
    <phoneticPr fontId="1" type="noConversion"/>
  </si>
  <si>
    <t>364days</t>
    <phoneticPr fontId="1" type="noConversion"/>
  </si>
  <si>
    <t>BITCOIN_MACD(15,26,6)</t>
    <phoneticPr fontId="1" type="noConversion"/>
  </si>
  <si>
    <t>BITCOIN_MACD(15,30,6)</t>
    <phoneticPr fontId="1" type="noConversion"/>
  </si>
  <si>
    <t>290days</t>
    <phoneticPr fontId="1" type="noConversion"/>
  </si>
  <si>
    <t>BITCOIN_MACD(15,26,9)</t>
    <phoneticPr fontId="1" type="noConversion"/>
  </si>
  <si>
    <t>208days</t>
    <phoneticPr fontId="1" type="noConversion"/>
  </si>
  <si>
    <t>BITCOIN_BOLL(10)</t>
    <phoneticPr fontId="1" type="noConversion"/>
  </si>
  <si>
    <t>597days</t>
    <phoneticPr fontId="1" type="noConversion"/>
  </si>
  <si>
    <t>BITCOIN_MA(3,10)</t>
    <phoneticPr fontId="1" type="noConversion"/>
  </si>
  <si>
    <t>508days</t>
    <phoneticPr fontId="1" type="noConversion"/>
  </si>
  <si>
    <t>BITCOIN_MA(20,60)</t>
    <phoneticPr fontId="1" type="noConversion"/>
  </si>
  <si>
    <t>553days</t>
    <phoneticPr fontId="1" type="noConversion"/>
  </si>
  <si>
    <t>BITCOIN_MA(3,60)</t>
    <phoneticPr fontId="1" type="noConversion"/>
  </si>
  <si>
    <t>512days</t>
    <phoneticPr fontId="1" type="noConversion"/>
  </si>
  <si>
    <t>GOOGLE_MACD(15,26,6)</t>
    <phoneticPr fontId="1" type="noConversion"/>
  </si>
  <si>
    <t>360days</t>
    <phoneticPr fontId="1" type="noConversion"/>
  </si>
  <si>
    <t>GOOGLE_BOLL(20)</t>
    <phoneticPr fontId="1" type="noConversion"/>
  </si>
  <si>
    <t>260days</t>
    <phoneticPr fontId="1" type="noConversion"/>
  </si>
  <si>
    <t>SPX_BOLL(30)</t>
    <phoneticPr fontId="1" type="noConversion"/>
  </si>
  <si>
    <t>307days</t>
    <phoneticPr fontId="1" type="noConversion"/>
  </si>
  <si>
    <t>271days</t>
    <phoneticPr fontId="1" type="noConversion"/>
  </si>
  <si>
    <t>426days</t>
    <phoneticPr fontId="1" type="noConversion"/>
  </si>
  <si>
    <t>420days</t>
    <phoneticPr fontId="1" type="noConversion"/>
  </si>
  <si>
    <t>669days</t>
    <phoneticPr fontId="1" type="noConversion"/>
  </si>
  <si>
    <t>269days</t>
    <phoneticPr fontId="1" type="noConversion"/>
  </si>
  <si>
    <t>376days</t>
    <phoneticPr fontId="1" type="noConversion"/>
  </si>
  <si>
    <t>145days</t>
    <phoneticPr fontId="1" type="noConversion"/>
  </si>
  <si>
    <t>475days</t>
    <phoneticPr fontId="1" type="noConversion"/>
  </si>
  <si>
    <t>706days</t>
    <phoneticPr fontId="1" type="noConversion"/>
  </si>
  <si>
    <t>470days</t>
    <phoneticPr fontId="1" type="noConversion"/>
  </si>
  <si>
    <t>HS300_BOLL(30)</t>
    <phoneticPr fontId="1" type="noConversion"/>
  </si>
  <si>
    <t>659days</t>
    <phoneticPr fontId="1" type="noConversion"/>
  </si>
  <si>
    <t>PINGAN_MACD(12,26,9)</t>
  </si>
  <si>
    <t>PINGAN_MA(5,20)</t>
  </si>
  <si>
    <t>PINGAN_BOLL(30)</t>
  </si>
  <si>
    <t>PINGAN_Holding</t>
  </si>
  <si>
    <t>MOUTAI_MACD(12,26,9)</t>
  </si>
  <si>
    <t>MOUTAI_MA(5,20)</t>
  </si>
  <si>
    <t>MOUTAI_BOLL(30)</t>
  </si>
  <si>
    <t>MOUTAI_Holding</t>
  </si>
  <si>
    <t>APPLE_MACD(12,26,15)</t>
  </si>
  <si>
    <t>APPLE_MACD(12,26,9)</t>
  </si>
  <si>
    <t>APPLE_MACD(12,26,6)</t>
  </si>
  <si>
    <t>APPLE_MACD(15,26,6)</t>
  </si>
  <si>
    <t>APPLE_MACD(15,26,9)</t>
  </si>
  <si>
    <t>APPLE_MACD(15,30,6)</t>
  </si>
  <si>
    <t>APPLE_MACD(15,30,9)</t>
  </si>
  <si>
    <t>largest drawdown 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</si>
</sst>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46" zoomScale="115" zoomScaleNormal="115" workbookViewId="0">
      <selection activeCell="B1" sqref="B1"/>
    </sheetView>
  </sheetViews>
  <sheetFormatPr defaultRowHeight="13.8" x14ac:dyDescent="0.25"/>
  <cols>
    <col min="1" max="1" width="22.44140625" style="1" bestFit="1" customWidth="1"/>
    <col min="2" max="2" width="14.5546875" style="14" bestFit="1" customWidth="1"/>
    <col min="3" max="3" width="20.109375" style="1" bestFit="1" customWidth="1"/>
    <col min="4" max="4" width="29.77734375" style="1" bestFit="1" customWidth="1"/>
    <col min="5" max="5" width="45.77734375" style="1" bestFit="1" customWidth="1"/>
    <col min="6" max="6" width="21.33203125" style="1" bestFit="1" customWidth="1"/>
  </cols>
  <sheetData>
    <row r="1" spans="1:6" x14ac:dyDescent="0.25">
      <c r="A1" s="1" t="s">
        <v>38</v>
      </c>
      <c r="B1" s="14" t="s">
        <v>39</v>
      </c>
      <c r="C1" s="1" t="s">
        <v>40</v>
      </c>
      <c r="D1" s="1" t="s">
        <v>41</v>
      </c>
      <c r="E1" s="1" t="s">
        <v>106</v>
      </c>
      <c r="F1" s="1" t="s">
        <v>42</v>
      </c>
    </row>
    <row r="2" spans="1:6" x14ac:dyDescent="0.25">
      <c r="A2" s="1" t="s">
        <v>4</v>
      </c>
      <c r="B2" s="14">
        <v>1.147688389</v>
      </c>
      <c r="C2" s="1">
        <v>0.04</v>
      </c>
      <c r="D2" s="1">
        <v>0.18</v>
      </c>
      <c r="E2" s="1" t="s">
        <v>36</v>
      </c>
      <c r="F2" s="1">
        <v>82</v>
      </c>
    </row>
    <row r="3" spans="1:6" x14ac:dyDescent="0.25">
      <c r="A3" s="1" t="s">
        <v>73</v>
      </c>
      <c r="B3" s="14">
        <v>1.0996699999999999</v>
      </c>
      <c r="C3" s="1">
        <v>-0.04</v>
      </c>
      <c r="D3" s="1">
        <v>0.22</v>
      </c>
      <c r="E3" s="1" t="s">
        <v>74</v>
      </c>
      <c r="F3" s="1">
        <v>96</v>
      </c>
    </row>
    <row r="4" spans="1:6" x14ac:dyDescent="0.25">
      <c r="A4" s="1" t="s">
        <v>5</v>
      </c>
      <c r="B4" s="14">
        <f>1150684.51/1000000</f>
        <v>1.15068451</v>
      </c>
      <c r="C4" s="1">
        <v>0.05</v>
      </c>
      <c r="D4" s="1">
        <v>0.24</v>
      </c>
      <c r="E4" s="1" t="s">
        <v>18</v>
      </c>
      <c r="F4" s="1">
        <v>30</v>
      </c>
    </row>
    <row r="5" spans="1:6" x14ac:dyDescent="0.25">
      <c r="A5" s="1" t="s">
        <v>6</v>
      </c>
      <c r="B5" s="14">
        <f>1407776.71/1000000</f>
        <v>1.40777671</v>
      </c>
      <c r="C5" s="1">
        <v>0.36</v>
      </c>
      <c r="D5" s="1">
        <v>0.22</v>
      </c>
      <c r="E5" s="1" t="s">
        <v>8</v>
      </c>
      <c r="F5" s="1">
        <v>7</v>
      </c>
    </row>
    <row r="6" spans="1:6" x14ac:dyDescent="0.25">
      <c r="A6" s="1" t="s">
        <v>75</v>
      </c>
      <c r="B6" s="14">
        <f>1647587.25/1000000</f>
        <v>1.6475872499999999</v>
      </c>
      <c r="C6" s="1">
        <v>0.66</v>
      </c>
      <c r="D6" s="1">
        <v>0.19</v>
      </c>
      <c r="E6" s="1" t="s">
        <v>76</v>
      </c>
      <c r="F6" s="1">
        <v>11</v>
      </c>
    </row>
    <row r="7" spans="1:6" s="5" customFormat="1" x14ac:dyDescent="0.25">
      <c r="A7" s="4" t="s">
        <v>7</v>
      </c>
      <c r="B7" s="15">
        <v>1.802302383</v>
      </c>
      <c r="C7" s="4">
        <v>0.59</v>
      </c>
      <c r="D7" s="4">
        <v>0.24</v>
      </c>
      <c r="E7" s="4" t="s">
        <v>35</v>
      </c>
      <c r="F7" s="4">
        <v>1</v>
      </c>
    </row>
    <row r="9" spans="1:6" s="3" customFormat="1" x14ac:dyDescent="0.25">
      <c r="A9" s="2" t="s">
        <v>67</v>
      </c>
      <c r="B9" s="16">
        <f>28679700.07/1000000</f>
        <v>28.679700069999999</v>
      </c>
      <c r="C9" s="2">
        <v>1.68</v>
      </c>
      <c r="D9" s="2">
        <v>0.37</v>
      </c>
      <c r="E9" s="2" t="s">
        <v>68</v>
      </c>
      <c r="F9" s="2">
        <v>57</v>
      </c>
    </row>
    <row r="10" spans="1:6" s="3" customFormat="1" x14ac:dyDescent="0.25">
      <c r="A10" s="2" t="s">
        <v>71</v>
      </c>
      <c r="B10" s="16">
        <f>33561639.57/1000000</f>
        <v>33.561639569999997</v>
      </c>
      <c r="C10" s="2">
        <v>1.7</v>
      </c>
      <c r="D10" s="2">
        <v>0.55000000000000004</v>
      </c>
      <c r="E10" s="2" t="s">
        <v>72</v>
      </c>
      <c r="F10" s="2">
        <v>9</v>
      </c>
    </row>
    <row r="11" spans="1:6" s="3" customFormat="1" x14ac:dyDescent="0.25">
      <c r="A11" s="2" t="s">
        <v>15</v>
      </c>
      <c r="B11" s="16">
        <f>20275839.72/1000000</f>
        <v>20.27583972</v>
      </c>
      <c r="C11" s="2">
        <v>1.52</v>
      </c>
      <c r="D11" s="2">
        <v>0.52</v>
      </c>
      <c r="E11" s="2" t="s">
        <v>17</v>
      </c>
      <c r="F11" s="2">
        <v>27</v>
      </c>
    </row>
    <row r="12" spans="1:6" s="3" customFormat="1" x14ac:dyDescent="0.25">
      <c r="A12" s="2" t="s">
        <v>69</v>
      </c>
      <c r="B12" s="16">
        <f>28840442.58/1000000</f>
        <v>28.840442579999998</v>
      </c>
      <c r="C12" s="2">
        <v>1.62</v>
      </c>
      <c r="D12" s="2">
        <v>0.68</v>
      </c>
      <c r="E12" s="2" t="s">
        <v>70</v>
      </c>
      <c r="F12" s="2">
        <v>4</v>
      </c>
    </row>
    <row r="13" spans="1:6" s="8" customFormat="1" x14ac:dyDescent="0.25">
      <c r="A13" s="7" t="s">
        <v>65</v>
      </c>
      <c r="B13" s="17">
        <f>2104447.58/1000000</f>
        <v>2.10444758</v>
      </c>
      <c r="C13" s="7">
        <v>0.54</v>
      </c>
      <c r="D13" s="7">
        <v>0.56999999999999995</v>
      </c>
      <c r="E13" s="7" t="s">
        <v>66</v>
      </c>
      <c r="F13" s="7">
        <v>18</v>
      </c>
    </row>
    <row r="14" spans="1:6" x14ac:dyDescent="0.25">
      <c r="A14" s="1" t="s">
        <v>9</v>
      </c>
      <c r="B14" s="14">
        <f>549831.59/1000000</f>
        <v>0.54983158999999993</v>
      </c>
      <c r="C14" s="1">
        <v>-0.28000000000000003</v>
      </c>
      <c r="D14" s="1">
        <v>0.66</v>
      </c>
      <c r="E14" s="1" t="s">
        <v>37</v>
      </c>
      <c r="F14" s="1">
        <v>4</v>
      </c>
    </row>
    <row r="15" spans="1:6" s="3" customFormat="1" x14ac:dyDescent="0.25">
      <c r="A15" s="2" t="s">
        <v>14</v>
      </c>
      <c r="B15" s="16">
        <v>31.289984663999999</v>
      </c>
      <c r="C15" s="2">
        <v>1.76</v>
      </c>
      <c r="D15" s="2">
        <v>0.46</v>
      </c>
      <c r="E15" s="2" t="s">
        <v>33</v>
      </c>
      <c r="F15" s="2">
        <v>71</v>
      </c>
    </row>
    <row r="16" spans="1:6" s="3" customFormat="1" x14ac:dyDescent="0.25">
      <c r="A16" s="9" t="s">
        <v>54</v>
      </c>
      <c r="B16" s="18">
        <v>38.733800000000002</v>
      </c>
      <c r="C16" s="9">
        <v>1.86</v>
      </c>
      <c r="D16" s="9">
        <v>0.53</v>
      </c>
      <c r="E16" s="9" t="s">
        <v>55</v>
      </c>
      <c r="F16" s="9">
        <v>89</v>
      </c>
    </row>
    <row r="17" spans="1:6" s="3" customFormat="1" x14ac:dyDescent="0.25">
      <c r="A17" s="9" t="s">
        <v>56</v>
      </c>
      <c r="B17" s="18">
        <v>32.847999999999999</v>
      </c>
      <c r="C17" s="9">
        <v>1.77</v>
      </c>
      <c r="D17" s="9">
        <v>0.41</v>
      </c>
      <c r="E17" s="9" t="s">
        <v>57</v>
      </c>
      <c r="F17" s="9">
        <v>111</v>
      </c>
    </row>
    <row r="18" spans="1:6" s="3" customFormat="1" x14ac:dyDescent="0.25">
      <c r="A18" s="9" t="s">
        <v>58</v>
      </c>
      <c r="B18" s="18">
        <v>23.274000000000001</v>
      </c>
      <c r="C18" s="9">
        <v>1.63</v>
      </c>
      <c r="D18" s="9">
        <v>0.49</v>
      </c>
      <c r="E18" s="9" t="s">
        <v>59</v>
      </c>
      <c r="F18" s="9">
        <v>53</v>
      </c>
    </row>
    <row r="19" spans="1:6" s="3" customFormat="1" x14ac:dyDescent="0.25">
      <c r="A19" s="9" t="s">
        <v>60</v>
      </c>
      <c r="B19" s="18">
        <v>42.483699999999999</v>
      </c>
      <c r="C19" s="9">
        <v>1.89</v>
      </c>
      <c r="D19" s="9">
        <v>0.5</v>
      </c>
      <c r="E19" s="9" t="s">
        <v>55</v>
      </c>
      <c r="F19" s="9">
        <v>79</v>
      </c>
    </row>
    <row r="20" spans="1:6" s="3" customFormat="1" x14ac:dyDescent="0.25">
      <c r="A20" s="9" t="s">
        <v>61</v>
      </c>
      <c r="B20" s="18">
        <v>31.6968</v>
      </c>
      <c r="C20" s="9">
        <v>1.78</v>
      </c>
      <c r="D20" s="9">
        <v>0.48</v>
      </c>
      <c r="E20" s="9" t="s">
        <v>62</v>
      </c>
      <c r="F20" s="9">
        <v>79</v>
      </c>
    </row>
    <row r="21" spans="1:6" s="3" customFormat="1" x14ac:dyDescent="0.25">
      <c r="A21" s="9" t="s">
        <v>63</v>
      </c>
      <c r="B21" s="18">
        <v>23.3858</v>
      </c>
      <c r="C21" s="9">
        <v>1.63</v>
      </c>
      <c r="D21" s="9">
        <v>0.43</v>
      </c>
      <c r="E21" s="9" t="s">
        <v>64</v>
      </c>
      <c r="F21" s="9">
        <v>65</v>
      </c>
    </row>
    <row r="22" spans="1:6" s="5" customFormat="1" x14ac:dyDescent="0.25">
      <c r="A22" s="4" t="s">
        <v>16</v>
      </c>
      <c r="B22" s="15">
        <v>16.614196199999999</v>
      </c>
      <c r="C22" s="4">
        <v>1.25</v>
      </c>
      <c r="D22" s="4">
        <v>0.84</v>
      </c>
      <c r="E22" s="4" t="s">
        <v>34</v>
      </c>
      <c r="F22" s="4">
        <v>1</v>
      </c>
    </row>
    <row r="24" spans="1:6" s="11" customFormat="1" x14ac:dyDescent="0.25">
      <c r="A24" s="10" t="s">
        <v>0</v>
      </c>
      <c r="B24" s="19">
        <v>2.5125049537146098</v>
      </c>
      <c r="C24" s="10">
        <v>1.26</v>
      </c>
      <c r="D24" s="10">
        <v>0.25</v>
      </c>
      <c r="E24" s="10" t="s">
        <v>32</v>
      </c>
      <c r="F24" s="10">
        <v>69</v>
      </c>
    </row>
    <row r="25" spans="1:6" x14ac:dyDescent="0.25">
      <c r="A25" s="1" t="s">
        <v>99</v>
      </c>
      <c r="B25" s="14">
        <v>2.5030000000000001</v>
      </c>
      <c r="C25" s="12">
        <v>2.2789999999999999</v>
      </c>
      <c r="D25" s="12">
        <v>0.255</v>
      </c>
      <c r="E25" s="13">
        <v>201</v>
      </c>
      <c r="F25" s="13">
        <v>69</v>
      </c>
    </row>
    <row r="26" spans="1:6" s="3" customFormat="1" x14ac:dyDescent="0.25">
      <c r="A26" s="1" t="s">
        <v>100</v>
      </c>
      <c r="B26" s="14">
        <v>2.512</v>
      </c>
      <c r="C26" s="12">
        <v>1.2654000000000001</v>
      </c>
      <c r="D26" s="12">
        <v>0.25440000000000002</v>
      </c>
      <c r="E26" s="13">
        <v>164</v>
      </c>
      <c r="F26" s="13">
        <v>69</v>
      </c>
    </row>
    <row r="27" spans="1:6" x14ac:dyDescent="0.25">
      <c r="A27" s="1" t="s">
        <v>101</v>
      </c>
      <c r="B27" s="14">
        <v>2.2235</v>
      </c>
      <c r="C27" s="12">
        <v>1.0880000000000001</v>
      </c>
      <c r="D27" s="12">
        <v>0.27300000000000002</v>
      </c>
      <c r="E27" s="13">
        <v>185</v>
      </c>
      <c r="F27" s="13">
        <v>93</v>
      </c>
    </row>
    <row r="28" spans="1:6" s="11" customFormat="1" x14ac:dyDescent="0.25">
      <c r="A28" s="1" t="s">
        <v>102</v>
      </c>
      <c r="B28" s="14">
        <v>2.298</v>
      </c>
      <c r="C28" s="12">
        <v>1.2030000000000001</v>
      </c>
      <c r="D28" s="12">
        <v>0.29099999999999998</v>
      </c>
      <c r="E28" s="13">
        <v>206</v>
      </c>
      <c r="F28" s="13">
        <v>91</v>
      </c>
    </row>
    <row r="29" spans="1:6" x14ac:dyDescent="0.25">
      <c r="A29" s="1" t="s">
        <v>103</v>
      </c>
      <c r="B29" s="14">
        <v>2.3873000000000002</v>
      </c>
      <c r="C29" s="12">
        <v>1.9</v>
      </c>
      <c r="D29" s="12">
        <v>0.27960000000000002</v>
      </c>
      <c r="E29" s="13">
        <v>200</v>
      </c>
      <c r="F29" s="13">
        <v>69</v>
      </c>
    </row>
    <row r="30" spans="1:6" x14ac:dyDescent="0.25">
      <c r="A30" s="1" t="s">
        <v>104</v>
      </c>
      <c r="B30" s="14">
        <v>2.5089999999999999</v>
      </c>
      <c r="C30" s="12">
        <v>1.2828999999999999</v>
      </c>
      <c r="D30" s="12">
        <v>0.23039999999999999</v>
      </c>
      <c r="E30" s="13">
        <v>141</v>
      </c>
      <c r="F30" s="13">
        <v>79</v>
      </c>
    </row>
    <row r="31" spans="1:6" s="3" customFormat="1" x14ac:dyDescent="0.25">
      <c r="A31" s="1" t="s">
        <v>105</v>
      </c>
      <c r="B31" s="14">
        <v>2.5705</v>
      </c>
      <c r="C31" s="12">
        <v>1.3109</v>
      </c>
      <c r="D31" s="12">
        <v>0.26129999999999998</v>
      </c>
      <c r="E31" s="13">
        <v>200</v>
      </c>
      <c r="F31" s="13">
        <v>69</v>
      </c>
    </row>
    <row r="32" spans="1:6" x14ac:dyDescent="0.25">
      <c r="A32" s="1" t="s">
        <v>20</v>
      </c>
      <c r="B32" s="14">
        <f>1916980.2/1000000</f>
        <v>1.9169802</v>
      </c>
      <c r="C32" s="1">
        <v>0.79</v>
      </c>
      <c r="D32" s="1">
        <v>0.23</v>
      </c>
      <c r="E32" s="1" t="s">
        <v>25</v>
      </c>
      <c r="F32" s="1">
        <v>55</v>
      </c>
    </row>
    <row r="33" spans="1:6" x14ac:dyDescent="0.25">
      <c r="A33" s="2" t="s">
        <v>21</v>
      </c>
      <c r="B33" s="16">
        <f>3456044.8/1000000</f>
        <v>3.4560447999999999</v>
      </c>
      <c r="C33" s="2">
        <v>1.71</v>
      </c>
      <c r="D33" s="2">
        <v>0.13</v>
      </c>
      <c r="E33" s="2" t="s">
        <v>26</v>
      </c>
      <c r="F33" s="2">
        <v>22</v>
      </c>
    </row>
    <row r="34" spans="1:6" x14ac:dyDescent="0.25">
      <c r="A34" s="1" t="s">
        <v>22</v>
      </c>
      <c r="B34" s="14">
        <f>1819706.44/1000000</f>
        <v>1.81970644</v>
      </c>
      <c r="C34" s="1">
        <v>0.73</v>
      </c>
      <c r="D34" s="1">
        <v>0.26</v>
      </c>
      <c r="E34" s="1" t="s">
        <v>27</v>
      </c>
      <c r="F34" s="1">
        <v>50</v>
      </c>
    </row>
    <row r="35" spans="1:6" x14ac:dyDescent="0.25">
      <c r="A35" s="10" t="s">
        <v>23</v>
      </c>
      <c r="B35" s="19">
        <f>2637318.69/1000000</f>
        <v>2.6373186899999999</v>
      </c>
      <c r="C35" s="10">
        <v>1.26</v>
      </c>
      <c r="D35" s="10">
        <v>0.16</v>
      </c>
      <c r="E35" s="10" t="s">
        <v>28</v>
      </c>
      <c r="F35" s="10">
        <v>20</v>
      </c>
    </row>
    <row r="36" spans="1:6" x14ac:dyDescent="0.25">
      <c r="A36" s="1" t="s">
        <v>24</v>
      </c>
      <c r="B36" s="14">
        <f>1954921.48/1000000</f>
        <v>1.9549214799999999</v>
      </c>
      <c r="C36" s="1">
        <v>0.8</v>
      </c>
      <c r="D36" s="1">
        <v>0.26</v>
      </c>
      <c r="E36" s="1" t="s">
        <v>29</v>
      </c>
      <c r="F36" s="1">
        <v>8</v>
      </c>
    </row>
    <row r="37" spans="1:6" x14ac:dyDescent="0.25">
      <c r="A37" s="1" t="s">
        <v>19</v>
      </c>
      <c r="B37" s="14">
        <f>2254719.66/1000000</f>
        <v>2.2547196600000001</v>
      </c>
      <c r="C37" s="1">
        <v>0.95</v>
      </c>
      <c r="D37" s="1">
        <v>0.24</v>
      </c>
      <c r="E37" s="1" t="s">
        <v>30</v>
      </c>
      <c r="F37" s="1">
        <v>3</v>
      </c>
    </row>
    <row r="38" spans="1:6" x14ac:dyDescent="0.25">
      <c r="A38" s="2" t="s">
        <v>1</v>
      </c>
      <c r="B38" s="16">
        <f>3291853.97/1000000</f>
        <v>3.29185397</v>
      </c>
      <c r="C38" s="2">
        <v>1.62</v>
      </c>
      <c r="D38" s="2">
        <v>0.13</v>
      </c>
      <c r="E38" s="2" t="s">
        <v>11</v>
      </c>
      <c r="F38" s="2">
        <v>20</v>
      </c>
    </row>
    <row r="39" spans="1:6" s="5" customFormat="1" x14ac:dyDescent="0.25">
      <c r="A39" s="1" t="s">
        <v>12</v>
      </c>
      <c r="B39" s="14">
        <f>2316401.32/1000000</f>
        <v>2.3164013199999998</v>
      </c>
      <c r="C39" s="1">
        <v>1.05</v>
      </c>
      <c r="D39" s="1">
        <v>0.2</v>
      </c>
      <c r="E39" s="1" t="s">
        <v>13</v>
      </c>
      <c r="F39" s="1">
        <v>9</v>
      </c>
    </row>
    <row r="40" spans="1:6" s="5" customFormat="1" x14ac:dyDescent="0.25">
      <c r="A40" s="1" t="s">
        <v>2</v>
      </c>
      <c r="B40" s="14">
        <f>1574129.21/1000000</f>
        <v>1.5741292099999999</v>
      </c>
      <c r="C40" s="1">
        <v>0.48</v>
      </c>
      <c r="D40" s="1">
        <v>0.36</v>
      </c>
      <c r="E40" s="1" t="s">
        <v>10</v>
      </c>
      <c r="F40" s="1">
        <v>10</v>
      </c>
    </row>
    <row r="41" spans="1:6" x14ac:dyDescent="0.25">
      <c r="A41" s="1" t="s">
        <v>45</v>
      </c>
      <c r="B41" s="14">
        <v>1.4350000000000001</v>
      </c>
      <c r="C41" s="1">
        <v>0.37</v>
      </c>
      <c r="D41" s="1">
        <v>0.32</v>
      </c>
      <c r="E41" s="1" t="s">
        <v>78</v>
      </c>
      <c r="F41" s="1">
        <v>11</v>
      </c>
    </row>
    <row r="42" spans="1:6" x14ac:dyDescent="0.25">
      <c r="A42" s="1" t="s">
        <v>46</v>
      </c>
      <c r="B42" s="14">
        <v>1.292</v>
      </c>
      <c r="C42" s="1">
        <v>0.22</v>
      </c>
      <c r="D42" s="1">
        <v>0.36</v>
      </c>
      <c r="E42" s="1" t="s">
        <v>79</v>
      </c>
      <c r="F42" s="1">
        <v>4</v>
      </c>
    </row>
    <row r="43" spans="1:6" x14ac:dyDescent="0.25">
      <c r="A43" s="1" t="s">
        <v>47</v>
      </c>
      <c r="B43" s="14">
        <v>1.296</v>
      </c>
      <c r="C43" s="1">
        <v>0.22</v>
      </c>
      <c r="D43" s="1">
        <v>0.36</v>
      </c>
      <c r="E43" s="1" t="s">
        <v>80</v>
      </c>
      <c r="F43" s="1">
        <v>6</v>
      </c>
    </row>
    <row r="44" spans="1:6" x14ac:dyDescent="0.25">
      <c r="A44" s="1" t="s">
        <v>48</v>
      </c>
      <c r="B44" s="14">
        <v>1.087</v>
      </c>
      <c r="C44" s="1">
        <v>-0.03</v>
      </c>
      <c r="D44" s="1">
        <v>0.3</v>
      </c>
      <c r="E44" s="1" t="s">
        <v>10</v>
      </c>
      <c r="F44" s="1">
        <v>16</v>
      </c>
    </row>
    <row r="45" spans="1:6" x14ac:dyDescent="0.25">
      <c r="A45" s="1" t="s">
        <v>49</v>
      </c>
      <c r="B45" s="14">
        <v>0.998</v>
      </c>
      <c r="C45" s="1">
        <v>-0.23</v>
      </c>
      <c r="D45" s="1">
        <v>0.32</v>
      </c>
      <c r="E45" s="1" t="s">
        <v>81</v>
      </c>
      <c r="F45" s="1">
        <v>2</v>
      </c>
    </row>
    <row r="46" spans="1:6" s="3" customFormat="1" x14ac:dyDescent="0.25">
      <c r="A46" s="4" t="s">
        <v>3</v>
      </c>
      <c r="B46" s="15">
        <v>2.789758</v>
      </c>
      <c r="C46" s="4">
        <v>0.99</v>
      </c>
      <c r="D46" s="4">
        <v>0.39</v>
      </c>
      <c r="E46" s="4" t="s">
        <v>31</v>
      </c>
      <c r="F46" s="4">
        <v>1</v>
      </c>
    </row>
    <row r="47" spans="1:6" s="3" customFormat="1" x14ac:dyDescent="0.25">
      <c r="A47" s="4"/>
      <c r="B47" s="15"/>
      <c r="C47" s="4"/>
      <c r="D47" s="4"/>
      <c r="E47" s="4"/>
      <c r="F47" s="4"/>
    </row>
    <row r="48" spans="1:6" s="8" customFormat="1" x14ac:dyDescent="0.25">
      <c r="A48" s="1" t="s">
        <v>50</v>
      </c>
      <c r="B48" s="14">
        <v>1.3080000000000001</v>
      </c>
      <c r="C48" s="1">
        <v>0.39</v>
      </c>
      <c r="D48" s="1">
        <v>0.25</v>
      </c>
      <c r="E48" s="1" t="s">
        <v>82</v>
      </c>
      <c r="F48" s="1">
        <v>23</v>
      </c>
    </row>
    <row r="49" spans="1:6" x14ac:dyDescent="0.25">
      <c r="A49" s="1" t="s">
        <v>43</v>
      </c>
      <c r="B49" s="14">
        <v>1.353</v>
      </c>
      <c r="C49" s="1">
        <v>0.55000000000000004</v>
      </c>
      <c r="D49" s="1">
        <v>0.16</v>
      </c>
      <c r="E49" s="1" t="s">
        <v>83</v>
      </c>
      <c r="F49" s="1">
        <v>77</v>
      </c>
    </row>
    <row r="50" spans="1:6" x14ac:dyDescent="0.25">
      <c r="A50" s="1" t="s">
        <v>77</v>
      </c>
      <c r="B50" s="14">
        <f>1440711.88/1000000</f>
        <v>1.4407118799999998</v>
      </c>
      <c r="C50" s="1">
        <v>0.6</v>
      </c>
      <c r="D50" s="1">
        <v>0.18</v>
      </c>
      <c r="E50" s="1" t="s">
        <v>84</v>
      </c>
      <c r="F50" s="1">
        <v>8</v>
      </c>
    </row>
    <row r="51" spans="1:6" x14ac:dyDescent="0.25">
      <c r="A51" s="4" t="s">
        <v>52</v>
      </c>
      <c r="B51" s="20">
        <v>1.605</v>
      </c>
      <c r="C51" s="6">
        <v>0.68</v>
      </c>
      <c r="D51" s="6">
        <v>0.21</v>
      </c>
      <c r="E51" s="6" t="s">
        <v>85</v>
      </c>
      <c r="F51" s="6">
        <v>1</v>
      </c>
    </row>
    <row r="53" spans="1:6" x14ac:dyDescent="0.25">
      <c r="A53" s="2" t="s">
        <v>44</v>
      </c>
      <c r="B53" s="18">
        <v>1.2230000000000001</v>
      </c>
      <c r="C53" s="2">
        <v>0.17</v>
      </c>
      <c r="D53" s="2">
        <v>0.33</v>
      </c>
      <c r="E53" s="2" t="s">
        <v>86</v>
      </c>
      <c r="F53" s="2">
        <v>75</v>
      </c>
    </row>
    <row r="54" spans="1:6" x14ac:dyDescent="0.25">
      <c r="A54" s="2" t="s">
        <v>51</v>
      </c>
      <c r="B54" s="18">
        <v>1.2450000000000001</v>
      </c>
      <c r="C54" s="2">
        <v>0.2</v>
      </c>
      <c r="D54" s="2">
        <v>0.23</v>
      </c>
      <c r="E54" s="2" t="s">
        <v>87</v>
      </c>
      <c r="F54" s="2">
        <v>27</v>
      </c>
    </row>
    <row r="55" spans="1:6" x14ac:dyDescent="0.25">
      <c r="A55" s="7" t="s">
        <v>89</v>
      </c>
      <c r="B55" s="17">
        <f>1113760.88/1000000</f>
        <v>1.1137608799999998</v>
      </c>
      <c r="C55" s="7">
        <v>-0.04</v>
      </c>
      <c r="D55" s="7">
        <v>0.28000000000000003</v>
      </c>
      <c r="E55" s="7" t="s">
        <v>90</v>
      </c>
      <c r="F55" s="7">
        <v>6</v>
      </c>
    </row>
    <row r="56" spans="1:6" x14ac:dyDescent="0.25">
      <c r="A56" s="4" t="s">
        <v>53</v>
      </c>
      <c r="B56" s="20">
        <v>1.181</v>
      </c>
      <c r="C56" s="6">
        <v>0.11</v>
      </c>
      <c r="D56" s="6">
        <v>0.35</v>
      </c>
      <c r="E56" s="6" t="s">
        <v>88</v>
      </c>
      <c r="F56" s="6">
        <v>1</v>
      </c>
    </row>
    <row r="58" spans="1:6" x14ac:dyDescent="0.25">
      <c r="A58" s="1" t="s">
        <v>91</v>
      </c>
      <c r="B58" s="14">
        <v>1.63313129818789</v>
      </c>
      <c r="C58" s="12">
        <v>0.56052257747919798</v>
      </c>
      <c r="D58" s="12">
        <v>0.36432284108837198</v>
      </c>
      <c r="E58" s="13">
        <v>515</v>
      </c>
      <c r="F58" s="13">
        <v>85</v>
      </c>
    </row>
    <row r="59" spans="1:6" x14ac:dyDescent="0.25">
      <c r="A59" s="1" t="s">
        <v>92</v>
      </c>
      <c r="B59" s="14">
        <f>1528333.46/1000000</f>
        <v>1.52833346</v>
      </c>
      <c r="C59" s="12">
        <v>0.44</v>
      </c>
      <c r="D59" s="12">
        <v>0.35</v>
      </c>
      <c r="E59" s="13">
        <v>770</v>
      </c>
      <c r="F59" s="13">
        <v>33</v>
      </c>
    </row>
    <row r="60" spans="1:6" x14ac:dyDescent="0.25">
      <c r="A60" s="1" t="s">
        <v>93</v>
      </c>
      <c r="B60" s="14">
        <f>1101389.31/1000000</f>
        <v>1.1013893100000001</v>
      </c>
      <c r="C60" s="12">
        <v>-0.06</v>
      </c>
      <c r="D60" s="12">
        <v>0.25</v>
      </c>
      <c r="E60" s="13">
        <v>651</v>
      </c>
      <c r="F60" s="13">
        <v>3</v>
      </c>
    </row>
    <row r="61" spans="1:6" s="5" customFormat="1" x14ac:dyDescent="0.25">
      <c r="A61" s="4" t="s">
        <v>94</v>
      </c>
      <c r="B61" s="20">
        <v>2.5097999999999998</v>
      </c>
      <c r="C61" s="21">
        <v>0.88</v>
      </c>
      <c r="D61" s="21">
        <v>0.33</v>
      </c>
      <c r="E61" s="22">
        <v>286</v>
      </c>
      <c r="F61" s="22">
        <v>1</v>
      </c>
    </row>
    <row r="62" spans="1:6" x14ac:dyDescent="0.25">
      <c r="C62" s="12"/>
      <c r="D62" s="12"/>
      <c r="E62" s="13"/>
      <c r="F62" s="13"/>
    </row>
    <row r="63" spans="1:6" x14ac:dyDescent="0.25">
      <c r="A63" s="1" t="s">
        <v>95</v>
      </c>
      <c r="B63" s="14">
        <v>2.4412904596786</v>
      </c>
      <c r="C63" s="12">
        <v>1.0231938028694101</v>
      </c>
      <c r="D63" s="12">
        <v>0.25706531434239799</v>
      </c>
      <c r="E63" s="13">
        <v>307</v>
      </c>
      <c r="F63" s="13">
        <v>75</v>
      </c>
    </row>
    <row r="64" spans="1:6" x14ac:dyDescent="0.25">
      <c r="A64" s="1" t="s">
        <v>96</v>
      </c>
      <c r="B64" s="14">
        <v>3.6303131099999999</v>
      </c>
      <c r="C64" s="12">
        <v>1.36</v>
      </c>
      <c r="D64" s="12">
        <v>0.2</v>
      </c>
      <c r="E64" s="13">
        <v>260</v>
      </c>
      <c r="F64" s="13">
        <v>27</v>
      </c>
    </row>
    <row r="65" spans="1:6" x14ac:dyDescent="0.25">
      <c r="A65" s="1" t="s">
        <v>97</v>
      </c>
      <c r="B65" s="14">
        <v>1.54471654</v>
      </c>
      <c r="C65" s="12">
        <v>0.61</v>
      </c>
      <c r="D65" s="12">
        <v>0.13</v>
      </c>
      <c r="E65" s="13">
        <v>142</v>
      </c>
      <c r="F65" s="13">
        <v>5</v>
      </c>
    </row>
    <row r="66" spans="1:6" s="5" customFormat="1" x14ac:dyDescent="0.25">
      <c r="A66" s="4" t="s">
        <v>98</v>
      </c>
      <c r="B66" s="20">
        <v>5.6326999999999998</v>
      </c>
      <c r="C66" s="21">
        <v>1.5</v>
      </c>
      <c r="D66" s="21">
        <v>0.36</v>
      </c>
      <c r="E66" s="22">
        <v>184</v>
      </c>
      <c r="F66" s="22">
        <v>1</v>
      </c>
    </row>
    <row r="67" spans="1:6" x14ac:dyDescent="0.25">
      <c r="C67" s="12"/>
      <c r="D67" s="12"/>
      <c r="E67" s="13"/>
      <c r="F67" s="13"/>
    </row>
    <row r="68" spans="1:6" x14ac:dyDescent="0.25">
      <c r="C68" s="12"/>
      <c r="D68" s="12"/>
      <c r="E68" s="13"/>
      <c r="F68" s="13"/>
    </row>
    <row r="69" spans="1:6" x14ac:dyDescent="0.25">
      <c r="C69" s="12"/>
      <c r="D69" s="12"/>
      <c r="E69" s="13"/>
      <c r="F69" s="13"/>
    </row>
  </sheetData>
  <autoFilter ref="A1:A56" xr:uid="{46F3B01C-1555-492B-9AAD-D4977187960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MSI-PC</cp:lastModifiedBy>
  <dcterms:created xsi:type="dcterms:W3CDTF">2015-06-05T18:19:34Z</dcterms:created>
  <dcterms:modified xsi:type="dcterms:W3CDTF">2020-02-25T14:52:42Z</dcterms:modified>
</cp:coreProperties>
</file>