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a\Dropbox\UFMG\Submissão de Artigos\MATRIX\Simulações\Data and R\"/>
    </mc:Choice>
  </mc:AlternateContent>
  <bookViews>
    <workbookView xWindow="7440" yWindow="0" windowWidth="27870" windowHeight="12795" activeTab="3"/>
  </bookViews>
  <sheets>
    <sheet name="Aux" sheetId="5" r:id="rId1"/>
    <sheet name="MHCL" sheetId="4" r:id="rId2"/>
    <sheet name="MATRIX" sheetId="1" r:id="rId3"/>
    <sheet name="RPL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2" l="1"/>
  <c r="L39" i="2"/>
  <c r="L15" i="2"/>
  <c r="L3" i="2"/>
  <c r="L4" i="2"/>
  <c r="L23" i="2" l="1"/>
  <c r="K47" i="2" l="1"/>
  <c r="J47" i="2"/>
  <c r="I47" i="2"/>
  <c r="H47" i="2"/>
  <c r="G47" i="2"/>
  <c r="F47" i="2"/>
  <c r="E47" i="2"/>
  <c r="D47" i="2"/>
  <c r="C47" i="2"/>
  <c r="B47" i="2"/>
  <c r="K27" i="2"/>
  <c r="J27" i="2"/>
  <c r="I27" i="2"/>
  <c r="H27" i="2"/>
  <c r="G27" i="2"/>
  <c r="F27" i="2"/>
  <c r="E27" i="2"/>
  <c r="D27" i="2"/>
  <c r="C27" i="2"/>
  <c r="B27" i="2"/>
  <c r="L22" i="4" l="1"/>
  <c r="L20" i="4"/>
  <c r="B34" i="4"/>
  <c r="K34" i="4"/>
  <c r="J34" i="4"/>
  <c r="I34" i="4"/>
  <c r="H34" i="4"/>
  <c r="G34" i="4"/>
  <c r="F34" i="4"/>
  <c r="E34" i="4"/>
  <c r="D34" i="4"/>
  <c r="C34" i="4"/>
  <c r="M34" i="4"/>
  <c r="B33" i="4"/>
  <c r="B32" i="4"/>
  <c r="B31" i="4"/>
  <c r="B30" i="4"/>
  <c r="B29" i="4"/>
  <c r="B28" i="4"/>
  <c r="B27" i="4"/>
  <c r="K33" i="4"/>
  <c r="J33" i="4"/>
  <c r="I33" i="4"/>
  <c r="H33" i="4"/>
  <c r="G33" i="4"/>
  <c r="F33" i="4"/>
  <c r="E33" i="4"/>
  <c r="D33" i="4"/>
  <c r="C33" i="4"/>
  <c r="M33" i="4"/>
  <c r="K32" i="4"/>
  <c r="J32" i="4"/>
  <c r="I32" i="4"/>
  <c r="H32" i="4"/>
  <c r="G32" i="4"/>
  <c r="F32" i="4"/>
  <c r="E32" i="4"/>
  <c r="D32" i="4"/>
  <c r="C32" i="4"/>
  <c r="M32" i="4"/>
  <c r="K27" i="1"/>
  <c r="J27" i="1"/>
  <c r="I27" i="1"/>
  <c r="H27" i="1"/>
  <c r="G27" i="1"/>
  <c r="F27" i="1"/>
  <c r="E27" i="1"/>
  <c r="D27" i="1"/>
  <c r="C27" i="1"/>
  <c r="B27" i="1"/>
  <c r="M27" i="1" s="1"/>
  <c r="L4" i="5"/>
  <c r="C14" i="5" s="1"/>
  <c r="L11" i="5"/>
  <c r="J14" i="5" s="1"/>
  <c r="L10" i="5"/>
  <c r="I14" i="5" s="1"/>
  <c r="L9" i="5"/>
  <c r="H14" i="5" s="1"/>
  <c r="L8" i="5"/>
  <c r="G14" i="5" s="1"/>
  <c r="L7" i="5"/>
  <c r="F14" i="5" s="1"/>
  <c r="L6" i="5"/>
  <c r="E14" i="5" s="1"/>
  <c r="L5" i="5"/>
  <c r="D14" i="5" s="1"/>
  <c r="L3" i="5"/>
  <c r="B14" i="5" s="1"/>
  <c r="L2" i="5"/>
  <c r="A14" i="5" s="1"/>
  <c r="O34" i="4" l="1"/>
  <c r="N34" i="4"/>
  <c r="L34" i="4"/>
  <c r="O33" i="4"/>
  <c r="N33" i="4"/>
  <c r="L33" i="4"/>
  <c r="O32" i="4"/>
  <c r="N32" i="4"/>
  <c r="L32" i="4"/>
  <c r="O27" i="1"/>
  <c r="N27" i="1"/>
  <c r="L27" i="1"/>
  <c r="L43" i="4"/>
  <c r="L39" i="4"/>
  <c r="K47" i="4"/>
  <c r="J47" i="4"/>
  <c r="I47" i="4"/>
  <c r="H47" i="4"/>
  <c r="G47" i="4"/>
  <c r="F47" i="4"/>
  <c r="E47" i="4"/>
  <c r="D47" i="4"/>
  <c r="C47" i="4"/>
  <c r="B47" i="4"/>
  <c r="M47" i="4" s="1"/>
  <c r="O47" i="4" l="1"/>
  <c r="N47" i="4"/>
  <c r="L47" i="4"/>
  <c r="K35" i="4"/>
  <c r="J35" i="4"/>
  <c r="I35" i="4"/>
  <c r="H35" i="4"/>
  <c r="G35" i="4"/>
  <c r="F35" i="4"/>
  <c r="E35" i="4"/>
  <c r="D35" i="4"/>
  <c r="C35" i="4"/>
  <c r="B35" i="4"/>
  <c r="K31" i="4"/>
  <c r="J31" i="4"/>
  <c r="I31" i="4"/>
  <c r="H31" i="4"/>
  <c r="G31" i="4"/>
  <c r="F31" i="4"/>
  <c r="E31" i="4"/>
  <c r="D31" i="4"/>
  <c r="C31" i="4"/>
  <c r="K30" i="4"/>
  <c r="J30" i="4"/>
  <c r="I30" i="4"/>
  <c r="H30" i="4"/>
  <c r="G30" i="4"/>
  <c r="F30" i="4"/>
  <c r="E30" i="4"/>
  <c r="D30" i="4"/>
  <c r="C30" i="4"/>
  <c r="K29" i="4"/>
  <c r="J29" i="4"/>
  <c r="I29" i="4"/>
  <c r="H29" i="4"/>
  <c r="G29" i="4"/>
  <c r="F29" i="4"/>
  <c r="E29" i="4"/>
  <c r="D29" i="4"/>
  <c r="C29" i="4"/>
  <c r="K28" i="4"/>
  <c r="J28" i="4"/>
  <c r="I28" i="4"/>
  <c r="H28" i="4"/>
  <c r="G28" i="4"/>
  <c r="F28" i="4"/>
  <c r="E28" i="4"/>
  <c r="D28" i="4"/>
  <c r="C28" i="4"/>
  <c r="K27" i="4"/>
  <c r="J27" i="4"/>
  <c r="I27" i="4"/>
  <c r="H27" i="4"/>
  <c r="G27" i="4"/>
  <c r="F27" i="4"/>
  <c r="E27" i="4"/>
  <c r="D27" i="4"/>
  <c r="C27" i="4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35" i="1"/>
  <c r="K34" i="1"/>
  <c r="K33" i="1"/>
  <c r="K32" i="1"/>
  <c r="K31" i="1"/>
  <c r="K30" i="1"/>
  <c r="K29" i="1"/>
  <c r="K28" i="1"/>
  <c r="J35" i="1"/>
  <c r="J34" i="1"/>
  <c r="J33" i="1"/>
  <c r="J32" i="1"/>
  <c r="J31" i="1"/>
  <c r="J30" i="1"/>
  <c r="J29" i="1"/>
  <c r="J28" i="1"/>
  <c r="I35" i="1"/>
  <c r="I34" i="1"/>
  <c r="I33" i="1"/>
  <c r="I32" i="1"/>
  <c r="I31" i="1"/>
  <c r="I30" i="1"/>
  <c r="I29" i="1"/>
  <c r="I28" i="1"/>
  <c r="H35" i="1"/>
  <c r="H34" i="1"/>
  <c r="H33" i="1"/>
  <c r="H32" i="1"/>
  <c r="H31" i="1"/>
  <c r="H30" i="1"/>
  <c r="H29" i="1"/>
  <c r="H28" i="1"/>
  <c r="G35" i="1"/>
  <c r="G34" i="1"/>
  <c r="G33" i="1"/>
  <c r="G32" i="1"/>
  <c r="G31" i="1"/>
  <c r="G30" i="1"/>
  <c r="G29" i="1"/>
  <c r="G28" i="1"/>
  <c r="F35" i="1"/>
  <c r="F34" i="1"/>
  <c r="F33" i="1"/>
  <c r="F32" i="1"/>
  <c r="F31" i="1"/>
  <c r="F30" i="1"/>
  <c r="F29" i="1"/>
  <c r="F28" i="1"/>
  <c r="E35" i="1"/>
  <c r="E34" i="1"/>
  <c r="E33" i="1"/>
  <c r="E32" i="1"/>
  <c r="E31" i="1"/>
  <c r="E30" i="1"/>
  <c r="E29" i="1"/>
  <c r="E28" i="1"/>
  <c r="D35" i="1"/>
  <c r="D34" i="1"/>
  <c r="D33" i="1"/>
  <c r="D32" i="1"/>
  <c r="D31" i="1"/>
  <c r="D30" i="1"/>
  <c r="D29" i="1"/>
  <c r="D28" i="1"/>
  <c r="C35" i="1"/>
  <c r="C34" i="1"/>
  <c r="C33" i="1"/>
  <c r="C32" i="1"/>
  <c r="C31" i="1"/>
  <c r="C30" i="1"/>
  <c r="C29" i="1"/>
  <c r="C28" i="1"/>
  <c r="B35" i="1"/>
  <c r="B34" i="1"/>
  <c r="B33" i="1"/>
  <c r="B32" i="1"/>
  <c r="B31" i="1"/>
  <c r="B30" i="1"/>
  <c r="B29" i="1"/>
  <c r="B28" i="1"/>
  <c r="L29" i="4" l="1"/>
  <c r="L29" i="2"/>
  <c r="M30" i="2"/>
  <c r="N30" i="2" s="1"/>
  <c r="L33" i="2"/>
  <c r="M34" i="2"/>
  <c r="N34" i="2" s="1"/>
  <c r="M27" i="2"/>
  <c r="N27" i="2" s="1"/>
  <c r="M31" i="2"/>
  <c r="N31" i="2" s="1"/>
  <c r="M35" i="2"/>
  <c r="O35" i="2" s="1"/>
  <c r="M28" i="2"/>
  <c r="O28" i="2" s="1"/>
  <c r="M32" i="2"/>
  <c r="O32" i="2" s="1"/>
  <c r="M29" i="4"/>
  <c r="O29" i="4" s="1"/>
  <c r="M30" i="4"/>
  <c r="O30" i="4" s="1"/>
  <c r="M31" i="4"/>
  <c r="O31" i="4" s="1"/>
  <c r="M35" i="4"/>
  <c r="N35" i="4" s="1"/>
  <c r="M27" i="4"/>
  <c r="N27" i="4" s="1"/>
  <c r="L28" i="4"/>
  <c r="M28" i="4"/>
  <c r="L27" i="4"/>
  <c r="L31" i="4"/>
  <c r="L35" i="4"/>
  <c r="L30" i="4"/>
  <c r="M29" i="2"/>
  <c r="M33" i="2"/>
  <c r="L28" i="2"/>
  <c r="L32" i="2"/>
  <c r="L27" i="2"/>
  <c r="L31" i="2"/>
  <c r="L35" i="2"/>
  <c r="L30" i="2"/>
  <c r="L34" i="2"/>
  <c r="N32" i="2" l="1"/>
  <c r="O30" i="2"/>
  <c r="O27" i="2"/>
  <c r="O34" i="2"/>
  <c r="N29" i="4"/>
  <c r="O27" i="4"/>
  <c r="N30" i="4"/>
  <c r="O31" i="2"/>
  <c r="N28" i="2"/>
  <c r="N35" i="2"/>
  <c r="N31" i="4"/>
  <c r="O35" i="4"/>
  <c r="O28" i="4"/>
  <c r="N28" i="4"/>
  <c r="N29" i="2"/>
  <c r="O29" i="2"/>
  <c r="O33" i="2"/>
  <c r="N33" i="2"/>
  <c r="K47" i="1"/>
  <c r="L39" i="1" l="1"/>
  <c r="J47" i="1" l="1"/>
  <c r="I47" i="1"/>
  <c r="H47" i="1"/>
  <c r="G47" i="1"/>
  <c r="F47" i="1"/>
  <c r="E47" i="1"/>
  <c r="D47" i="1"/>
  <c r="C47" i="1"/>
  <c r="B47" i="1"/>
  <c r="L43" i="1"/>
  <c r="L23" i="4"/>
  <c r="L21" i="4"/>
  <c r="L19" i="4"/>
  <c r="L18" i="4"/>
  <c r="L17" i="4"/>
  <c r="L16" i="4"/>
  <c r="L15" i="4"/>
  <c r="L11" i="4"/>
  <c r="L10" i="4"/>
  <c r="L9" i="4"/>
  <c r="L8" i="4"/>
  <c r="L7" i="4"/>
  <c r="L6" i="4"/>
  <c r="L5" i="4"/>
  <c r="L4" i="4"/>
  <c r="L3" i="4"/>
  <c r="L22" i="2"/>
  <c r="L21" i="2"/>
  <c r="L20" i="2"/>
  <c r="L19" i="2"/>
  <c r="L18" i="2"/>
  <c r="L17" i="2"/>
  <c r="L16" i="2"/>
  <c r="L11" i="2"/>
  <c r="L10" i="2"/>
  <c r="L9" i="2"/>
  <c r="L8" i="2"/>
  <c r="L7" i="2"/>
  <c r="L6" i="2"/>
  <c r="L5" i="2"/>
  <c r="L23" i="1"/>
  <c r="L22" i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  <c r="L3" i="1"/>
  <c r="M28" i="1" l="1"/>
  <c r="O28" i="1" s="1"/>
  <c r="L28" i="1"/>
  <c r="M29" i="1"/>
  <c r="O29" i="1" s="1"/>
  <c r="L29" i="1"/>
  <c r="M47" i="1"/>
  <c r="O47" i="1" s="1"/>
  <c r="L47" i="1"/>
  <c r="L34" i="1"/>
  <c r="M34" i="1"/>
  <c r="O34" i="1" s="1"/>
  <c r="L35" i="1"/>
  <c r="M35" i="1"/>
  <c r="O35" i="1" s="1"/>
  <c r="L33" i="1"/>
  <c r="M33" i="1"/>
  <c r="O33" i="1" s="1"/>
  <c r="M31" i="1"/>
  <c r="O31" i="1" s="1"/>
  <c r="L31" i="1"/>
  <c r="M32" i="1"/>
  <c r="O32" i="1" s="1"/>
  <c r="L32" i="1"/>
  <c r="M30" i="1"/>
  <c r="O30" i="1" s="1"/>
  <c r="L30" i="1"/>
  <c r="M47" i="2"/>
  <c r="O47" i="2" s="1"/>
  <c r="L47" i="2"/>
  <c r="N47" i="2" l="1"/>
  <c r="N35" i="1"/>
  <c r="N34" i="1"/>
  <c r="N30" i="1"/>
  <c r="N33" i="1"/>
  <c r="N31" i="1"/>
  <c r="N32" i="1"/>
  <c r="N28" i="1"/>
  <c r="N29" i="1"/>
  <c r="N47" i="1"/>
</calcChain>
</file>

<file path=xl/sharedStrings.xml><?xml version="1.0" encoding="utf-8"?>
<sst xmlns="http://schemas.openxmlformats.org/spreadsheetml/2006/main" count="351" uniqueCount="51">
  <si>
    <t>MATRIX</t>
  </si>
  <si>
    <t>Recebidas</t>
  </si>
  <si>
    <t>Topo 1</t>
  </si>
  <si>
    <t>Topo 2</t>
  </si>
  <si>
    <t>Topo 3</t>
  </si>
  <si>
    <t>Topo 4</t>
  </si>
  <si>
    <t>Topo 5</t>
  </si>
  <si>
    <t>Topo 6</t>
  </si>
  <si>
    <t>Topo 7</t>
  </si>
  <si>
    <t>Topo 8</t>
  </si>
  <si>
    <t>Topo 9</t>
  </si>
  <si>
    <t>Topo 10</t>
  </si>
  <si>
    <t>MÉDIA</t>
  </si>
  <si>
    <t>1 5 15</t>
  </si>
  <si>
    <t>1 15 25</t>
  </si>
  <si>
    <t>1 35 45</t>
  </si>
  <si>
    <t>5 5 15</t>
  </si>
  <si>
    <t>5 15 25</t>
  </si>
  <si>
    <t>5 35 45</t>
  </si>
  <si>
    <t>10 5 15</t>
  </si>
  <si>
    <t>10 15 25</t>
  </si>
  <si>
    <t>10 35 45</t>
  </si>
  <si>
    <t>Enviadas</t>
  </si>
  <si>
    <t>Taxa</t>
  </si>
  <si>
    <t>DP</t>
  </si>
  <si>
    <t>IC MIN</t>
  </si>
  <si>
    <t>IC MAX</t>
  </si>
  <si>
    <t>Sem falha</t>
  </si>
  <si>
    <t>RPL</t>
  </si>
  <si>
    <t>topo: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</si>
  <si>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</si>
  <si>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</si>
  <si>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</si>
  <si>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</si>
  <si>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</si>
  <si>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</si>
  <si>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</si>
  <si>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</si>
  <si>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</si>
  <si>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</si>
  <si>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topo1</t>
  </si>
  <si>
    <t>topo2</t>
  </si>
  <si>
    <t>topo3</t>
  </si>
  <si>
    <t>topo4</t>
  </si>
  <si>
    <t>topo5</t>
  </si>
  <si>
    <t>topo6</t>
  </si>
  <si>
    <t>topo7</t>
  </si>
  <si>
    <t>topo8</t>
  </si>
  <si>
    <t>topo9</t>
  </si>
  <si>
    <t>topo10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</si>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</sst>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G31" sqref="G31"/>
    </sheetView>
  </sheetViews>
  <sheetFormatPr defaultRowHeight="15" x14ac:dyDescent="0.25"/>
  <sheetData>
    <row r="1" spans="1:12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50</v>
      </c>
    </row>
    <row r="2" spans="1:12" x14ac:dyDescent="0.25">
      <c r="A2" t="s">
        <v>40</v>
      </c>
      <c r="B2">
        <v>960</v>
      </c>
      <c r="C2">
        <v>969</v>
      </c>
      <c r="D2">
        <v>957</v>
      </c>
      <c r="E2">
        <v>978</v>
      </c>
      <c r="F2">
        <v>941</v>
      </c>
      <c r="G2">
        <v>955</v>
      </c>
      <c r="H2">
        <v>928</v>
      </c>
      <c r="I2">
        <v>951</v>
      </c>
      <c r="J2">
        <v>950</v>
      </c>
      <c r="K2">
        <v>947</v>
      </c>
      <c r="L2">
        <f t="shared" ref="L2:L11" si="0">AVERAGE(B2:K2)</f>
        <v>953.6</v>
      </c>
    </row>
    <row r="3" spans="1:12" x14ac:dyDescent="0.25">
      <c r="A3" t="s">
        <v>41</v>
      </c>
      <c r="B3">
        <v>935</v>
      </c>
      <c r="C3">
        <v>953</v>
      </c>
      <c r="D3">
        <v>950</v>
      </c>
      <c r="E3">
        <v>930</v>
      </c>
      <c r="F3">
        <v>977</v>
      </c>
      <c r="G3">
        <v>926</v>
      </c>
      <c r="H3">
        <v>930</v>
      </c>
      <c r="I3">
        <v>929</v>
      </c>
      <c r="J3">
        <v>964</v>
      </c>
      <c r="K3">
        <v>933</v>
      </c>
      <c r="L3">
        <f t="shared" si="0"/>
        <v>942.7</v>
      </c>
    </row>
    <row r="4" spans="1:12" x14ac:dyDescent="0.25">
      <c r="A4" t="s">
        <v>42</v>
      </c>
      <c r="B4">
        <v>936</v>
      </c>
      <c r="C4">
        <v>976</v>
      </c>
      <c r="D4">
        <v>973</v>
      </c>
      <c r="E4">
        <v>943</v>
      </c>
      <c r="F4">
        <v>967</v>
      </c>
      <c r="G4">
        <v>953</v>
      </c>
      <c r="H4">
        <v>959</v>
      </c>
      <c r="I4">
        <v>946</v>
      </c>
      <c r="J4">
        <v>971</v>
      </c>
      <c r="K4">
        <v>952</v>
      </c>
      <c r="L4">
        <f t="shared" si="0"/>
        <v>957.6</v>
      </c>
    </row>
    <row r="5" spans="1:12" x14ac:dyDescent="0.25">
      <c r="A5" t="s">
        <v>43</v>
      </c>
      <c r="B5">
        <v>952</v>
      </c>
      <c r="C5">
        <v>957</v>
      </c>
      <c r="D5">
        <v>930</v>
      </c>
      <c r="E5">
        <v>961</v>
      </c>
      <c r="F5">
        <v>967</v>
      </c>
      <c r="G5">
        <v>919</v>
      </c>
      <c r="H5">
        <v>977</v>
      </c>
      <c r="I5">
        <v>929</v>
      </c>
      <c r="J5">
        <v>946</v>
      </c>
      <c r="K5">
        <v>939</v>
      </c>
      <c r="L5">
        <f t="shared" si="0"/>
        <v>947.7</v>
      </c>
    </row>
    <row r="6" spans="1:12" x14ac:dyDescent="0.25">
      <c r="A6" t="s">
        <v>44</v>
      </c>
      <c r="B6">
        <v>962</v>
      </c>
      <c r="C6">
        <v>935</v>
      </c>
      <c r="D6">
        <v>983</v>
      </c>
      <c r="E6">
        <v>948</v>
      </c>
      <c r="F6">
        <v>963</v>
      </c>
      <c r="G6">
        <v>960</v>
      </c>
      <c r="H6">
        <v>942</v>
      </c>
      <c r="I6">
        <v>945</v>
      </c>
      <c r="J6">
        <v>941</v>
      </c>
      <c r="K6">
        <v>926</v>
      </c>
      <c r="L6">
        <f t="shared" si="0"/>
        <v>950.5</v>
      </c>
    </row>
    <row r="7" spans="1:12" x14ac:dyDescent="0.25">
      <c r="A7" t="s">
        <v>45</v>
      </c>
      <c r="B7">
        <v>952</v>
      </c>
      <c r="C7">
        <v>932</v>
      </c>
      <c r="D7">
        <v>928</v>
      </c>
      <c r="E7">
        <v>955</v>
      </c>
      <c r="F7">
        <v>941</v>
      </c>
      <c r="G7">
        <v>958</v>
      </c>
      <c r="H7">
        <v>947</v>
      </c>
      <c r="I7">
        <v>977</v>
      </c>
      <c r="J7">
        <v>933</v>
      </c>
      <c r="K7">
        <v>918</v>
      </c>
      <c r="L7">
        <f t="shared" si="0"/>
        <v>944.1</v>
      </c>
    </row>
    <row r="8" spans="1:12" x14ac:dyDescent="0.25">
      <c r="A8" t="s">
        <v>46</v>
      </c>
      <c r="B8">
        <v>942</v>
      </c>
      <c r="C8">
        <v>918</v>
      </c>
      <c r="D8">
        <v>948</v>
      </c>
      <c r="E8">
        <v>954</v>
      </c>
      <c r="F8">
        <v>976</v>
      </c>
      <c r="G8">
        <v>938</v>
      </c>
      <c r="H8">
        <v>939</v>
      </c>
      <c r="I8">
        <v>926</v>
      </c>
      <c r="J8">
        <v>969</v>
      </c>
      <c r="K8">
        <v>974</v>
      </c>
      <c r="L8">
        <f t="shared" si="0"/>
        <v>948.4</v>
      </c>
    </row>
    <row r="9" spans="1:12" x14ac:dyDescent="0.25">
      <c r="A9" t="s">
        <v>47</v>
      </c>
      <c r="B9">
        <v>958</v>
      </c>
      <c r="C9">
        <v>948</v>
      </c>
      <c r="D9">
        <v>929</v>
      </c>
      <c r="E9">
        <v>981</v>
      </c>
      <c r="F9">
        <v>938</v>
      </c>
      <c r="G9">
        <v>934</v>
      </c>
      <c r="H9">
        <v>952</v>
      </c>
      <c r="I9">
        <v>953</v>
      </c>
      <c r="J9">
        <v>976</v>
      </c>
      <c r="K9">
        <v>966</v>
      </c>
      <c r="L9">
        <f t="shared" si="0"/>
        <v>953.5</v>
      </c>
    </row>
    <row r="10" spans="1:12" x14ac:dyDescent="0.25">
      <c r="A10" t="s">
        <v>48</v>
      </c>
      <c r="B10">
        <v>868</v>
      </c>
      <c r="C10">
        <v>904</v>
      </c>
      <c r="D10">
        <v>875</v>
      </c>
      <c r="E10">
        <v>877</v>
      </c>
      <c r="F10">
        <v>853</v>
      </c>
      <c r="G10">
        <v>887</v>
      </c>
      <c r="H10">
        <v>847</v>
      </c>
      <c r="I10">
        <v>884</v>
      </c>
      <c r="J10">
        <v>825</v>
      </c>
      <c r="K10">
        <v>891</v>
      </c>
      <c r="L10">
        <f t="shared" si="0"/>
        <v>871.1</v>
      </c>
    </row>
    <row r="11" spans="1:12" x14ac:dyDescent="0.25">
      <c r="A11" t="s">
        <v>49</v>
      </c>
      <c r="B11">
        <v>976</v>
      </c>
      <c r="C11">
        <v>965</v>
      </c>
      <c r="D11">
        <v>930</v>
      </c>
      <c r="E11">
        <v>954</v>
      </c>
      <c r="F11">
        <v>949</v>
      </c>
      <c r="G11">
        <v>934</v>
      </c>
      <c r="H11">
        <v>947</v>
      </c>
      <c r="I11">
        <v>959</v>
      </c>
      <c r="J11">
        <v>953</v>
      </c>
      <c r="K11">
        <v>965</v>
      </c>
      <c r="L11">
        <f t="shared" si="0"/>
        <v>953.2</v>
      </c>
    </row>
    <row r="14" spans="1:12" x14ac:dyDescent="0.25">
      <c r="A14">
        <f>L2</f>
        <v>953.6</v>
      </c>
      <c r="B14">
        <f>L3</f>
        <v>942.7</v>
      </c>
      <c r="C14">
        <f>L4</f>
        <v>957.6</v>
      </c>
      <c r="D14">
        <f>L5</f>
        <v>947.7</v>
      </c>
      <c r="E14">
        <f>L6</f>
        <v>950.5</v>
      </c>
      <c r="F14">
        <f>L7</f>
        <v>944.1</v>
      </c>
      <c r="G14">
        <f>L8</f>
        <v>948.4</v>
      </c>
      <c r="H14">
        <f>L9</f>
        <v>953.5</v>
      </c>
      <c r="I14">
        <f>L10</f>
        <v>871.1</v>
      </c>
      <c r="J14">
        <f>L11</f>
        <v>953.2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workbookViewId="0">
      <selection activeCell="B43" sqref="B43:K43"/>
    </sheetView>
  </sheetViews>
  <sheetFormatPr defaultRowHeight="15" x14ac:dyDescent="0.25"/>
  <sheetData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  <c r="N2" s="1"/>
      <c r="O2" s="1"/>
    </row>
    <row r="3" spans="1:15" x14ac:dyDescent="0.25">
      <c r="A3" s="1" t="s">
        <v>13</v>
      </c>
      <c r="B3" s="2">
        <v>946.8</v>
      </c>
      <c r="C3" s="2">
        <v>944.9</v>
      </c>
      <c r="D3" s="2">
        <v>936.7</v>
      </c>
      <c r="E3" s="2">
        <v>937.4</v>
      </c>
      <c r="F3" s="2">
        <v>934.4</v>
      </c>
      <c r="G3" s="2">
        <v>943.9</v>
      </c>
      <c r="H3" s="2">
        <v>941.6</v>
      </c>
      <c r="I3" s="2">
        <v>939</v>
      </c>
      <c r="J3" s="2">
        <v>875.3</v>
      </c>
      <c r="K3" s="2">
        <v>950</v>
      </c>
      <c r="L3">
        <f t="shared" ref="L3:L11" si="0">AVERAGE(B3:K3)</f>
        <v>935</v>
      </c>
    </row>
    <row r="4" spans="1:15" x14ac:dyDescent="0.25">
      <c r="A4" s="1" t="s">
        <v>14</v>
      </c>
      <c r="B4" s="3">
        <v>928.9</v>
      </c>
      <c r="C4" s="3">
        <v>931.4</v>
      </c>
      <c r="D4" s="3">
        <v>929.4</v>
      </c>
      <c r="E4" s="3">
        <v>930.6</v>
      </c>
      <c r="F4" s="3">
        <v>925</v>
      </c>
      <c r="G4" s="3">
        <v>934.8</v>
      </c>
      <c r="H4" s="3">
        <v>939.1</v>
      </c>
      <c r="I4" s="3">
        <v>925.3</v>
      </c>
      <c r="J4" s="3">
        <v>870.8</v>
      </c>
      <c r="K4" s="3">
        <v>927</v>
      </c>
      <c r="L4">
        <f t="shared" si="0"/>
        <v>924.2299999999999</v>
      </c>
    </row>
    <row r="5" spans="1:15" x14ac:dyDescent="0.25">
      <c r="A5" s="1" t="s">
        <v>15</v>
      </c>
      <c r="B5" s="3">
        <v>918.8</v>
      </c>
      <c r="C5" s="3">
        <v>930</v>
      </c>
      <c r="D5" s="3">
        <v>902.7</v>
      </c>
      <c r="E5" s="3">
        <v>907.6</v>
      </c>
      <c r="F5" s="3">
        <v>919.7</v>
      </c>
      <c r="G5" s="3">
        <v>916.6</v>
      </c>
      <c r="H5" s="3">
        <v>915.9</v>
      </c>
      <c r="I5" s="3">
        <v>915.2</v>
      </c>
      <c r="J5" s="3">
        <v>856.3</v>
      </c>
      <c r="K5" s="3">
        <v>923.1</v>
      </c>
      <c r="L5">
        <f t="shared" si="0"/>
        <v>910.58999999999992</v>
      </c>
    </row>
    <row r="6" spans="1:15" x14ac:dyDescent="0.25">
      <c r="A6" s="1" t="s">
        <v>16</v>
      </c>
      <c r="B6" s="3">
        <v>936.9</v>
      </c>
      <c r="C6" s="3">
        <v>944.9</v>
      </c>
      <c r="D6" s="3">
        <v>939.7</v>
      </c>
      <c r="E6" s="3">
        <v>924.4</v>
      </c>
      <c r="F6" s="3">
        <v>926.1</v>
      </c>
      <c r="G6" s="3">
        <v>921.6</v>
      </c>
      <c r="H6" s="3">
        <v>938.9</v>
      </c>
      <c r="I6" s="3">
        <v>927.5</v>
      </c>
      <c r="J6" s="3">
        <v>858.8</v>
      </c>
      <c r="K6" s="3">
        <v>932.6</v>
      </c>
      <c r="L6">
        <f t="shared" si="0"/>
        <v>925.14</v>
      </c>
    </row>
    <row r="7" spans="1:15" x14ac:dyDescent="0.25">
      <c r="A7" s="1" t="s">
        <v>17</v>
      </c>
      <c r="B7" s="3">
        <v>911.7</v>
      </c>
      <c r="C7" s="3">
        <v>906.5</v>
      </c>
      <c r="D7" s="3">
        <v>909.6</v>
      </c>
      <c r="E7" s="3">
        <v>911</v>
      </c>
      <c r="F7" s="3">
        <v>899.4</v>
      </c>
      <c r="G7" s="3">
        <v>903.1</v>
      </c>
      <c r="H7" s="3">
        <v>897.9</v>
      </c>
      <c r="I7" s="3">
        <v>912.8</v>
      </c>
      <c r="J7" s="3">
        <v>851.9</v>
      </c>
      <c r="K7" s="3">
        <v>899.7</v>
      </c>
      <c r="L7">
        <f t="shared" si="0"/>
        <v>900.36</v>
      </c>
    </row>
    <row r="8" spans="1:15" x14ac:dyDescent="0.25">
      <c r="A8" s="1" t="s">
        <v>18</v>
      </c>
      <c r="B8">
        <v>874.2</v>
      </c>
      <c r="C8">
        <v>867.4</v>
      </c>
      <c r="D8">
        <v>846.4</v>
      </c>
      <c r="E8">
        <v>842.1</v>
      </c>
      <c r="F8">
        <v>855.9</v>
      </c>
      <c r="G8">
        <v>849.8</v>
      </c>
      <c r="H8">
        <v>856.7</v>
      </c>
      <c r="I8">
        <v>860.3</v>
      </c>
      <c r="J8">
        <v>798.7</v>
      </c>
      <c r="K8">
        <v>842.7</v>
      </c>
      <c r="L8">
        <f>AVERAGE(B9:K9)</f>
        <v>905.58000000000015</v>
      </c>
    </row>
    <row r="9" spans="1:15" x14ac:dyDescent="0.25">
      <c r="A9" s="1" t="s">
        <v>19</v>
      </c>
      <c r="B9" s="3">
        <v>909.7</v>
      </c>
      <c r="C9" s="3">
        <v>934.7</v>
      </c>
      <c r="D9" s="3">
        <v>906.9</v>
      </c>
      <c r="E9" s="3">
        <v>908</v>
      </c>
      <c r="F9" s="3">
        <v>907.2</v>
      </c>
      <c r="G9" s="3">
        <v>914.6</v>
      </c>
      <c r="H9" s="3">
        <v>910.8</v>
      </c>
      <c r="I9" s="3">
        <v>912.6</v>
      </c>
      <c r="J9" s="3">
        <v>844</v>
      </c>
      <c r="K9" s="3">
        <v>907.3</v>
      </c>
      <c r="L9" t="e">
        <f>AVERAGE(#REF!)</f>
        <v>#REF!</v>
      </c>
    </row>
    <row r="10" spans="1:15" x14ac:dyDescent="0.25">
      <c r="A10" s="1" t="s">
        <v>20</v>
      </c>
      <c r="B10" s="3">
        <v>879.3</v>
      </c>
      <c r="C10" s="3">
        <v>879.5</v>
      </c>
      <c r="D10" s="3">
        <v>873.4</v>
      </c>
      <c r="E10" s="3">
        <v>876.4</v>
      </c>
      <c r="F10" s="3">
        <v>881.5</v>
      </c>
      <c r="G10" s="3">
        <v>885.5</v>
      </c>
      <c r="H10" s="3">
        <v>875.2</v>
      </c>
      <c r="I10" s="3">
        <v>873.2</v>
      </c>
      <c r="J10" s="3">
        <v>826.4</v>
      </c>
      <c r="K10" s="3">
        <v>852</v>
      </c>
      <c r="L10">
        <f t="shared" si="0"/>
        <v>870.24</v>
      </c>
    </row>
    <row r="11" spans="1:15" x14ac:dyDescent="0.25">
      <c r="A11" s="1" t="s">
        <v>21</v>
      </c>
      <c r="B11" s="3">
        <v>809.5</v>
      </c>
      <c r="C11" s="3">
        <v>798.4</v>
      </c>
      <c r="D11" s="3">
        <v>797.9</v>
      </c>
      <c r="E11" s="3">
        <v>793.9</v>
      </c>
      <c r="F11" s="3">
        <v>802.2</v>
      </c>
      <c r="G11" s="3">
        <v>799.6</v>
      </c>
      <c r="H11" s="3">
        <v>802.4</v>
      </c>
      <c r="I11" s="3">
        <v>816.9</v>
      </c>
      <c r="J11" s="3">
        <v>743.2</v>
      </c>
      <c r="K11" s="3">
        <v>761.1</v>
      </c>
      <c r="L11">
        <f t="shared" si="0"/>
        <v>792.51</v>
      </c>
    </row>
    <row r="14" spans="1:15" x14ac:dyDescent="0.25">
      <c r="A14" s="1" t="s">
        <v>22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</row>
    <row r="15" spans="1:15" x14ac:dyDescent="0.25">
      <c r="A15" s="1" t="s">
        <v>13</v>
      </c>
      <c r="B15" s="2">
        <v>954.7</v>
      </c>
      <c r="C15" s="2">
        <v>952.4</v>
      </c>
      <c r="D15" s="2">
        <v>947.6</v>
      </c>
      <c r="E15" s="2">
        <v>947.5</v>
      </c>
      <c r="F15" s="2">
        <v>944.3</v>
      </c>
      <c r="G15" s="2">
        <v>951.2</v>
      </c>
      <c r="H15" s="2">
        <v>951.8</v>
      </c>
      <c r="I15" s="2">
        <v>948</v>
      </c>
      <c r="J15" s="2">
        <v>881.9</v>
      </c>
      <c r="K15" s="2">
        <v>958.1</v>
      </c>
      <c r="L15">
        <f t="shared" ref="L15:L23" si="1">AVERAGE(B15:K15)</f>
        <v>943.75</v>
      </c>
    </row>
    <row r="16" spans="1:15" x14ac:dyDescent="0.25">
      <c r="A16" s="1" t="s">
        <v>14</v>
      </c>
      <c r="B16">
        <v>942.1</v>
      </c>
      <c r="C16">
        <v>944.1</v>
      </c>
      <c r="D16">
        <v>945.6</v>
      </c>
      <c r="E16">
        <v>949.5</v>
      </c>
      <c r="F16">
        <v>948</v>
      </c>
      <c r="G16">
        <v>953.5</v>
      </c>
      <c r="H16">
        <v>960.6</v>
      </c>
      <c r="I16">
        <v>942.5</v>
      </c>
      <c r="J16">
        <v>884.8</v>
      </c>
      <c r="K16">
        <v>947.7</v>
      </c>
      <c r="L16">
        <f t="shared" si="1"/>
        <v>941.84000000000015</v>
      </c>
    </row>
    <row r="17" spans="1:15" x14ac:dyDescent="0.25">
      <c r="A17" s="1" t="s">
        <v>15</v>
      </c>
      <c r="B17">
        <v>950.1</v>
      </c>
      <c r="C17">
        <v>959.7</v>
      </c>
      <c r="D17">
        <v>945.4</v>
      </c>
      <c r="E17">
        <v>944.4</v>
      </c>
      <c r="F17">
        <v>958.7</v>
      </c>
      <c r="G17">
        <v>953.6</v>
      </c>
      <c r="H17">
        <v>949.2</v>
      </c>
      <c r="I17">
        <v>947.1</v>
      </c>
      <c r="J17">
        <v>882.7</v>
      </c>
      <c r="K17">
        <v>952.5</v>
      </c>
      <c r="L17">
        <f t="shared" si="1"/>
        <v>944.34000000000015</v>
      </c>
    </row>
    <row r="18" spans="1:15" x14ac:dyDescent="0.25">
      <c r="A18" s="1" t="s">
        <v>16</v>
      </c>
      <c r="B18">
        <v>957.1</v>
      </c>
      <c r="C18">
        <v>964.3</v>
      </c>
      <c r="D18">
        <v>961.9</v>
      </c>
      <c r="E18">
        <v>944.7</v>
      </c>
      <c r="F18">
        <v>952</v>
      </c>
      <c r="G18">
        <v>944.7</v>
      </c>
      <c r="H18">
        <v>959.9</v>
      </c>
      <c r="I18">
        <v>948.9</v>
      </c>
      <c r="J18">
        <v>877.6</v>
      </c>
      <c r="K18">
        <v>959.2</v>
      </c>
      <c r="L18">
        <f t="shared" si="1"/>
        <v>947.03</v>
      </c>
    </row>
    <row r="19" spans="1:15" x14ac:dyDescent="0.25">
      <c r="A19" s="1" t="s">
        <v>17</v>
      </c>
      <c r="B19">
        <v>952.5</v>
      </c>
      <c r="C19">
        <v>954.2</v>
      </c>
      <c r="D19">
        <v>957.8</v>
      </c>
      <c r="E19">
        <v>953.9</v>
      </c>
      <c r="F19">
        <v>951</v>
      </c>
      <c r="G19">
        <v>947.4</v>
      </c>
      <c r="H19">
        <v>945.4</v>
      </c>
      <c r="I19">
        <v>954.4</v>
      </c>
      <c r="J19">
        <v>886.5</v>
      </c>
      <c r="K19">
        <v>949.5</v>
      </c>
      <c r="L19">
        <f>AVERAGE(B20:K20)</f>
        <v>942.8</v>
      </c>
    </row>
    <row r="20" spans="1:15" x14ac:dyDescent="0.25">
      <c r="A20" s="1" t="s">
        <v>18</v>
      </c>
      <c r="B20">
        <v>959.4</v>
      </c>
      <c r="C20">
        <v>952.5</v>
      </c>
      <c r="D20">
        <v>944.6</v>
      </c>
      <c r="E20">
        <v>943.9</v>
      </c>
      <c r="F20">
        <v>948.8</v>
      </c>
      <c r="G20">
        <v>945.7</v>
      </c>
      <c r="H20">
        <v>949.2</v>
      </c>
      <c r="I20">
        <v>951.7</v>
      </c>
      <c r="J20">
        <v>883</v>
      </c>
      <c r="K20">
        <v>949.2</v>
      </c>
      <c r="L20">
        <f>AVERAGE(B21:K21)</f>
        <v>942.18</v>
      </c>
    </row>
    <row r="21" spans="1:15" x14ac:dyDescent="0.25">
      <c r="A21" s="1" t="s">
        <v>19</v>
      </c>
      <c r="B21">
        <v>947.7</v>
      </c>
      <c r="C21">
        <v>970.2</v>
      </c>
      <c r="D21">
        <v>943.3</v>
      </c>
      <c r="E21">
        <v>944.8</v>
      </c>
      <c r="F21">
        <v>942.9</v>
      </c>
      <c r="G21">
        <v>948.4</v>
      </c>
      <c r="H21">
        <v>948.7</v>
      </c>
      <c r="I21">
        <v>952.3</v>
      </c>
      <c r="J21">
        <v>874.1</v>
      </c>
      <c r="K21">
        <v>949.4</v>
      </c>
      <c r="L21">
        <f>AVERAGE(B22:K22)</f>
        <v>945.71</v>
      </c>
    </row>
    <row r="22" spans="1:15" x14ac:dyDescent="0.25">
      <c r="A22" s="1" t="s">
        <v>20</v>
      </c>
      <c r="B22">
        <v>951.9</v>
      </c>
      <c r="C22">
        <v>947.5</v>
      </c>
      <c r="D22">
        <v>949.3</v>
      </c>
      <c r="E22">
        <v>948.4</v>
      </c>
      <c r="F22">
        <v>960</v>
      </c>
      <c r="G22">
        <v>961.1</v>
      </c>
      <c r="H22">
        <v>948.2</v>
      </c>
      <c r="I22">
        <v>952</v>
      </c>
      <c r="J22">
        <v>889.8</v>
      </c>
      <c r="K22">
        <v>948.9</v>
      </c>
      <c r="L22">
        <f>AVERAGE(B23:K23)</f>
        <v>946.18999999999994</v>
      </c>
    </row>
    <row r="23" spans="1:15" x14ac:dyDescent="0.25">
      <c r="A23" s="1" t="s">
        <v>21</v>
      </c>
      <c r="B23">
        <v>951.4</v>
      </c>
      <c r="C23">
        <v>956.5</v>
      </c>
      <c r="D23">
        <v>952.3</v>
      </c>
      <c r="E23">
        <v>935.7</v>
      </c>
      <c r="F23">
        <v>962.7</v>
      </c>
      <c r="G23">
        <v>960.2</v>
      </c>
      <c r="H23">
        <v>943.1</v>
      </c>
      <c r="I23">
        <v>963.2</v>
      </c>
      <c r="J23">
        <v>879.2</v>
      </c>
      <c r="K23">
        <v>957.6</v>
      </c>
      <c r="L23">
        <f t="shared" si="1"/>
        <v>946.18999999999994</v>
      </c>
    </row>
    <row r="26" spans="1:15" x14ac:dyDescent="0.2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24</v>
      </c>
      <c r="N26" s="1" t="s">
        <v>25</v>
      </c>
      <c r="O26" s="1" t="s">
        <v>26</v>
      </c>
    </row>
    <row r="27" spans="1:15" x14ac:dyDescent="0.25">
      <c r="A27" s="1" t="s">
        <v>13</v>
      </c>
      <c r="B27" s="4">
        <f>B3/B15</f>
        <v>0.99172514926154809</v>
      </c>
      <c r="C27" s="4">
        <f t="shared" ref="B27:K35" si="2">C3/C15</f>
        <v>0.99212515749685004</v>
      </c>
      <c r="D27" s="4">
        <f t="shared" si="2"/>
        <v>0.98849725622625584</v>
      </c>
      <c r="E27" s="4">
        <f t="shared" si="2"/>
        <v>0.98934036939313985</v>
      </c>
      <c r="F27" s="4">
        <f t="shared" si="2"/>
        <v>0.98951604363020229</v>
      </c>
      <c r="G27" s="4">
        <f t="shared" si="2"/>
        <v>0.99232548359966355</v>
      </c>
      <c r="H27" s="4">
        <f t="shared" si="2"/>
        <v>0.98928346291237657</v>
      </c>
      <c r="I27" s="4">
        <f t="shared" si="2"/>
        <v>0.990506329113924</v>
      </c>
      <c r="J27" s="4">
        <f t="shared" si="2"/>
        <v>0.99251615829459117</v>
      </c>
      <c r="K27" s="4">
        <f t="shared" si="2"/>
        <v>0.99154576766517066</v>
      </c>
      <c r="L27">
        <f>AVERAGE(B27:K27)</f>
        <v>0.99073811775937237</v>
      </c>
      <c r="M27">
        <f t="shared" ref="M27:M35" si="3">STDEV(B27:K27)</f>
        <v>1.4858570302432969E-3</v>
      </c>
      <c r="N27">
        <f>_xlfn.CONFIDENCE.T(0.05,M27,10)</f>
        <v>1.0629180878696054E-3</v>
      </c>
      <c r="O27">
        <f t="shared" ref="O27:O35" si="4">_xlfn.CONFIDENCE.T(0.05,M27,10)</f>
        <v>1.0629180878696054E-3</v>
      </c>
    </row>
    <row r="28" spans="1:15" x14ac:dyDescent="0.25">
      <c r="A28" s="1" t="s">
        <v>14</v>
      </c>
      <c r="B28" s="4">
        <f>B4/B16</f>
        <v>0.98598874854049456</v>
      </c>
      <c r="C28" s="4">
        <f t="shared" si="2"/>
        <v>0.98654803516576628</v>
      </c>
      <c r="D28" s="4">
        <f t="shared" si="2"/>
        <v>0.98286802030456843</v>
      </c>
      <c r="E28" s="4">
        <f t="shared" si="2"/>
        <v>0.98009478672985784</v>
      </c>
      <c r="F28" s="4">
        <f t="shared" si="2"/>
        <v>0.97573839662447259</v>
      </c>
      <c r="G28" s="4">
        <f t="shared" si="2"/>
        <v>0.98038804404824331</v>
      </c>
      <c r="H28" s="4">
        <f t="shared" si="2"/>
        <v>0.97761815531959195</v>
      </c>
      <c r="I28" s="4">
        <f t="shared" si="2"/>
        <v>0.98175066312997339</v>
      </c>
      <c r="J28" s="4">
        <f t="shared" si="2"/>
        <v>0.98417721518987344</v>
      </c>
      <c r="K28" s="4">
        <f t="shared" si="2"/>
        <v>0.97815764482431145</v>
      </c>
      <c r="L28">
        <f t="shared" ref="L28:L35" si="5">AVERAGE(B28:K28)</f>
        <v>0.98133297098771521</v>
      </c>
      <c r="M28">
        <f t="shared" si="3"/>
        <v>3.6071153200594717E-3</v>
      </c>
      <c r="N28">
        <f t="shared" ref="N28:N35" si="6">_xlfn.CONFIDENCE.T(0.05,M28,10)</f>
        <v>2.580374854837128E-3</v>
      </c>
      <c r="O28">
        <f t="shared" si="4"/>
        <v>2.580374854837128E-3</v>
      </c>
    </row>
    <row r="29" spans="1:15" x14ac:dyDescent="0.25">
      <c r="A29" s="1" t="s">
        <v>15</v>
      </c>
      <c r="B29" s="4">
        <f>B5/B17</f>
        <v>0.96705609935796222</v>
      </c>
      <c r="C29" s="4">
        <f t="shared" si="2"/>
        <v>0.96905282900906531</v>
      </c>
      <c r="D29" s="4">
        <f t="shared" si="2"/>
        <v>0.95483393272688821</v>
      </c>
      <c r="E29" s="4">
        <f t="shared" si="2"/>
        <v>0.96103346039813642</v>
      </c>
      <c r="F29" s="4">
        <f t="shared" si="2"/>
        <v>0.95931991238134973</v>
      </c>
      <c r="G29" s="4">
        <f t="shared" si="2"/>
        <v>0.9611996644295302</v>
      </c>
      <c r="H29" s="4">
        <f t="shared" si="2"/>
        <v>0.96491782553729455</v>
      </c>
      <c r="I29" s="4">
        <f t="shared" si="2"/>
        <v>0.96631823461091759</v>
      </c>
      <c r="J29" s="4">
        <f t="shared" si="2"/>
        <v>0.97009176390619678</v>
      </c>
      <c r="K29" s="4">
        <f t="shared" si="2"/>
        <v>0.96913385826771659</v>
      </c>
      <c r="L29">
        <f t="shared" si="5"/>
        <v>0.96429575806250567</v>
      </c>
      <c r="M29">
        <f t="shared" si="3"/>
        <v>5.0137704318024123E-3</v>
      </c>
      <c r="N29">
        <f t="shared" si="6"/>
        <v>3.5866353033413775E-3</v>
      </c>
      <c r="O29">
        <f t="shared" si="4"/>
        <v>3.5866353033413775E-3</v>
      </c>
    </row>
    <row r="30" spans="1:15" x14ac:dyDescent="0.25">
      <c r="A30" s="1" t="s">
        <v>16</v>
      </c>
      <c r="B30" s="4">
        <f>B6/B18</f>
        <v>0.97889457736913588</v>
      </c>
      <c r="C30" s="4">
        <f t="shared" si="2"/>
        <v>0.9798817795291922</v>
      </c>
      <c r="D30" s="4">
        <f t="shared" si="2"/>
        <v>0.97692067782513781</v>
      </c>
      <c r="E30" s="4">
        <f t="shared" si="2"/>
        <v>0.97851169683497397</v>
      </c>
      <c r="F30" s="4">
        <f t="shared" si="2"/>
        <v>0.97279411764705881</v>
      </c>
      <c r="G30" s="4">
        <f t="shared" si="2"/>
        <v>0.97554779295014293</v>
      </c>
      <c r="H30" s="4">
        <f t="shared" si="2"/>
        <v>0.978122721116783</v>
      </c>
      <c r="I30" s="4">
        <f t="shared" si="2"/>
        <v>0.97744757087153544</v>
      </c>
      <c r="J30" s="4">
        <f t="shared" si="2"/>
        <v>0.97857793983591601</v>
      </c>
      <c r="K30" s="4">
        <f t="shared" si="2"/>
        <v>0.9722685571309424</v>
      </c>
      <c r="L30">
        <f t="shared" si="5"/>
        <v>0.97689674311108177</v>
      </c>
      <c r="M30">
        <f t="shared" si="3"/>
        <v>2.5866021461497502E-3</v>
      </c>
      <c r="N30">
        <f t="shared" si="6"/>
        <v>1.8503437082467667E-3</v>
      </c>
      <c r="O30">
        <f t="shared" si="4"/>
        <v>1.8503437082467667E-3</v>
      </c>
    </row>
    <row r="31" spans="1:15" x14ac:dyDescent="0.25">
      <c r="A31" s="1" t="s">
        <v>17</v>
      </c>
      <c r="B31" s="4">
        <f t="shared" ref="B31:K31" si="7">B7/B20</f>
        <v>0.95028142589118203</v>
      </c>
      <c r="C31" s="4">
        <f t="shared" si="7"/>
        <v>0.95170603674540677</v>
      </c>
      <c r="D31" s="4">
        <f t="shared" si="7"/>
        <v>0.96294727927164936</v>
      </c>
      <c r="E31" s="4">
        <f t="shared" si="7"/>
        <v>0.96514461277677721</v>
      </c>
      <c r="F31" s="4">
        <f t="shared" si="7"/>
        <v>0.94793423271500843</v>
      </c>
      <c r="G31" s="4">
        <f t="shared" si="7"/>
        <v>0.95495400232631911</v>
      </c>
      <c r="H31" s="4">
        <f t="shared" si="7"/>
        <v>0.94595448798988613</v>
      </c>
      <c r="I31" s="4">
        <f t="shared" si="7"/>
        <v>0.95912577492907425</v>
      </c>
      <c r="J31" s="4">
        <f t="shared" si="7"/>
        <v>0.96477916194790481</v>
      </c>
      <c r="K31" s="4">
        <f t="shared" si="7"/>
        <v>0.94785082174462709</v>
      </c>
      <c r="L31">
        <f t="shared" si="5"/>
        <v>0.95506778363378353</v>
      </c>
      <c r="M31">
        <f t="shared" si="3"/>
        <v>7.4136125028209428E-3</v>
      </c>
      <c r="N31">
        <f t="shared" si="6"/>
        <v>5.3033789020834263E-3</v>
      </c>
      <c r="O31">
        <f t="shared" si="4"/>
        <v>5.3033789020834263E-3</v>
      </c>
    </row>
    <row r="32" spans="1:15" x14ac:dyDescent="0.25">
      <c r="A32" s="1" t="s">
        <v>18</v>
      </c>
      <c r="B32" s="4">
        <f>B8/B20</f>
        <v>0.91119449656035034</v>
      </c>
      <c r="C32" s="4">
        <f t="shared" si="2"/>
        <v>0.91065616797900262</v>
      </c>
      <c r="D32" s="4">
        <f t="shared" si="2"/>
        <v>0.89604065212788475</v>
      </c>
      <c r="E32" s="4">
        <f t="shared" si="2"/>
        <v>0.89214959211780909</v>
      </c>
      <c r="F32" s="4">
        <f t="shared" si="2"/>
        <v>0.90208684654300175</v>
      </c>
      <c r="G32" s="4">
        <f t="shared" si="2"/>
        <v>0.89859363434492956</v>
      </c>
      <c r="H32" s="4">
        <f t="shared" si="2"/>
        <v>0.90254951538137385</v>
      </c>
      <c r="I32" s="4">
        <f t="shared" si="2"/>
        <v>0.9039613323526321</v>
      </c>
      <c r="J32" s="4">
        <f t="shared" si="2"/>
        <v>0.90453001132502842</v>
      </c>
      <c r="K32" s="4">
        <f t="shared" si="2"/>
        <v>0.88780025284450059</v>
      </c>
      <c r="L32">
        <f>AVERAGE(B32:K32)</f>
        <v>0.90095625015765146</v>
      </c>
      <c r="M32">
        <f t="shared" ref="M32:M34" si="8">STDEV(B32:K32)</f>
        <v>7.4900799126889376E-3</v>
      </c>
      <c r="N32">
        <f>_xlfn.CONFIDENCE.T(0.05,M32,10)</f>
        <v>5.3580803918141847E-3</v>
      </c>
      <c r="O32">
        <f t="shared" ref="O32:O34" si="9">_xlfn.CONFIDENCE.T(0.05,M32,10)</f>
        <v>5.3580803918141847E-3</v>
      </c>
    </row>
    <row r="33" spans="1:15" x14ac:dyDescent="0.25">
      <c r="A33" s="1" t="s">
        <v>19</v>
      </c>
      <c r="B33" s="4">
        <f>B9/B21</f>
        <v>0.95990292286588585</v>
      </c>
      <c r="C33" s="4">
        <f t="shared" si="2"/>
        <v>0.9634096062667491</v>
      </c>
      <c r="D33" s="4">
        <f t="shared" si="2"/>
        <v>0.96141206403053114</v>
      </c>
      <c r="E33" s="4">
        <f t="shared" si="2"/>
        <v>0.9610499576629975</v>
      </c>
      <c r="F33" s="4">
        <f t="shared" si="2"/>
        <v>0.96213808463251682</v>
      </c>
      <c r="G33" s="4">
        <f t="shared" si="2"/>
        <v>0.9643610291016449</v>
      </c>
      <c r="H33" s="4">
        <f t="shared" si="2"/>
        <v>0.96005059555180761</v>
      </c>
      <c r="I33" s="4">
        <f t="shared" si="2"/>
        <v>0.95831145647380034</v>
      </c>
      <c r="J33" s="4">
        <f t="shared" si="2"/>
        <v>0.96556458071158902</v>
      </c>
      <c r="K33" s="4">
        <f t="shared" si="2"/>
        <v>0.95565620391826411</v>
      </c>
      <c r="L33">
        <f>AVERAGE(B33:K33)</f>
        <v>0.96118565012157864</v>
      </c>
      <c r="M33">
        <f t="shared" si="8"/>
        <v>2.9240450567105283E-3</v>
      </c>
      <c r="N33">
        <f>_xlfn.CONFIDENCE.T(0.05,M33,10)</f>
        <v>2.0917358246872607E-3</v>
      </c>
      <c r="O33">
        <f t="shared" si="9"/>
        <v>2.0917358246872607E-3</v>
      </c>
    </row>
    <row r="34" spans="1:15" x14ac:dyDescent="0.25">
      <c r="A34" s="1" t="s">
        <v>20</v>
      </c>
      <c r="B34" s="4">
        <f>B10/B22</f>
        <v>0.92373148439962183</v>
      </c>
      <c r="C34" s="4">
        <f t="shared" si="2"/>
        <v>0.92823218997361479</v>
      </c>
      <c r="D34" s="4">
        <f t="shared" si="2"/>
        <v>0.92004634994206258</v>
      </c>
      <c r="E34" s="4">
        <f t="shared" si="2"/>
        <v>0.92408266554196539</v>
      </c>
      <c r="F34" s="4">
        <f t="shared" si="2"/>
        <v>0.91822916666666665</v>
      </c>
      <c r="G34" s="4">
        <f t="shared" si="2"/>
        <v>0.92134013109978152</v>
      </c>
      <c r="H34" s="4">
        <f t="shared" si="2"/>
        <v>0.92301202278000427</v>
      </c>
      <c r="I34" s="4">
        <f t="shared" si="2"/>
        <v>0.91722689075630259</v>
      </c>
      <c r="J34" s="4">
        <f t="shared" si="2"/>
        <v>0.9287480332659025</v>
      </c>
      <c r="K34" s="4">
        <f t="shared" si="2"/>
        <v>0.8978817578248498</v>
      </c>
      <c r="L34">
        <f t="shared" ref="L34" si="10">AVERAGE(B34:K34)</f>
        <v>0.92025306922507721</v>
      </c>
      <c r="M34">
        <f t="shared" si="8"/>
        <v>8.7251980850350536E-3</v>
      </c>
      <c r="N34">
        <f t="shared" ref="N34" si="11">_xlfn.CONFIDENCE.T(0.05,M34,10)</f>
        <v>6.2416307060918453E-3</v>
      </c>
      <c r="O34">
        <f t="shared" si="9"/>
        <v>6.2416307060918453E-3</v>
      </c>
    </row>
    <row r="35" spans="1:15" x14ac:dyDescent="0.25">
      <c r="A35" s="1" t="s">
        <v>21</v>
      </c>
      <c r="B35" s="4">
        <f t="shared" si="2"/>
        <v>0.85085137691822577</v>
      </c>
      <c r="C35" s="4">
        <f t="shared" si="2"/>
        <v>0.83470987976999478</v>
      </c>
      <c r="D35" s="4">
        <f t="shared" si="2"/>
        <v>0.83786621862858346</v>
      </c>
      <c r="E35" s="4">
        <f t="shared" si="2"/>
        <v>0.84845570161376505</v>
      </c>
      <c r="F35" s="4">
        <f t="shared" si="2"/>
        <v>0.83328139607354312</v>
      </c>
      <c r="G35" s="4">
        <f t="shared" si="2"/>
        <v>0.83274317850447821</v>
      </c>
      <c r="H35" s="4">
        <f t="shared" si="2"/>
        <v>0.85081115470257651</v>
      </c>
      <c r="I35" s="4">
        <f t="shared" si="2"/>
        <v>0.84811046511627897</v>
      </c>
      <c r="J35" s="4">
        <f t="shared" si="2"/>
        <v>0.84531392174704278</v>
      </c>
      <c r="K35" s="4">
        <f t="shared" si="2"/>
        <v>0.79479949874686717</v>
      </c>
      <c r="L35">
        <f t="shared" si="5"/>
        <v>0.83769427918213568</v>
      </c>
      <c r="M35">
        <f t="shared" si="3"/>
        <v>1.6734565247163193E-2</v>
      </c>
      <c r="N35">
        <f t="shared" si="6"/>
        <v>1.1971186817974874E-2</v>
      </c>
      <c r="O35">
        <f t="shared" si="4"/>
        <v>1.1971186817974874E-2</v>
      </c>
    </row>
    <row r="37" spans="1:15" x14ac:dyDescent="0.25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/>
      <c r="N38" s="1"/>
      <c r="O38" s="1"/>
    </row>
    <row r="39" spans="1:15" x14ac:dyDescent="0.25">
      <c r="A39" s="1" t="s">
        <v>27</v>
      </c>
      <c r="B39">
        <v>953.4</v>
      </c>
      <c r="C39">
        <v>942.5</v>
      </c>
      <c r="D39">
        <v>957.2</v>
      </c>
      <c r="E39">
        <v>947.5</v>
      </c>
      <c r="F39">
        <v>950.5</v>
      </c>
      <c r="G39">
        <v>944.1</v>
      </c>
      <c r="H39">
        <v>948.1</v>
      </c>
      <c r="I39">
        <v>951.8</v>
      </c>
      <c r="J39">
        <v>870.9</v>
      </c>
      <c r="K39">
        <v>952.9</v>
      </c>
      <c r="L39">
        <f t="shared" ref="L39" si="12">AVERAGE(B39:K39)</f>
        <v>941.8900000000001</v>
      </c>
    </row>
    <row r="42" spans="1:15" x14ac:dyDescent="0.25">
      <c r="A42" s="1" t="s">
        <v>22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  <c r="L42" s="1" t="s">
        <v>12</v>
      </c>
    </row>
    <row r="43" spans="1:15" x14ac:dyDescent="0.25">
      <c r="A43" s="1" t="s">
        <v>27</v>
      </c>
      <c r="B43" s="2">
        <v>953.6</v>
      </c>
      <c r="C43" s="2">
        <v>942.7</v>
      </c>
      <c r="D43" s="2">
        <v>957.6</v>
      </c>
      <c r="E43" s="2">
        <v>947.7</v>
      </c>
      <c r="F43" s="2">
        <v>950.5</v>
      </c>
      <c r="G43" s="2">
        <v>944.1</v>
      </c>
      <c r="H43" s="2">
        <v>948.4</v>
      </c>
      <c r="I43" s="2">
        <v>953.5</v>
      </c>
      <c r="J43" s="2">
        <v>871.1</v>
      </c>
      <c r="K43" s="2">
        <v>953.2</v>
      </c>
      <c r="L43">
        <f t="shared" ref="L43" si="13">AVERAGE(B43:K43)</f>
        <v>942.24000000000012</v>
      </c>
    </row>
    <row r="46" spans="1:15" x14ac:dyDescent="0.25">
      <c r="A46" s="1" t="s">
        <v>23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24</v>
      </c>
      <c r="N46" s="1" t="s">
        <v>25</v>
      </c>
      <c r="O46" s="1" t="s">
        <v>26</v>
      </c>
    </row>
    <row r="47" spans="1:15" x14ac:dyDescent="0.25">
      <c r="A47" s="1" t="s">
        <v>27</v>
      </c>
      <c r="B47" s="4">
        <f t="shared" ref="B47:K47" si="14">B39/B43</f>
        <v>0.99979026845637575</v>
      </c>
      <c r="C47" s="4">
        <f t="shared" si="14"/>
        <v>0.99978784342845017</v>
      </c>
      <c r="D47" s="4">
        <f t="shared" si="14"/>
        <v>0.99958228905597324</v>
      </c>
      <c r="E47" s="4">
        <f t="shared" si="14"/>
        <v>0.99978896275192564</v>
      </c>
      <c r="F47" s="4">
        <f t="shared" si="14"/>
        <v>1</v>
      </c>
      <c r="G47" s="4">
        <f t="shared" si="14"/>
        <v>1</v>
      </c>
      <c r="H47" s="4">
        <f t="shared" si="14"/>
        <v>0.99968367777309153</v>
      </c>
      <c r="I47" s="4">
        <f t="shared" si="14"/>
        <v>0.99821709491347665</v>
      </c>
      <c r="J47" s="4">
        <f t="shared" si="14"/>
        <v>0.99977040523476057</v>
      </c>
      <c r="K47" s="4">
        <f t="shared" si="14"/>
        <v>0.99968527066722612</v>
      </c>
      <c r="L47">
        <f t="shared" ref="L47" si="15">AVERAGE(B47:K47)</f>
        <v>0.99963058122812798</v>
      </c>
      <c r="M47">
        <f t="shared" ref="M47" si="16">STDEV(B47:K47)</f>
        <v>5.1358145538990324E-4</v>
      </c>
      <c r="N47">
        <f t="shared" ref="N47" si="17">_xlfn.CONFIDENCE.T(0.05,M47,10)</f>
        <v>3.6739404089163215E-4</v>
      </c>
      <c r="O47">
        <f t="shared" ref="O47" si="18">_xlfn.CONFIDENCE.T(0.05,M47,10)</f>
        <v>3.6739404089163215E-4</v>
      </c>
    </row>
  </sheetData>
  <mergeCells count="1">
    <mergeCell ref="A37:O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43" sqref="B43:K43"/>
    </sheetView>
  </sheetViews>
  <sheetFormatPr defaultRowHeight="15" x14ac:dyDescent="0.25"/>
  <sheetData>
    <row r="1" spans="1:1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  <c r="N2" s="1"/>
      <c r="O2" s="1"/>
    </row>
    <row r="3" spans="1:15" x14ac:dyDescent="0.25">
      <c r="A3" s="1" t="s">
        <v>13</v>
      </c>
      <c r="B3">
        <v>932.9</v>
      </c>
      <c r="C3">
        <v>939.5</v>
      </c>
      <c r="D3">
        <v>938.2</v>
      </c>
      <c r="E3">
        <v>941.9</v>
      </c>
      <c r="F3">
        <v>948.5</v>
      </c>
      <c r="G3">
        <v>949.8</v>
      </c>
      <c r="H3">
        <v>937.1</v>
      </c>
      <c r="I3">
        <v>950.5</v>
      </c>
      <c r="J3">
        <v>876.8</v>
      </c>
      <c r="K3">
        <v>946.5</v>
      </c>
      <c r="L3">
        <f>AVERAGE(B15:K15)</f>
        <v>943.75999999999988</v>
      </c>
    </row>
    <row r="4" spans="1:15" x14ac:dyDescent="0.25">
      <c r="A4" s="1" t="s">
        <v>14</v>
      </c>
      <c r="B4" s="3">
        <v>939.5</v>
      </c>
      <c r="C4" s="3">
        <v>947.5</v>
      </c>
      <c r="D4" s="3">
        <v>932.2</v>
      </c>
      <c r="E4" s="3">
        <v>929.1</v>
      </c>
      <c r="F4" s="3">
        <v>936.6</v>
      </c>
      <c r="G4" s="3">
        <v>932.5</v>
      </c>
      <c r="H4" s="3">
        <v>935.7</v>
      </c>
      <c r="I4" s="3">
        <v>939.5</v>
      </c>
      <c r="J4" s="3">
        <v>865</v>
      </c>
      <c r="K4" s="3">
        <v>936.7</v>
      </c>
      <c r="L4">
        <f t="shared" ref="L4:L11" si="0">AVERAGE(B4:K4)</f>
        <v>929.43</v>
      </c>
    </row>
    <row r="5" spans="1:15" x14ac:dyDescent="0.25">
      <c r="A5" s="1" t="s">
        <v>15</v>
      </c>
      <c r="B5" s="3">
        <v>919.3</v>
      </c>
      <c r="C5" s="3">
        <v>929.7</v>
      </c>
      <c r="D5" s="3">
        <v>931.3</v>
      </c>
      <c r="E5" s="3">
        <v>931.8</v>
      </c>
      <c r="F5" s="3">
        <v>912.5</v>
      </c>
      <c r="G5" s="3">
        <v>911.6</v>
      </c>
      <c r="H5" s="3">
        <v>912.4</v>
      </c>
      <c r="I5" s="3">
        <v>911.2</v>
      </c>
      <c r="J5" s="3">
        <v>855.4</v>
      </c>
      <c r="K5" s="3">
        <v>927.2</v>
      </c>
      <c r="L5">
        <f t="shared" si="0"/>
        <v>914.24000000000012</v>
      </c>
    </row>
    <row r="6" spans="1:15" x14ac:dyDescent="0.25">
      <c r="A6" s="1" t="s">
        <v>16</v>
      </c>
      <c r="B6" s="3">
        <v>938.2</v>
      </c>
      <c r="C6" s="3">
        <v>936.8</v>
      </c>
      <c r="D6" s="3">
        <v>935.1</v>
      </c>
      <c r="E6" s="3">
        <v>929.4</v>
      </c>
      <c r="F6" s="3">
        <v>930.5</v>
      </c>
      <c r="G6" s="3">
        <v>934.9</v>
      </c>
      <c r="H6" s="3">
        <v>937.7</v>
      </c>
      <c r="I6" s="3">
        <v>937.8</v>
      </c>
      <c r="J6" s="3">
        <v>861.9</v>
      </c>
      <c r="K6" s="3">
        <v>941.9</v>
      </c>
      <c r="L6">
        <f t="shared" si="0"/>
        <v>928.41999999999985</v>
      </c>
    </row>
    <row r="7" spans="1:15" x14ac:dyDescent="0.25">
      <c r="A7" s="1" t="s">
        <v>17</v>
      </c>
      <c r="B7" s="3">
        <v>921.6</v>
      </c>
      <c r="C7" s="3">
        <v>927.3</v>
      </c>
      <c r="D7" s="3">
        <v>909.2</v>
      </c>
      <c r="E7" s="3">
        <v>914.4</v>
      </c>
      <c r="F7" s="3">
        <v>916.9</v>
      </c>
      <c r="G7" s="3">
        <v>922</v>
      </c>
      <c r="H7" s="3">
        <v>925.7</v>
      </c>
      <c r="I7" s="3">
        <v>915.3</v>
      </c>
      <c r="J7" s="3">
        <v>841.3</v>
      </c>
      <c r="K7" s="3">
        <v>877.4</v>
      </c>
      <c r="L7">
        <f t="shared" si="0"/>
        <v>907.11</v>
      </c>
    </row>
    <row r="8" spans="1:15" x14ac:dyDescent="0.25">
      <c r="A8" s="1" t="s">
        <v>18</v>
      </c>
      <c r="B8" s="3">
        <v>890.8</v>
      </c>
      <c r="C8" s="3">
        <v>845.9</v>
      </c>
      <c r="D8" s="3">
        <v>883.6</v>
      </c>
      <c r="E8" s="3">
        <v>870.5</v>
      </c>
      <c r="F8" s="3">
        <v>881.3</v>
      </c>
      <c r="G8" s="3">
        <v>879.6</v>
      </c>
      <c r="H8" s="3">
        <v>863.3</v>
      </c>
      <c r="I8" s="3">
        <v>863.1</v>
      </c>
      <c r="J8" s="3">
        <v>825.6</v>
      </c>
      <c r="K8" s="3">
        <v>843.4</v>
      </c>
      <c r="L8">
        <f t="shared" si="0"/>
        <v>864.71</v>
      </c>
    </row>
    <row r="9" spans="1:15" x14ac:dyDescent="0.25">
      <c r="A9" s="1" t="s">
        <v>19</v>
      </c>
      <c r="B9" s="3">
        <v>922.7</v>
      </c>
      <c r="C9" s="3">
        <v>936.9</v>
      </c>
      <c r="D9" s="3">
        <v>919.2</v>
      </c>
      <c r="E9" s="3">
        <v>923.6</v>
      </c>
      <c r="F9" s="3">
        <v>930.7</v>
      </c>
      <c r="G9" s="3">
        <v>929.7</v>
      </c>
      <c r="H9" s="3">
        <v>936.7</v>
      </c>
      <c r="I9" s="3">
        <v>932.6</v>
      </c>
      <c r="J9" s="3">
        <v>863.6</v>
      </c>
      <c r="K9" s="3">
        <v>935.2</v>
      </c>
      <c r="L9">
        <f t="shared" si="0"/>
        <v>923.09000000000015</v>
      </c>
    </row>
    <row r="10" spans="1:15" x14ac:dyDescent="0.25">
      <c r="A10" s="1" t="s">
        <v>20</v>
      </c>
      <c r="B10" s="3">
        <v>899.5</v>
      </c>
      <c r="C10" s="3">
        <v>902.2</v>
      </c>
      <c r="D10" s="3">
        <v>895.9</v>
      </c>
      <c r="E10" s="3">
        <v>904</v>
      </c>
      <c r="F10" s="3">
        <v>898.8</v>
      </c>
      <c r="G10" s="3">
        <v>886.4</v>
      </c>
      <c r="H10" s="3">
        <v>916</v>
      </c>
      <c r="I10" s="3">
        <v>903.9</v>
      </c>
      <c r="J10" s="3">
        <v>831.6</v>
      </c>
      <c r="K10" s="3">
        <v>897.5</v>
      </c>
      <c r="L10">
        <f>AVERAGE(B10:K10)</f>
        <v>893.57999999999993</v>
      </c>
    </row>
    <row r="11" spans="1:15" x14ac:dyDescent="0.25">
      <c r="A11" s="1" t="s">
        <v>21</v>
      </c>
      <c r="B11">
        <v>832.7</v>
      </c>
      <c r="C11">
        <v>804.1</v>
      </c>
      <c r="D11">
        <v>780.8</v>
      </c>
      <c r="E11">
        <v>815.7</v>
      </c>
      <c r="F11">
        <v>803.3</v>
      </c>
      <c r="G11">
        <v>786.3</v>
      </c>
      <c r="H11">
        <v>808.3</v>
      </c>
      <c r="I11">
        <v>808.5</v>
      </c>
      <c r="J11">
        <v>736.7</v>
      </c>
      <c r="K11">
        <v>790.4</v>
      </c>
      <c r="L11">
        <f t="shared" si="0"/>
        <v>796.68000000000006</v>
      </c>
    </row>
    <row r="14" spans="1:15" x14ac:dyDescent="0.25">
      <c r="A14" s="1" t="s">
        <v>22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</row>
    <row r="15" spans="1:15" x14ac:dyDescent="0.25">
      <c r="A15" s="1" t="s">
        <v>13</v>
      </c>
      <c r="B15" s="2">
        <v>941</v>
      </c>
      <c r="C15" s="2">
        <v>946.8</v>
      </c>
      <c r="D15" s="2">
        <v>945.3</v>
      </c>
      <c r="E15" s="2">
        <v>950.8</v>
      </c>
      <c r="F15" s="2">
        <v>955.4</v>
      </c>
      <c r="G15" s="2">
        <v>957.4</v>
      </c>
      <c r="H15" s="2">
        <v>944.1</v>
      </c>
      <c r="I15" s="2">
        <v>957.7</v>
      </c>
      <c r="J15" s="2">
        <v>883.2</v>
      </c>
      <c r="K15" s="2">
        <v>955.9</v>
      </c>
      <c r="L15" t="e">
        <f>AVERAGE(#REF!)</f>
        <v>#REF!</v>
      </c>
    </row>
    <row r="16" spans="1:15" x14ac:dyDescent="0.25">
      <c r="A16" s="1" t="s">
        <v>14</v>
      </c>
      <c r="B16">
        <v>952.5</v>
      </c>
      <c r="C16">
        <v>962.7</v>
      </c>
      <c r="D16">
        <v>947.4</v>
      </c>
      <c r="E16">
        <v>943.2</v>
      </c>
      <c r="F16">
        <v>949.9</v>
      </c>
      <c r="G16">
        <v>945.4</v>
      </c>
      <c r="H16">
        <v>949.5</v>
      </c>
      <c r="I16">
        <v>956.1</v>
      </c>
      <c r="J16">
        <v>877.5</v>
      </c>
      <c r="K16">
        <v>955.7</v>
      </c>
      <c r="L16">
        <f t="shared" ref="L16:L23" si="1">AVERAGE(B16:K16)</f>
        <v>943.99000000000012</v>
      </c>
    </row>
    <row r="17" spans="1:15" x14ac:dyDescent="0.25">
      <c r="A17" s="1" t="s">
        <v>15</v>
      </c>
      <c r="B17">
        <v>949.5</v>
      </c>
      <c r="C17">
        <v>957.6</v>
      </c>
      <c r="D17">
        <v>959.5</v>
      </c>
      <c r="E17">
        <v>959.5</v>
      </c>
      <c r="F17">
        <v>952.3</v>
      </c>
      <c r="G17">
        <v>943.6</v>
      </c>
      <c r="H17">
        <v>946.3</v>
      </c>
      <c r="I17">
        <v>943.9</v>
      </c>
      <c r="J17">
        <v>879.6</v>
      </c>
      <c r="K17">
        <v>955.5</v>
      </c>
      <c r="L17">
        <f t="shared" si="1"/>
        <v>944.7299999999999</v>
      </c>
    </row>
    <row r="18" spans="1:15" x14ac:dyDescent="0.25">
      <c r="A18" s="1" t="s">
        <v>16</v>
      </c>
      <c r="B18">
        <v>954</v>
      </c>
      <c r="C18">
        <v>955.6</v>
      </c>
      <c r="D18">
        <v>950.5</v>
      </c>
      <c r="E18">
        <v>947.3</v>
      </c>
      <c r="F18">
        <v>951.5</v>
      </c>
      <c r="G18">
        <v>952</v>
      </c>
      <c r="H18">
        <v>954.6</v>
      </c>
      <c r="I18">
        <v>954.5</v>
      </c>
      <c r="J18">
        <v>877.4</v>
      </c>
      <c r="K18">
        <v>960.5</v>
      </c>
      <c r="L18">
        <f t="shared" si="1"/>
        <v>945.79</v>
      </c>
    </row>
    <row r="19" spans="1:15" x14ac:dyDescent="0.25">
      <c r="A19" s="1" t="s">
        <v>17</v>
      </c>
      <c r="B19">
        <v>953.8</v>
      </c>
      <c r="C19">
        <v>957.4</v>
      </c>
      <c r="D19">
        <v>944</v>
      </c>
      <c r="E19">
        <v>948.7</v>
      </c>
      <c r="F19">
        <v>953.3</v>
      </c>
      <c r="G19">
        <v>952.7</v>
      </c>
      <c r="H19">
        <v>958.4</v>
      </c>
      <c r="I19">
        <v>957.9</v>
      </c>
      <c r="J19">
        <v>871.5</v>
      </c>
      <c r="K19">
        <v>949.9</v>
      </c>
      <c r="L19">
        <f t="shared" si="1"/>
        <v>944.75999999999988</v>
      </c>
    </row>
    <row r="20" spans="1:15" x14ac:dyDescent="0.25">
      <c r="A20" s="1" t="s">
        <v>18</v>
      </c>
      <c r="B20">
        <v>961.2</v>
      </c>
      <c r="C20">
        <v>941.1</v>
      </c>
      <c r="D20">
        <v>960.8</v>
      </c>
      <c r="E20">
        <v>953.7</v>
      </c>
      <c r="F20">
        <v>948.6</v>
      </c>
      <c r="G20">
        <v>955.5</v>
      </c>
      <c r="H20">
        <v>943.9</v>
      </c>
      <c r="I20">
        <v>951.1</v>
      </c>
      <c r="J20">
        <v>885.9</v>
      </c>
      <c r="K20">
        <v>949.8</v>
      </c>
      <c r="L20">
        <f t="shared" si="1"/>
        <v>945.16000000000008</v>
      </c>
    </row>
    <row r="21" spans="1:15" x14ac:dyDescent="0.25">
      <c r="A21" s="1" t="s">
        <v>19</v>
      </c>
      <c r="B21">
        <v>946.6</v>
      </c>
      <c r="C21">
        <v>961.2</v>
      </c>
      <c r="D21">
        <v>946.2</v>
      </c>
      <c r="E21">
        <v>947.3</v>
      </c>
      <c r="F21">
        <v>957.1</v>
      </c>
      <c r="G21">
        <v>950.7</v>
      </c>
      <c r="H21">
        <v>960.6</v>
      </c>
      <c r="I21">
        <v>956.5</v>
      </c>
      <c r="J21">
        <v>882.9</v>
      </c>
      <c r="K21">
        <v>960.7</v>
      </c>
      <c r="L21">
        <f t="shared" si="1"/>
        <v>946.98000000000013</v>
      </c>
    </row>
    <row r="22" spans="1:15" x14ac:dyDescent="0.25">
      <c r="A22" s="1" t="s">
        <v>20</v>
      </c>
      <c r="B22">
        <v>952.5</v>
      </c>
      <c r="C22">
        <v>953.9</v>
      </c>
      <c r="D22">
        <v>950.2</v>
      </c>
      <c r="E22">
        <v>956.4</v>
      </c>
      <c r="F22">
        <v>954.1</v>
      </c>
      <c r="G22">
        <v>953</v>
      </c>
      <c r="H22">
        <v>966.7</v>
      </c>
      <c r="I22">
        <v>958.5</v>
      </c>
      <c r="J22">
        <v>882.4</v>
      </c>
      <c r="K22">
        <v>951.7</v>
      </c>
      <c r="L22">
        <f t="shared" si="1"/>
        <v>947.94000000000017</v>
      </c>
    </row>
    <row r="23" spans="1:15" x14ac:dyDescent="0.25">
      <c r="A23" s="1" t="s">
        <v>21</v>
      </c>
      <c r="B23">
        <v>947.9</v>
      </c>
      <c r="C23">
        <v>957.6</v>
      </c>
      <c r="D23">
        <v>942.2</v>
      </c>
      <c r="E23">
        <v>947.7</v>
      </c>
      <c r="F23">
        <v>939.1</v>
      </c>
      <c r="G23">
        <v>952.7</v>
      </c>
      <c r="H23">
        <v>955.3</v>
      </c>
      <c r="I23">
        <v>938</v>
      </c>
      <c r="J23">
        <v>883.3</v>
      </c>
      <c r="K23">
        <v>953.7</v>
      </c>
      <c r="L23">
        <f t="shared" si="1"/>
        <v>941.75</v>
      </c>
    </row>
    <row r="26" spans="1:15" x14ac:dyDescent="0.2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24</v>
      </c>
      <c r="N26" s="1" t="s">
        <v>25</v>
      </c>
      <c r="O26" s="1" t="s">
        <v>26</v>
      </c>
    </row>
    <row r="27" spans="1:15" x14ac:dyDescent="0.25">
      <c r="A27" s="1" t="s">
        <v>13</v>
      </c>
      <c r="B27" s="4">
        <f t="shared" ref="B27:B35" si="2">B3/B15</f>
        <v>0.9913921360255048</v>
      </c>
      <c r="C27" s="4">
        <f t="shared" ref="C27:K28" si="3">C3/C15</f>
        <v>0.99228981833544572</v>
      </c>
      <c r="D27" s="4">
        <f t="shared" si="3"/>
        <v>0.99248915688141337</v>
      </c>
      <c r="E27" s="4">
        <f t="shared" si="3"/>
        <v>0.99063946150610016</v>
      </c>
      <c r="F27" s="4">
        <f t="shared" si="3"/>
        <v>0.99277789407577977</v>
      </c>
      <c r="G27" s="4">
        <f t="shared" si="3"/>
        <v>0.9920618341341132</v>
      </c>
      <c r="H27" s="4">
        <f t="shared" si="3"/>
        <v>0.9925855311937295</v>
      </c>
      <c r="I27" s="4">
        <f t="shared" si="3"/>
        <v>0.99248198809648114</v>
      </c>
      <c r="J27" s="4">
        <f t="shared" si="3"/>
        <v>0.99275362318840565</v>
      </c>
      <c r="K27" s="4">
        <f t="shared" si="3"/>
        <v>0.99016633539073129</v>
      </c>
      <c r="L27">
        <f t="shared" ref="L27" si="4">AVERAGE(B27:K27)</f>
        <v>0.99196377788277046</v>
      </c>
      <c r="M27">
        <f t="shared" ref="M27" si="5">STDEV(B27:K27)</f>
        <v>9.2165841322060325E-4</v>
      </c>
      <c r="N27">
        <f t="shared" ref="N27" si="6">_xlfn.CONFIDENCE.T(0.05,M27,10)</f>
        <v>6.5931471084332315E-4</v>
      </c>
      <c r="O27">
        <f t="shared" ref="O27" si="7">_xlfn.CONFIDENCE.T(0.05,M27,10)</f>
        <v>6.5931471084332315E-4</v>
      </c>
    </row>
    <row r="28" spans="1:15" x14ac:dyDescent="0.25">
      <c r="A28" s="1" t="s">
        <v>14</v>
      </c>
      <c r="B28" s="4">
        <f t="shared" si="2"/>
        <v>0.98635170603674538</v>
      </c>
      <c r="C28" s="4">
        <f t="shared" si="3"/>
        <v>0.98421107302378719</v>
      </c>
      <c r="D28" s="4">
        <f t="shared" si="3"/>
        <v>0.98395609035254383</v>
      </c>
      <c r="E28" s="4">
        <f t="shared" si="3"/>
        <v>0.98505089058524176</v>
      </c>
      <c r="F28" s="4">
        <f t="shared" si="3"/>
        <v>0.98599852616064854</v>
      </c>
      <c r="G28" s="4">
        <f t="shared" si="3"/>
        <v>0.98635498201819338</v>
      </c>
      <c r="H28" s="4">
        <f t="shared" si="3"/>
        <v>0.98546603475513428</v>
      </c>
      <c r="I28" s="4">
        <f t="shared" si="3"/>
        <v>0.98263779939336882</v>
      </c>
      <c r="J28" s="4">
        <f t="shared" si="3"/>
        <v>0.98575498575498577</v>
      </c>
      <c r="K28" s="4">
        <f t="shared" si="3"/>
        <v>0.98011928429423456</v>
      </c>
      <c r="L28">
        <f t="shared" ref="L28:L35" si="8">AVERAGE(B28:K28)</f>
        <v>0.98459013723748845</v>
      </c>
      <c r="M28">
        <f t="shared" ref="M28:M35" si="9">STDEV(B28:K28)</f>
        <v>1.9687440299500951E-3</v>
      </c>
      <c r="N28">
        <f t="shared" ref="N28:N35" si="10">_xlfn.CONFIDENCE.T(0.05,M28,10)</f>
        <v>1.408354637913318E-3</v>
      </c>
      <c r="O28">
        <f t="shared" ref="O28:O35" si="11">_xlfn.CONFIDENCE.T(0.05,M28,10)</f>
        <v>1.408354637913318E-3</v>
      </c>
    </row>
    <row r="29" spans="1:15" x14ac:dyDescent="0.25">
      <c r="A29" s="1" t="s">
        <v>15</v>
      </c>
      <c r="B29" s="4">
        <f t="shared" si="2"/>
        <v>0.96819378620326479</v>
      </c>
      <c r="C29" s="4">
        <f t="shared" ref="C29:K29" si="12">C5/C17</f>
        <v>0.97086466165413532</v>
      </c>
      <c r="D29" s="4">
        <f t="shared" si="12"/>
        <v>0.97060969254820217</v>
      </c>
      <c r="E29" s="4">
        <f t="shared" si="12"/>
        <v>0.97113079729025531</v>
      </c>
      <c r="F29" s="4">
        <f t="shared" si="12"/>
        <v>0.95820644754804163</v>
      </c>
      <c r="G29" s="4">
        <f t="shared" si="12"/>
        <v>0.96608732513777029</v>
      </c>
      <c r="H29" s="4">
        <f t="shared" si="12"/>
        <v>0.96417626545492974</v>
      </c>
      <c r="I29" s="4">
        <f t="shared" si="12"/>
        <v>0.96535649962919812</v>
      </c>
      <c r="J29" s="4">
        <f t="shared" si="12"/>
        <v>0.972487494315598</v>
      </c>
      <c r="K29" s="4">
        <f t="shared" si="12"/>
        <v>0.97038199895342758</v>
      </c>
      <c r="L29">
        <f t="shared" si="8"/>
        <v>0.96774949687348233</v>
      </c>
      <c r="M29">
        <f t="shared" si="9"/>
        <v>4.3617181537684933E-3</v>
      </c>
      <c r="N29">
        <f t="shared" si="10"/>
        <v>3.1201852031959099E-3</v>
      </c>
      <c r="O29">
        <f t="shared" si="11"/>
        <v>3.1201852031959099E-3</v>
      </c>
    </row>
    <row r="30" spans="1:15" x14ac:dyDescent="0.25">
      <c r="A30" s="1" t="s">
        <v>16</v>
      </c>
      <c r="B30" s="4">
        <f t="shared" si="2"/>
        <v>0.98343815513626842</v>
      </c>
      <c r="C30" s="4">
        <f t="shared" ref="C30:K30" si="13">C6/C18</f>
        <v>0.98032649644202585</v>
      </c>
      <c r="D30" s="4">
        <f t="shared" si="13"/>
        <v>0.98379800105207793</v>
      </c>
      <c r="E30" s="4">
        <f t="shared" si="13"/>
        <v>0.98110419085822864</v>
      </c>
      <c r="F30" s="4">
        <f t="shared" si="13"/>
        <v>0.97792958486600101</v>
      </c>
      <c r="G30" s="4">
        <f t="shared" si="13"/>
        <v>0.98203781512605037</v>
      </c>
      <c r="H30" s="4">
        <f t="shared" si="13"/>
        <v>0.98229624973811025</v>
      </c>
      <c r="I30" s="4">
        <f t="shared" si="13"/>
        <v>0.98250392875851222</v>
      </c>
      <c r="J30" s="4">
        <f t="shared" si="13"/>
        <v>0.98233416913608385</v>
      </c>
      <c r="K30" s="4">
        <f t="shared" si="13"/>
        <v>0.98063508589276416</v>
      </c>
      <c r="L30">
        <f t="shared" si="8"/>
        <v>0.98164036770061236</v>
      </c>
      <c r="M30">
        <f t="shared" si="9"/>
        <v>1.7158382864790904E-3</v>
      </c>
      <c r="N30">
        <f t="shared" si="10"/>
        <v>1.2274367677616892E-3</v>
      </c>
      <c r="O30">
        <f t="shared" si="11"/>
        <v>1.2274367677616892E-3</v>
      </c>
    </row>
    <row r="31" spans="1:15" x14ac:dyDescent="0.25">
      <c r="A31" s="1" t="s">
        <v>17</v>
      </c>
      <c r="B31" s="4">
        <f t="shared" si="2"/>
        <v>0.96624030195009447</v>
      </c>
      <c r="C31" s="4">
        <f t="shared" ref="C31:K31" si="14">C7/C19</f>
        <v>0.96856068518905369</v>
      </c>
      <c r="D31" s="4">
        <f t="shared" si="14"/>
        <v>0.96313559322033904</v>
      </c>
      <c r="E31" s="4">
        <f t="shared" si="14"/>
        <v>0.96384526193738795</v>
      </c>
      <c r="F31" s="4">
        <f t="shared" si="14"/>
        <v>0.96181684674289314</v>
      </c>
      <c r="G31" s="4">
        <f t="shared" si="14"/>
        <v>0.96777579510863854</v>
      </c>
      <c r="H31" s="4">
        <f t="shared" si="14"/>
        <v>0.96588063439065119</v>
      </c>
      <c r="I31" s="4">
        <f t="shared" si="14"/>
        <v>0.9555277168806765</v>
      </c>
      <c r="J31" s="4">
        <f t="shared" si="14"/>
        <v>0.96534710269650026</v>
      </c>
      <c r="K31" s="4">
        <f t="shared" si="14"/>
        <v>0.92367617643962519</v>
      </c>
      <c r="L31">
        <f t="shared" si="8"/>
        <v>0.96018061145558598</v>
      </c>
      <c r="M31">
        <f t="shared" si="9"/>
        <v>1.3345316459562603E-2</v>
      </c>
      <c r="N31">
        <f t="shared" si="10"/>
        <v>9.5466642917120901E-3</v>
      </c>
      <c r="O31">
        <f t="shared" si="11"/>
        <v>9.5466642917120901E-3</v>
      </c>
    </row>
    <row r="32" spans="1:15" x14ac:dyDescent="0.25">
      <c r="A32" s="1" t="s">
        <v>18</v>
      </c>
      <c r="B32" s="4">
        <f t="shared" si="2"/>
        <v>0.92675821889305021</v>
      </c>
      <c r="C32" s="4">
        <f t="shared" ref="C32:K32" si="15">C8/C20</f>
        <v>0.89884178089469768</v>
      </c>
      <c r="D32" s="4">
        <f t="shared" si="15"/>
        <v>0.9196502914238136</v>
      </c>
      <c r="E32" s="4">
        <f t="shared" si="15"/>
        <v>0.91276082625563593</v>
      </c>
      <c r="F32" s="4">
        <f t="shared" si="15"/>
        <v>0.9290533417668142</v>
      </c>
      <c r="G32" s="4">
        <f t="shared" si="15"/>
        <v>0.92056514913657772</v>
      </c>
      <c r="H32" s="4">
        <f t="shared" si="15"/>
        <v>0.91460959847441459</v>
      </c>
      <c r="I32" s="4">
        <f t="shared" si="15"/>
        <v>0.90747555462096519</v>
      </c>
      <c r="J32" s="4">
        <f t="shared" si="15"/>
        <v>0.93193362682018288</v>
      </c>
      <c r="K32" s="4">
        <f t="shared" si="15"/>
        <v>0.88797641608759736</v>
      </c>
      <c r="L32">
        <f t="shared" si="8"/>
        <v>0.91496248043737471</v>
      </c>
      <c r="M32">
        <f t="shared" si="9"/>
        <v>1.3857318902524099E-2</v>
      </c>
      <c r="N32">
        <f t="shared" si="10"/>
        <v>9.9129287751584475E-3</v>
      </c>
      <c r="O32">
        <f t="shared" si="11"/>
        <v>9.9129287751584475E-3</v>
      </c>
    </row>
    <row r="33" spans="1:15" x14ac:dyDescent="0.25">
      <c r="A33" s="1" t="s">
        <v>19</v>
      </c>
      <c r="B33" s="4">
        <f t="shared" si="2"/>
        <v>0.97475174308049861</v>
      </c>
      <c r="C33" s="4">
        <f t="shared" ref="C33:K33" si="16">C9/C21</f>
        <v>0.97471910112359539</v>
      </c>
      <c r="D33" s="4">
        <f t="shared" si="16"/>
        <v>0.97146480659480028</v>
      </c>
      <c r="E33" s="4">
        <f t="shared" si="16"/>
        <v>0.9749815264435765</v>
      </c>
      <c r="F33" s="4">
        <f t="shared" si="16"/>
        <v>0.97241667537352416</v>
      </c>
      <c r="G33" s="4">
        <f t="shared" si="16"/>
        <v>0.97791101293783533</v>
      </c>
      <c r="H33" s="4">
        <f t="shared" si="16"/>
        <v>0.97511971684363941</v>
      </c>
      <c r="I33" s="4">
        <f t="shared" si="16"/>
        <v>0.97501306847882907</v>
      </c>
      <c r="J33" s="4">
        <f t="shared" si="16"/>
        <v>0.97814021973043386</v>
      </c>
      <c r="K33" s="4">
        <f t="shared" si="16"/>
        <v>0.97345685437701679</v>
      </c>
      <c r="L33">
        <f t="shared" si="8"/>
        <v>0.9747974724983749</v>
      </c>
      <c r="M33">
        <f t="shared" si="9"/>
        <v>2.0984819698239214E-3</v>
      </c>
      <c r="N33">
        <f t="shared" si="10"/>
        <v>1.5011635691684665E-3</v>
      </c>
      <c r="O33">
        <f t="shared" si="11"/>
        <v>1.5011635691684665E-3</v>
      </c>
    </row>
    <row r="34" spans="1:15" x14ac:dyDescent="0.25">
      <c r="A34" s="1" t="s">
        <v>20</v>
      </c>
      <c r="B34" s="4">
        <f t="shared" si="2"/>
        <v>0.9443569553805774</v>
      </c>
      <c r="C34" s="4">
        <f t="shared" ref="C34:K34" si="17">C10/C22</f>
        <v>0.94580144669252553</v>
      </c>
      <c r="D34" s="4">
        <f t="shared" si="17"/>
        <v>0.94285413597137435</v>
      </c>
      <c r="E34" s="4">
        <f t="shared" si="17"/>
        <v>0.94521120869928899</v>
      </c>
      <c r="F34" s="4">
        <f t="shared" si="17"/>
        <v>0.94203961848862794</v>
      </c>
      <c r="G34" s="4">
        <f t="shared" si="17"/>
        <v>0.93011542497376698</v>
      </c>
      <c r="H34" s="4">
        <f t="shared" si="17"/>
        <v>0.94755353263680553</v>
      </c>
      <c r="I34" s="4">
        <f t="shared" si="17"/>
        <v>0.94303599374021907</v>
      </c>
      <c r="J34" s="4">
        <f t="shared" si="17"/>
        <v>0.94242973708068911</v>
      </c>
      <c r="K34" s="4">
        <f t="shared" si="17"/>
        <v>0.94304928023536827</v>
      </c>
      <c r="L34">
        <f t="shared" si="8"/>
        <v>0.94264473338992416</v>
      </c>
      <c r="M34">
        <f t="shared" si="9"/>
        <v>4.7297662342609091E-3</v>
      </c>
      <c r="N34">
        <f t="shared" si="10"/>
        <v>3.3834709393054069E-3</v>
      </c>
      <c r="O34">
        <f t="shared" si="11"/>
        <v>3.3834709393054069E-3</v>
      </c>
    </row>
    <row r="35" spans="1:15" x14ac:dyDescent="0.25">
      <c r="A35" s="1" t="s">
        <v>21</v>
      </c>
      <c r="B35" s="4">
        <f t="shared" si="2"/>
        <v>0.87846819284734678</v>
      </c>
      <c r="C35" s="4">
        <f t="shared" ref="C35:K35" si="18">C11/C23</f>
        <v>0.83970342522974106</v>
      </c>
      <c r="D35" s="4">
        <f t="shared" si="18"/>
        <v>0.82869879006580338</v>
      </c>
      <c r="E35" s="4">
        <f t="shared" si="18"/>
        <v>0.86071541627097181</v>
      </c>
      <c r="F35" s="4">
        <f t="shared" si="18"/>
        <v>0.85539346182515164</v>
      </c>
      <c r="G35" s="4">
        <f t="shared" si="18"/>
        <v>0.82533851159861438</v>
      </c>
      <c r="H35" s="4">
        <f t="shared" si="18"/>
        <v>0.84612163718203703</v>
      </c>
      <c r="I35" s="4">
        <f t="shared" si="18"/>
        <v>0.86194029850746268</v>
      </c>
      <c r="J35" s="4">
        <f t="shared" si="18"/>
        <v>0.8340314728857694</v>
      </c>
      <c r="K35" s="4">
        <f t="shared" si="18"/>
        <v>0.82877215057145848</v>
      </c>
      <c r="L35">
        <f t="shared" si="8"/>
        <v>0.84591833569843566</v>
      </c>
      <c r="M35">
        <f t="shared" si="9"/>
        <v>1.7697851811236565E-2</v>
      </c>
      <c r="N35">
        <f t="shared" si="10"/>
        <v>1.2660280514013513E-2</v>
      </c>
      <c r="O35">
        <f t="shared" si="11"/>
        <v>1.2660280514013513E-2</v>
      </c>
    </row>
    <row r="37" spans="1:15" x14ac:dyDescent="0.25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/>
      <c r="N38" s="1"/>
      <c r="O38" s="1"/>
    </row>
    <row r="39" spans="1:15" x14ac:dyDescent="0.25">
      <c r="A39" s="1" t="s">
        <v>27</v>
      </c>
      <c r="B39">
        <v>953.4</v>
      </c>
      <c r="C39">
        <v>942.5</v>
      </c>
      <c r="D39">
        <v>957.2</v>
      </c>
      <c r="E39">
        <v>947.5</v>
      </c>
      <c r="F39">
        <v>950.5</v>
      </c>
      <c r="G39">
        <v>944.1</v>
      </c>
      <c r="H39">
        <v>948.1</v>
      </c>
      <c r="I39">
        <v>951.8</v>
      </c>
      <c r="J39">
        <v>870.9</v>
      </c>
      <c r="K39">
        <v>952.9</v>
      </c>
      <c r="L39">
        <f t="shared" ref="L39" si="19">AVERAGE(B39:K39)</f>
        <v>941.8900000000001</v>
      </c>
    </row>
    <row r="42" spans="1:15" x14ac:dyDescent="0.25">
      <c r="A42" s="1" t="s">
        <v>22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  <c r="L42" s="1" t="s">
        <v>12</v>
      </c>
    </row>
    <row r="43" spans="1:15" x14ac:dyDescent="0.25">
      <c r="A43" s="1" t="s">
        <v>27</v>
      </c>
      <c r="B43" s="2">
        <v>953.6</v>
      </c>
      <c r="C43" s="2">
        <v>942.7</v>
      </c>
      <c r="D43" s="2">
        <v>957.6</v>
      </c>
      <c r="E43" s="2">
        <v>947.7</v>
      </c>
      <c r="F43" s="2">
        <v>950.5</v>
      </c>
      <c r="G43" s="2">
        <v>944.1</v>
      </c>
      <c r="H43" s="2">
        <v>948.4</v>
      </c>
      <c r="I43" s="2">
        <v>953.5</v>
      </c>
      <c r="J43" s="2">
        <v>871.1</v>
      </c>
      <c r="K43" s="2">
        <v>953.2</v>
      </c>
      <c r="L43">
        <f t="shared" ref="L43" si="20">AVERAGE(B43:K43)</f>
        <v>942.24000000000012</v>
      </c>
    </row>
    <row r="46" spans="1:15" x14ac:dyDescent="0.25">
      <c r="A46" s="1" t="s">
        <v>23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24</v>
      </c>
      <c r="N46" s="1" t="s">
        <v>25</v>
      </c>
      <c r="O46" s="1" t="s">
        <v>26</v>
      </c>
    </row>
    <row r="47" spans="1:15" x14ac:dyDescent="0.25">
      <c r="A47" s="1" t="s">
        <v>27</v>
      </c>
      <c r="B47" s="4">
        <f t="shared" ref="B47:J47" si="21">B39/B43</f>
        <v>0.99979026845637575</v>
      </c>
      <c r="C47" s="4">
        <f t="shared" si="21"/>
        <v>0.99978784342845017</v>
      </c>
      <c r="D47" s="4">
        <f t="shared" si="21"/>
        <v>0.99958228905597324</v>
      </c>
      <c r="E47" s="4">
        <f t="shared" si="21"/>
        <v>0.99978896275192564</v>
      </c>
      <c r="F47" s="4">
        <f t="shared" si="21"/>
        <v>1</v>
      </c>
      <c r="G47" s="4">
        <f t="shared" si="21"/>
        <v>1</v>
      </c>
      <c r="H47" s="4">
        <f t="shared" si="21"/>
        <v>0.99968367777309153</v>
      </c>
      <c r="I47" s="4">
        <f t="shared" si="21"/>
        <v>0.99821709491347665</v>
      </c>
      <c r="J47" s="4">
        <f t="shared" si="21"/>
        <v>0.99977040523476057</v>
      </c>
      <c r="K47" s="4">
        <f>K39/K43</f>
        <v>0.99968527066722612</v>
      </c>
      <c r="L47">
        <f>AVERAGE(B47:K47)</f>
        <v>0.99963058122812798</v>
      </c>
      <c r="M47">
        <f>STDEV(B47:K47)</f>
        <v>5.1358145538990324E-4</v>
      </c>
      <c r="N47">
        <f t="shared" ref="N47" si="22">_xlfn.CONFIDENCE.T(0.05,M47,10)</f>
        <v>3.6739404089163215E-4</v>
      </c>
      <c r="O47">
        <f t="shared" ref="O47" si="23">_xlfn.CONFIDENCE.T(0.05,M47,10)</f>
        <v>3.6739404089163215E-4</v>
      </c>
    </row>
  </sheetData>
  <mergeCells count="2">
    <mergeCell ref="A1:O1"/>
    <mergeCell ref="A37:O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N22" sqref="N22"/>
    </sheetView>
  </sheetViews>
  <sheetFormatPr defaultRowHeight="15" x14ac:dyDescent="0.25"/>
  <sheetData>
    <row r="1" spans="1:15" x14ac:dyDescent="0.25">
      <c r="A1" s="5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/>
      <c r="N2" s="1"/>
      <c r="O2" s="1"/>
    </row>
    <row r="3" spans="1:15" x14ac:dyDescent="0.25">
      <c r="A3" s="1" t="s">
        <v>13</v>
      </c>
      <c r="B3" s="2">
        <v>74</v>
      </c>
      <c r="C3" s="2">
        <v>61</v>
      </c>
      <c r="D3" s="2">
        <v>51</v>
      </c>
      <c r="E3" s="2">
        <v>73</v>
      </c>
      <c r="F3" s="2">
        <v>67</v>
      </c>
      <c r="G3" s="2">
        <v>67</v>
      </c>
      <c r="H3" s="2">
        <v>58</v>
      </c>
      <c r="I3" s="2">
        <v>73</v>
      </c>
      <c r="J3" s="2">
        <v>72</v>
      </c>
      <c r="K3" s="2">
        <v>63</v>
      </c>
      <c r="L3">
        <f>AVERAGE(B3:K3)</f>
        <v>65.900000000000006</v>
      </c>
    </row>
    <row r="4" spans="1:15" x14ac:dyDescent="0.25">
      <c r="A4" s="1" t="s">
        <v>14</v>
      </c>
      <c r="B4" s="3">
        <v>29</v>
      </c>
      <c r="C4" s="3">
        <v>42</v>
      </c>
      <c r="D4" s="3">
        <v>36</v>
      </c>
      <c r="E4" s="3">
        <v>42</v>
      </c>
      <c r="F4" s="3">
        <v>35</v>
      </c>
      <c r="G4" s="3">
        <v>39</v>
      </c>
      <c r="H4" s="3">
        <v>33</v>
      </c>
      <c r="I4" s="3">
        <v>50</v>
      </c>
      <c r="J4" s="3">
        <v>27</v>
      </c>
      <c r="K4" s="3">
        <v>47</v>
      </c>
      <c r="L4">
        <f>AVERAGE(B4:K4)</f>
        <v>38</v>
      </c>
    </row>
    <row r="5" spans="1:15" x14ac:dyDescent="0.25">
      <c r="A5" s="1" t="s">
        <v>15</v>
      </c>
      <c r="B5" s="3">
        <v>12</v>
      </c>
      <c r="C5" s="3">
        <v>19</v>
      </c>
      <c r="D5" s="3">
        <v>18</v>
      </c>
      <c r="E5" s="3">
        <v>21</v>
      </c>
      <c r="F5" s="3">
        <v>17</v>
      </c>
      <c r="G5" s="3">
        <v>20</v>
      </c>
      <c r="H5" s="3">
        <v>10</v>
      </c>
      <c r="I5" s="3">
        <v>28</v>
      </c>
      <c r="J5" s="3">
        <v>24</v>
      </c>
      <c r="K5" s="3">
        <v>16</v>
      </c>
      <c r="L5">
        <f t="shared" ref="L5:L11" si="0">AVERAGE(B5:K5)</f>
        <v>18.5</v>
      </c>
    </row>
    <row r="6" spans="1:15" x14ac:dyDescent="0.25">
      <c r="A6" s="1" t="s">
        <v>16</v>
      </c>
      <c r="B6" s="3">
        <v>64</v>
      </c>
      <c r="C6" s="3">
        <v>63</v>
      </c>
      <c r="D6" s="3">
        <v>64</v>
      </c>
      <c r="E6" s="3">
        <v>58</v>
      </c>
      <c r="F6" s="3">
        <v>68</v>
      </c>
      <c r="G6" s="3">
        <v>60</v>
      </c>
      <c r="H6" s="3">
        <v>82</v>
      </c>
      <c r="I6" s="3">
        <v>70</v>
      </c>
      <c r="J6" s="3">
        <v>50</v>
      </c>
      <c r="K6" s="3">
        <v>59</v>
      </c>
      <c r="L6">
        <f t="shared" si="0"/>
        <v>63.8</v>
      </c>
    </row>
    <row r="7" spans="1:15" x14ac:dyDescent="0.25">
      <c r="A7" s="1" t="s">
        <v>17</v>
      </c>
      <c r="B7" s="3">
        <v>44</v>
      </c>
      <c r="C7" s="3">
        <v>37</v>
      </c>
      <c r="D7" s="3">
        <v>32</v>
      </c>
      <c r="E7" s="3">
        <v>45</v>
      </c>
      <c r="F7" s="3">
        <v>34</v>
      </c>
      <c r="G7" s="3">
        <v>38</v>
      </c>
      <c r="H7" s="3">
        <v>33</v>
      </c>
      <c r="I7" s="3">
        <v>37</v>
      </c>
      <c r="J7" s="3">
        <v>34</v>
      </c>
      <c r="K7" s="3">
        <v>24</v>
      </c>
      <c r="L7">
        <f t="shared" si="0"/>
        <v>35.799999999999997</v>
      </c>
    </row>
    <row r="8" spans="1:15" x14ac:dyDescent="0.25">
      <c r="A8" s="1" t="s">
        <v>18</v>
      </c>
      <c r="B8" s="3">
        <v>15</v>
      </c>
      <c r="C8" s="3">
        <v>13</v>
      </c>
      <c r="D8" s="3">
        <v>18</v>
      </c>
      <c r="E8" s="3">
        <v>18</v>
      </c>
      <c r="F8" s="3">
        <v>20</v>
      </c>
      <c r="G8" s="3">
        <v>21</v>
      </c>
      <c r="H8" s="3">
        <v>13</v>
      </c>
      <c r="I8" s="3">
        <v>11</v>
      </c>
      <c r="J8" s="3">
        <v>17</v>
      </c>
      <c r="K8" s="3">
        <v>11</v>
      </c>
      <c r="L8">
        <f t="shared" si="0"/>
        <v>15.7</v>
      </c>
    </row>
    <row r="9" spans="1:15" x14ac:dyDescent="0.25">
      <c r="A9" s="1" t="s">
        <v>19</v>
      </c>
      <c r="B9" s="3">
        <v>61</v>
      </c>
      <c r="C9" s="3">
        <v>56</v>
      </c>
      <c r="D9" s="3">
        <v>54</v>
      </c>
      <c r="E9" s="3">
        <v>56</v>
      </c>
      <c r="F9" s="3">
        <v>67</v>
      </c>
      <c r="G9" s="3">
        <v>55</v>
      </c>
      <c r="H9" s="3">
        <v>58</v>
      </c>
      <c r="I9" s="3">
        <v>57</v>
      </c>
      <c r="J9" s="3">
        <v>74</v>
      </c>
      <c r="K9" s="3">
        <v>64</v>
      </c>
      <c r="L9">
        <f t="shared" si="0"/>
        <v>60.2</v>
      </c>
    </row>
    <row r="10" spans="1:15" x14ac:dyDescent="0.25">
      <c r="A10" s="1" t="s">
        <v>20</v>
      </c>
      <c r="B10" s="3">
        <v>40</v>
      </c>
      <c r="C10" s="3">
        <v>38</v>
      </c>
      <c r="D10" s="3">
        <v>49</v>
      </c>
      <c r="E10" s="3">
        <v>30</v>
      </c>
      <c r="F10" s="3">
        <v>36</v>
      </c>
      <c r="G10" s="3">
        <v>28</v>
      </c>
      <c r="H10" s="3">
        <v>42</v>
      </c>
      <c r="I10" s="3">
        <v>32</v>
      </c>
      <c r="J10" s="3">
        <v>35</v>
      </c>
      <c r="K10" s="3">
        <v>45</v>
      </c>
      <c r="L10">
        <f t="shared" si="0"/>
        <v>37.5</v>
      </c>
    </row>
    <row r="11" spans="1:15" x14ac:dyDescent="0.25">
      <c r="A11" s="1" t="s">
        <v>21</v>
      </c>
      <c r="B11" s="3">
        <v>20</v>
      </c>
      <c r="C11" s="3">
        <v>18</v>
      </c>
      <c r="D11" s="3">
        <v>15</v>
      </c>
      <c r="E11" s="3">
        <v>13</v>
      </c>
      <c r="F11" s="3">
        <v>13</v>
      </c>
      <c r="G11" s="3">
        <v>11</v>
      </c>
      <c r="H11" s="3">
        <v>12</v>
      </c>
      <c r="I11" s="3">
        <v>8</v>
      </c>
      <c r="J11" s="3">
        <v>14</v>
      </c>
      <c r="K11" s="3">
        <v>19</v>
      </c>
      <c r="L11">
        <f t="shared" si="0"/>
        <v>14.3</v>
      </c>
    </row>
    <row r="14" spans="1:15" x14ac:dyDescent="0.25">
      <c r="A14" s="1" t="s">
        <v>22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</row>
    <row r="15" spans="1:15" x14ac:dyDescent="0.25">
      <c r="A15" s="1" t="s">
        <v>13</v>
      </c>
      <c r="B15" s="2">
        <v>801</v>
      </c>
      <c r="C15" s="2">
        <v>806</v>
      </c>
      <c r="D15" s="2">
        <v>826</v>
      </c>
      <c r="E15" s="2">
        <v>780</v>
      </c>
      <c r="F15" s="2">
        <v>810</v>
      </c>
      <c r="G15" s="2">
        <v>820</v>
      </c>
      <c r="H15" s="2">
        <v>819</v>
      </c>
      <c r="I15" s="2">
        <v>800</v>
      </c>
      <c r="J15" s="2">
        <v>818</v>
      </c>
      <c r="K15" s="2">
        <v>820</v>
      </c>
      <c r="L15">
        <f t="shared" ref="L15:L22" si="1">AVERAGE(B15:K15)</f>
        <v>810</v>
      </c>
    </row>
    <row r="16" spans="1:15" x14ac:dyDescent="0.25">
      <c r="A16" s="1" t="s">
        <v>14</v>
      </c>
      <c r="B16">
        <v>813</v>
      </c>
      <c r="C16">
        <v>818</v>
      </c>
      <c r="D16">
        <v>813</v>
      </c>
      <c r="E16">
        <v>797</v>
      </c>
      <c r="F16">
        <v>821</v>
      </c>
      <c r="G16">
        <v>759</v>
      </c>
      <c r="H16">
        <v>803</v>
      </c>
      <c r="I16">
        <v>753</v>
      </c>
      <c r="J16">
        <v>832</v>
      </c>
      <c r="K16">
        <v>783</v>
      </c>
      <c r="L16">
        <f t="shared" si="1"/>
        <v>799.2</v>
      </c>
    </row>
    <row r="17" spans="1:15" x14ac:dyDescent="0.25">
      <c r="A17" s="1" t="s">
        <v>15</v>
      </c>
      <c r="B17">
        <v>820</v>
      </c>
      <c r="C17">
        <v>818</v>
      </c>
      <c r="D17">
        <v>815</v>
      </c>
      <c r="E17">
        <v>818</v>
      </c>
      <c r="F17">
        <v>835</v>
      </c>
      <c r="G17">
        <v>810</v>
      </c>
      <c r="H17">
        <v>788</v>
      </c>
      <c r="I17">
        <v>795</v>
      </c>
      <c r="J17">
        <v>810</v>
      </c>
      <c r="K17">
        <v>789</v>
      </c>
      <c r="L17">
        <f t="shared" si="1"/>
        <v>809.8</v>
      </c>
    </row>
    <row r="18" spans="1:15" x14ac:dyDescent="0.25">
      <c r="A18" s="1" t="s">
        <v>16</v>
      </c>
      <c r="B18">
        <v>833</v>
      </c>
      <c r="C18">
        <v>809</v>
      </c>
      <c r="D18">
        <v>840</v>
      </c>
      <c r="E18">
        <v>808</v>
      </c>
      <c r="F18">
        <v>814</v>
      </c>
      <c r="G18">
        <v>825</v>
      </c>
      <c r="H18">
        <v>778</v>
      </c>
      <c r="I18">
        <v>820</v>
      </c>
      <c r="J18">
        <v>816</v>
      </c>
      <c r="K18">
        <v>819</v>
      </c>
      <c r="L18">
        <f t="shared" si="1"/>
        <v>816.2</v>
      </c>
    </row>
    <row r="19" spans="1:15" x14ac:dyDescent="0.25">
      <c r="A19" s="1" t="s">
        <v>17</v>
      </c>
      <c r="B19">
        <v>778</v>
      </c>
      <c r="C19">
        <v>788</v>
      </c>
      <c r="D19">
        <v>831</v>
      </c>
      <c r="E19">
        <v>789</v>
      </c>
      <c r="F19">
        <v>790</v>
      </c>
      <c r="G19">
        <v>793</v>
      </c>
      <c r="H19">
        <v>830</v>
      </c>
      <c r="I19">
        <v>801</v>
      </c>
      <c r="J19">
        <v>800</v>
      </c>
      <c r="K19">
        <v>848</v>
      </c>
      <c r="L19">
        <f t="shared" si="1"/>
        <v>804.8</v>
      </c>
    </row>
    <row r="20" spans="1:15" x14ac:dyDescent="0.25">
      <c r="A20" s="1" t="s">
        <v>18</v>
      </c>
      <c r="B20">
        <v>775</v>
      </c>
      <c r="C20">
        <v>741</v>
      </c>
      <c r="D20">
        <v>758</v>
      </c>
      <c r="E20">
        <v>799</v>
      </c>
      <c r="F20">
        <v>760</v>
      </c>
      <c r="G20">
        <v>800</v>
      </c>
      <c r="H20">
        <v>752</v>
      </c>
      <c r="I20">
        <v>775</v>
      </c>
      <c r="J20">
        <v>731</v>
      </c>
      <c r="K20">
        <v>793</v>
      </c>
      <c r="L20">
        <f t="shared" si="1"/>
        <v>768.4</v>
      </c>
    </row>
    <row r="21" spans="1:15" x14ac:dyDescent="0.25">
      <c r="A21" s="1" t="s">
        <v>19</v>
      </c>
      <c r="B21">
        <v>813</v>
      </c>
      <c r="C21">
        <v>838</v>
      </c>
      <c r="D21">
        <v>836</v>
      </c>
      <c r="E21">
        <v>803</v>
      </c>
      <c r="F21">
        <v>804</v>
      </c>
      <c r="G21">
        <v>818</v>
      </c>
      <c r="H21">
        <v>781</v>
      </c>
      <c r="I21">
        <v>839</v>
      </c>
      <c r="J21">
        <v>793</v>
      </c>
      <c r="K21">
        <v>820</v>
      </c>
      <c r="L21">
        <f t="shared" si="1"/>
        <v>814.5</v>
      </c>
    </row>
    <row r="22" spans="1:15" x14ac:dyDescent="0.25">
      <c r="A22" s="1" t="s">
        <v>20</v>
      </c>
      <c r="B22">
        <v>792</v>
      </c>
      <c r="C22">
        <v>819</v>
      </c>
      <c r="D22">
        <v>773</v>
      </c>
      <c r="E22">
        <v>808</v>
      </c>
      <c r="F22">
        <v>790</v>
      </c>
      <c r="G22">
        <v>807</v>
      </c>
      <c r="H22">
        <v>798</v>
      </c>
      <c r="I22">
        <v>786</v>
      </c>
      <c r="J22">
        <v>809</v>
      </c>
      <c r="K22">
        <v>770</v>
      </c>
      <c r="L22">
        <f t="shared" si="1"/>
        <v>795.2</v>
      </c>
    </row>
    <row r="23" spans="1:15" x14ac:dyDescent="0.25">
      <c r="A23" s="1" t="s">
        <v>21</v>
      </c>
      <c r="B23">
        <v>795</v>
      </c>
      <c r="C23">
        <v>788</v>
      </c>
      <c r="D23">
        <v>764</v>
      </c>
      <c r="E23">
        <v>712</v>
      </c>
      <c r="F23">
        <v>755</v>
      </c>
      <c r="G23">
        <v>753</v>
      </c>
      <c r="H23">
        <v>759</v>
      </c>
      <c r="I23">
        <v>771</v>
      </c>
      <c r="J23">
        <v>746</v>
      </c>
      <c r="K23">
        <v>760</v>
      </c>
      <c r="L23">
        <f>AVERAGE(B23:K23)</f>
        <v>760.3</v>
      </c>
    </row>
    <row r="26" spans="1:15" x14ac:dyDescent="0.2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24</v>
      </c>
      <c r="N26" s="1" t="s">
        <v>25</v>
      </c>
      <c r="O26" s="1" t="s">
        <v>26</v>
      </c>
    </row>
    <row r="27" spans="1:15" x14ac:dyDescent="0.25">
      <c r="A27" s="1" t="s">
        <v>13</v>
      </c>
      <c r="B27" s="4">
        <f t="shared" ref="B27:K35" si="2">B3/B15</f>
        <v>9.2384519350811489E-2</v>
      </c>
      <c r="C27" s="4">
        <f t="shared" si="2"/>
        <v>7.5682382133995044E-2</v>
      </c>
      <c r="D27" s="4">
        <f t="shared" si="2"/>
        <v>6.1743341404358353E-2</v>
      </c>
      <c r="E27" s="4">
        <f t="shared" si="2"/>
        <v>9.358974358974359E-2</v>
      </c>
      <c r="F27" s="4">
        <f t="shared" si="2"/>
        <v>8.2716049382716053E-2</v>
      </c>
      <c r="G27" s="4">
        <f t="shared" si="2"/>
        <v>8.1707317073170735E-2</v>
      </c>
      <c r="H27" s="4">
        <f t="shared" si="2"/>
        <v>7.0818070818070816E-2</v>
      </c>
      <c r="I27" s="4">
        <f t="shared" si="2"/>
        <v>9.1249999999999998E-2</v>
      </c>
      <c r="J27" s="4">
        <f t="shared" si="2"/>
        <v>8.8019559902200492E-2</v>
      </c>
      <c r="K27" s="4">
        <f t="shared" si="2"/>
        <v>7.6829268292682926E-2</v>
      </c>
      <c r="L27">
        <f>AVERAGE(B27:K27)</f>
        <v>8.1474025194774952E-2</v>
      </c>
      <c r="M27">
        <f t="shared" ref="M27:M35" si="3">STDEV(B27:K27)</f>
        <v>1.0348410584756955E-2</v>
      </c>
      <c r="N27">
        <f>_xlfn.CONFIDENCE.T(0.05,M27,10)</f>
        <v>7.4028069776258133E-3</v>
      </c>
      <c r="O27">
        <f t="shared" ref="O27:O35" si="4">_xlfn.CONFIDENCE.T(0.05,M27,10)</f>
        <v>7.4028069776258133E-3</v>
      </c>
    </row>
    <row r="28" spans="1:15" x14ac:dyDescent="0.25">
      <c r="A28" s="1" t="s">
        <v>14</v>
      </c>
      <c r="B28" s="4">
        <f t="shared" si="2"/>
        <v>3.5670356703567038E-2</v>
      </c>
      <c r="C28" s="4">
        <f t="shared" si="2"/>
        <v>5.1344743276283619E-2</v>
      </c>
      <c r="D28" s="4">
        <f t="shared" si="2"/>
        <v>4.4280442804428041E-2</v>
      </c>
      <c r="E28" s="4">
        <f t="shared" si="2"/>
        <v>5.2697616060225848E-2</v>
      </c>
      <c r="F28" s="4">
        <f t="shared" si="2"/>
        <v>4.2630937880633372E-2</v>
      </c>
      <c r="G28" s="4">
        <f t="shared" si="2"/>
        <v>5.1383399209486168E-2</v>
      </c>
      <c r="H28" s="4">
        <f t="shared" si="2"/>
        <v>4.1095890410958902E-2</v>
      </c>
      <c r="I28" s="4">
        <f t="shared" si="2"/>
        <v>6.6401062416998669E-2</v>
      </c>
      <c r="J28" s="4">
        <f t="shared" si="2"/>
        <v>3.245192307692308E-2</v>
      </c>
      <c r="K28" s="4">
        <f t="shared" si="2"/>
        <v>6.0025542784163471E-2</v>
      </c>
      <c r="L28">
        <f t="shared" ref="L28:L35" si="5">AVERAGE(B28:K28)</f>
        <v>4.7798191462366822E-2</v>
      </c>
      <c r="M28">
        <f t="shared" si="3"/>
        <v>1.0601882787332968E-2</v>
      </c>
      <c r="N28">
        <f t="shared" ref="N28:N35" si="6">_xlfn.CONFIDENCE.T(0.05,M28,10)</f>
        <v>7.5841300682101594E-3</v>
      </c>
      <c r="O28">
        <f t="shared" si="4"/>
        <v>7.5841300682101594E-3</v>
      </c>
    </row>
    <row r="29" spans="1:15" x14ac:dyDescent="0.25">
      <c r="A29" s="1" t="s">
        <v>15</v>
      </c>
      <c r="B29" s="4">
        <f t="shared" si="2"/>
        <v>1.4634146341463415E-2</v>
      </c>
      <c r="C29" s="4">
        <f t="shared" si="2"/>
        <v>2.3227383863080684E-2</v>
      </c>
      <c r="D29" s="4">
        <f t="shared" si="2"/>
        <v>2.2085889570552148E-2</v>
      </c>
      <c r="E29" s="4">
        <f t="shared" si="2"/>
        <v>2.567237163814181E-2</v>
      </c>
      <c r="F29" s="4">
        <f t="shared" si="2"/>
        <v>2.0359281437125749E-2</v>
      </c>
      <c r="G29" s="4">
        <f t="shared" si="2"/>
        <v>2.4691358024691357E-2</v>
      </c>
      <c r="H29" s="4">
        <f t="shared" si="2"/>
        <v>1.2690355329949238E-2</v>
      </c>
      <c r="I29" s="4">
        <f t="shared" si="2"/>
        <v>3.5220125786163521E-2</v>
      </c>
      <c r="J29" s="4">
        <f t="shared" si="2"/>
        <v>2.9629629629629631E-2</v>
      </c>
      <c r="K29" s="4">
        <f t="shared" si="2"/>
        <v>2.0278833967046894E-2</v>
      </c>
      <c r="L29">
        <f t="shared" si="5"/>
        <v>2.2848937558784442E-2</v>
      </c>
      <c r="M29">
        <f t="shared" si="3"/>
        <v>6.6215074471055804E-3</v>
      </c>
      <c r="N29">
        <f t="shared" si="6"/>
        <v>4.7367410802231632E-3</v>
      </c>
      <c r="O29">
        <f t="shared" si="4"/>
        <v>4.7367410802231632E-3</v>
      </c>
    </row>
    <row r="30" spans="1:15" x14ac:dyDescent="0.25">
      <c r="A30" s="1" t="s">
        <v>16</v>
      </c>
      <c r="B30" s="4">
        <f t="shared" si="2"/>
        <v>7.6830732292917162E-2</v>
      </c>
      <c r="C30" s="4">
        <f t="shared" si="2"/>
        <v>7.7873918417799753E-2</v>
      </c>
      <c r="D30" s="4">
        <f t="shared" si="2"/>
        <v>7.6190476190476197E-2</v>
      </c>
      <c r="E30" s="4">
        <f t="shared" si="2"/>
        <v>7.1782178217821777E-2</v>
      </c>
      <c r="F30" s="4">
        <f t="shared" si="2"/>
        <v>8.3538083538083535E-2</v>
      </c>
      <c r="G30" s="4">
        <f t="shared" si="2"/>
        <v>7.2727272727272724E-2</v>
      </c>
      <c r="H30" s="4">
        <f t="shared" si="2"/>
        <v>0.10539845758354756</v>
      </c>
      <c r="I30" s="4">
        <f t="shared" si="2"/>
        <v>8.5365853658536592E-2</v>
      </c>
      <c r="J30" s="4">
        <f t="shared" si="2"/>
        <v>6.1274509803921566E-2</v>
      </c>
      <c r="K30" s="4">
        <f t="shared" si="2"/>
        <v>7.2039072039072033E-2</v>
      </c>
      <c r="L30">
        <f t="shared" si="5"/>
        <v>7.8302055446944893E-2</v>
      </c>
      <c r="M30">
        <f t="shared" si="3"/>
        <v>1.1648005921073817E-2</v>
      </c>
      <c r="N30">
        <f t="shared" si="6"/>
        <v>8.3324814764273499E-3</v>
      </c>
      <c r="O30">
        <f t="shared" si="4"/>
        <v>8.3324814764273499E-3</v>
      </c>
    </row>
    <row r="31" spans="1:15" x14ac:dyDescent="0.25">
      <c r="A31" s="1" t="s">
        <v>17</v>
      </c>
      <c r="B31" s="4">
        <f t="shared" si="2"/>
        <v>5.6555269922879174E-2</v>
      </c>
      <c r="C31" s="4">
        <f t="shared" si="2"/>
        <v>4.6954314720812185E-2</v>
      </c>
      <c r="D31" s="4">
        <f t="shared" si="2"/>
        <v>3.8507821901323708E-2</v>
      </c>
      <c r="E31" s="4">
        <f t="shared" si="2"/>
        <v>5.7034220532319393E-2</v>
      </c>
      <c r="F31" s="4">
        <f t="shared" si="2"/>
        <v>4.3037974683544304E-2</v>
      </c>
      <c r="G31" s="4">
        <f t="shared" si="2"/>
        <v>4.7919293820933163E-2</v>
      </c>
      <c r="H31" s="4">
        <f t="shared" si="2"/>
        <v>3.9759036144578312E-2</v>
      </c>
      <c r="I31" s="4">
        <f t="shared" si="2"/>
        <v>4.6192259675405745E-2</v>
      </c>
      <c r="J31" s="4">
        <f t="shared" si="2"/>
        <v>4.2500000000000003E-2</v>
      </c>
      <c r="K31" s="4">
        <f t="shared" si="2"/>
        <v>2.8301886792452831E-2</v>
      </c>
      <c r="L31">
        <f t="shared" si="5"/>
        <v>4.4676207819424885E-2</v>
      </c>
      <c r="M31">
        <f t="shared" si="3"/>
        <v>8.4957768937594744E-3</v>
      </c>
      <c r="N31">
        <f t="shared" si="6"/>
        <v>6.0775126725368432E-3</v>
      </c>
      <c r="O31">
        <f t="shared" si="4"/>
        <v>6.0775126725368432E-3</v>
      </c>
    </row>
    <row r="32" spans="1:15" x14ac:dyDescent="0.25">
      <c r="A32" s="1" t="s">
        <v>18</v>
      </c>
      <c r="B32" s="4">
        <f t="shared" si="2"/>
        <v>1.935483870967742E-2</v>
      </c>
      <c r="C32" s="4">
        <f t="shared" si="2"/>
        <v>1.7543859649122806E-2</v>
      </c>
      <c r="D32" s="4">
        <f t="shared" si="2"/>
        <v>2.3746701846965697E-2</v>
      </c>
      <c r="E32" s="4">
        <f t="shared" si="2"/>
        <v>2.2528160200250311E-2</v>
      </c>
      <c r="F32" s="4">
        <f t="shared" si="2"/>
        <v>2.6315789473684209E-2</v>
      </c>
      <c r="G32" s="4">
        <f t="shared" si="2"/>
        <v>2.6249999999999999E-2</v>
      </c>
      <c r="H32" s="4">
        <f t="shared" si="2"/>
        <v>1.7287234042553192E-2</v>
      </c>
      <c r="I32" s="4">
        <f t="shared" si="2"/>
        <v>1.4193548387096775E-2</v>
      </c>
      <c r="J32" s="4">
        <f t="shared" si="2"/>
        <v>2.3255813953488372E-2</v>
      </c>
      <c r="K32" s="4">
        <f t="shared" si="2"/>
        <v>1.3871374527112233E-2</v>
      </c>
      <c r="L32">
        <f t="shared" si="5"/>
        <v>2.0434732078995099E-2</v>
      </c>
      <c r="M32">
        <f t="shared" si="3"/>
        <v>4.6329059547770531E-3</v>
      </c>
      <c r="N32">
        <f t="shared" si="6"/>
        <v>3.3141812694623815E-3</v>
      </c>
      <c r="O32">
        <f t="shared" si="4"/>
        <v>3.3141812694623815E-3</v>
      </c>
    </row>
    <row r="33" spans="1:15" x14ac:dyDescent="0.25">
      <c r="A33" s="1" t="s">
        <v>19</v>
      </c>
      <c r="B33" s="4">
        <f t="shared" si="2"/>
        <v>7.5030750307503072E-2</v>
      </c>
      <c r="C33" s="4">
        <f t="shared" si="2"/>
        <v>6.6825775656324582E-2</v>
      </c>
      <c r="D33" s="4">
        <f t="shared" si="2"/>
        <v>6.4593301435406703E-2</v>
      </c>
      <c r="E33" s="4">
        <f t="shared" si="2"/>
        <v>6.9738480697384808E-2</v>
      </c>
      <c r="F33" s="4">
        <f t="shared" si="2"/>
        <v>8.3333333333333329E-2</v>
      </c>
      <c r="G33" s="4">
        <f t="shared" si="2"/>
        <v>6.7237163814180934E-2</v>
      </c>
      <c r="H33" s="4">
        <f t="shared" si="2"/>
        <v>7.4263764404609481E-2</v>
      </c>
      <c r="I33" s="4">
        <f t="shared" si="2"/>
        <v>6.7938021454112041E-2</v>
      </c>
      <c r="J33" s="4">
        <f t="shared" si="2"/>
        <v>9.3316519546027737E-2</v>
      </c>
      <c r="K33" s="4">
        <f t="shared" si="2"/>
        <v>7.8048780487804878E-2</v>
      </c>
      <c r="L33">
        <f t="shared" si="5"/>
        <v>7.4032589113668751E-2</v>
      </c>
      <c r="M33">
        <f t="shared" si="3"/>
        <v>8.9340336543154968E-3</v>
      </c>
      <c r="N33">
        <f t="shared" si="6"/>
        <v>6.3910226727889258E-3</v>
      </c>
      <c r="O33">
        <f t="shared" si="4"/>
        <v>6.3910226727889258E-3</v>
      </c>
    </row>
    <row r="34" spans="1:15" x14ac:dyDescent="0.25">
      <c r="A34" s="1" t="s">
        <v>20</v>
      </c>
      <c r="B34" s="4">
        <f t="shared" si="2"/>
        <v>5.0505050505050504E-2</v>
      </c>
      <c r="C34" s="4">
        <f t="shared" si="2"/>
        <v>4.63980463980464E-2</v>
      </c>
      <c r="D34" s="4">
        <f t="shared" si="2"/>
        <v>6.3389391979301421E-2</v>
      </c>
      <c r="E34" s="4">
        <f t="shared" si="2"/>
        <v>3.7128712871287127E-2</v>
      </c>
      <c r="F34" s="4">
        <f t="shared" si="2"/>
        <v>4.5569620253164557E-2</v>
      </c>
      <c r="G34" s="4">
        <f t="shared" si="2"/>
        <v>3.4696406443618343E-2</v>
      </c>
      <c r="H34" s="4">
        <f t="shared" si="2"/>
        <v>5.2631578947368418E-2</v>
      </c>
      <c r="I34" s="4">
        <f t="shared" si="2"/>
        <v>4.0712468193384227E-2</v>
      </c>
      <c r="J34" s="4">
        <f t="shared" si="2"/>
        <v>4.3263288009888753E-2</v>
      </c>
      <c r="K34" s="4">
        <f t="shared" si="2"/>
        <v>5.844155844155844E-2</v>
      </c>
      <c r="L34">
        <f t="shared" si="5"/>
        <v>4.7273612204266818E-2</v>
      </c>
      <c r="M34">
        <f t="shared" si="3"/>
        <v>9.1134697879103315E-3</v>
      </c>
      <c r="N34">
        <f t="shared" si="6"/>
        <v>6.5193835501366655E-3</v>
      </c>
      <c r="O34">
        <f t="shared" si="4"/>
        <v>6.5193835501366655E-3</v>
      </c>
    </row>
    <row r="35" spans="1:15" x14ac:dyDescent="0.25">
      <c r="A35" s="1" t="s">
        <v>21</v>
      </c>
      <c r="B35" s="4">
        <f t="shared" si="2"/>
        <v>2.5157232704402517E-2</v>
      </c>
      <c r="C35" s="4">
        <f t="shared" si="2"/>
        <v>2.2842639593908629E-2</v>
      </c>
      <c r="D35" s="4">
        <f t="shared" si="2"/>
        <v>1.9633507853403141E-2</v>
      </c>
      <c r="E35" s="4">
        <f t="shared" si="2"/>
        <v>1.8258426966292134E-2</v>
      </c>
      <c r="F35" s="4">
        <f t="shared" si="2"/>
        <v>1.7218543046357615E-2</v>
      </c>
      <c r="G35" s="4">
        <f t="shared" si="2"/>
        <v>1.4608233731739707E-2</v>
      </c>
      <c r="H35" s="4">
        <f t="shared" si="2"/>
        <v>1.5810276679841896E-2</v>
      </c>
      <c r="I35" s="4">
        <f t="shared" si="2"/>
        <v>1.0376134889753566E-2</v>
      </c>
      <c r="J35" s="4">
        <f t="shared" si="2"/>
        <v>1.876675603217158E-2</v>
      </c>
      <c r="K35" s="4">
        <f t="shared" si="2"/>
        <v>2.5000000000000001E-2</v>
      </c>
      <c r="L35">
        <f t="shared" si="5"/>
        <v>1.8767175149787076E-2</v>
      </c>
      <c r="M35">
        <f t="shared" si="3"/>
        <v>4.6684231118445888E-3</v>
      </c>
      <c r="N35">
        <f t="shared" si="6"/>
        <v>3.3395887130510879E-3</v>
      </c>
      <c r="O35">
        <f t="shared" si="4"/>
        <v>3.3395887130510879E-3</v>
      </c>
    </row>
    <row r="37" spans="1:15" x14ac:dyDescent="0.25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/>
      <c r="N38" s="1"/>
      <c r="O38" s="1"/>
    </row>
    <row r="39" spans="1:15" x14ac:dyDescent="0.25">
      <c r="A39" s="1" t="s">
        <v>27</v>
      </c>
      <c r="B39">
        <v>71</v>
      </c>
      <c r="C39">
        <v>84</v>
      </c>
      <c r="D39">
        <v>92</v>
      </c>
      <c r="E39">
        <v>77</v>
      </c>
      <c r="F39">
        <v>92</v>
      </c>
      <c r="G39">
        <v>79</v>
      </c>
      <c r="H39">
        <v>72</v>
      </c>
      <c r="I39">
        <v>72</v>
      </c>
      <c r="J39">
        <v>73</v>
      </c>
      <c r="K39">
        <v>79</v>
      </c>
      <c r="L39">
        <f>AVERAGE(B39:K39)</f>
        <v>79.099999999999994</v>
      </c>
    </row>
    <row r="42" spans="1:15" x14ac:dyDescent="0.25">
      <c r="A42" s="1" t="s">
        <v>22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  <c r="L42" s="1" t="s">
        <v>12</v>
      </c>
    </row>
    <row r="43" spans="1:15" x14ac:dyDescent="0.25">
      <c r="A43" s="1" t="s">
        <v>27</v>
      </c>
      <c r="B43">
        <v>895</v>
      </c>
      <c r="C43">
        <v>898</v>
      </c>
      <c r="D43">
        <v>898</v>
      </c>
      <c r="E43">
        <v>898</v>
      </c>
      <c r="F43">
        <v>895</v>
      </c>
      <c r="G43">
        <v>895</v>
      </c>
      <c r="H43">
        <v>899</v>
      </c>
      <c r="I43">
        <v>897</v>
      </c>
      <c r="J43">
        <v>897</v>
      </c>
      <c r="K43">
        <v>895</v>
      </c>
      <c r="L43">
        <f>AVERAGE(B43:K43)</f>
        <v>896.7</v>
      </c>
    </row>
    <row r="46" spans="1:15" x14ac:dyDescent="0.25">
      <c r="A46" s="1" t="s">
        <v>23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24</v>
      </c>
      <c r="N46" s="1" t="s">
        <v>25</v>
      </c>
      <c r="O46" s="1" t="s">
        <v>26</v>
      </c>
    </row>
    <row r="47" spans="1:15" x14ac:dyDescent="0.25">
      <c r="A47" s="1" t="s">
        <v>27</v>
      </c>
      <c r="B47" s="4">
        <f t="shared" ref="B47:K47" si="7">B39/B43</f>
        <v>7.9329608938547486E-2</v>
      </c>
      <c r="C47" s="4">
        <f t="shared" si="7"/>
        <v>9.3541202672605794E-2</v>
      </c>
      <c r="D47" s="4">
        <f t="shared" si="7"/>
        <v>0.10244988864142539</v>
      </c>
      <c r="E47" s="4">
        <f t="shared" si="7"/>
        <v>8.5746102449888645E-2</v>
      </c>
      <c r="F47" s="4">
        <f t="shared" si="7"/>
        <v>0.10279329608938548</v>
      </c>
      <c r="G47" s="4">
        <f t="shared" si="7"/>
        <v>8.826815642458101E-2</v>
      </c>
      <c r="H47" s="4">
        <f t="shared" si="7"/>
        <v>8.0088987764182426E-2</v>
      </c>
      <c r="I47" s="4">
        <f t="shared" si="7"/>
        <v>8.0267558528428096E-2</v>
      </c>
      <c r="J47" s="4">
        <f t="shared" si="7"/>
        <v>8.1382385730211823E-2</v>
      </c>
      <c r="K47" s="4">
        <f t="shared" si="7"/>
        <v>8.826815642458101E-2</v>
      </c>
      <c r="L47">
        <f t="shared" ref="L47" si="8">AVERAGE(B47:K47)</f>
        <v>8.8213534366383697E-2</v>
      </c>
      <c r="M47">
        <f t="shared" ref="M47" si="9">STDEV(B47:K47)</f>
        <v>8.8472028481805919E-3</v>
      </c>
      <c r="N47">
        <f t="shared" ref="N47" si="10">_xlfn.CONFIDENCE.T(0.05,M47,10)</f>
        <v>6.3289076559693213E-3</v>
      </c>
      <c r="O47">
        <f t="shared" ref="O47" si="11">_xlfn.CONFIDENCE.T(0.05,M47,10)</f>
        <v>6.3289076559693213E-3</v>
      </c>
    </row>
  </sheetData>
  <mergeCells count="2">
    <mergeCell ref="A37:O37"/>
    <mergeCell ref="A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Aux</vt:lpstr>
      <vt:lpstr>MHCL</vt:lpstr>
      <vt:lpstr>MATRIX</vt:lpstr>
      <vt:lpstr>RPL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Soares</dc:creator>
  <cp:lastModifiedBy>Bruna Soares</cp:lastModifiedBy>
  <dcterms:created xsi:type="dcterms:W3CDTF">2016-06-07T17:29:01Z</dcterms:created>
  <dcterms:modified xsi:type="dcterms:W3CDTF">2016-12-02T12:17:58Z</dcterms:modified>
</cp:coreProperties>
</file>