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r1-lin\aha\Desktop\"/>
    </mc:Choice>
  </mc:AlternateContent>
  <bookViews>
    <workbookView xWindow="0" yWindow="0" windowWidth="13470" windowHeight="7065" tabRatio="730"/>
  </bookViews>
  <sheets>
    <sheet name="Details" sheetId="60" r:id="rId1"/>
    <sheet name="Overview" sheetId="61" r:id="rId2"/>
  </sheets>
  <definedNames>
    <definedName name="_xlnm.Print_Area" localSheetId="0">Details!$A$1:$AR$160</definedName>
    <definedName name="ta">#REF!</definedName>
    <definedName name="tab">#REF!</definedName>
    <definedName name="tabble">#REF!</definedName>
    <definedName name="test">#REF!</definedName>
  </definedNames>
  <calcPr calcId="162913"/>
</workbook>
</file>

<file path=xl/calcChain.xml><?xml version="1.0" encoding="utf-8"?>
<calcChain xmlns="http://schemas.openxmlformats.org/spreadsheetml/2006/main">
  <c r="AR3" i="60" l="1"/>
  <c r="AR4" i="60"/>
  <c r="AR5" i="60"/>
  <c r="AR6" i="60"/>
  <c r="AR7" i="60"/>
  <c r="AR8" i="60"/>
  <c r="AR9" i="60"/>
  <c r="AR10" i="60"/>
  <c r="AR11" i="60"/>
  <c r="AR12" i="60"/>
  <c r="AR13" i="60"/>
  <c r="AR14" i="60"/>
  <c r="AR15" i="60"/>
  <c r="AR16" i="60"/>
  <c r="AR17" i="60"/>
  <c r="AR18" i="60"/>
  <c r="AR19" i="60"/>
  <c r="AR20" i="60"/>
  <c r="AR21" i="60"/>
  <c r="AR22" i="60"/>
  <c r="AR23" i="60"/>
  <c r="AR24" i="60"/>
  <c r="AR25" i="60"/>
  <c r="AR26" i="60"/>
  <c r="AR27" i="60"/>
  <c r="AR28" i="60"/>
  <c r="AR29" i="60"/>
  <c r="AR30" i="60"/>
  <c r="AR31" i="60"/>
  <c r="AR32" i="60"/>
  <c r="AR33" i="60"/>
  <c r="AR34" i="60"/>
  <c r="AR35" i="60"/>
  <c r="AR36" i="60"/>
  <c r="AR37" i="60"/>
  <c r="AR38" i="60"/>
  <c r="AR39" i="60"/>
  <c r="AR40" i="60"/>
  <c r="AR41" i="60"/>
  <c r="AR42" i="60"/>
  <c r="AR43" i="60"/>
  <c r="AR44" i="60"/>
  <c r="AR45" i="60"/>
  <c r="AR46" i="60"/>
  <c r="AR47" i="60"/>
  <c r="AR48" i="60"/>
  <c r="AR49" i="60"/>
  <c r="AR50" i="60"/>
  <c r="AR51" i="60"/>
  <c r="AR52" i="60"/>
  <c r="AR53" i="60"/>
  <c r="AR54" i="60"/>
  <c r="AR55" i="60"/>
  <c r="AR56" i="60"/>
  <c r="AR57" i="60"/>
  <c r="AR58" i="60"/>
  <c r="AR59" i="60"/>
  <c r="AR60" i="60"/>
  <c r="AR61" i="60"/>
  <c r="AR62" i="60"/>
  <c r="AR63" i="60"/>
  <c r="AR64" i="60"/>
  <c r="AR65" i="60"/>
  <c r="AR66" i="60"/>
  <c r="AR67" i="60"/>
  <c r="AR68" i="60"/>
  <c r="AR69" i="60"/>
  <c r="AR70" i="60"/>
  <c r="AR71" i="60"/>
  <c r="AR72" i="60"/>
  <c r="AR73" i="60"/>
  <c r="AR74" i="60"/>
  <c r="AR75" i="60"/>
  <c r="AR76" i="60"/>
  <c r="AR77" i="60"/>
  <c r="AR78" i="60"/>
  <c r="AR79" i="60"/>
  <c r="AR80" i="60"/>
  <c r="AR81" i="60"/>
  <c r="AR82" i="60"/>
  <c r="AR83" i="60"/>
  <c r="AR84" i="60"/>
  <c r="AR85" i="60"/>
  <c r="AR86" i="60"/>
  <c r="AR87" i="60"/>
  <c r="AR88" i="60"/>
  <c r="AR89" i="60"/>
  <c r="AR90" i="60"/>
  <c r="AR91" i="60"/>
  <c r="AR92" i="60"/>
  <c r="AR93" i="60"/>
  <c r="AR94" i="60"/>
  <c r="AR95" i="60"/>
  <c r="AR96" i="60"/>
  <c r="AR97" i="60"/>
  <c r="AR98" i="60"/>
  <c r="AR99" i="60"/>
  <c r="AR100" i="60"/>
  <c r="AR101" i="60"/>
  <c r="AR102" i="60"/>
  <c r="AR103" i="60"/>
  <c r="AR104" i="60"/>
  <c r="AR105" i="60"/>
  <c r="AR106" i="60"/>
  <c r="AR107" i="60"/>
  <c r="AR108" i="60"/>
  <c r="AR109" i="60"/>
  <c r="AR110" i="60"/>
  <c r="AR111" i="60"/>
  <c r="AR112" i="60"/>
  <c r="AR113" i="60"/>
  <c r="AR114" i="60"/>
  <c r="AR115" i="60"/>
  <c r="AR116" i="60"/>
  <c r="AR117" i="60"/>
  <c r="AR118" i="60"/>
  <c r="AR119" i="60"/>
  <c r="AR120" i="60"/>
  <c r="AR121" i="60"/>
  <c r="AR122" i="60"/>
  <c r="AR123" i="60"/>
  <c r="AR124" i="60"/>
  <c r="AR125" i="60"/>
  <c r="AR126" i="60"/>
  <c r="AR127" i="60"/>
  <c r="AR128" i="60"/>
  <c r="AR129" i="60"/>
  <c r="AR130" i="60"/>
  <c r="AR131" i="60"/>
  <c r="AR132" i="60"/>
  <c r="AR133" i="60"/>
  <c r="AR134" i="60"/>
  <c r="AR135" i="60"/>
  <c r="AR136" i="60"/>
  <c r="AR137" i="60"/>
  <c r="AR138" i="60"/>
  <c r="AR139" i="60"/>
  <c r="AR140" i="60"/>
  <c r="AR141" i="60"/>
  <c r="AR142" i="60"/>
  <c r="AR143" i="60"/>
  <c r="AR144" i="60"/>
  <c r="AR145" i="60"/>
  <c r="AR146" i="60"/>
  <c r="AR147" i="60"/>
  <c r="AR148" i="60"/>
  <c r="AR149" i="60"/>
  <c r="AR150" i="60"/>
  <c r="AR151" i="60"/>
  <c r="AR152" i="60"/>
  <c r="AR153" i="60"/>
  <c r="AR154" i="60"/>
  <c r="AR155" i="60"/>
  <c r="AR156" i="60"/>
  <c r="AR157" i="60"/>
  <c r="AR158" i="60"/>
  <c r="AR159" i="60"/>
  <c r="I160" i="60"/>
  <c r="J160" i="60"/>
  <c r="K160" i="60"/>
  <c r="L160" i="60"/>
  <c r="M160" i="60"/>
  <c r="N160" i="60"/>
  <c r="O160" i="60"/>
  <c r="P160" i="60"/>
  <c r="Q160" i="60"/>
  <c r="R160" i="60"/>
  <c r="S160" i="60"/>
  <c r="T160" i="60"/>
  <c r="U160" i="60"/>
  <c r="V160" i="60"/>
  <c r="W160" i="60"/>
  <c r="X160" i="60"/>
  <c r="Y160" i="60"/>
  <c r="Z160" i="60"/>
  <c r="AA160" i="60"/>
  <c r="AB160" i="60"/>
  <c r="AC160" i="60"/>
  <c r="AD160" i="60"/>
  <c r="AE160" i="60"/>
  <c r="AF160" i="60"/>
  <c r="AG160" i="60"/>
  <c r="AH160" i="60"/>
  <c r="AI160" i="60"/>
  <c r="AJ160" i="60"/>
  <c r="AK160" i="60"/>
  <c r="AL160" i="60"/>
  <c r="AM160" i="60"/>
  <c r="AN160" i="60"/>
  <c r="AO160" i="60"/>
  <c r="AP160" i="60"/>
  <c r="AQ160" i="60"/>
</calcChain>
</file>

<file path=xl/sharedStrings.xml><?xml version="1.0" encoding="utf-8"?>
<sst xmlns="http://schemas.openxmlformats.org/spreadsheetml/2006/main" count="668" uniqueCount="88">
  <si>
    <t>Company</t>
  </si>
  <si>
    <t>Platoon</t>
  </si>
  <si>
    <t>Company type</t>
  </si>
  <si>
    <t>Vehicle function</t>
  </si>
  <si>
    <t>Command</t>
  </si>
  <si>
    <t>Id</t>
  </si>
  <si>
    <t>Total</t>
  </si>
  <si>
    <t>UAV Reconnaissance</t>
  </si>
  <si>
    <t>Tank</t>
  </si>
  <si>
    <t>Food service</t>
  </si>
  <si>
    <t>Vehicle type</t>
  </si>
  <si>
    <t>Company Commander</t>
  </si>
  <si>
    <t>Battalion Commander</t>
  </si>
  <si>
    <t>Platoon Leader</t>
  </si>
  <si>
    <t>Medical Platoon</t>
  </si>
  <si>
    <t>Leopard 2 S</t>
  </si>
  <si>
    <t>Battallion Head Quarter</t>
  </si>
  <si>
    <t>Deputy Company Commander</t>
  </si>
  <si>
    <t>Platoon Type</t>
  </si>
  <si>
    <t>Command /Logistics</t>
  </si>
  <si>
    <t>Repair and Recovery</t>
  </si>
  <si>
    <t>Bridge Layer</t>
  </si>
  <si>
    <t>Logistics</t>
  </si>
  <si>
    <t>Mechanized Infantry</t>
  </si>
  <si>
    <t>Battallion Command</t>
  </si>
  <si>
    <t>Deputy Battallion Command</t>
  </si>
  <si>
    <t>Company Command</t>
  </si>
  <si>
    <t>Deputy Company Command</t>
  </si>
  <si>
    <t>Main Battle Tank</t>
  </si>
  <si>
    <t>Medical transport</t>
  </si>
  <si>
    <t>Armoured Mortar</t>
  </si>
  <si>
    <t>Mortar Ammunition</t>
  </si>
  <si>
    <t>Air Defence</t>
  </si>
  <si>
    <t xml:space="preserve">Radio gateway </t>
  </si>
  <si>
    <t>C2</t>
  </si>
  <si>
    <t>Air defence</t>
  </si>
  <si>
    <t>Mortar</t>
  </si>
  <si>
    <t>Battalion Logistics</t>
  </si>
  <si>
    <t>Medical</t>
  </si>
  <si>
    <t>Food Service</t>
  </si>
  <si>
    <t>Staff and Mortar</t>
  </si>
  <si>
    <t>Battalion Command</t>
  </si>
  <si>
    <t>Company 5</t>
  </si>
  <si>
    <t>Mortar Platoon</t>
  </si>
  <si>
    <t>Ait Defence Platoon</t>
  </si>
  <si>
    <t>Company 1</t>
  </si>
  <si>
    <t>Company 2</t>
  </si>
  <si>
    <t>Company 3</t>
  </si>
  <si>
    <t>Company 4</t>
  </si>
  <si>
    <t>Deputy Battalion Commander</t>
  </si>
  <si>
    <t>Deputy Platoon Leader</t>
  </si>
  <si>
    <t>Head Quarter</t>
  </si>
  <si>
    <t>Mortar Fire Control</t>
  </si>
  <si>
    <t>Company Quarter Master</t>
  </si>
  <si>
    <t>Platoon 5.1</t>
  </si>
  <si>
    <t>Platoon 1.1</t>
  </si>
  <si>
    <t>Platoon 1.3</t>
  </si>
  <si>
    <t>Platoon 1.5</t>
  </si>
  <si>
    <t>Platoon 1.2</t>
  </si>
  <si>
    <t>Platoon 1.4</t>
  </si>
  <si>
    <t>Platoon 2.1</t>
  </si>
  <si>
    <t>Platoon 2.5</t>
  </si>
  <si>
    <t>Platoon 2.3</t>
  </si>
  <si>
    <t>Platoon 2.2</t>
  </si>
  <si>
    <t>Platoon 2.4</t>
  </si>
  <si>
    <t>Platoon 3.1</t>
  </si>
  <si>
    <t>Platoon 3.3</t>
  </si>
  <si>
    <t>Platoon 3.5</t>
  </si>
  <si>
    <t>Platoon 3.2</t>
  </si>
  <si>
    <t>Platoon 3.4</t>
  </si>
  <si>
    <t>Platoon 4.1</t>
  </si>
  <si>
    <t>Platoon 4.3</t>
  </si>
  <si>
    <t>Platoon 4.5</t>
  </si>
  <si>
    <t>Platoon 4.2</t>
  </si>
  <si>
    <t>Platoon 4.4</t>
  </si>
  <si>
    <t>Platoon 6.1</t>
  </si>
  <si>
    <t>Platoon 6.2</t>
  </si>
  <si>
    <t>Food Service Platoon</t>
  </si>
  <si>
    <t>Iinfantry fighting vehicle</t>
  </si>
  <si>
    <t>CV9040 (Tracked armored)</t>
  </si>
  <si>
    <t>Armoured Container System</t>
  </si>
  <si>
    <t xml:space="preserve">CV9040 based forward command </t>
  </si>
  <si>
    <t>Mobile 24 meter antenna</t>
  </si>
  <si>
    <t>Armoured tracked mortar</t>
  </si>
  <si>
    <t>Voice groups (see bottom row for number of members in each group)</t>
  </si>
  <si>
    <t>Anglova Vignette 2 Mechanized Battalion Vehicles</t>
  </si>
  <si>
    <t>CV9040 based anti-air with radar</t>
  </si>
  <si>
    <t>Total no. of voice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</si>
</sst>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textRotation="90"/>
    </xf>
    <xf numFmtId="0" fontId="3" fillId="0" borderId="0" xfId="0" applyFont="1" applyAlignment="1">
      <alignment horizontal="center" vertical="center" textRotation="90"/>
    </xf>
    <xf numFmtId="0" fontId="4" fillId="2" borderId="1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4" fillId="2" borderId="3" xfId="2" applyFont="1" applyBorder="1" applyAlignment="1">
      <alignment horizontal="center" vertical="center"/>
    </xf>
  </cellXfs>
  <cellStyles count="3">
    <cellStyle name="Accent1" xfId="2" builtinId="29"/>
    <cellStyle name="Normal" xfId="0" builtinId="0"/>
    <cellStyle name="Normal 2" xfId="1"/>
  </cellStyles>
  <dxfs count="4">
    <dxf>
      <numFmt numFmtId="0" formatCode="General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9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17</xdr:col>
      <xdr:colOff>390524</xdr:colOff>
      <xdr:row>56</xdr:row>
      <xdr:rowOff>1096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10645774" cy="88720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AR160" totalsRowCount="1" headerRowDxfId="1">
  <autoFilter ref="A2:AR159"/>
  <tableColumns count="44">
    <tableColumn id="1" name="Id" totalsRowLabel="Total"/>
    <tableColumn id="2" name="Company"/>
    <tableColumn id="3" name="Company type"/>
    <tableColumn id="4" name="Platoon"/>
    <tableColumn id="5" name="Platoon Type"/>
    <tableColumn id="6" name="Vehicle function"/>
    <tableColumn id="44" name="Vehicle type"/>
    <tableColumn id="7" name="Command"/>
    <tableColumn id="9" name="Battalion Command" totalsRowFunction="sum"/>
    <tableColumn id="10" name="Mortar Fire Control" totalsRowFunction="sum"/>
    <tableColumn id="11" name="Battalion Logistics" totalsRowFunction="sum"/>
    <tableColumn id="12" name="Company 5" totalsRowFunction="sum"/>
    <tableColumn id="13" name="Platoon 5.1" totalsRowFunction="sum"/>
    <tableColumn id="14" name="Ait Defence Platoon" totalsRowFunction="sum"/>
    <tableColumn id="15" name="Mortar Platoon" totalsRowFunction="sum"/>
    <tableColumn id="16" name="Company 1" totalsRowFunction="sum"/>
    <tableColumn id="17" name="Platoon 1.1" totalsRowFunction="sum"/>
    <tableColumn id="18" name="Platoon 1.2" totalsRowFunction="sum"/>
    <tableColumn id="19" name="Platoon 1.3" totalsRowFunction="sum"/>
    <tableColumn id="20" name="Platoon 1.4" totalsRowFunction="sum"/>
    <tableColumn id="21" name="Platoon 1.5" totalsRowFunction="sum"/>
    <tableColumn id="22" name="Company 2" totalsRowFunction="sum"/>
    <tableColumn id="23" name="Platoon 2.1" totalsRowFunction="sum"/>
    <tableColumn id="24" name="Platoon 2.2" totalsRowFunction="sum"/>
    <tableColumn id="25" name="Platoon 2.3" totalsRowFunction="sum"/>
    <tableColumn id="26" name="Platoon 2.4" totalsRowFunction="sum"/>
    <tableColumn id="27" name="Platoon 2.5" totalsRowFunction="sum"/>
    <tableColumn id="28" name="Company 3" totalsRowFunction="sum"/>
    <tableColumn id="29" name="Platoon 3.1" totalsRowFunction="sum"/>
    <tableColumn id="30" name="Platoon 3.2" totalsRowFunction="sum"/>
    <tableColumn id="31" name="Platoon 3.3" totalsRowFunction="sum"/>
    <tableColumn id="32" name="Platoon 3.4" totalsRowFunction="sum"/>
    <tableColumn id="33" name="Platoon 3.5" totalsRowFunction="sum"/>
    <tableColumn id="34" name="Company 4" totalsRowFunction="sum"/>
    <tableColumn id="35" name="Platoon 4.1" totalsRowFunction="sum"/>
    <tableColumn id="36" name="Platoon 4.2" totalsRowFunction="sum"/>
    <tableColumn id="37" name="Platoon 4.3" totalsRowFunction="sum"/>
    <tableColumn id="38" name="Platoon 4.4" totalsRowFunction="sum"/>
    <tableColumn id="39" name="Platoon 4.5" totalsRowFunction="sum"/>
    <tableColumn id="40" name="Platoon 6.1" totalsRowFunction="sum"/>
    <tableColumn id="41" name="Platoon 6.2" totalsRowFunction="sum"/>
    <tableColumn id="42" name="Medical Platoon" totalsRowFunction="sum"/>
    <tableColumn id="43" name="Food Service Platoon" totalsRowFunction="sum"/>
    <tableColumn id="45" name="Total no. of voice groups" dataDxfId="0">
      <calculatedColumnFormula>SUM(Table1[[#This Row],[Battalion Command]:[Food Service Platoon]])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60"/>
  <sheetViews>
    <sheetView showGridLines="0" showRowColHeaders="0" tabSelected="1" zoomScale="115" zoomScaleNormal="115" workbookViewId="0">
      <selection activeCell="AR1" sqref="AR1"/>
    </sheetView>
  </sheetViews>
  <sheetFormatPr defaultRowHeight="12.75" x14ac:dyDescent="0.2"/>
  <cols>
    <col min="1" max="1" width="4" customWidth="1"/>
    <col min="2" max="2" width="3.28515625" customWidth="1"/>
    <col min="3" max="3" width="17.85546875" customWidth="1"/>
    <col min="4" max="4" width="3.28515625" customWidth="1"/>
    <col min="5" max="5" width="18.28515625" customWidth="1"/>
    <col min="6" max="6" width="24.7109375" bestFit="1" customWidth="1"/>
    <col min="7" max="7" width="29.42578125" bestFit="1" customWidth="1"/>
    <col min="8" max="8" width="26.42578125" bestFit="1" customWidth="1"/>
    <col min="9" max="43" width="3.28515625" customWidth="1"/>
  </cols>
  <sheetData>
    <row r="1" spans="1:44" s="3" customFormat="1" ht="45.75" customHeight="1" thickBot="1" x14ac:dyDescent="0.25">
      <c r="A1" s="6" t="s">
        <v>85</v>
      </c>
      <c r="B1" s="7"/>
      <c r="C1" s="7"/>
      <c r="D1" s="7"/>
      <c r="E1" s="7"/>
      <c r="F1" s="7"/>
      <c r="G1" s="7"/>
      <c r="H1" s="8"/>
      <c r="I1" s="6" t="s">
        <v>84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8"/>
    </row>
    <row r="2" spans="1:44" s="4" customFormat="1" ht="154.5" customHeight="1" x14ac:dyDescent="0.2">
      <c r="A2" s="4" t="s">
        <v>5</v>
      </c>
      <c r="B2" s="4" t="s">
        <v>0</v>
      </c>
      <c r="C2" s="4" t="s">
        <v>2</v>
      </c>
      <c r="D2" s="4" t="s">
        <v>1</v>
      </c>
      <c r="E2" s="4" t="s">
        <v>18</v>
      </c>
      <c r="F2" s="4" t="s">
        <v>3</v>
      </c>
      <c r="G2" s="4" t="s">
        <v>10</v>
      </c>
      <c r="H2" s="4" t="s">
        <v>4</v>
      </c>
      <c r="I2" s="4" t="s">
        <v>41</v>
      </c>
      <c r="J2" s="4" t="s">
        <v>52</v>
      </c>
      <c r="K2" s="4" t="s">
        <v>37</v>
      </c>
      <c r="L2" s="4" t="s">
        <v>42</v>
      </c>
      <c r="M2" s="4" t="s">
        <v>54</v>
      </c>
      <c r="N2" s="4" t="s">
        <v>44</v>
      </c>
      <c r="O2" s="4" t="s">
        <v>43</v>
      </c>
      <c r="P2" s="4" t="s">
        <v>45</v>
      </c>
      <c r="Q2" s="4" t="s">
        <v>55</v>
      </c>
      <c r="R2" s="4" t="s">
        <v>58</v>
      </c>
      <c r="S2" s="4" t="s">
        <v>56</v>
      </c>
      <c r="T2" s="4" t="s">
        <v>59</v>
      </c>
      <c r="U2" s="4" t="s">
        <v>57</v>
      </c>
      <c r="V2" s="4" t="s">
        <v>46</v>
      </c>
      <c r="W2" s="4" t="s">
        <v>60</v>
      </c>
      <c r="X2" s="4" t="s">
        <v>63</v>
      </c>
      <c r="Y2" s="4" t="s">
        <v>62</v>
      </c>
      <c r="Z2" s="4" t="s">
        <v>64</v>
      </c>
      <c r="AA2" s="4" t="s">
        <v>61</v>
      </c>
      <c r="AB2" s="4" t="s">
        <v>47</v>
      </c>
      <c r="AC2" s="4" t="s">
        <v>65</v>
      </c>
      <c r="AD2" s="4" t="s">
        <v>68</v>
      </c>
      <c r="AE2" s="4" t="s">
        <v>66</v>
      </c>
      <c r="AF2" s="4" t="s">
        <v>69</v>
      </c>
      <c r="AG2" s="4" t="s">
        <v>67</v>
      </c>
      <c r="AH2" s="4" t="s">
        <v>48</v>
      </c>
      <c r="AI2" s="4" t="s">
        <v>70</v>
      </c>
      <c r="AJ2" s="4" t="s">
        <v>73</v>
      </c>
      <c r="AK2" s="4" t="s">
        <v>71</v>
      </c>
      <c r="AL2" s="4" t="s">
        <v>74</v>
      </c>
      <c r="AM2" s="4" t="s">
        <v>72</v>
      </c>
      <c r="AN2" s="4" t="s">
        <v>75</v>
      </c>
      <c r="AO2" s="4" t="s">
        <v>76</v>
      </c>
      <c r="AP2" s="4" t="s">
        <v>14</v>
      </c>
      <c r="AQ2" s="4" t="s">
        <v>77</v>
      </c>
      <c r="AR2" s="5" t="s">
        <v>87</v>
      </c>
    </row>
    <row r="3" spans="1:44" x14ac:dyDescent="0.2">
      <c r="A3">
        <v>1</v>
      </c>
      <c r="B3">
        <v>1</v>
      </c>
      <c r="C3" t="s">
        <v>8</v>
      </c>
      <c r="D3">
        <v>1</v>
      </c>
      <c r="E3" t="s">
        <v>19</v>
      </c>
      <c r="F3" t="s">
        <v>26</v>
      </c>
      <c r="G3" s="2" t="s">
        <v>15</v>
      </c>
      <c r="H3" t="s">
        <v>11</v>
      </c>
      <c r="I3">
        <v>1</v>
      </c>
      <c r="P3">
        <v>1</v>
      </c>
      <c r="AR3">
        <f>SUM(Table1[[#This Row],[Battalion Command]:[Food Service Platoon]])</f>
        <v>2</v>
      </c>
    </row>
    <row r="4" spans="1:44" x14ac:dyDescent="0.2">
      <c r="A4">
        <v>2</v>
      </c>
      <c r="B4">
        <v>1</v>
      </c>
      <c r="C4" t="s">
        <v>8</v>
      </c>
      <c r="D4">
        <v>1</v>
      </c>
      <c r="E4" t="s">
        <v>19</v>
      </c>
      <c r="F4" t="s">
        <v>27</v>
      </c>
      <c r="G4" s="2" t="s">
        <v>15</v>
      </c>
      <c r="H4" t="s">
        <v>17</v>
      </c>
      <c r="I4">
        <v>1</v>
      </c>
      <c r="P4">
        <v>1</v>
      </c>
      <c r="AR4">
        <f>SUM(Table1[[#This Row],[Battalion Command]:[Food Service Platoon]])</f>
        <v>2</v>
      </c>
    </row>
    <row r="5" spans="1:44" x14ac:dyDescent="0.2">
      <c r="A5">
        <v>3</v>
      </c>
      <c r="B5">
        <v>1</v>
      </c>
      <c r="C5" t="s">
        <v>8</v>
      </c>
      <c r="D5">
        <v>1</v>
      </c>
      <c r="E5" t="s">
        <v>19</v>
      </c>
      <c r="F5" t="s">
        <v>20</v>
      </c>
      <c r="P5">
        <v>1</v>
      </c>
      <c r="Q5">
        <v>1</v>
      </c>
      <c r="AR5">
        <f>SUM(Table1[[#This Row],[Battalion Command]:[Food Service Platoon]])</f>
        <v>2</v>
      </c>
    </row>
    <row r="6" spans="1:44" x14ac:dyDescent="0.2">
      <c r="A6">
        <v>4</v>
      </c>
      <c r="B6">
        <v>1</v>
      </c>
      <c r="C6" t="s">
        <v>8</v>
      </c>
      <c r="D6">
        <v>1</v>
      </c>
      <c r="E6" t="s">
        <v>19</v>
      </c>
      <c r="F6" t="s">
        <v>20</v>
      </c>
      <c r="P6">
        <v>1</v>
      </c>
      <c r="Q6">
        <v>1</v>
      </c>
      <c r="AR6">
        <f>SUM(Table1[[#This Row],[Battalion Command]:[Food Service Platoon]])</f>
        <v>2</v>
      </c>
    </row>
    <row r="7" spans="1:44" x14ac:dyDescent="0.2">
      <c r="A7">
        <v>5</v>
      </c>
      <c r="B7">
        <v>1</v>
      </c>
      <c r="C7" t="s">
        <v>8</v>
      </c>
      <c r="D7">
        <v>1</v>
      </c>
      <c r="E7" t="s">
        <v>19</v>
      </c>
      <c r="F7" t="s">
        <v>21</v>
      </c>
      <c r="P7">
        <v>1</v>
      </c>
      <c r="Q7">
        <v>1</v>
      </c>
      <c r="AR7">
        <f>SUM(Table1[[#This Row],[Battalion Command]:[Food Service Platoon]])</f>
        <v>2</v>
      </c>
    </row>
    <row r="8" spans="1:44" x14ac:dyDescent="0.2">
      <c r="A8">
        <v>6</v>
      </c>
      <c r="B8">
        <v>1</v>
      </c>
      <c r="C8" t="s">
        <v>8</v>
      </c>
      <c r="D8">
        <v>1</v>
      </c>
      <c r="E8" t="s">
        <v>19</v>
      </c>
      <c r="F8" t="s">
        <v>21</v>
      </c>
      <c r="P8">
        <v>1</v>
      </c>
      <c r="Q8">
        <v>1</v>
      </c>
      <c r="AR8">
        <f>SUM(Table1[[#This Row],[Battalion Command]:[Food Service Platoon]])</f>
        <v>2</v>
      </c>
    </row>
    <row r="9" spans="1:44" x14ac:dyDescent="0.2">
      <c r="A9">
        <v>7</v>
      </c>
      <c r="B9">
        <v>1</v>
      </c>
      <c r="C9" t="s">
        <v>8</v>
      </c>
      <c r="D9">
        <v>1</v>
      </c>
      <c r="E9" t="s">
        <v>19</v>
      </c>
      <c r="F9" t="s">
        <v>52</v>
      </c>
      <c r="G9" s="2" t="s">
        <v>80</v>
      </c>
      <c r="J9">
        <v>1</v>
      </c>
      <c r="P9">
        <v>1</v>
      </c>
      <c r="Q9">
        <v>1</v>
      </c>
      <c r="AR9">
        <f>SUM(Table1[[#This Row],[Battalion Command]:[Food Service Platoon]])</f>
        <v>3</v>
      </c>
    </row>
    <row r="10" spans="1:44" x14ac:dyDescent="0.2">
      <c r="A10">
        <v>8</v>
      </c>
      <c r="B10">
        <v>1</v>
      </c>
      <c r="C10" t="s">
        <v>8</v>
      </c>
      <c r="D10">
        <v>1</v>
      </c>
      <c r="E10" t="s">
        <v>19</v>
      </c>
      <c r="F10" t="s">
        <v>53</v>
      </c>
      <c r="G10" s="2" t="s">
        <v>80</v>
      </c>
      <c r="K10">
        <v>1</v>
      </c>
      <c r="P10">
        <v>1</v>
      </c>
      <c r="Q10">
        <v>1</v>
      </c>
      <c r="AR10">
        <f>SUM(Table1[[#This Row],[Battalion Command]:[Food Service Platoon]])</f>
        <v>3</v>
      </c>
    </row>
    <row r="11" spans="1:44" x14ac:dyDescent="0.2">
      <c r="A11">
        <v>9</v>
      </c>
      <c r="B11">
        <v>1</v>
      </c>
      <c r="C11" t="s">
        <v>8</v>
      </c>
      <c r="D11">
        <v>1</v>
      </c>
      <c r="E11" t="s">
        <v>19</v>
      </c>
      <c r="F11" t="s">
        <v>22</v>
      </c>
      <c r="G11" s="2" t="s">
        <v>80</v>
      </c>
      <c r="P11">
        <v>1</v>
      </c>
      <c r="Q11">
        <v>1</v>
      </c>
      <c r="AR11">
        <f>SUM(Table1[[#This Row],[Battalion Command]:[Food Service Platoon]])</f>
        <v>2</v>
      </c>
    </row>
    <row r="12" spans="1:44" x14ac:dyDescent="0.2">
      <c r="A12">
        <v>10</v>
      </c>
      <c r="B12">
        <v>1</v>
      </c>
      <c r="C12" t="s">
        <v>8</v>
      </c>
      <c r="D12">
        <v>1</v>
      </c>
      <c r="E12" t="s">
        <v>19</v>
      </c>
      <c r="F12" t="s">
        <v>22</v>
      </c>
      <c r="G12" s="2" t="s">
        <v>80</v>
      </c>
      <c r="P12">
        <v>1</v>
      </c>
      <c r="Q12">
        <v>1</v>
      </c>
      <c r="AR12">
        <f>SUM(Table1[[#This Row],[Battalion Command]:[Food Service Platoon]])</f>
        <v>2</v>
      </c>
    </row>
    <row r="13" spans="1:44" x14ac:dyDescent="0.2">
      <c r="A13">
        <v>11</v>
      </c>
      <c r="B13">
        <v>1</v>
      </c>
      <c r="C13" t="s">
        <v>8</v>
      </c>
      <c r="D13">
        <v>1</v>
      </c>
      <c r="E13" t="s">
        <v>19</v>
      </c>
      <c r="F13" t="s">
        <v>22</v>
      </c>
      <c r="G13" s="2" t="s">
        <v>80</v>
      </c>
      <c r="P13">
        <v>1</v>
      </c>
      <c r="Q13">
        <v>1</v>
      </c>
      <c r="AR13">
        <f>SUM(Table1[[#This Row],[Battalion Command]:[Food Service Platoon]])</f>
        <v>2</v>
      </c>
    </row>
    <row r="14" spans="1:44" x14ac:dyDescent="0.2">
      <c r="A14">
        <v>12</v>
      </c>
      <c r="B14">
        <v>1</v>
      </c>
      <c r="C14" t="s">
        <v>8</v>
      </c>
      <c r="D14">
        <v>1</v>
      </c>
      <c r="E14" t="s">
        <v>19</v>
      </c>
      <c r="F14" t="s">
        <v>22</v>
      </c>
      <c r="G14" s="2" t="s">
        <v>80</v>
      </c>
      <c r="P14">
        <v>1</v>
      </c>
      <c r="Q14">
        <v>1</v>
      </c>
      <c r="AR14">
        <f>SUM(Table1[[#This Row],[Battalion Command]:[Food Service Platoon]])</f>
        <v>2</v>
      </c>
    </row>
    <row r="15" spans="1:44" x14ac:dyDescent="0.2">
      <c r="A15">
        <v>13</v>
      </c>
      <c r="B15">
        <v>1</v>
      </c>
      <c r="C15" t="s">
        <v>8</v>
      </c>
      <c r="D15">
        <v>2</v>
      </c>
      <c r="E15" t="s">
        <v>8</v>
      </c>
      <c r="F15" t="s">
        <v>28</v>
      </c>
      <c r="G15" s="2" t="s">
        <v>15</v>
      </c>
      <c r="H15" t="s">
        <v>13</v>
      </c>
      <c r="P15">
        <v>1</v>
      </c>
      <c r="R15">
        <v>1</v>
      </c>
      <c r="AR15">
        <f>SUM(Table1[[#This Row],[Battalion Command]:[Food Service Platoon]])</f>
        <v>2</v>
      </c>
    </row>
    <row r="16" spans="1:44" x14ac:dyDescent="0.2">
      <c r="A16">
        <v>14</v>
      </c>
      <c r="B16">
        <v>1</v>
      </c>
      <c r="C16" t="s">
        <v>8</v>
      </c>
      <c r="D16">
        <v>2</v>
      </c>
      <c r="E16" t="s">
        <v>8</v>
      </c>
      <c r="F16" t="s">
        <v>28</v>
      </c>
      <c r="G16" s="2" t="s">
        <v>15</v>
      </c>
      <c r="H16" t="s">
        <v>50</v>
      </c>
      <c r="P16">
        <v>1</v>
      </c>
      <c r="R16">
        <v>1</v>
      </c>
      <c r="AR16">
        <f>SUM(Table1[[#This Row],[Battalion Command]:[Food Service Platoon]])</f>
        <v>2</v>
      </c>
    </row>
    <row r="17" spans="1:44" x14ac:dyDescent="0.2">
      <c r="A17">
        <v>15</v>
      </c>
      <c r="B17">
        <v>1</v>
      </c>
      <c r="C17" t="s">
        <v>8</v>
      </c>
      <c r="D17">
        <v>2</v>
      </c>
      <c r="E17" t="s">
        <v>8</v>
      </c>
      <c r="F17" t="s">
        <v>28</v>
      </c>
      <c r="G17" s="2" t="s">
        <v>15</v>
      </c>
      <c r="P17">
        <v>1</v>
      </c>
      <c r="R17">
        <v>1</v>
      </c>
      <c r="AR17">
        <f>SUM(Table1[[#This Row],[Battalion Command]:[Food Service Platoon]])</f>
        <v>2</v>
      </c>
    </row>
    <row r="18" spans="1:44" x14ac:dyDescent="0.2">
      <c r="A18">
        <v>16</v>
      </c>
      <c r="B18">
        <v>1</v>
      </c>
      <c r="C18" t="s">
        <v>8</v>
      </c>
      <c r="D18">
        <v>3</v>
      </c>
      <c r="E18" t="s">
        <v>8</v>
      </c>
      <c r="F18" t="s">
        <v>28</v>
      </c>
      <c r="G18" s="2" t="s">
        <v>15</v>
      </c>
      <c r="H18" t="s">
        <v>13</v>
      </c>
      <c r="P18">
        <v>1</v>
      </c>
      <c r="S18">
        <v>1</v>
      </c>
      <c r="AR18">
        <f>SUM(Table1[[#This Row],[Battalion Command]:[Food Service Platoon]])</f>
        <v>2</v>
      </c>
    </row>
    <row r="19" spans="1:44" x14ac:dyDescent="0.2">
      <c r="A19">
        <v>17</v>
      </c>
      <c r="B19">
        <v>1</v>
      </c>
      <c r="C19" t="s">
        <v>8</v>
      </c>
      <c r="D19">
        <v>3</v>
      </c>
      <c r="E19" t="s">
        <v>8</v>
      </c>
      <c r="F19" t="s">
        <v>28</v>
      </c>
      <c r="G19" s="2" t="s">
        <v>15</v>
      </c>
      <c r="H19" t="s">
        <v>50</v>
      </c>
      <c r="P19">
        <v>1</v>
      </c>
      <c r="S19">
        <v>1</v>
      </c>
      <c r="AR19">
        <f>SUM(Table1[[#This Row],[Battalion Command]:[Food Service Platoon]])</f>
        <v>2</v>
      </c>
    </row>
    <row r="20" spans="1:44" x14ac:dyDescent="0.2">
      <c r="A20">
        <v>18</v>
      </c>
      <c r="B20">
        <v>1</v>
      </c>
      <c r="C20" t="s">
        <v>8</v>
      </c>
      <c r="D20">
        <v>3</v>
      </c>
      <c r="E20" t="s">
        <v>8</v>
      </c>
      <c r="F20" t="s">
        <v>28</v>
      </c>
      <c r="G20" s="2" t="s">
        <v>15</v>
      </c>
      <c r="P20">
        <v>1</v>
      </c>
      <c r="S20">
        <v>1</v>
      </c>
      <c r="AR20">
        <f>SUM(Table1[[#This Row],[Battalion Command]:[Food Service Platoon]])</f>
        <v>2</v>
      </c>
    </row>
    <row r="21" spans="1:44" x14ac:dyDescent="0.2">
      <c r="A21">
        <v>19</v>
      </c>
      <c r="B21">
        <v>1</v>
      </c>
      <c r="C21" t="s">
        <v>8</v>
      </c>
      <c r="D21">
        <v>4</v>
      </c>
      <c r="E21" t="s">
        <v>8</v>
      </c>
      <c r="F21" t="s">
        <v>28</v>
      </c>
      <c r="G21" s="2" t="s">
        <v>15</v>
      </c>
      <c r="H21" t="s">
        <v>13</v>
      </c>
      <c r="P21">
        <v>1</v>
      </c>
      <c r="T21">
        <v>1</v>
      </c>
      <c r="AR21">
        <f>SUM(Table1[[#This Row],[Battalion Command]:[Food Service Platoon]])</f>
        <v>2</v>
      </c>
    </row>
    <row r="22" spans="1:44" x14ac:dyDescent="0.2">
      <c r="A22">
        <v>20</v>
      </c>
      <c r="B22">
        <v>1</v>
      </c>
      <c r="C22" t="s">
        <v>8</v>
      </c>
      <c r="D22">
        <v>4</v>
      </c>
      <c r="E22" t="s">
        <v>8</v>
      </c>
      <c r="F22" t="s">
        <v>28</v>
      </c>
      <c r="G22" s="2" t="s">
        <v>15</v>
      </c>
      <c r="H22" t="s">
        <v>50</v>
      </c>
      <c r="P22">
        <v>1</v>
      </c>
      <c r="T22">
        <v>1</v>
      </c>
      <c r="AR22">
        <f>SUM(Table1[[#This Row],[Battalion Command]:[Food Service Platoon]])</f>
        <v>2</v>
      </c>
    </row>
    <row r="23" spans="1:44" x14ac:dyDescent="0.2">
      <c r="A23">
        <v>21</v>
      </c>
      <c r="B23">
        <v>1</v>
      </c>
      <c r="C23" t="s">
        <v>8</v>
      </c>
      <c r="D23">
        <v>4</v>
      </c>
      <c r="E23" t="s">
        <v>8</v>
      </c>
      <c r="F23" t="s">
        <v>28</v>
      </c>
      <c r="G23" s="2" t="s">
        <v>15</v>
      </c>
      <c r="P23">
        <v>1</v>
      </c>
      <c r="T23">
        <v>1</v>
      </c>
      <c r="AR23">
        <f>SUM(Table1[[#This Row],[Battalion Command]:[Food Service Platoon]])</f>
        <v>2</v>
      </c>
    </row>
    <row r="24" spans="1:44" x14ac:dyDescent="0.2">
      <c r="A24">
        <v>22</v>
      </c>
      <c r="B24">
        <v>1</v>
      </c>
      <c r="C24" t="s">
        <v>8</v>
      </c>
      <c r="D24">
        <v>5</v>
      </c>
      <c r="E24" t="s">
        <v>8</v>
      </c>
      <c r="F24" t="s">
        <v>28</v>
      </c>
      <c r="G24" s="2" t="s">
        <v>15</v>
      </c>
      <c r="H24" t="s">
        <v>13</v>
      </c>
      <c r="P24">
        <v>1</v>
      </c>
      <c r="U24">
        <v>1</v>
      </c>
      <c r="AR24">
        <f>SUM(Table1[[#This Row],[Battalion Command]:[Food Service Platoon]])</f>
        <v>2</v>
      </c>
    </row>
    <row r="25" spans="1:44" x14ac:dyDescent="0.2">
      <c r="A25">
        <v>23</v>
      </c>
      <c r="B25">
        <v>1</v>
      </c>
      <c r="C25" t="s">
        <v>8</v>
      </c>
      <c r="D25">
        <v>5</v>
      </c>
      <c r="E25" t="s">
        <v>8</v>
      </c>
      <c r="F25" t="s">
        <v>28</v>
      </c>
      <c r="G25" s="2" t="s">
        <v>15</v>
      </c>
      <c r="H25" t="s">
        <v>50</v>
      </c>
      <c r="P25">
        <v>1</v>
      </c>
      <c r="U25">
        <v>1</v>
      </c>
      <c r="AR25">
        <f>SUM(Table1[[#This Row],[Battalion Command]:[Food Service Platoon]])</f>
        <v>2</v>
      </c>
    </row>
    <row r="26" spans="1:44" x14ac:dyDescent="0.2">
      <c r="A26">
        <v>24</v>
      </c>
      <c r="B26">
        <v>1</v>
      </c>
      <c r="C26" t="s">
        <v>8</v>
      </c>
      <c r="D26">
        <v>5</v>
      </c>
      <c r="E26" t="s">
        <v>8</v>
      </c>
      <c r="F26" t="s">
        <v>28</v>
      </c>
      <c r="G26" s="2" t="s">
        <v>15</v>
      </c>
      <c r="P26">
        <v>1</v>
      </c>
      <c r="U26">
        <v>1</v>
      </c>
      <c r="AR26">
        <f>SUM(Table1[[#This Row],[Battalion Command]:[Food Service Platoon]])</f>
        <v>2</v>
      </c>
    </row>
    <row r="27" spans="1:44" x14ac:dyDescent="0.2">
      <c r="A27">
        <v>25</v>
      </c>
      <c r="B27">
        <v>2</v>
      </c>
      <c r="C27" t="s">
        <v>8</v>
      </c>
      <c r="D27">
        <v>1</v>
      </c>
      <c r="E27" t="s">
        <v>19</v>
      </c>
      <c r="F27" t="s">
        <v>26</v>
      </c>
      <c r="G27" s="2" t="s">
        <v>15</v>
      </c>
      <c r="H27" t="s">
        <v>11</v>
      </c>
      <c r="I27">
        <v>1</v>
      </c>
      <c r="V27">
        <v>1</v>
      </c>
      <c r="AR27">
        <f>SUM(Table1[[#This Row],[Battalion Command]:[Food Service Platoon]])</f>
        <v>2</v>
      </c>
    </row>
    <row r="28" spans="1:44" x14ac:dyDescent="0.2">
      <c r="A28">
        <v>26</v>
      </c>
      <c r="B28">
        <v>2</v>
      </c>
      <c r="C28" t="s">
        <v>8</v>
      </c>
      <c r="D28">
        <v>1</v>
      </c>
      <c r="E28" t="s">
        <v>19</v>
      </c>
      <c r="F28" t="s">
        <v>27</v>
      </c>
      <c r="G28" s="2" t="s">
        <v>15</v>
      </c>
      <c r="H28" t="s">
        <v>17</v>
      </c>
      <c r="I28">
        <v>1</v>
      </c>
      <c r="V28">
        <v>1</v>
      </c>
      <c r="AR28">
        <f>SUM(Table1[[#This Row],[Battalion Command]:[Food Service Platoon]])</f>
        <v>2</v>
      </c>
    </row>
    <row r="29" spans="1:44" x14ac:dyDescent="0.2">
      <c r="A29">
        <v>27</v>
      </c>
      <c r="B29">
        <v>2</v>
      </c>
      <c r="C29" t="s">
        <v>8</v>
      </c>
      <c r="D29">
        <v>1</v>
      </c>
      <c r="E29" t="s">
        <v>19</v>
      </c>
      <c r="F29" t="s">
        <v>20</v>
      </c>
      <c r="V29">
        <v>1</v>
      </c>
      <c r="W29">
        <v>1</v>
      </c>
      <c r="AR29">
        <f>SUM(Table1[[#This Row],[Battalion Command]:[Food Service Platoon]])</f>
        <v>2</v>
      </c>
    </row>
    <row r="30" spans="1:44" x14ac:dyDescent="0.2">
      <c r="A30">
        <v>28</v>
      </c>
      <c r="B30">
        <v>2</v>
      </c>
      <c r="C30" t="s">
        <v>8</v>
      </c>
      <c r="D30">
        <v>1</v>
      </c>
      <c r="E30" t="s">
        <v>19</v>
      </c>
      <c r="F30" t="s">
        <v>20</v>
      </c>
      <c r="V30">
        <v>1</v>
      </c>
      <c r="W30">
        <v>1</v>
      </c>
      <c r="AR30">
        <f>SUM(Table1[[#This Row],[Battalion Command]:[Food Service Platoon]])</f>
        <v>2</v>
      </c>
    </row>
    <row r="31" spans="1:44" x14ac:dyDescent="0.2">
      <c r="A31">
        <v>29</v>
      </c>
      <c r="B31">
        <v>2</v>
      </c>
      <c r="C31" t="s">
        <v>8</v>
      </c>
      <c r="D31">
        <v>1</v>
      </c>
      <c r="E31" t="s">
        <v>19</v>
      </c>
      <c r="F31" t="s">
        <v>21</v>
      </c>
      <c r="V31">
        <v>1</v>
      </c>
      <c r="W31">
        <v>1</v>
      </c>
      <c r="AR31">
        <f>SUM(Table1[[#This Row],[Battalion Command]:[Food Service Platoon]])</f>
        <v>2</v>
      </c>
    </row>
    <row r="32" spans="1:44" x14ac:dyDescent="0.2">
      <c r="A32">
        <v>30</v>
      </c>
      <c r="B32">
        <v>2</v>
      </c>
      <c r="C32" t="s">
        <v>8</v>
      </c>
      <c r="D32">
        <v>1</v>
      </c>
      <c r="E32" t="s">
        <v>19</v>
      </c>
      <c r="F32" t="s">
        <v>21</v>
      </c>
      <c r="V32">
        <v>1</v>
      </c>
      <c r="W32">
        <v>1</v>
      </c>
      <c r="AR32">
        <f>SUM(Table1[[#This Row],[Battalion Command]:[Food Service Platoon]])</f>
        <v>2</v>
      </c>
    </row>
    <row r="33" spans="1:44" x14ac:dyDescent="0.2">
      <c r="A33">
        <v>31</v>
      </c>
      <c r="B33">
        <v>2</v>
      </c>
      <c r="C33" t="s">
        <v>8</v>
      </c>
      <c r="D33">
        <v>1</v>
      </c>
      <c r="E33" t="s">
        <v>19</v>
      </c>
      <c r="F33" t="s">
        <v>52</v>
      </c>
      <c r="G33" s="2" t="s">
        <v>80</v>
      </c>
      <c r="J33">
        <v>1</v>
      </c>
      <c r="V33">
        <v>1</v>
      </c>
      <c r="W33">
        <v>1</v>
      </c>
      <c r="AR33">
        <f>SUM(Table1[[#This Row],[Battalion Command]:[Food Service Platoon]])</f>
        <v>3</v>
      </c>
    </row>
    <row r="34" spans="1:44" x14ac:dyDescent="0.2">
      <c r="A34">
        <v>32</v>
      </c>
      <c r="B34">
        <v>2</v>
      </c>
      <c r="C34" t="s">
        <v>8</v>
      </c>
      <c r="D34">
        <v>1</v>
      </c>
      <c r="E34" t="s">
        <v>19</v>
      </c>
      <c r="F34" t="s">
        <v>53</v>
      </c>
      <c r="G34" s="2" t="s">
        <v>80</v>
      </c>
      <c r="K34">
        <v>1</v>
      </c>
      <c r="V34">
        <v>1</v>
      </c>
      <c r="W34">
        <v>1</v>
      </c>
      <c r="AR34">
        <f>SUM(Table1[[#This Row],[Battalion Command]:[Food Service Platoon]])</f>
        <v>3</v>
      </c>
    </row>
    <row r="35" spans="1:44" x14ac:dyDescent="0.2">
      <c r="A35">
        <v>33</v>
      </c>
      <c r="B35">
        <v>2</v>
      </c>
      <c r="C35" t="s">
        <v>8</v>
      </c>
      <c r="D35">
        <v>1</v>
      </c>
      <c r="E35" t="s">
        <v>19</v>
      </c>
      <c r="F35" t="s">
        <v>22</v>
      </c>
      <c r="G35" s="2" t="s">
        <v>80</v>
      </c>
      <c r="V35">
        <v>1</v>
      </c>
      <c r="W35">
        <v>1</v>
      </c>
      <c r="AR35">
        <f>SUM(Table1[[#This Row],[Battalion Command]:[Food Service Platoon]])</f>
        <v>2</v>
      </c>
    </row>
    <row r="36" spans="1:44" x14ac:dyDescent="0.2">
      <c r="A36">
        <v>34</v>
      </c>
      <c r="B36">
        <v>2</v>
      </c>
      <c r="C36" t="s">
        <v>8</v>
      </c>
      <c r="D36">
        <v>1</v>
      </c>
      <c r="E36" t="s">
        <v>19</v>
      </c>
      <c r="F36" t="s">
        <v>22</v>
      </c>
      <c r="G36" s="2" t="s">
        <v>80</v>
      </c>
      <c r="V36">
        <v>1</v>
      </c>
      <c r="W36">
        <v>1</v>
      </c>
      <c r="AR36">
        <f>SUM(Table1[[#This Row],[Battalion Command]:[Food Service Platoon]])</f>
        <v>2</v>
      </c>
    </row>
    <row r="37" spans="1:44" x14ac:dyDescent="0.2">
      <c r="A37">
        <v>35</v>
      </c>
      <c r="B37">
        <v>2</v>
      </c>
      <c r="C37" t="s">
        <v>8</v>
      </c>
      <c r="D37">
        <v>1</v>
      </c>
      <c r="E37" t="s">
        <v>19</v>
      </c>
      <c r="F37" t="s">
        <v>22</v>
      </c>
      <c r="G37" s="2" t="s">
        <v>80</v>
      </c>
      <c r="V37">
        <v>1</v>
      </c>
      <c r="W37">
        <v>1</v>
      </c>
      <c r="AR37">
        <f>SUM(Table1[[#This Row],[Battalion Command]:[Food Service Platoon]])</f>
        <v>2</v>
      </c>
    </row>
    <row r="38" spans="1:44" x14ac:dyDescent="0.2">
      <c r="A38">
        <v>36</v>
      </c>
      <c r="B38">
        <v>2</v>
      </c>
      <c r="C38" t="s">
        <v>8</v>
      </c>
      <c r="D38">
        <v>1</v>
      </c>
      <c r="E38" t="s">
        <v>19</v>
      </c>
      <c r="F38" t="s">
        <v>22</v>
      </c>
      <c r="G38" s="2" t="s">
        <v>80</v>
      </c>
      <c r="V38">
        <v>1</v>
      </c>
      <c r="W38">
        <v>1</v>
      </c>
      <c r="AR38">
        <f>SUM(Table1[[#This Row],[Battalion Command]:[Food Service Platoon]])</f>
        <v>2</v>
      </c>
    </row>
    <row r="39" spans="1:44" x14ac:dyDescent="0.2">
      <c r="A39">
        <v>37</v>
      </c>
      <c r="B39">
        <v>2</v>
      </c>
      <c r="C39" t="s">
        <v>8</v>
      </c>
      <c r="D39">
        <v>2</v>
      </c>
      <c r="E39" t="s">
        <v>8</v>
      </c>
      <c r="F39" t="s">
        <v>28</v>
      </c>
      <c r="G39" s="2" t="s">
        <v>15</v>
      </c>
      <c r="H39" t="s">
        <v>13</v>
      </c>
      <c r="V39">
        <v>1</v>
      </c>
      <c r="X39">
        <v>1</v>
      </c>
      <c r="AR39">
        <f>SUM(Table1[[#This Row],[Battalion Command]:[Food Service Platoon]])</f>
        <v>2</v>
      </c>
    </row>
    <row r="40" spans="1:44" x14ac:dyDescent="0.2">
      <c r="A40">
        <v>38</v>
      </c>
      <c r="B40">
        <v>2</v>
      </c>
      <c r="C40" t="s">
        <v>8</v>
      </c>
      <c r="D40">
        <v>2</v>
      </c>
      <c r="E40" t="s">
        <v>8</v>
      </c>
      <c r="F40" t="s">
        <v>28</v>
      </c>
      <c r="G40" s="2" t="s">
        <v>15</v>
      </c>
      <c r="H40" t="s">
        <v>50</v>
      </c>
      <c r="V40">
        <v>1</v>
      </c>
      <c r="X40">
        <v>1</v>
      </c>
      <c r="AR40">
        <f>SUM(Table1[[#This Row],[Battalion Command]:[Food Service Platoon]])</f>
        <v>2</v>
      </c>
    </row>
    <row r="41" spans="1:44" x14ac:dyDescent="0.2">
      <c r="A41">
        <v>39</v>
      </c>
      <c r="B41">
        <v>2</v>
      </c>
      <c r="C41" t="s">
        <v>8</v>
      </c>
      <c r="D41">
        <v>2</v>
      </c>
      <c r="E41" t="s">
        <v>8</v>
      </c>
      <c r="F41" t="s">
        <v>28</v>
      </c>
      <c r="G41" s="2" t="s">
        <v>15</v>
      </c>
      <c r="V41">
        <v>1</v>
      </c>
      <c r="X41">
        <v>1</v>
      </c>
      <c r="AR41">
        <f>SUM(Table1[[#This Row],[Battalion Command]:[Food Service Platoon]])</f>
        <v>2</v>
      </c>
    </row>
    <row r="42" spans="1:44" x14ac:dyDescent="0.2">
      <c r="A42">
        <v>40</v>
      </c>
      <c r="B42">
        <v>2</v>
      </c>
      <c r="C42" t="s">
        <v>8</v>
      </c>
      <c r="D42">
        <v>3</v>
      </c>
      <c r="E42" t="s">
        <v>8</v>
      </c>
      <c r="F42" t="s">
        <v>28</v>
      </c>
      <c r="G42" s="2" t="s">
        <v>15</v>
      </c>
      <c r="H42" t="s">
        <v>13</v>
      </c>
      <c r="V42">
        <v>1</v>
      </c>
      <c r="Y42">
        <v>1</v>
      </c>
      <c r="AR42">
        <f>SUM(Table1[[#This Row],[Battalion Command]:[Food Service Platoon]])</f>
        <v>2</v>
      </c>
    </row>
    <row r="43" spans="1:44" x14ac:dyDescent="0.2">
      <c r="A43">
        <v>41</v>
      </c>
      <c r="B43">
        <v>2</v>
      </c>
      <c r="C43" t="s">
        <v>8</v>
      </c>
      <c r="D43">
        <v>3</v>
      </c>
      <c r="E43" t="s">
        <v>8</v>
      </c>
      <c r="F43" t="s">
        <v>28</v>
      </c>
      <c r="G43" s="2" t="s">
        <v>15</v>
      </c>
      <c r="H43" t="s">
        <v>50</v>
      </c>
      <c r="V43">
        <v>1</v>
      </c>
      <c r="Y43">
        <v>1</v>
      </c>
      <c r="AR43">
        <f>SUM(Table1[[#This Row],[Battalion Command]:[Food Service Platoon]])</f>
        <v>2</v>
      </c>
    </row>
    <row r="44" spans="1:44" x14ac:dyDescent="0.2">
      <c r="A44">
        <v>42</v>
      </c>
      <c r="B44">
        <v>2</v>
      </c>
      <c r="C44" t="s">
        <v>8</v>
      </c>
      <c r="D44">
        <v>3</v>
      </c>
      <c r="E44" t="s">
        <v>8</v>
      </c>
      <c r="F44" t="s">
        <v>28</v>
      </c>
      <c r="G44" s="2" t="s">
        <v>15</v>
      </c>
      <c r="V44">
        <v>1</v>
      </c>
      <c r="Y44">
        <v>1</v>
      </c>
      <c r="AR44">
        <f>SUM(Table1[[#This Row],[Battalion Command]:[Food Service Platoon]])</f>
        <v>2</v>
      </c>
    </row>
    <row r="45" spans="1:44" x14ac:dyDescent="0.2">
      <c r="A45">
        <v>43</v>
      </c>
      <c r="B45">
        <v>2</v>
      </c>
      <c r="C45" t="s">
        <v>8</v>
      </c>
      <c r="D45">
        <v>4</v>
      </c>
      <c r="E45" t="s">
        <v>8</v>
      </c>
      <c r="F45" t="s">
        <v>28</v>
      </c>
      <c r="G45" s="2" t="s">
        <v>15</v>
      </c>
      <c r="H45" t="s">
        <v>13</v>
      </c>
      <c r="V45">
        <v>1</v>
      </c>
      <c r="Z45">
        <v>1</v>
      </c>
      <c r="AR45">
        <f>SUM(Table1[[#This Row],[Battalion Command]:[Food Service Platoon]])</f>
        <v>2</v>
      </c>
    </row>
    <row r="46" spans="1:44" x14ac:dyDescent="0.2">
      <c r="A46">
        <v>44</v>
      </c>
      <c r="B46">
        <v>2</v>
      </c>
      <c r="C46" t="s">
        <v>8</v>
      </c>
      <c r="D46">
        <v>4</v>
      </c>
      <c r="E46" t="s">
        <v>8</v>
      </c>
      <c r="F46" t="s">
        <v>28</v>
      </c>
      <c r="G46" s="2" t="s">
        <v>15</v>
      </c>
      <c r="H46" t="s">
        <v>50</v>
      </c>
      <c r="V46">
        <v>1</v>
      </c>
      <c r="Z46">
        <v>1</v>
      </c>
      <c r="AR46">
        <f>SUM(Table1[[#This Row],[Battalion Command]:[Food Service Platoon]])</f>
        <v>2</v>
      </c>
    </row>
    <row r="47" spans="1:44" x14ac:dyDescent="0.2">
      <c r="A47">
        <v>45</v>
      </c>
      <c r="B47">
        <v>2</v>
      </c>
      <c r="C47" t="s">
        <v>8</v>
      </c>
      <c r="D47">
        <v>4</v>
      </c>
      <c r="E47" t="s">
        <v>8</v>
      </c>
      <c r="F47" t="s">
        <v>28</v>
      </c>
      <c r="G47" s="2" t="s">
        <v>15</v>
      </c>
      <c r="V47">
        <v>1</v>
      </c>
      <c r="Z47">
        <v>1</v>
      </c>
      <c r="AR47">
        <f>SUM(Table1[[#This Row],[Battalion Command]:[Food Service Platoon]])</f>
        <v>2</v>
      </c>
    </row>
    <row r="48" spans="1:44" x14ac:dyDescent="0.2">
      <c r="A48">
        <v>46</v>
      </c>
      <c r="B48">
        <v>2</v>
      </c>
      <c r="C48" t="s">
        <v>8</v>
      </c>
      <c r="D48">
        <v>5</v>
      </c>
      <c r="E48" t="s">
        <v>8</v>
      </c>
      <c r="F48" t="s">
        <v>28</v>
      </c>
      <c r="G48" s="2" t="s">
        <v>15</v>
      </c>
      <c r="H48" t="s">
        <v>13</v>
      </c>
      <c r="V48">
        <v>1</v>
      </c>
      <c r="AA48">
        <v>1</v>
      </c>
      <c r="AR48">
        <f>SUM(Table1[[#This Row],[Battalion Command]:[Food Service Platoon]])</f>
        <v>2</v>
      </c>
    </row>
    <row r="49" spans="1:44" x14ac:dyDescent="0.2">
      <c r="A49">
        <v>47</v>
      </c>
      <c r="B49">
        <v>2</v>
      </c>
      <c r="C49" t="s">
        <v>8</v>
      </c>
      <c r="D49">
        <v>5</v>
      </c>
      <c r="E49" t="s">
        <v>8</v>
      </c>
      <c r="F49" t="s">
        <v>28</v>
      </c>
      <c r="G49" s="2" t="s">
        <v>15</v>
      </c>
      <c r="H49" t="s">
        <v>50</v>
      </c>
      <c r="V49">
        <v>1</v>
      </c>
      <c r="AA49">
        <v>1</v>
      </c>
      <c r="AR49">
        <f>SUM(Table1[[#This Row],[Battalion Command]:[Food Service Platoon]])</f>
        <v>2</v>
      </c>
    </row>
    <row r="50" spans="1:44" x14ac:dyDescent="0.2">
      <c r="A50">
        <v>48</v>
      </c>
      <c r="B50">
        <v>2</v>
      </c>
      <c r="C50" t="s">
        <v>8</v>
      </c>
      <c r="D50">
        <v>5</v>
      </c>
      <c r="E50" t="s">
        <v>8</v>
      </c>
      <c r="F50" t="s">
        <v>28</v>
      </c>
      <c r="G50" s="2" t="s">
        <v>15</v>
      </c>
      <c r="V50">
        <v>1</v>
      </c>
      <c r="AA50">
        <v>1</v>
      </c>
      <c r="AR50">
        <f>SUM(Table1[[#This Row],[Battalion Command]:[Food Service Platoon]])</f>
        <v>2</v>
      </c>
    </row>
    <row r="51" spans="1:44" x14ac:dyDescent="0.2">
      <c r="A51">
        <v>49</v>
      </c>
      <c r="B51">
        <v>3</v>
      </c>
      <c r="C51" t="s">
        <v>23</v>
      </c>
      <c r="D51">
        <v>1</v>
      </c>
      <c r="E51" t="s">
        <v>23</v>
      </c>
      <c r="F51" t="s">
        <v>26</v>
      </c>
      <c r="G51" s="2" t="s">
        <v>79</v>
      </c>
      <c r="H51" t="s">
        <v>11</v>
      </c>
      <c r="I51">
        <v>1</v>
      </c>
      <c r="AB51">
        <v>1</v>
      </c>
      <c r="AR51">
        <f>SUM(Table1[[#This Row],[Battalion Command]:[Food Service Platoon]])</f>
        <v>2</v>
      </c>
    </row>
    <row r="52" spans="1:44" x14ac:dyDescent="0.2">
      <c r="A52">
        <v>50</v>
      </c>
      <c r="B52">
        <v>3</v>
      </c>
      <c r="C52" t="s">
        <v>23</v>
      </c>
      <c r="D52">
        <v>1</v>
      </c>
      <c r="E52" t="s">
        <v>19</v>
      </c>
      <c r="F52" t="s">
        <v>27</v>
      </c>
      <c r="G52" s="2" t="s">
        <v>79</v>
      </c>
      <c r="H52" t="s">
        <v>17</v>
      </c>
      <c r="I52">
        <v>1</v>
      </c>
      <c r="AB52">
        <v>1</v>
      </c>
      <c r="AR52">
        <f>SUM(Table1[[#This Row],[Battalion Command]:[Food Service Platoon]])</f>
        <v>2</v>
      </c>
    </row>
    <row r="53" spans="1:44" x14ac:dyDescent="0.2">
      <c r="A53">
        <v>51</v>
      </c>
      <c r="B53">
        <v>3</v>
      </c>
      <c r="C53" t="s">
        <v>23</v>
      </c>
      <c r="D53">
        <v>1</v>
      </c>
      <c r="E53" t="s">
        <v>19</v>
      </c>
      <c r="F53" t="s">
        <v>20</v>
      </c>
      <c r="AB53">
        <v>1</v>
      </c>
      <c r="AC53">
        <v>1</v>
      </c>
      <c r="AR53">
        <f>SUM(Table1[[#This Row],[Battalion Command]:[Food Service Platoon]])</f>
        <v>2</v>
      </c>
    </row>
    <row r="54" spans="1:44" x14ac:dyDescent="0.2">
      <c r="A54">
        <v>52</v>
      </c>
      <c r="B54">
        <v>3</v>
      </c>
      <c r="C54" t="s">
        <v>23</v>
      </c>
      <c r="D54">
        <v>1</v>
      </c>
      <c r="E54" t="s">
        <v>19</v>
      </c>
      <c r="F54" t="s">
        <v>20</v>
      </c>
      <c r="AB54">
        <v>1</v>
      </c>
      <c r="AC54">
        <v>1</v>
      </c>
      <c r="AR54">
        <f>SUM(Table1[[#This Row],[Battalion Command]:[Food Service Platoon]])</f>
        <v>2</v>
      </c>
    </row>
    <row r="55" spans="1:44" x14ac:dyDescent="0.2">
      <c r="A55">
        <v>53</v>
      </c>
      <c r="B55">
        <v>3</v>
      </c>
      <c r="C55" t="s">
        <v>23</v>
      </c>
      <c r="D55">
        <v>1</v>
      </c>
      <c r="E55" t="s">
        <v>19</v>
      </c>
      <c r="F55" t="s">
        <v>21</v>
      </c>
      <c r="AB55">
        <v>1</v>
      </c>
      <c r="AC55">
        <v>1</v>
      </c>
      <c r="AR55">
        <f>SUM(Table1[[#This Row],[Battalion Command]:[Food Service Platoon]])</f>
        <v>2</v>
      </c>
    </row>
    <row r="56" spans="1:44" x14ac:dyDescent="0.2">
      <c r="A56">
        <v>54</v>
      </c>
      <c r="B56">
        <v>3</v>
      </c>
      <c r="C56" t="s">
        <v>23</v>
      </c>
      <c r="D56">
        <v>1</v>
      </c>
      <c r="E56" t="s">
        <v>19</v>
      </c>
      <c r="F56" t="s">
        <v>21</v>
      </c>
      <c r="AB56">
        <v>1</v>
      </c>
      <c r="AC56">
        <v>1</v>
      </c>
      <c r="AR56">
        <f>SUM(Table1[[#This Row],[Battalion Command]:[Food Service Platoon]])</f>
        <v>2</v>
      </c>
    </row>
    <row r="57" spans="1:44" x14ac:dyDescent="0.2">
      <c r="A57">
        <v>55</v>
      </c>
      <c r="B57">
        <v>3</v>
      </c>
      <c r="C57" t="s">
        <v>23</v>
      </c>
      <c r="D57">
        <v>1</v>
      </c>
      <c r="E57" t="s">
        <v>19</v>
      </c>
      <c r="F57" t="s">
        <v>52</v>
      </c>
      <c r="G57" s="2" t="s">
        <v>80</v>
      </c>
      <c r="J57">
        <v>1</v>
      </c>
      <c r="AB57">
        <v>1</v>
      </c>
      <c r="AC57">
        <v>1</v>
      </c>
      <c r="AR57">
        <f>SUM(Table1[[#This Row],[Battalion Command]:[Food Service Platoon]])</f>
        <v>3</v>
      </c>
    </row>
    <row r="58" spans="1:44" x14ac:dyDescent="0.2">
      <c r="A58">
        <v>56</v>
      </c>
      <c r="B58">
        <v>3</v>
      </c>
      <c r="C58" t="s">
        <v>23</v>
      </c>
      <c r="D58">
        <v>1</v>
      </c>
      <c r="E58" t="s">
        <v>19</v>
      </c>
      <c r="F58" t="s">
        <v>53</v>
      </c>
      <c r="G58" s="2" t="s">
        <v>80</v>
      </c>
      <c r="K58">
        <v>1</v>
      </c>
      <c r="AB58">
        <v>1</v>
      </c>
      <c r="AC58">
        <v>1</v>
      </c>
      <c r="AR58">
        <f>SUM(Table1[[#This Row],[Battalion Command]:[Food Service Platoon]])</f>
        <v>3</v>
      </c>
    </row>
    <row r="59" spans="1:44" x14ac:dyDescent="0.2">
      <c r="A59">
        <v>57</v>
      </c>
      <c r="B59">
        <v>3</v>
      </c>
      <c r="C59" t="s">
        <v>23</v>
      </c>
      <c r="D59">
        <v>1</v>
      </c>
      <c r="E59" t="s">
        <v>19</v>
      </c>
      <c r="F59" t="s">
        <v>22</v>
      </c>
      <c r="G59" s="2" t="s">
        <v>80</v>
      </c>
      <c r="AB59">
        <v>1</v>
      </c>
      <c r="AC59">
        <v>1</v>
      </c>
      <c r="AR59">
        <f>SUM(Table1[[#This Row],[Battalion Command]:[Food Service Platoon]])</f>
        <v>2</v>
      </c>
    </row>
    <row r="60" spans="1:44" x14ac:dyDescent="0.2">
      <c r="A60">
        <v>58</v>
      </c>
      <c r="B60">
        <v>3</v>
      </c>
      <c r="C60" t="s">
        <v>23</v>
      </c>
      <c r="D60">
        <v>1</v>
      </c>
      <c r="E60" t="s">
        <v>19</v>
      </c>
      <c r="F60" t="s">
        <v>22</v>
      </c>
      <c r="G60" s="2" t="s">
        <v>80</v>
      </c>
      <c r="AB60">
        <v>1</v>
      </c>
      <c r="AC60">
        <v>1</v>
      </c>
      <c r="AR60">
        <f>SUM(Table1[[#This Row],[Battalion Command]:[Food Service Platoon]])</f>
        <v>2</v>
      </c>
    </row>
    <row r="61" spans="1:44" x14ac:dyDescent="0.2">
      <c r="A61">
        <v>59</v>
      </c>
      <c r="B61">
        <v>3</v>
      </c>
      <c r="C61" t="s">
        <v>23</v>
      </c>
      <c r="D61">
        <v>1</v>
      </c>
      <c r="E61" t="s">
        <v>19</v>
      </c>
      <c r="F61" t="s">
        <v>22</v>
      </c>
      <c r="G61" s="2" t="s">
        <v>80</v>
      </c>
      <c r="AB61">
        <v>1</v>
      </c>
      <c r="AC61">
        <v>1</v>
      </c>
      <c r="AR61">
        <f>SUM(Table1[[#This Row],[Battalion Command]:[Food Service Platoon]])</f>
        <v>2</v>
      </c>
    </row>
    <row r="62" spans="1:44" x14ac:dyDescent="0.2">
      <c r="A62">
        <v>60</v>
      </c>
      <c r="B62">
        <v>3</v>
      </c>
      <c r="C62" t="s">
        <v>23</v>
      </c>
      <c r="D62">
        <v>1</v>
      </c>
      <c r="E62" t="s">
        <v>19</v>
      </c>
      <c r="F62" t="s">
        <v>22</v>
      </c>
      <c r="G62" s="2" t="s">
        <v>80</v>
      </c>
      <c r="AB62">
        <v>1</v>
      </c>
      <c r="AC62">
        <v>1</v>
      </c>
      <c r="AR62">
        <f>SUM(Table1[[#This Row],[Battalion Command]:[Food Service Platoon]])</f>
        <v>2</v>
      </c>
    </row>
    <row r="63" spans="1:44" x14ac:dyDescent="0.2">
      <c r="A63">
        <v>61</v>
      </c>
      <c r="B63">
        <v>3</v>
      </c>
      <c r="C63" t="s">
        <v>23</v>
      </c>
      <c r="D63">
        <v>2</v>
      </c>
      <c r="E63" t="s">
        <v>23</v>
      </c>
      <c r="F63" s="2" t="s">
        <v>78</v>
      </c>
      <c r="G63" s="2" t="s">
        <v>79</v>
      </c>
      <c r="H63" t="s">
        <v>13</v>
      </c>
      <c r="AB63">
        <v>1</v>
      </c>
      <c r="AD63">
        <v>1</v>
      </c>
      <c r="AR63">
        <f>SUM(Table1[[#This Row],[Battalion Command]:[Food Service Platoon]])</f>
        <v>2</v>
      </c>
    </row>
    <row r="64" spans="1:44" x14ac:dyDescent="0.2">
      <c r="A64">
        <v>62</v>
      </c>
      <c r="B64">
        <v>3</v>
      </c>
      <c r="C64" t="s">
        <v>23</v>
      </c>
      <c r="D64">
        <v>2</v>
      </c>
      <c r="E64" t="s">
        <v>23</v>
      </c>
      <c r="F64" s="2" t="s">
        <v>78</v>
      </c>
      <c r="G64" s="2" t="s">
        <v>79</v>
      </c>
      <c r="H64" t="s">
        <v>50</v>
      </c>
      <c r="AB64">
        <v>1</v>
      </c>
      <c r="AD64">
        <v>1</v>
      </c>
      <c r="AR64">
        <f>SUM(Table1[[#This Row],[Battalion Command]:[Food Service Platoon]])</f>
        <v>2</v>
      </c>
    </row>
    <row r="65" spans="1:44" x14ac:dyDescent="0.2">
      <c r="A65">
        <v>63</v>
      </c>
      <c r="B65">
        <v>3</v>
      </c>
      <c r="C65" t="s">
        <v>23</v>
      </c>
      <c r="D65">
        <v>2</v>
      </c>
      <c r="E65" t="s">
        <v>23</v>
      </c>
      <c r="F65" s="2" t="s">
        <v>78</v>
      </c>
      <c r="G65" s="2" t="s">
        <v>79</v>
      </c>
      <c r="AB65">
        <v>1</v>
      </c>
      <c r="AD65">
        <v>1</v>
      </c>
      <c r="AR65">
        <f>SUM(Table1[[#This Row],[Battalion Command]:[Food Service Platoon]])</f>
        <v>2</v>
      </c>
    </row>
    <row r="66" spans="1:44" x14ac:dyDescent="0.2">
      <c r="A66">
        <v>64</v>
      </c>
      <c r="B66">
        <v>3</v>
      </c>
      <c r="C66" t="s">
        <v>23</v>
      </c>
      <c r="D66">
        <v>3</v>
      </c>
      <c r="E66" t="s">
        <v>23</v>
      </c>
      <c r="F66" s="2" t="s">
        <v>78</v>
      </c>
      <c r="G66" s="2" t="s">
        <v>79</v>
      </c>
      <c r="H66" t="s">
        <v>13</v>
      </c>
      <c r="AB66">
        <v>1</v>
      </c>
      <c r="AE66">
        <v>1</v>
      </c>
      <c r="AR66">
        <f>SUM(Table1[[#This Row],[Battalion Command]:[Food Service Platoon]])</f>
        <v>2</v>
      </c>
    </row>
    <row r="67" spans="1:44" x14ac:dyDescent="0.2">
      <c r="A67">
        <v>65</v>
      </c>
      <c r="B67">
        <v>3</v>
      </c>
      <c r="C67" t="s">
        <v>23</v>
      </c>
      <c r="D67">
        <v>3</v>
      </c>
      <c r="E67" t="s">
        <v>23</v>
      </c>
      <c r="F67" s="2" t="s">
        <v>78</v>
      </c>
      <c r="G67" s="2" t="s">
        <v>79</v>
      </c>
      <c r="H67" t="s">
        <v>50</v>
      </c>
      <c r="AB67">
        <v>1</v>
      </c>
      <c r="AE67">
        <v>1</v>
      </c>
      <c r="AR67">
        <f>SUM(Table1[[#This Row],[Battalion Command]:[Food Service Platoon]])</f>
        <v>2</v>
      </c>
    </row>
    <row r="68" spans="1:44" x14ac:dyDescent="0.2">
      <c r="A68">
        <v>66</v>
      </c>
      <c r="B68">
        <v>3</v>
      </c>
      <c r="C68" t="s">
        <v>23</v>
      </c>
      <c r="D68">
        <v>3</v>
      </c>
      <c r="E68" t="s">
        <v>23</v>
      </c>
      <c r="F68" s="2" t="s">
        <v>78</v>
      </c>
      <c r="G68" s="2" t="s">
        <v>79</v>
      </c>
      <c r="AB68">
        <v>1</v>
      </c>
      <c r="AE68">
        <v>1</v>
      </c>
      <c r="AR68">
        <f>SUM(Table1[[#This Row],[Battalion Command]:[Food Service Platoon]])</f>
        <v>2</v>
      </c>
    </row>
    <row r="69" spans="1:44" x14ac:dyDescent="0.2">
      <c r="A69">
        <v>67</v>
      </c>
      <c r="B69">
        <v>3</v>
      </c>
      <c r="C69" t="s">
        <v>23</v>
      </c>
      <c r="D69">
        <v>4</v>
      </c>
      <c r="E69" t="s">
        <v>23</v>
      </c>
      <c r="F69" s="2" t="s">
        <v>78</v>
      </c>
      <c r="G69" s="2" t="s">
        <v>79</v>
      </c>
      <c r="H69" t="s">
        <v>13</v>
      </c>
      <c r="AB69">
        <v>1</v>
      </c>
      <c r="AF69">
        <v>1</v>
      </c>
      <c r="AR69">
        <f>SUM(Table1[[#This Row],[Battalion Command]:[Food Service Platoon]])</f>
        <v>2</v>
      </c>
    </row>
    <row r="70" spans="1:44" x14ac:dyDescent="0.2">
      <c r="A70">
        <v>68</v>
      </c>
      <c r="B70">
        <v>3</v>
      </c>
      <c r="C70" t="s">
        <v>23</v>
      </c>
      <c r="D70">
        <v>4</v>
      </c>
      <c r="E70" t="s">
        <v>23</v>
      </c>
      <c r="F70" s="2" t="s">
        <v>78</v>
      </c>
      <c r="G70" s="2" t="s">
        <v>79</v>
      </c>
      <c r="H70" t="s">
        <v>50</v>
      </c>
      <c r="AB70">
        <v>1</v>
      </c>
      <c r="AF70">
        <v>1</v>
      </c>
      <c r="AR70">
        <f>SUM(Table1[[#This Row],[Battalion Command]:[Food Service Platoon]])</f>
        <v>2</v>
      </c>
    </row>
    <row r="71" spans="1:44" x14ac:dyDescent="0.2">
      <c r="A71">
        <v>69</v>
      </c>
      <c r="B71">
        <v>3</v>
      </c>
      <c r="C71" t="s">
        <v>23</v>
      </c>
      <c r="D71">
        <v>4</v>
      </c>
      <c r="E71" t="s">
        <v>23</v>
      </c>
      <c r="F71" s="2" t="s">
        <v>78</v>
      </c>
      <c r="G71" s="2" t="s">
        <v>79</v>
      </c>
      <c r="AB71">
        <v>1</v>
      </c>
      <c r="AF71">
        <v>1</v>
      </c>
      <c r="AR71">
        <f>SUM(Table1[[#This Row],[Battalion Command]:[Food Service Platoon]])</f>
        <v>2</v>
      </c>
    </row>
    <row r="72" spans="1:44" x14ac:dyDescent="0.2">
      <c r="A72">
        <v>70</v>
      </c>
      <c r="B72">
        <v>3</v>
      </c>
      <c r="C72" t="s">
        <v>23</v>
      </c>
      <c r="D72">
        <v>5</v>
      </c>
      <c r="E72" t="s">
        <v>23</v>
      </c>
      <c r="F72" s="2" t="s">
        <v>78</v>
      </c>
      <c r="G72" s="2" t="s">
        <v>79</v>
      </c>
      <c r="H72" t="s">
        <v>13</v>
      </c>
      <c r="AB72">
        <v>1</v>
      </c>
      <c r="AG72">
        <v>1</v>
      </c>
      <c r="AR72">
        <f>SUM(Table1[[#This Row],[Battalion Command]:[Food Service Platoon]])</f>
        <v>2</v>
      </c>
    </row>
    <row r="73" spans="1:44" x14ac:dyDescent="0.2">
      <c r="A73">
        <v>71</v>
      </c>
      <c r="B73">
        <v>3</v>
      </c>
      <c r="C73" t="s">
        <v>23</v>
      </c>
      <c r="D73">
        <v>5</v>
      </c>
      <c r="E73" t="s">
        <v>23</v>
      </c>
      <c r="F73" s="2" t="s">
        <v>78</v>
      </c>
      <c r="G73" s="2" t="s">
        <v>79</v>
      </c>
      <c r="H73" t="s">
        <v>50</v>
      </c>
      <c r="AB73">
        <v>1</v>
      </c>
      <c r="AG73">
        <v>1</v>
      </c>
      <c r="AR73">
        <f>SUM(Table1[[#This Row],[Battalion Command]:[Food Service Platoon]])</f>
        <v>2</v>
      </c>
    </row>
    <row r="74" spans="1:44" x14ac:dyDescent="0.2">
      <c r="A74">
        <v>72</v>
      </c>
      <c r="B74">
        <v>3</v>
      </c>
      <c r="C74" t="s">
        <v>23</v>
      </c>
      <c r="D74">
        <v>5</v>
      </c>
      <c r="E74" t="s">
        <v>23</v>
      </c>
      <c r="F74" s="2" t="s">
        <v>78</v>
      </c>
      <c r="G74" s="2" t="s">
        <v>79</v>
      </c>
      <c r="AB74">
        <v>1</v>
      </c>
      <c r="AG74">
        <v>1</v>
      </c>
      <c r="AR74">
        <f>SUM(Table1[[#This Row],[Battalion Command]:[Food Service Platoon]])</f>
        <v>2</v>
      </c>
    </row>
    <row r="75" spans="1:44" x14ac:dyDescent="0.2">
      <c r="A75">
        <v>73</v>
      </c>
      <c r="B75">
        <v>4</v>
      </c>
      <c r="C75" t="s">
        <v>23</v>
      </c>
      <c r="D75">
        <v>1</v>
      </c>
      <c r="E75" t="s">
        <v>19</v>
      </c>
      <c r="F75" t="s">
        <v>26</v>
      </c>
      <c r="G75" s="2" t="s">
        <v>79</v>
      </c>
      <c r="H75" t="s">
        <v>11</v>
      </c>
      <c r="I75">
        <v>1</v>
      </c>
      <c r="AH75">
        <v>1</v>
      </c>
      <c r="AR75">
        <f>SUM(Table1[[#This Row],[Battalion Command]:[Food Service Platoon]])</f>
        <v>2</v>
      </c>
    </row>
    <row r="76" spans="1:44" x14ac:dyDescent="0.2">
      <c r="A76">
        <v>74</v>
      </c>
      <c r="B76">
        <v>4</v>
      </c>
      <c r="C76" t="s">
        <v>23</v>
      </c>
      <c r="D76">
        <v>1</v>
      </c>
      <c r="E76" t="s">
        <v>19</v>
      </c>
      <c r="F76" t="s">
        <v>27</v>
      </c>
      <c r="G76" s="2" t="s">
        <v>79</v>
      </c>
      <c r="H76" t="s">
        <v>17</v>
      </c>
      <c r="I76">
        <v>1</v>
      </c>
      <c r="AH76">
        <v>1</v>
      </c>
      <c r="AR76">
        <f>SUM(Table1[[#This Row],[Battalion Command]:[Food Service Platoon]])</f>
        <v>2</v>
      </c>
    </row>
    <row r="77" spans="1:44" x14ac:dyDescent="0.2">
      <c r="A77">
        <v>75</v>
      </c>
      <c r="B77">
        <v>4</v>
      </c>
      <c r="C77" t="s">
        <v>23</v>
      </c>
      <c r="D77">
        <v>1</v>
      </c>
      <c r="E77" t="s">
        <v>19</v>
      </c>
      <c r="F77" t="s">
        <v>20</v>
      </c>
      <c r="AH77">
        <v>1</v>
      </c>
      <c r="AI77">
        <v>1</v>
      </c>
      <c r="AR77">
        <f>SUM(Table1[[#This Row],[Battalion Command]:[Food Service Platoon]])</f>
        <v>2</v>
      </c>
    </row>
    <row r="78" spans="1:44" x14ac:dyDescent="0.2">
      <c r="A78">
        <v>76</v>
      </c>
      <c r="B78">
        <v>4</v>
      </c>
      <c r="C78" t="s">
        <v>23</v>
      </c>
      <c r="D78">
        <v>1</v>
      </c>
      <c r="E78" t="s">
        <v>19</v>
      </c>
      <c r="F78" t="s">
        <v>20</v>
      </c>
      <c r="AH78">
        <v>1</v>
      </c>
      <c r="AI78">
        <v>1</v>
      </c>
      <c r="AR78">
        <f>SUM(Table1[[#This Row],[Battalion Command]:[Food Service Platoon]])</f>
        <v>2</v>
      </c>
    </row>
    <row r="79" spans="1:44" x14ac:dyDescent="0.2">
      <c r="A79">
        <v>77</v>
      </c>
      <c r="B79">
        <v>4</v>
      </c>
      <c r="C79" t="s">
        <v>23</v>
      </c>
      <c r="D79">
        <v>1</v>
      </c>
      <c r="E79" t="s">
        <v>19</v>
      </c>
      <c r="F79" t="s">
        <v>21</v>
      </c>
      <c r="AH79">
        <v>1</v>
      </c>
      <c r="AI79">
        <v>1</v>
      </c>
      <c r="AR79">
        <f>SUM(Table1[[#This Row],[Battalion Command]:[Food Service Platoon]])</f>
        <v>2</v>
      </c>
    </row>
    <row r="80" spans="1:44" x14ac:dyDescent="0.2">
      <c r="A80">
        <v>78</v>
      </c>
      <c r="B80">
        <v>4</v>
      </c>
      <c r="C80" t="s">
        <v>23</v>
      </c>
      <c r="D80">
        <v>1</v>
      </c>
      <c r="E80" t="s">
        <v>19</v>
      </c>
      <c r="F80" t="s">
        <v>21</v>
      </c>
      <c r="AH80">
        <v>1</v>
      </c>
      <c r="AI80">
        <v>1</v>
      </c>
      <c r="AR80">
        <f>SUM(Table1[[#This Row],[Battalion Command]:[Food Service Platoon]])</f>
        <v>2</v>
      </c>
    </row>
    <row r="81" spans="1:44" x14ac:dyDescent="0.2">
      <c r="A81">
        <v>79</v>
      </c>
      <c r="B81">
        <v>4</v>
      </c>
      <c r="C81" t="s">
        <v>23</v>
      </c>
      <c r="D81">
        <v>1</v>
      </c>
      <c r="E81" t="s">
        <v>19</v>
      </c>
      <c r="F81" t="s">
        <v>52</v>
      </c>
      <c r="G81" s="2" t="s">
        <v>80</v>
      </c>
      <c r="J81">
        <v>1</v>
      </c>
      <c r="AH81">
        <v>1</v>
      </c>
      <c r="AI81">
        <v>1</v>
      </c>
      <c r="AR81">
        <f>SUM(Table1[[#This Row],[Battalion Command]:[Food Service Platoon]])</f>
        <v>3</v>
      </c>
    </row>
    <row r="82" spans="1:44" x14ac:dyDescent="0.2">
      <c r="A82">
        <v>80</v>
      </c>
      <c r="B82">
        <v>4</v>
      </c>
      <c r="C82" t="s">
        <v>23</v>
      </c>
      <c r="D82">
        <v>1</v>
      </c>
      <c r="E82" t="s">
        <v>19</v>
      </c>
      <c r="F82" t="s">
        <v>53</v>
      </c>
      <c r="G82" s="2" t="s">
        <v>80</v>
      </c>
      <c r="K82">
        <v>1</v>
      </c>
      <c r="AH82">
        <v>1</v>
      </c>
      <c r="AI82">
        <v>1</v>
      </c>
      <c r="AR82">
        <f>SUM(Table1[[#This Row],[Battalion Command]:[Food Service Platoon]])</f>
        <v>3</v>
      </c>
    </row>
    <row r="83" spans="1:44" x14ac:dyDescent="0.2">
      <c r="A83">
        <v>81</v>
      </c>
      <c r="B83">
        <v>4</v>
      </c>
      <c r="C83" t="s">
        <v>23</v>
      </c>
      <c r="D83">
        <v>1</v>
      </c>
      <c r="E83" t="s">
        <v>19</v>
      </c>
      <c r="F83" t="s">
        <v>22</v>
      </c>
      <c r="G83" s="2" t="s">
        <v>80</v>
      </c>
      <c r="AH83">
        <v>1</v>
      </c>
      <c r="AI83">
        <v>1</v>
      </c>
      <c r="AR83">
        <f>SUM(Table1[[#This Row],[Battalion Command]:[Food Service Platoon]])</f>
        <v>2</v>
      </c>
    </row>
    <row r="84" spans="1:44" x14ac:dyDescent="0.2">
      <c r="A84">
        <v>82</v>
      </c>
      <c r="B84">
        <v>4</v>
      </c>
      <c r="C84" t="s">
        <v>23</v>
      </c>
      <c r="D84">
        <v>1</v>
      </c>
      <c r="E84" t="s">
        <v>19</v>
      </c>
      <c r="F84" t="s">
        <v>22</v>
      </c>
      <c r="G84" s="2" t="s">
        <v>80</v>
      </c>
      <c r="AH84">
        <v>1</v>
      </c>
      <c r="AI84">
        <v>1</v>
      </c>
      <c r="AR84">
        <f>SUM(Table1[[#This Row],[Battalion Command]:[Food Service Platoon]])</f>
        <v>2</v>
      </c>
    </row>
    <row r="85" spans="1:44" x14ac:dyDescent="0.2">
      <c r="A85">
        <v>83</v>
      </c>
      <c r="B85">
        <v>4</v>
      </c>
      <c r="C85" t="s">
        <v>23</v>
      </c>
      <c r="D85">
        <v>1</v>
      </c>
      <c r="E85" t="s">
        <v>19</v>
      </c>
      <c r="F85" t="s">
        <v>22</v>
      </c>
      <c r="G85" s="2" t="s">
        <v>80</v>
      </c>
      <c r="AH85">
        <v>1</v>
      </c>
      <c r="AI85">
        <v>1</v>
      </c>
      <c r="AR85">
        <f>SUM(Table1[[#This Row],[Battalion Command]:[Food Service Platoon]])</f>
        <v>2</v>
      </c>
    </row>
    <row r="86" spans="1:44" x14ac:dyDescent="0.2">
      <c r="A86">
        <v>84</v>
      </c>
      <c r="B86">
        <v>4</v>
      </c>
      <c r="C86" t="s">
        <v>23</v>
      </c>
      <c r="D86">
        <v>1</v>
      </c>
      <c r="E86" t="s">
        <v>19</v>
      </c>
      <c r="F86" t="s">
        <v>22</v>
      </c>
      <c r="G86" s="2" t="s">
        <v>80</v>
      </c>
      <c r="AH86">
        <v>1</v>
      </c>
      <c r="AI86">
        <v>1</v>
      </c>
      <c r="AR86">
        <f>SUM(Table1[[#This Row],[Battalion Command]:[Food Service Platoon]])</f>
        <v>2</v>
      </c>
    </row>
    <row r="87" spans="1:44" x14ac:dyDescent="0.2">
      <c r="A87">
        <v>85</v>
      </c>
      <c r="B87">
        <v>4</v>
      </c>
      <c r="C87" t="s">
        <v>23</v>
      </c>
      <c r="D87">
        <v>2</v>
      </c>
      <c r="E87" t="s">
        <v>23</v>
      </c>
      <c r="F87" s="2" t="s">
        <v>78</v>
      </c>
      <c r="G87" s="2" t="s">
        <v>79</v>
      </c>
      <c r="H87" t="s">
        <v>13</v>
      </c>
      <c r="AH87">
        <v>1</v>
      </c>
      <c r="AJ87">
        <v>1</v>
      </c>
      <c r="AR87">
        <f>SUM(Table1[[#This Row],[Battalion Command]:[Food Service Platoon]])</f>
        <v>2</v>
      </c>
    </row>
    <row r="88" spans="1:44" x14ac:dyDescent="0.2">
      <c r="A88">
        <v>86</v>
      </c>
      <c r="B88">
        <v>4</v>
      </c>
      <c r="C88" t="s">
        <v>23</v>
      </c>
      <c r="D88">
        <v>2</v>
      </c>
      <c r="E88" t="s">
        <v>23</v>
      </c>
      <c r="F88" s="2" t="s">
        <v>78</v>
      </c>
      <c r="G88" s="2" t="s">
        <v>79</v>
      </c>
      <c r="H88" t="s">
        <v>50</v>
      </c>
      <c r="AH88">
        <v>1</v>
      </c>
      <c r="AJ88">
        <v>1</v>
      </c>
      <c r="AR88">
        <f>SUM(Table1[[#This Row],[Battalion Command]:[Food Service Platoon]])</f>
        <v>2</v>
      </c>
    </row>
    <row r="89" spans="1:44" x14ac:dyDescent="0.2">
      <c r="A89">
        <v>87</v>
      </c>
      <c r="B89">
        <v>4</v>
      </c>
      <c r="C89" t="s">
        <v>23</v>
      </c>
      <c r="D89">
        <v>2</v>
      </c>
      <c r="E89" t="s">
        <v>23</v>
      </c>
      <c r="F89" s="2" t="s">
        <v>78</v>
      </c>
      <c r="G89" s="2" t="s">
        <v>79</v>
      </c>
      <c r="AH89">
        <v>1</v>
      </c>
      <c r="AJ89">
        <v>1</v>
      </c>
      <c r="AR89">
        <f>SUM(Table1[[#This Row],[Battalion Command]:[Food Service Platoon]])</f>
        <v>2</v>
      </c>
    </row>
    <row r="90" spans="1:44" x14ac:dyDescent="0.2">
      <c r="A90">
        <v>88</v>
      </c>
      <c r="B90">
        <v>4</v>
      </c>
      <c r="C90" t="s">
        <v>23</v>
      </c>
      <c r="D90">
        <v>3</v>
      </c>
      <c r="E90" t="s">
        <v>23</v>
      </c>
      <c r="F90" s="2" t="s">
        <v>78</v>
      </c>
      <c r="G90" s="2" t="s">
        <v>79</v>
      </c>
      <c r="H90" t="s">
        <v>13</v>
      </c>
      <c r="AH90">
        <v>1</v>
      </c>
      <c r="AK90">
        <v>1</v>
      </c>
      <c r="AR90">
        <f>SUM(Table1[[#This Row],[Battalion Command]:[Food Service Platoon]])</f>
        <v>2</v>
      </c>
    </row>
    <row r="91" spans="1:44" x14ac:dyDescent="0.2">
      <c r="A91">
        <v>89</v>
      </c>
      <c r="B91">
        <v>4</v>
      </c>
      <c r="C91" t="s">
        <v>23</v>
      </c>
      <c r="D91">
        <v>3</v>
      </c>
      <c r="E91" t="s">
        <v>23</v>
      </c>
      <c r="F91" s="2" t="s">
        <v>78</v>
      </c>
      <c r="G91" s="2" t="s">
        <v>79</v>
      </c>
      <c r="H91" t="s">
        <v>50</v>
      </c>
      <c r="AH91">
        <v>1</v>
      </c>
      <c r="AK91">
        <v>1</v>
      </c>
      <c r="AR91">
        <f>SUM(Table1[[#This Row],[Battalion Command]:[Food Service Platoon]])</f>
        <v>2</v>
      </c>
    </row>
    <row r="92" spans="1:44" x14ac:dyDescent="0.2">
      <c r="A92">
        <v>90</v>
      </c>
      <c r="B92">
        <v>4</v>
      </c>
      <c r="C92" t="s">
        <v>23</v>
      </c>
      <c r="D92">
        <v>3</v>
      </c>
      <c r="E92" t="s">
        <v>23</v>
      </c>
      <c r="F92" s="2" t="s">
        <v>78</v>
      </c>
      <c r="G92" s="2" t="s">
        <v>79</v>
      </c>
      <c r="AH92">
        <v>1</v>
      </c>
      <c r="AK92">
        <v>1</v>
      </c>
      <c r="AR92">
        <f>SUM(Table1[[#This Row],[Battalion Command]:[Food Service Platoon]])</f>
        <v>2</v>
      </c>
    </row>
    <row r="93" spans="1:44" x14ac:dyDescent="0.2">
      <c r="A93">
        <v>91</v>
      </c>
      <c r="B93">
        <v>4</v>
      </c>
      <c r="C93" t="s">
        <v>23</v>
      </c>
      <c r="D93">
        <v>4</v>
      </c>
      <c r="E93" t="s">
        <v>23</v>
      </c>
      <c r="F93" s="2" t="s">
        <v>78</v>
      </c>
      <c r="G93" s="2" t="s">
        <v>79</v>
      </c>
      <c r="H93" t="s">
        <v>13</v>
      </c>
      <c r="AH93">
        <v>1</v>
      </c>
      <c r="AL93">
        <v>1</v>
      </c>
      <c r="AR93">
        <f>SUM(Table1[[#This Row],[Battalion Command]:[Food Service Platoon]])</f>
        <v>2</v>
      </c>
    </row>
    <row r="94" spans="1:44" x14ac:dyDescent="0.2">
      <c r="A94">
        <v>92</v>
      </c>
      <c r="B94">
        <v>4</v>
      </c>
      <c r="C94" t="s">
        <v>23</v>
      </c>
      <c r="D94">
        <v>4</v>
      </c>
      <c r="E94" t="s">
        <v>23</v>
      </c>
      <c r="F94" s="2" t="s">
        <v>78</v>
      </c>
      <c r="G94" s="2" t="s">
        <v>79</v>
      </c>
      <c r="H94" t="s">
        <v>50</v>
      </c>
      <c r="AH94">
        <v>1</v>
      </c>
      <c r="AL94">
        <v>1</v>
      </c>
      <c r="AR94">
        <f>SUM(Table1[[#This Row],[Battalion Command]:[Food Service Platoon]])</f>
        <v>2</v>
      </c>
    </row>
    <row r="95" spans="1:44" x14ac:dyDescent="0.2">
      <c r="A95">
        <v>93</v>
      </c>
      <c r="B95">
        <v>4</v>
      </c>
      <c r="C95" t="s">
        <v>23</v>
      </c>
      <c r="D95">
        <v>4</v>
      </c>
      <c r="E95" t="s">
        <v>23</v>
      </c>
      <c r="F95" s="2" t="s">
        <v>78</v>
      </c>
      <c r="G95" s="2" t="s">
        <v>79</v>
      </c>
      <c r="AH95">
        <v>1</v>
      </c>
      <c r="AL95">
        <v>1</v>
      </c>
      <c r="AR95">
        <f>SUM(Table1[[#This Row],[Battalion Command]:[Food Service Platoon]])</f>
        <v>2</v>
      </c>
    </row>
    <row r="96" spans="1:44" x14ac:dyDescent="0.2">
      <c r="A96">
        <v>94</v>
      </c>
      <c r="B96">
        <v>4</v>
      </c>
      <c r="C96" t="s">
        <v>23</v>
      </c>
      <c r="D96">
        <v>5</v>
      </c>
      <c r="E96" t="s">
        <v>23</v>
      </c>
      <c r="F96" s="2" t="s">
        <v>78</v>
      </c>
      <c r="G96" s="2" t="s">
        <v>79</v>
      </c>
      <c r="H96" t="s">
        <v>13</v>
      </c>
      <c r="AH96">
        <v>1</v>
      </c>
      <c r="AM96">
        <v>1</v>
      </c>
      <c r="AR96">
        <f>SUM(Table1[[#This Row],[Battalion Command]:[Food Service Platoon]])</f>
        <v>2</v>
      </c>
    </row>
    <row r="97" spans="1:44" x14ac:dyDescent="0.2">
      <c r="A97">
        <v>95</v>
      </c>
      <c r="B97">
        <v>4</v>
      </c>
      <c r="C97" t="s">
        <v>23</v>
      </c>
      <c r="D97">
        <v>5</v>
      </c>
      <c r="E97" t="s">
        <v>23</v>
      </c>
      <c r="F97" s="2" t="s">
        <v>78</v>
      </c>
      <c r="G97" s="2" t="s">
        <v>79</v>
      </c>
      <c r="H97" t="s">
        <v>50</v>
      </c>
      <c r="AH97">
        <v>1</v>
      </c>
      <c r="AM97">
        <v>1</v>
      </c>
      <c r="AR97">
        <f>SUM(Table1[[#This Row],[Battalion Command]:[Food Service Platoon]])</f>
        <v>2</v>
      </c>
    </row>
    <row r="98" spans="1:44" x14ac:dyDescent="0.2">
      <c r="A98">
        <v>96</v>
      </c>
      <c r="B98">
        <v>4</v>
      </c>
      <c r="C98" t="s">
        <v>23</v>
      </c>
      <c r="D98">
        <v>5</v>
      </c>
      <c r="E98" t="s">
        <v>23</v>
      </c>
      <c r="F98" s="2" t="s">
        <v>78</v>
      </c>
      <c r="G98" s="2" t="s">
        <v>79</v>
      </c>
      <c r="AH98">
        <v>1</v>
      </c>
      <c r="AM98">
        <v>1</v>
      </c>
      <c r="AR98">
        <f>SUM(Table1[[#This Row],[Battalion Command]:[Food Service Platoon]])</f>
        <v>2</v>
      </c>
    </row>
    <row r="99" spans="1:44" x14ac:dyDescent="0.2">
      <c r="A99">
        <v>97</v>
      </c>
      <c r="B99">
        <v>5</v>
      </c>
      <c r="C99" t="s">
        <v>40</v>
      </c>
      <c r="D99">
        <v>1</v>
      </c>
      <c r="E99" t="s">
        <v>34</v>
      </c>
      <c r="F99" t="s">
        <v>24</v>
      </c>
      <c r="G99" t="s">
        <v>81</v>
      </c>
      <c r="H99" t="s">
        <v>12</v>
      </c>
      <c r="I99">
        <v>1</v>
      </c>
      <c r="J99">
        <v>1</v>
      </c>
      <c r="L99">
        <v>1</v>
      </c>
      <c r="AR99">
        <f>SUM(Table1[[#This Row],[Battalion Command]:[Food Service Platoon]])</f>
        <v>3</v>
      </c>
    </row>
    <row r="100" spans="1:44" x14ac:dyDescent="0.2">
      <c r="A100">
        <v>98</v>
      </c>
      <c r="B100">
        <v>5</v>
      </c>
      <c r="C100" t="s">
        <v>40</v>
      </c>
      <c r="D100">
        <v>1</v>
      </c>
      <c r="E100" t="s">
        <v>34</v>
      </c>
      <c r="F100" t="s">
        <v>25</v>
      </c>
      <c r="G100" t="s">
        <v>81</v>
      </c>
      <c r="H100" t="s">
        <v>49</v>
      </c>
      <c r="I100">
        <v>1</v>
      </c>
      <c r="J100">
        <v>1</v>
      </c>
      <c r="L100">
        <v>1</v>
      </c>
      <c r="AR100">
        <f>SUM(Table1[[#This Row],[Battalion Command]:[Food Service Platoon]])</f>
        <v>3</v>
      </c>
    </row>
    <row r="101" spans="1:44" x14ac:dyDescent="0.2">
      <c r="A101">
        <v>99</v>
      </c>
      <c r="B101">
        <v>5</v>
      </c>
      <c r="C101" t="s">
        <v>40</v>
      </c>
      <c r="D101">
        <v>1</v>
      </c>
      <c r="E101" t="s">
        <v>34</v>
      </c>
      <c r="F101" t="s">
        <v>16</v>
      </c>
      <c r="G101" t="s">
        <v>81</v>
      </c>
      <c r="H101" t="s">
        <v>51</v>
      </c>
      <c r="I101">
        <v>1</v>
      </c>
      <c r="K101">
        <v>1</v>
      </c>
      <c r="L101">
        <v>1</v>
      </c>
      <c r="M101">
        <v>1</v>
      </c>
      <c r="AR101">
        <f>SUM(Table1[[#This Row],[Battalion Command]:[Food Service Platoon]])</f>
        <v>4</v>
      </c>
    </row>
    <row r="102" spans="1:44" x14ac:dyDescent="0.2">
      <c r="A102">
        <v>100</v>
      </c>
      <c r="B102">
        <v>5</v>
      </c>
      <c r="C102" t="s">
        <v>40</v>
      </c>
      <c r="D102">
        <v>1</v>
      </c>
      <c r="E102" t="s">
        <v>34</v>
      </c>
      <c r="F102" t="s">
        <v>16</v>
      </c>
      <c r="G102" t="s">
        <v>81</v>
      </c>
      <c r="H102" t="s">
        <v>51</v>
      </c>
      <c r="I102">
        <v>1</v>
      </c>
      <c r="K102">
        <v>1</v>
      </c>
      <c r="L102">
        <v>1</v>
      </c>
      <c r="M102">
        <v>1</v>
      </c>
      <c r="AR102">
        <f>SUM(Table1[[#This Row],[Battalion Command]:[Food Service Platoon]])</f>
        <v>4</v>
      </c>
    </row>
    <row r="103" spans="1:44" x14ac:dyDescent="0.2">
      <c r="A103">
        <v>101</v>
      </c>
      <c r="B103">
        <v>5</v>
      </c>
      <c r="C103" t="s">
        <v>40</v>
      </c>
      <c r="D103">
        <v>1</v>
      </c>
      <c r="E103" t="s">
        <v>34</v>
      </c>
      <c r="F103" t="s">
        <v>33</v>
      </c>
      <c r="G103" s="2" t="s">
        <v>82</v>
      </c>
      <c r="L103">
        <v>1</v>
      </c>
      <c r="M103">
        <v>1</v>
      </c>
      <c r="AR103">
        <f>SUM(Table1[[#This Row],[Battalion Command]:[Food Service Platoon]])</f>
        <v>2</v>
      </c>
    </row>
    <row r="104" spans="1:44" x14ac:dyDescent="0.2">
      <c r="A104">
        <v>102</v>
      </c>
      <c r="B104">
        <v>5</v>
      </c>
      <c r="C104" t="s">
        <v>40</v>
      </c>
      <c r="D104">
        <v>1</v>
      </c>
      <c r="E104" t="s">
        <v>34</v>
      </c>
      <c r="F104" t="s">
        <v>33</v>
      </c>
      <c r="G104" s="2" t="s">
        <v>82</v>
      </c>
      <c r="L104">
        <v>1</v>
      </c>
      <c r="M104">
        <v>1</v>
      </c>
      <c r="AR104">
        <f>SUM(Table1[[#This Row],[Battalion Command]:[Food Service Platoon]])</f>
        <v>2</v>
      </c>
    </row>
    <row r="105" spans="1:44" x14ac:dyDescent="0.2">
      <c r="A105">
        <v>103</v>
      </c>
      <c r="B105">
        <v>5</v>
      </c>
      <c r="C105" t="s">
        <v>40</v>
      </c>
      <c r="D105">
        <v>1</v>
      </c>
      <c r="E105" t="s">
        <v>34</v>
      </c>
      <c r="F105" t="s">
        <v>33</v>
      </c>
      <c r="G105" s="2" t="s">
        <v>82</v>
      </c>
      <c r="L105">
        <v>1</v>
      </c>
      <c r="M105">
        <v>1</v>
      </c>
      <c r="AR105">
        <f>SUM(Table1[[#This Row],[Battalion Command]:[Food Service Platoon]])</f>
        <v>2</v>
      </c>
    </row>
    <row r="106" spans="1:44" x14ac:dyDescent="0.2">
      <c r="A106">
        <v>104</v>
      </c>
      <c r="B106">
        <v>5</v>
      </c>
      <c r="C106" t="s">
        <v>40</v>
      </c>
      <c r="D106">
        <v>1</v>
      </c>
      <c r="E106" t="s">
        <v>34</v>
      </c>
      <c r="F106" t="s">
        <v>7</v>
      </c>
      <c r="I106">
        <v>1</v>
      </c>
      <c r="L106">
        <v>1</v>
      </c>
      <c r="M106">
        <v>1</v>
      </c>
      <c r="AR106">
        <f>SUM(Table1[[#This Row],[Battalion Command]:[Food Service Platoon]])</f>
        <v>3</v>
      </c>
    </row>
    <row r="107" spans="1:44" x14ac:dyDescent="0.2">
      <c r="A107">
        <v>105</v>
      </c>
      <c r="B107">
        <v>5</v>
      </c>
      <c r="C107" t="s">
        <v>40</v>
      </c>
      <c r="D107">
        <v>1</v>
      </c>
      <c r="E107" t="s">
        <v>34</v>
      </c>
      <c r="F107" t="s">
        <v>7</v>
      </c>
      <c r="I107">
        <v>1</v>
      </c>
      <c r="L107">
        <v>1</v>
      </c>
      <c r="M107">
        <v>1</v>
      </c>
      <c r="AR107">
        <f>SUM(Table1[[#This Row],[Battalion Command]:[Food Service Platoon]])</f>
        <v>3</v>
      </c>
    </row>
    <row r="108" spans="1:44" x14ac:dyDescent="0.2">
      <c r="A108">
        <v>106</v>
      </c>
      <c r="B108">
        <v>5</v>
      </c>
      <c r="C108" t="s">
        <v>40</v>
      </c>
      <c r="D108">
        <v>1</v>
      </c>
      <c r="E108" t="s">
        <v>34</v>
      </c>
      <c r="F108" t="s">
        <v>7</v>
      </c>
      <c r="I108">
        <v>1</v>
      </c>
      <c r="L108">
        <v>1</v>
      </c>
      <c r="M108">
        <v>1</v>
      </c>
      <c r="AR108">
        <f>SUM(Table1[[#This Row],[Battalion Command]:[Food Service Platoon]])</f>
        <v>3</v>
      </c>
    </row>
    <row r="109" spans="1:44" x14ac:dyDescent="0.2">
      <c r="A109">
        <v>107</v>
      </c>
      <c r="B109">
        <v>5</v>
      </c>
      <c r="C109" t="s">
        <v>40</v>
      </c>
      <c r="D109">
        <v>1</v>
      </c>
      <c r="E109" t="s">
        <v>34</v>
      </c>
      <c r="F109" t="s">
        <v>7</v>
      </c>
      <c r="I109">
        <v>1</v>
      </c>
      <c r="L109">
        <v>1</v>
      </c>
      <c r="M109">
        <v>1</v>
      </c>
      <c r="AR109">
        <f>SUM(Table1[[#This Row],[Battalion Command]:[Food Service Platoon]])</f>
        <v>3</v>
      </c>
    </row>
    <row r="110" spans="1:44" x14ac:dyDescent="0.2">
      <c r="A110">
        <v>108</v>
      </c>
      <c r="B110">
        <v>5</v>
      </c>
      <c r="C110" t="s">
        <v>40</v>
      </c>
      <c r="D110">
        <v>2</v>
      </c>
      <c r="E110" t="s">
        <v>35</v>
      </c>
      <c r="F110" t="s">
        <v>32</v>
      </c>
      <c r="G110" s="2" t="s">
        <v>86</v>
      </c>
      <c r="H110" t="s">
        <v>13</v>
      </c>
      <c r="I110">
        <v>1</v>
      </c>
      <c r="L110">
        <v>1</v>
      </c>
      <c r="N110">
        <v>1</v>
      </c>
      <c r="AR110">
        <f>SUM(Table1[[#This Row],[Battalion Command]:[Food Service Platoon]])</f>
        <v>3</v>
      </c>
    </row>
    <row r="111" spans="1:44" x14ac:dyDescent="0.2">
      <c r="A111">
        <v>109</v>
      </c>
      <c r="B111">
        <v>5</v>
      </c>
      <c r="C111" t="s">
        <v>40</v>
      </c>
      <c r="D111">
        <v>2</v>
      </c>
      <c r="E111" t="s">
        <v>35</v>
      </c>
      <c r="F111" t="s">
        <v>32</v>
      </c>
      <c r="G111" s="2" t="s">
        <v>86</v>
      </c>
      <c r="H111" t="s">
        <v>50</v>
      </c>
      <c r="I111">
        <v>1</v>
      </c>
      <c r="L111">
        <v>1</v>
      </c>
      <c r="N111">
        <v>1</v>
      </c>
      <c r="AR111">
        <f>SUM(Table1[[#This Row],[Battalion Command]:[Food Service Platoon]])</f>
        <v>3</v>
      </c>
    </row>
    <row r="112" spans="1:44" x14ac:dyDescent="0.2">
      <c r="A112">
        <v>110</v>
      </c>
      <c r="B112">
        <v>5</v>
      </c>
      <c r="C112" t="s">
        <v>40</v>
      </c>
      <c r="D112">
        <v>2</v>
      </c>
      <c r="E112" t="s">
        <v>35</v>
      </c>
      <c r="F112" t="s">
        <v>32</v>
      </c>
      <c r="G112" s="2" t="s">
        <v>86</v>
      </c>
      <c r="I112">
        <v>1</v>
      </c>
      <c r="L112">
        <v>1</v>
      </c>
      <c r="N112">
        <v>1</v>
      </c>
      <c r="AR112">
        <f>SUM(Table1[[#This Row],[Battalion Command]:[Food Service Platoon]])</f>
        <v>3</v>
      </c>
    </row>
    <row r="113" spans="1:44" x14ac:dyDescent="0.2">
      <c r="A113">
        <v>111</v>
      </c>
      <c r="B113">
        <v>5</v>
      </c>
      <c r="C113" t="s">
        <v>40</v>
      </c>
      <c r="D113">
        <v>3</v>
      </c>
      <c r="E113" t="s">
        <v>36</v>
      </c>
      <c r="F113" t="s">
        <v>30</v>
      </c>
      <c r="G113" s="2" t="s">
        <v>83</v>
      </c>
      <c r="H113" t="s">
        <v>13</v>
      </c>
      <c r="J113">
        <v>1</v>
      </c>
      <c r="L113">
        <v>1</v>
      </c>
      <c r="O113">
        <v>1</v>
      </c>
      <c r="AR113">
        <f>SUM(Table1[[#This Row],[Battalion Command]:[Food Service Platoon]])</f>
        <v>3</v>
      </c>
    </row>
    <row r="114" spans="1:44" x14ac:dyDescent="0.2">
      <c r="A114">
        <v>112</v>
      </c>
      <c r="B114">
        <v>5</v>
      </c>
      <c r="C114" t="s">
        <v>40</v>
      </c>
      <c r="D114">
        <v>3</v>
      </c>
      <c r="E114" t="s">
        <v>36</v>
      </c>
      <c r="F114" t="s">
        <v>31</v>
      </c>
      <c r="L114">
        <v>1</v>
      </c>
      <c r="O114">
        <v>1</v>
      </c>
      <c r="AR114">
        <f>SUM(Table1[[#This Row],[Battalion Command]:[Food Service Platoon]])</f>
        <v>2</v>
      </c>
    </row>
    <row r="115" spans="1:44" x14ac:dyDescent="0.2">
      <c r="A115">
        <v>113</v>
      </c>
      <c r="B115">
        <v>5</v>
      </c>
      <c r="C115" t="s">
        <v>40</v>
      </c>
      <c r="D115">
        <v>3</v>
      </c>
      <c r="E115" t="s">
        <v>36</v>
      </c>
      <c r="F115" t="s">
        <v>30</v>
      </c>
      <c r="G115" s="2" t="s">
        <v>83</v>
      </c>
      <c r="H115" t="s">
        <v>50</v>
      </c>
      <c r="J115">
        <v>1</v>
      </c>
      <c r="L115">
        <v>1</v>
      </c>
      <c r="O115">
        <v>1</v>
      </c>
      <c r="AR115">
        <f>SUM(Table1[[#This Row],[Battalion Command]:[Food Service Platoon]])</f>
        <v>3</v>
      </c>
    </row>
    <row r="116" spans="1:44" x14ac:dyDescent="0.2">
      <c r="A116">
        <v>114</v>
      </c>
      <c r="B116">
        <v>5</v>
      </c>
      <c r="C116" t="s">
        <v>40</v>
      </c>
      <c r="D116">
        <v>3</v>
      </c>
      <c r="E116" t="s">
        <v>36</v>
      </c>
      <c r="F116" t="s">
        <v>31</v>
      </c>
      <c r="L116">
        <v>1</v>
      </c>
      <c r="O116">
        <v>1</v>
      </c>
      <c r="AR116">
        <f>SUM(Table1[[#This Row],[Battalion Command]:[Food Service Platoon]])</f>
        <v>2</v>
      </c>
    </row>
    <row r="117" spans="1:44" x14ac:dyDescent="0.2">
      <c r="A117">
        <v>115</v>
      </c>
      <c r="B117">
        <v>5</v>
      </c>
      <c r="C117" t="s">
        <v>40</v>
      </c>
      <c r="D117">
        <v>3</v>
      </c>
      <c r="E117" t="s">
        <v>36</v>
      </c>
      <c r="F117" t="s">
        <v>30</v>
      </c>
      <c r="G117" s="2" t="s">
        <v>83</v>
      </c>
      <c r="J117">
        <v>1</v>
      </c>
      <c r="L117">
        <v>1</v>
      </c>
      <c r="O117">
        <v>1</v>
      </c>
      <c r="AR117">
        <f>SUM(Table1[[#This Row],[Battalion Command]:[Food Service Platoon]])</f>
        <v>3</v>
      </c>
    </row>
    <row r="118" spans="1:44" x14ac:dyDescent="0.2">
      <c r="A118">
        <v>116</v>
      </c>
      <c r="B118">
        <v>5</v>
      </c>
      <c r="C118" t="s">
        <v>40</v>
      </c>
      <c r="D118">
        <v>3</v>
      </c>
      <c r="E118" t="s">
        <v>36</v>
      </c>
      <c r="F118" t="s">
        <v>31</v>
      </c>
      <c r="L118">
        <v>1</v>
      </c>
      <c r="O118">
        <v>1</v>
      </c>
      <c r="AR118">
        <f>SUM(Table1[[#This Row],[Battalion Command]:[Food Service Platoon]])</f>
        <v>2</v>
      </c>
    </row>
    <row r="119" spans="1:44" x14ac:dyDescent="0.2">
      <c r="A119">
        <v>117</v>
      </c>
      <c r="B119">
        <v>5</v>
      </c>
      <c r="C119" t="s">
        <v>40</v>
      </c>
      <c r="D119">
        <v>3</v>
      </c>
      <c r="E119" t="s">
        <v>36</v>
      </c>
      <c r="F119" t="s">
        <v>30</v>
      </c>
      <c r="G119" s="2" t="s">
        <v>83</v>
      </c>
      <c r="J119">
        <v>1</v>
      </c>
      <c r="L119">
        <v>1</v>
      </c>
      <c r="O119">
        <v>1</v>
      </c>
      <c r="AR119">
        <f>SUM(Table1[[#This Row],[Battalion Command]:[Food Service Platoon]])</f>
        <v>3</v>
      </c>
    </row>
    <row r="120" spans="1:44" x14ac:dyDescent="0.2">
      <c r="A120">
        <v>118</v>
      </c>
      <c r="B120">
        <v>5</v>
      </c>
      <c r="C120" t="s">
        <v>40</v>
      </c>
      <c r="D120">
        <v>3</v>
      </c>
      <c r="E120" t="s">
        <v>36</v>
      </c>
      <c r="F120" t="s">
        <v>31</v>
      </c>
      <c r="L120">
        <v>1</v>
      </c>
      <c r="O120">
        <v>1</v>
      </c>
      <c r="AR120">
        <f>SUM(Table1[[#This Row],[Battalion Command]:[Food Service Platoon]])</f>
        <v>2</v>
      </c>
    </row>
    <row r="121" spans="1:44" x14ac:dyDescent="0.2">
      <c r="A121">
        <v>119</v>
      </c>
      <c r="B121">
        <v>6</v>
      </c>
      <c r="C121" t="s">
        <v>22</v>
      </c>
      <c r="D121">
        <v>1</v>
      </c>
      <c r="E121" t="s">
        <v>37</v>
      </c>
      <c r="F121" t="s">
        <v>22</v>
      </c>
      <c r="H121" t="s">
        <v>13</v>
      </c>
      <c r="K121">
        <v>1</v>
      </c>
      <c r="AN121">
        <v>1</v>
      </c>
      <c r="AR121">
        <f>SUM(Table1[[#This Row],[Battalion Command]:[Food Service Platoon]])</f>
        <v>2</v>
      </c>
    </row>
    <row r="122" spans="1:44" x14ac:dyDescent="0.2">
      <c r="A122">
        <v>120</v>
      </c>
      <c r="B122">
        <v>6</v>
      </c>
      <c r="C122" t="s">
        <v>22</v>
      </c>
      <c r="D122">
        <v>1</v>
      </c>
      <c r="E122" t="s">
        <v>37</v>
      </c>
      <c r="F122" t="s">
        <v>22</v>
      </c>
      <c r="H122" t="s">
        <v>50</v>
      </c>
      <c r="K122">
        <v>1</v>
      </c>
      <c r="AN122">
        <v>1</v>
      </c>
      <c r="AR122">
        <f>SUM(Table1[[#This Row],[Battalion Command]:[Food Service Platoon]])</f>
        <v>2</v>
      </c>
    </row>
    <row r="123" spans="1:44" x14ac:dyDescent="0.2">
      <c r="A123">
        <v>121</v>
      </c>
      <c r="B123">
        <v>6</v>
      </c>
      <c r="C123" t="s">
        <v>22</v>
      </c>
      <c r="D123">
        <v>1</v>
      </c>
      <c r="E123" t="s">
        <v>37</v>
      </c>
      <c r="F123" t="s">
        <v>22</v>
      </c>
      <c r="K123">
        <v>1</v>
      </c>
      <c r="AN123">
        <v>1</v>
      </c>
      <c r="AR123">
        <f>SUM(Table1[[#This Row],[Battalion Command]:[Food Service Platoon]])</f>
        <v>2</v>
      </c>
    </row>
    <row r="124" spans="1:44" x14ac:dyDescent="0.2">
      <c r="A124">
        <v>122</v>
      </c>
      <c r="B124">
        <v>6</v>
      </c>
      <c r="C124" t="s">
        <v>22</v>
      </c>
      <c r="D124">
        <v>1</v>
      </c>
      <c r="E124" t="s">
        <v>37</v>
      </c>
      <c r="F124" t="s">
        <v>22</v>
      </c>
      <c r="K124">
        <v>1</v>
      </c>
      <c r="AN124">
        <v>1</v>
      </c>
      <c r="AR124">
        <f>SUM(Table1[[#This Row],[Battalion Command]:[Food Service Platoon]])</f>
        <v>2</v>
      </c>
    </row>
    <row r="125" spans="1:44" x14ac:dyDescent="0.2">
      <c r="A125">
        <v>123</v>
      </c>
      <c r="B125">
        <v>6</v>
      </c>
      <c r="C125" t="s">
        <v>22</v>
      </c>
      <c r="D125">
        <v>1</v>
      </c>
      <c r="E125" t="s">
        <v>37</v>
      </c>
      <c r="F125" t="s">
        <v>22</v>
      </c>
      <c r="K125">
        <v>1</v>
      </c>
      <c r="AN125">
        <v>1</v>
      </c>
      <c r="AR125">
        <f>SUM(Table1[[#This Row],[Battalion Command]:[Food Service Platoon]])</f>
        <v>2</v>
      </c>
    </row>
    <row r="126" spans="1:44" x14ac:dyDescent="0.2">
      <c r="A126">
        <v>124</v>
      </c>
      <c r="B126">
        <v>6</v>
      </c>
      <c r="C126" t="s">
        <v>22</v>
      </c>
      <c r="D126">
        <v>1</v>
      </c>
      <c r="E126" t="s">
        <v>37</v>
      </c>
      <c r="F126" t="s">
        <v>22</v>
      </c>
      <c r="K126">
        <v>1</v>
      </c>
      <c r="AN126">
        <v>1</v>
      </c>
      <c r="AR126">
        <f>SUM(Table1[[#This Row],[Battalion Command]:[Food Service Platoon]])</f>
        <v>2</v>
      </c>
    </row>
    <row r="127" spans="1:44" x14ac:dyDescent="0.2">
      <c r="A127">
        <v>125</v>
      </c>
      <c r="B127">
        <v>6</v>
      </c>
      <c r="C127" t="s">
        <v>22</v>
      </c>
      <c r="D127">
        <v>1</v>
      </c>
      <c r="E127" t="s">
        <v>37</v>
      </c>
      <c r="F127" t="s">
        <v>22</v>
      </c>
      <c r="K127">
        <v>1</v>
      </c>
      <c r="AN127">
        <v>1</v>
      </c>
      <c r="AR127">
        <f>SUM(Table1[[#This Row],[Battalion Command]:[Food Service Platoon]])</f>
        <v>2</v>
      </c>
    </row>
    <row r="128" spans="1:44" x14ac:dyDescent="0.2">
      <c r="A128">
        <v>126</v>
      </c>
      <c r="B128">
        <v>6</v>
      </c>
      <c r="C128" t="s">
        <v>22</v>
      </c>
      <c r="D128">
        <v>1</v>
      </c>
      <c r="E128" t="s">
        <v>37</v>
      </c>
      <c r="F128" t="s">
        <v>22</v>
      </c>
      <c r="K128">
        <v>1</v>
      </c>
      <c r="AN128">
        <v>1</v>
      </c>
      <c r="AR128">
        <f>SUM(Table1[[#This Row],[Battalion Command]:[Food Service Platoon]])</f>
        <v>2</v>
      </c>
    </row>
    <row r="129" spans="1:44" x14ac:dyDescent="0.2">
      <c r="A129">
        <v>127</v>
      </c>
      <c r="B129">
        <v>6</v>
      </c>
      <c r="C129" t="s">
        <v>22</v>
      </c>
      <c r="D129">
        <v>1</v>
      </c>
      <c r="E129" t="s">
        <v>37</v>
      </c>
      <c r="F129" t="s">
        <v>22</v>
      </c>
      <c r="K129">
        <v>1</v>
      </c>
      <c r="AN129">
        <v>1</v>
      </c>
      <c r="AR129">
        <f>SUM(Table1[[#This Row],[Battalion Command]:[Food Service Platoon]])</f>
        <v>2</v>
      </c>
    </row>
    <row r="130" spans="1:44" x14ac:dyDescent="0.2">
      <c r="A130">
        <v>128</v>
      </c>
      <c r="B130">
        <v>6</v>
      </c>
      <c r="C130" t="s">
        <v>22</v>
      </c>
      <c r="D130">
        <v>1</v>
      </c>
      <c r="E130" t="s">
        <v>37</v>
      </c>
      <c r="F130" t="s">
        <v>22</v>
      </c>
      <c r="K130">
        <v>1</v>
      </c>
      <c r="AN130">
        <v>1</v>
      </c>
      <c r="AR130">
        <f>SUM(Table1[[#This Row],[Battalion Command]:[Food Service Platoon]])</f>
        <v>2</v>
      </c>
    </row>
    <row r="131" spans="1:44" x14ac:dyDescent="0.2">
      <c r="A131">
        <v>129</v>
      </c>
      <c r="B131">
        <v>6</v>
      </c>
      <c r="C131" t="s">
        <v>22</v>
      </c>
      <c r="D131">
        <v>2</v>
      </c>
      <c r="E131" t="s">
        <v>37</v>
      </c>
      <c r="F131" t="s">
        <v>22</v>
      </c>
      <c r="H131" t="s">
        <v>13</v>
      </c>
      <c r="K131">
        <v>1</v>
      </c>
      <c r="AO131">
        <v>1</v>
      </c>
      <c r="AR131">
        <f>SUM(Table1[[#This Row],[Battalion Command]:[Food Service Platoon]])</f>
        <v>2</v>
      </c>
    </row>
    <row r="132" spans="1:44" x14ac:dyDescent="0.2">
      <c r="A132">
        <v>130</v>
      </c>
      <c r="B132">
        <v>6</v>
      </c>
      <c r="C132" t="s">
        <v>22</v>
      </c>
      <c r="D132">
        <v>2</v>
      </c>
      <c r="E132" t="s">
        <v>37</v>
      </c>
      <c r="F132" t="s">
        <v>22</v>
      </c>
      <c r="H132" t="s">
        <v>50</v>
      </c>
      <c r="K132">
        <v>1</v>
      </c>
      <c r="AO132">
        <v>1</v>
      </c>
      <c r="AR132">
        <f>SUM(Table1[[#This Row],[Battalion Command]:[Food Service Platoon]])</f>
        <v>2</v>
      </c>
    </row>
    <row r="133" spans="1:44" x14ac:dyDescent="0.2">
      <c r="A133">
        <v>131</v>
      </c>
      <c r="B133">
        <v>6</v>
      </c>
      <c r="C133" t="s">
        <v>22</v>
      </c>
      <c r="D133">
        <v>2</v>
      </c>
      <c r="E133" t="s">
        <v>37</v>
      </c>
      <c r="F133" t="s">
        <v>22</v>
      </c>
      <c r="K133">
        <v>1</v>
      </c>
      <c r="AO133">
        <v>1</v>
      </c>
      <c r="AR133">
        <f>SUM(Table1[[#This Row],[Battalion Command]:[Food Service Platoon]])</f>
        <v>2</v>
      </c>
    </row>
    <row r="134" spans="1:44" x14ac:dyDescent="0.2">
      <c r="A134">
        <v>132</v>
      </c>
      <c r="B134">
        <v>6</v>
      </c>
      <c r="C134" t="s">
        <v>22</v>
      </c>
      <c r="D134">
        <v>2</v>
      </c>
      <c r="E134" t="s">
        <v>37</v>
      </c>
      <c r="F134" t="s">
        <v>22</v>
      </c>
      <c r="K134">
        <v>1</v>
      </c>
      <c r="AO134">
        <v>1</v>
      </c>
      <c r="AR134">
        <f>SUM(Table1[[#This Row],[Battalion Command]:[Food Service Platoon]])</f>
        <v>2</v>
      </c>
    </row>
    <row r="135" spans="1:44" x14ac:dyDescent="0.2">
      <c r="A135">
        <v>133</v>
      </c>
      <c r="B135">
        <v>6</v>
      </c>
      <c r="C135" t="s">
        <v>22</v>
      </c>
      <c r="D135">
        <v>2</v>
      </c>
      <c r="E135" t="s">
        <v>37</v>
      </c>
      <c r="F135" t="s">
        <v>22</v>
      </c>
      <c r="K135">
        <v>1</v>
      </c>
      <c r="AO135">
        <v>1</v>
      </c>
      <c r="AR135">
        <f>SUM(Table1[[#This Row],[Battalion Command]:[Food Service Platoon]])</f>
        <v>2</v>
      </c>
    </row>
    <row r="136" spans="1:44" x14ac:dyDescent="0.2">
      <c r="A136">
        <v>134</v>
      </c>
      <c r="B136">
        <v>6</v>
      </c>
      <c r="C136" t="s">
        <v>22</v>
      </c>
      <c r="D136">
        <v>2</v>
      </c>
      <c r="E136" t="s">
        <v>37</v>
      </c>
      <c r="F136" t="s">
        <v>22</v>
      </c>
      <c r="K136">
        <v>1</v>
      </c>
      <c r="AO136">
        <v>1</v>
      </c>
      <c r="AR136">
        <f>SUM(Table1[[#This Row],[Battalion Command]:[Food Service Platoon]])</f>
        <v>2</v>
      </c>
    </row>
    <row r="137" spans="1:44" x14ac:dyDescent="0.2">
      <c r="A137">
        <v>135</v>
      </c>
      <c r="B137">
        <v>6</v>
      </c>
      <c r="C137" t="s">
        <v>22</v>
      </c>
      <c r="D137">
        <v>2</v>
      </c>
      <c r="E137" t="s">
        <v>37</v>
      </c>
      <c r="F137" t="s">
        <v>22</v>
      </c>
      <c r="K137">
        <v>1</v>
      </c>
      <c r="AO137">
        <v>1</v>
      </c>
      <c r="AR137">
        <f>SUM(Table1[[#This Row],[Battalion Command]:[Food Service Platoon]])</f>
        <v>2</v>
      </c>
    </row>
    <row r="138" spans="1:44" x14ac:dyDescent="0.2">
      <c r="A138">
        <v>136</v>
      </c>
      <c r="B138">
        <v>6</v>
      </c>
      <c r="C138" t="s">
        <v>22</v>
      </c>
      <c r="D138">
        <v>2</v>
      </c>
      <c r="E138" t="s">
        <v>37</v>
      </c>
      <c r="F138" t="s">
        <v>22</v>
      </c>
      <c r="K138">
        <v>1</v>
      </c>
      <c r="AO138">
        <v>1</v>
      </c>
      <c r="AR138">
        <f>SUM(Table1[[#This Row],[Battalion Command]:[Food Service Platoon]])</f>
        <v>2</v>
      </c>
    </row>
    <row r="139" spans="1:44" x14ac:dyDescent="0.2">
      <c r="A139">
        <v>137</v>
      </c>
      <c r="B139">
        <v>6</v>
      </c>
      <c r="C139" t="s">
        <v>22</v>
      </c>
      <c r="D139">
        <v>2</v>
      </c>
      <c r="E139" t="s">
        <v>37</v>
      </c>
      <c r="F139" t="s">
        <v>22</v>
      </c>
      <c r="K139">
        <v>1</v>
      </c>
      <c r="AO139">
        <v>1</v>
      </c>
      <c r="AR139">
        <f>SUM(Table1[[#This Row],[Battalion Command]:[Food Service Platoon]])</f>
        <v>2</v>
      </c>
    </row>
    <row r="140" spans="1:44" x14ac:dyDescent="0.2">
      <c r="A140">
        <v>138</v>
      </c>
      <c r="B140">
        <v>6</v>
      </c>
      <c r="C140" t="s">
        <v>22</v>
      </c>
      <c r="D140">
        <v>2</v>
      </c>
      <c r="E140" t="s">
        <v>37</v>
      </c>
      <c r="F140" t="s">
        <v>22</v>
      </c>
      <c r="K140">
        <v>1</v>
      </c>
      <c r="AO140">
        <v>1</v>
      </c>
      <c r="AR140">
        <f>SUM(Table1[[#This Row],[Battalion Command]:[Food Service Platoon]])</f>
        <v>2</v>
      </c>
    </row>
    <row r="141" spans="1:44" x14ac:dyDescent="0.2">
      <c r="A141">
        <v>139</v>
      </c>
      <c r="B141">
        <v>6</v>
      </c>
      <c r="C141" t="s">
        <v>22</v>
      </c>
      <c r="D141">
        <v>3</v>
      </c>
      <c r="E141" t="s">
        <v>38</v>
      </c>
      <c r="F141" t="s">
        <v>29</v>
      </c>
      <c r="H141" t="s">
        <v>13</v>
      </c>
      <c r="K141">
        <v>1</v>
      </c>
      <c r="AP141">
        <v>1</v>
      </c>
      <c r="AR141">
        <f>SUM(Table1[[#This Row],[Battalion Command]:[Food Service Platoon]])</f>
        <v>2</v>
      </c>
    </row>
    <row r="142" spans="1:44" x14ac:dyDescent="0.2">
      <c r="A142">
        <v>140</v>
      </c>
      <c r="B142">
        <v>6</v>
      </c>
      <c r="C142" t="s">
        <v>22</v>
      </c>
      <c r="D142">
        <v>3</v>
      </c>
      <c r="E142" t="s">
        <v>38</v>
      </c>
      <c r="F142" t="s">
        <v>29</v>
      </c>
      <c r="H142" t="s">
        <v>50</v>
      </c>
      <c r="K142">
        <v>1</v>
      </c>
      <c r="AP142">
        <v>1</v>
      </c>
      <c r="AR142">
        <f>SUM(Table1[[#This Row],[Battalion Command]:[Food Service Platoon]])</f>
        <v>2</v>
      </c>
    </row>
    <row r="143" spans="1:44" x14ac:dyDescent="0.2">
      <c r="A143">
        <v>141</v>
      </c>
      <c r="B143">
        <v>6</v>
      </c>
      <c r="C143" t="s">
        <v>22</v>
      </c>
      <c r="D143">
        <v>3</v>
      </c>
      <c r="E143" t="s">
        <v>38</v>
      </c>
      <c r="F143" t="s">
        <v>29</v>
      </c>
      <c r="K143">
        <v>1</v>
      </c>
      <c r="AP143">
        <v>1</v>
      </c>
      <c r="AR143">
        <f>SUM(Table1[[#This Row],[Battalion Command]:[Food Service Platoon]])</f>
        <v>2</v>
      </c>
    </row>
    <row r="144" spans="1:44" x14ac:dyDescent="0.2">
      <c r="A144">
        <v>142</v>
      </c>
      <c r="B144">
        <v>6</v>
      </c>
      <c r="C144" t="s">
        <v>22</v>
      </c>
      <c r="D144">
        <v>3</v>
      </c>
      <c r="E144" t="s">
        <v>38</v>
      </c>
      <c r="F144" t="s">
        <v>29</v>
      </c>
      <c r="K144">
        <v>1</v>
      </c>
      <c r="AP144">
        <v>1</v>
      </c>
      <c r="AR144">
        <f>SUM(Table1[[#This Row],[Battalion Command]:[Food Service Platoon]])</f>
        <v>2</v>
      </c>
    </row>
    <row r="145" spans="1:44" x14ac:dyDescent="0.2">
      <c r="A145">
        <v>143</v>
      </c>
      <c r="B145">
        <v>6</v>
      </c>
      <c r="C145" t="s">
        <v>22</v>
      </c>
      <c r="D145">
        <v>4</v>
      </c>
      <c r="E145" t="s">
        <v>39</v>
      </c>
      <c r="F145" t="s">
        <v>9</v>
      </c>
      <c r="H145" t="s">
        <v>13</v>
      </c>
      <c r="K145">
        <v>1</v>
      </c>
      <c r="AQ145">
        <v>1</v>
      </c>
      <c r="AR145">
        <f>SUM(Table1[[#This Row],[Battalion Command]:[Food Service Platoon]])</f>
        <v>2</v>
      </c>
    </row>
    <row r="146" spans="1:44" x14ac:dyDescent="0.2">
      <c r="A146">
        <v>144</v>
      </c>
      <c r="B146">
        <v>6</v>
      </c>
      <c r="C146" t="s">
        <v>22</v>
      </c>
      <c r="D146">
        <v>4</v>
      </c>
      <c r="E146" t="s">
        <v>39</v>
      </c>
      <c r="F146" t="s">
        <v>9</v>
      </c>
      <c r="H146" t="s">
        <v>50</v>
      </c>
      <c r="K146">
        <v>1</v>
      </c>
      <c r="AQ146">
        <v>1</v>
      </c>
      <c r="AR146">
        <f>SUM(Table1[[#This Row],[Battalion Command]:[Food Service Platoon]])</f>
        <v>2</v>
      </c>
    </row>
    <row r="147" spans="1:44" x14ac:dyDescent="0.2">
      <c r="A147">
        <v>145</v>
      </c>
      <c r="B147">
        <v>6</v>
      </c>
      <c r="C147" t="s">
        <v>22</v>
      </c>
      <c r="D147">
        <v>4</v>
      </c>
      <c r="E147" t="s">
        <v>39</v>
      </c>
      <c r="F147" t="s">
        <v>9</v>
      </c>
      <c r="K147">
        <v>1</v>
      </c>
      <c r="AQ147">
        <v>1</v>
      </c>
      <c r="AR147">
        <f>SUM(Table1[[#This Row],[Battalion Command]:[Food Service Platoon]])</f>
        <v>2</v>
      </c>
    </row>
    <row r="148" spans="1:44" x14ac:dyDescent="0.2">
      <c r="A148">
        <v>146</v>
      </c>
      <c r="B148">
        <v>6</v>
      </c>
      <c r="C148" t="s">
        <v>22</v>
      </c>
      <c r="D148">
        <v>4</v>
      </c>
      <c r="E148" t="s">
        <v>39</v>
      </c>
      <c r="F148" t="s">
        <v>9</v>
      </c>
      <c r="K148">
        <v>1</v>
      </c>
      <c r="AQ148">
        <v>1</v>
      </c>
      <c r="AR148">
        <f>SUM(Table1[[#This Row],[Battalion Command]:[Food Service Platoon]])</f>
        <v>2</v>
      </c>
    </row>
    <row r="149" spans="1:44" x14ac:dyDescent="0.2">
      <c r="A149">
        <v>147</v>
      </c>
      <c r="B149">
        <v>6</v>
      </c>
      <c r="C149" t="s">
        <v>22</v>
      </c>
      <c r="D149">
        <v>4</v>
      </c>
      <c r="E149" t="s">
        <v>39</v>
      </c>
      <c r="F149" t="s">
        <v>9</v>
      </c>
      <c r="K149">
        <v>1</v>
      </c>
      <c r="AQ149">
        <v>1</v>
      </c>
      <c r="AR149">
        <f>SUM(Table1[[#This Row],[Battalion Command]:[Food Service Platoon]])</f>
        <v>2</v>
      </c>
    </row>
    <row r="150" spans="1:44" x14ac:dyDescent="0.2">
      <c r="A150">
        <v>148</v>
      </c>
      <c r="B150">
        <v>6</v>
      </c>
      <c r="C150" t="s">
        <v>22</v>
      </c>
      <c r="D150">
        <v>4</v>
      </c>
      <c r="E150" t="s">
        <v>39</v>
      </c>
      <c r="F150" t="s">
        <v>9</v>
      </c>
      <c r="K150">
        <v>1</v>
      </c>
      <c r="AQ150">
        <v>1</v>
      </c>
      <c r="AR150">
        <f>SUM(Table1[[#This Row],[Battalion Command]:[Food Service Platoon]])</f>
        <v>2</v>
      </c>
    </row>
    <row r="151" spans="1:44" x14ac:dyDescent="0.2">
      <c r="A151">
        <v>149</v>
      </c>
      <c r="B151">
        <v>6</v>
      </c>
      <c r="C151" t="s">
        <v>22</v>
      </c>
      <c r="D151">
        <v>4</v>
      </c>
      <c r="E151" t="s">
        <v>39</v>
      </c>
      <c r="F151" t="s">
        <v>9</v>
      </c>
      <c r="K151">
        <v>1</v>
      </c>
      <c r="AQ151">
        <v>1</v>
      </c>
      <c r="AR151">
        <f>SUM(Table1[[#This Row],[Battalion Command]:[Food Service Platoon]])</f>
        <v>2</v>
      </c>
    </row>
    <row r="152" spans="1:44" x14ac:dyDescent="0.2">
      <c r="A152">
        <v>150</v>
      </c>
      <c r="B152">
        <v>6</v>
      </c>
      <c r="C152" t="s">
        <v>22</v>
      </c>
      <c r="D152">
        <v>4</v>
      </c>
      <c r="E152" t="s">
        <v>39</v>
      </c>
      <c r="F152" t="s">
        <v>9</v>
      </c>
      <c r="K152">
        <v>1</v>
      </c>
      <c r="AQ152">
        <v>1</v>
      </c>
      <c r="AR152">
        <f>SUM(Table1[[#This Row],[Battalion Command]:[Food Service Platoon]])</f>
        <v>2</v>
      </c>
    </row>
    <row r="153" spans="1:44" x14ac:dyDescent="0.2">
      <c r="A153">
        <v>151</v>
      </c>
      <c r="B153">
        <v>6</v>
      </c>
      <c r="C153" t="s">
        <v>22</v>
      </c>
      <c r="D153">
        <v>4</v>
      </c>
      <c r="E153" t="s">
        <v>39</v>
      </c>
      <c r="F153" t="s">
        <v>9</v>
      </c>
      <c r="K153">
        <v>1</v>
      </c>
      <c r="AQ153">
        <v>1</v>
      </c>
      <c r="AR153">
        <f>SUM(Table1[[#This Row],[Battalion Command]:[Food Service Platoon]])</f>
        <v>2</v>
      </c>
    </row>
    <row r="154" spans="1:44" x14ac:dyDescent="0.2">
      <c r="A154">
        <v>152</v>
      </c>
      <c r="B154">
        <v>6</v>
      </c>
      <c r="C154" t="s">
        <v>22</v>
      </c>
      <c r="D154">
        <v>4</v>
      </c>
      <c r="E154" t="s">
        <v>39</v>
      </c>
      <c r="F154" t="s">
        <v>9</v>
      </c>
      <c r="K154">
        <v>1</v>
      </c>
      <c r="AQ154">
        <v>1</v>
      </c>
      <c r="AR154">
        <f>SUM(Table1[[#This Row],[Battalion Command]:[Food Service Platoon]])</f>
        <v>2</v>
      </c>
    </row>
    <row r="155" spans="1:44" x14ac:dyDescent="0.2">
      <c r="A155">
        <v>153</v>
      </c>
      <c r="B155">
        <v>6</v>
      </c>
      <c r="C155" t="s">
        <v>22</v>
      </c>
      <c r="D155">
        <v>4</v>
      </c>
      <c r="E155" t="s">
        <v>39</v>
      </c>
      <c r="F155" t="s">
        <v>9</v>
      </c>
      <c r="K155">
        <v>1</v>
      </c>
      <c r="AQ155">
        <v>1</v>
      </c>
      <c r="AR155">
        <f>SUM(Table1[[#This Row],[Battalion Command]:[Food Service Platoon]])</f>
        <v>2</v>
      </c>
    </row>
    <row r="156" spans="1:44" x14ac:dyDescent="0.2">
      <c r="A156">
        <v>154</v>
      </c>
      <c r="B156">
        <v>6</v>
      </c>
      <c r="C156" t="s">
        <v>22</v>
      </c>
      <c r="D156">
        <v>4</v>
      </c>
      <c r="E156" t="s">
        <v>39</v>
      </c>
      <c r="F156" t="s">
        <v>9</v>
      </c>
      <c r="K156">
        <v>1</v>
      </c>
      <c r="AQ156">
        <v>1</v>
      </c>
      <c r="AR156">
        <f>SUM(Table1[[#This Row],[Battalion Command]:[Food Service Platoon]])</f>
        <v>2</v>
      </c>
    </row>
    <row r="157" spans="1:44" x14ac:dyDescent="0.2">
      <c r="A157">
        <v>155</v>
      </c>
      <c r="B157">
        <v>6</v>
      </c>
      <c r="C157" t="s">
        <v>22</v>
      </c>
      <c r="D157">
        <v>4</v>
      </c>
      <c r="E157" t="s">
        <v>39</v>
      </c>
      <c r="F157" t="s">
        <v>9</v>
      </c>
      <c r="K157">
        <v>1</v>
      </c>
      <c r="AQ157">
        <v>1</v>
      </c>
      <c r="AR157">
        <f>SUM(Table1[[#This Row],[Battalion Command]:[Food Service Platoon]])</f>
        <v>2</v>
      </c>
    </row>
    <row r="158" spans="1:44" x14ac:dyDescent="0.2">
      <c r="A158">
        <v>156</v>
      </c>
      <c r="B158">
        <v>6</v>
      </c>
      <c r="C158" t="s">
        <v>22</v>
      </c>
      <c r="D158">
        <v>4</v>
      </c>
      <c r="E158" t="s">
        <v>39</v>
      </c>
      <c r="F158" t="s">
        <v>9</v>
      </c>
      <c r="K158">
        <v>1</v>
      </c>
      <c r="AQ158">
        <v>1</v>
      </c>
      <c r="AR158">
        <f>SUM(Table1[[#This Row],[Battalion Command]:[Food Service Platoon]])</f>
        <v>2</v>
      </c>
    </row>
    <row r="159" spans="1:44" x14ac:dyDescent="0.2">
      <c r="A159">
        <v>157</v>
      </c>
      <c r="B159">
        <v>6</v>
      </c>
      <c r="C159" t="s">
        <v>22</v>
      </c>
      <c r="D159">
        <v>4</v>
      </c>
      <c r="E159" t="s">
        <v>39</v>
      </c>
      <c r="F159" t="s">
        <v>9</v>
      </c>
      <c r="K159">
        <v>1</v>
      </c>
      <c r="AQ159">
        <v>1</v>
      </c>
      <c r="AR159">
        <f>SUM(Table1[[#This Row],[Battalion Command]:[Food Service Platoon]])</f>
        <v>2</v>
      </c>
    </row>
    <row r="160" spans="1:44" x14ac:dyDescent="0.2">
      <c r="A160" t="s">
        <v>6</v>
      </c>
      <c r="I160">
        <f>SUBTOTAL(109,Table1[Battalion Command])</f>
        <v>19</v>
      </c>
      <c r="J160">
        <f>SUBTOTAL(109,Table1[Mortar Fire Control])</f>
        <v>10</v>
      </c>
      <c r="K160">
        <f>SUBTOTAL(109,Table1[Battalion Logistics])</f>
        <v>45</v>
      </c>
      <c r="L160">
        <f>SUBTOTAL(109,Table1[Company 5])</f>
        <v>22</v>
      </c>
      <c r="M160">
        <f>SUBTOTAL(109,Table1[Platoon 5.1])</f>
        <v>9</v>
      </c>
      <c r="N160">
        <f>SUBTOTAL(109,Table1[Ait Defence Platoon])</f>
        <v>3</v>
      </c>
      <c r="O160">
        <f>SUBTOTAL(109,Table1[Mortar Platoon])</f>
        <v>8</v>
      </c>
      <c r="P160">
        <f>SUBTOTAL(109,Table1[Company 1])</f>
        <v>24</v>
      </c>
      <c r="Q160">
        <f>SUBTOTAL(109,Table1[Platoon 1.1])</f>
        <v>10</v>
      </c>
      <c r="R160">
        <f>SUBTOTAL(109,Table1[Platoon 1.2])</f>
        <v>3</v>
      </c>
      <c r="S160">
        <f>SUBTOTAL(109,Table1[Platoon 1.3])</f>
        <v>3</v>
      </c>
      <c r="T160">
        <f>SUBTOTAL(109,Table1[Platoon 1.4])</f>
        <v>3</v>
      </c>
      <c r="U160">
        <f>SUBTOTAL(109,Table1[Platoon 1.5])</f>
        <v>3</v>
      </c>
      <c r="V160">
        <f>SUBTOTAL(109,Table1[Company 2])</f>
        <v>24</v>
      </c>
      <c r="W160">
        <f>SUBTOTAL(109,Table1[Platoon 2.1])</f>
        <v>10</v>
      </c>
      <c r="X160">
        <f>SUBTOTAL(109,Table1[Platoon 2.2])</f>
        <v>3</v>
      </c>
      <c r="Y160">
        <f>SUBTOTAL(109,Table1[Platoon 2.3])</f>
        <v>3</v>
      </c>
      <c r="Z160">
        <f>SUBTOTAL(109,Table1[Platoon 2.4])</f>
        <v>3</v>
      </c>
      <c r="AA160">
        <f>SUBTOTAL(109,Table1[Platoon 2.5])</f>
        <v>3</v>
      </c>
      <c r="AB160">
        <f>SUBTOTAL(109,Table1[Company 3])</f>
        <v>24</v>
      </c>
      <c r="AC160">
        <f>SUBTOTAL(109,Table1[Platoon 3.1])</f>
        <v>10</v>
      </c>
      <c r="AD160">
        <f>SUBTOTAL(109,Table1[Platoon 3.2])</f>
        <v>3</v>
      </c>
      <c r="AE160">
        <f>SUBTOTAL(109,Table1[Platoon 3.3])</f>
        <v>3</v>
      </c>
      <c r="AF160">
        <f>SUBTOTAL(109,Table1[Platoon 3.4])</f>
        <v>3</v>
      </c>
      <c r="AG160">
        <f>SUBTOTAL(109,Table1[Platoon 3.5])</f>
        <v>3</v>
      </c>
      <c r="AH160">
        <f>SUBTOTAL(109,Table1[Company 4])</f>
        <v>24</v>
      </c>
      <c r="AI160">
        <f>SUBTOTAL(109,Table1[Platoon 4.1])</f>
        <v>10</v>
      </c>
      <c r="AJ160">
        <f>SUBTOTAL(109,Table1[Platoon 4.2])</f>
        <v>3</v>
      </c>
      <c r="AK160">
        <f>SUBTOTAL(109,Table1[Platoon 4.3])</f>
        <v>3</v>
      </c>
      <c r="AL160">
        <f>SUBTOTAL(109,Table1[Platoon 4.4])</f>
        <v>3</v>
      </c>
      <c r="AM160">
        <f>SUBTOTAL(109,Table1[Platoon 4.5])</f>
        <v>3</v>
      </c>
      <c r="AN160">
        <f>SUBTOTAL(109,Table1[Platoon 6.1])</f>
        <v>10</v>
      </c>
      <c r="AO160">
        <f>SUBTOTAL(109,Table1[Platoon 6.2])</f>
        <v>10</v>
      </c>
      <c r="AP160">
        <f>SUBTOTAL(109,Table1[Medical Platoon])</f>
        <v>4</v>
      </c>
      <c r="AQ160">
        <f>SUBTOTAL(109,Table1[Food Service Platoon])</f>
        <v>15</v>
      </c>
    </row>
  </sheetData>
  <mergeCells count="2">
    <mergeCell ref="I1:AQ1"/>
    <mergeCell ref="A1:H1"/>
  </mergeCells>
  <conditionalFormatting sqref="I3:AQ159">
    <cfRule type="cellIs" dxfId="3" priority="2" operator="equal">
      <formula>1</formula>
    </cfRule>
  </conditionalFormatting>
  <conditionalFormatting sqref="AR3:AR159">
    <cfRule type="cellIs" dxfId="2" priority="1" operator="greaterThan">
      <formula>2</formula>
    </cfRule>
  </conditionalFormatting>
  <pageMargins left="0.25" right="0.25" top="0.75" bottom="0.75" header="0.3" footer="0.3"/>
  <pageSetup paperSize="8" fitToWidth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showGridLines="0" showRowColHeaders="0" zoomScaleNormal="100" workbookViewId="0">
      <selection activeCell="S40" sqref="S40"/>
    </sheetView>
  </sheetViews>
  <sheetFormatPr defaultRowHeight="12.75" x14ac:dyDescent="0.2"/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</sheetData>
  <pageMargins left="0.7" right="0.7" top="0.75" bottom="0.75" header="0.3" footer="0.3"/>
  <pageSetup paperSize="9" scale="66" orientation="landscape" r:id="rId1"/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Details</vt:lpstr>
      <vt:lpstr>Overview</vt:lpstr>
      <vt:lpstr>Details!Print_Area</vt:lpstr>
    </vt:vector>
  </TitlesOfParts>
  <Company>Försvarsmakten, Ag FMLS TS &amp; MSS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Antals-/kostnadsberäkningar</dc:title>
  <dc:creator>Anders Hansson</dc:creator>
  <cp:lastModifiedBy>Anders Hansson</cp:lastModifiedBy>
  <cp:lastPrinted>2019-06-27T15:48:23Z</cp:lastPrinted>
  <dcterms:created xsi:type="dcterms:W3CDTF">2009-05-12T16:17:37Z</dcterms:created>
  <dcterms:modified xsi:type="dcterms:W3CDTF">2019-11-21T12:32:40Z</dcterms:modified>
</cp:coreProperties>
</file>