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output\"/>
    </mc:Choice>
  </mc:AlternateContent>
  <xr:revisionPtr revIDLastSave="0" documentId="13_ncr:1_{776ACE3F-CC00-469F-AE10-5EAB609CD892}" xr6:coauthVersionLast="45" xr6:coauthVersionMax="45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" hidden="1">'Monthly Data'!$A$1:$DD$253</definedName>
    <definedName name="_xlnm._FilterDatabase" localSheetId="0" hidden="1">'Yearly Data'!$A$1:$T$457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1" i="3" l="1"/>
  <c r="S361" i="3"/>
  <c r="R361" i="3"/>
  <c r="Q361" i="3"/>
  <c r="P361" i="3"/>
  <c r="O361" i="3"/>
  <c r="D361" i="3" s="1"/>
  <c r="N361" i="3"/>
  <c r="M361" i="3"/>
  <c r="L361" i="3"/>
  <c r="E359" i="3" s="1"/>
  <c r="T360" i="3"/>
  <c r="S360" i="3"/>
  <c r="R360" i="3"/>
  <c r="Q360" i="3"/>
  <c r="P360" i="3"/>
  <c r="D360" i="3" s="1"/>
  <c r="O360" i="3"/>
  <c r="N360" i="3"/>
  <c r="M360" i="3"/>
  <c r="L360" i="3"/>
  <c r="T359" i="3"/>
  <c r="S359" i="3"/>
  <c r="R359" i="3"/>
  <c r="Q359" i="3"/>
  <c r="D359" i="3" s="1"/>
  <c r="P359" i="3"/>
  <c r="O359" i="3"/>
  <c r="N359" i="3"/>
  <c r="M359" i="3"/>
  <c r="L359" i="3"/>
  <c r="T358" i="3"/>
  <c r="S358" i="3"/>
  <c r="E356" i="3" s="1"/>
  <c r="R358" i="3"/>
  <c r="Q358" i="3"/>
  <c r="P358" i="3"/>
  <c r="O358" i="3"/>
  <c r="N358" i="3"/>
  <c r="M358" i="3"/>
  <c r="L358" i="3"/>
  <c r="D358" i="3" s="1"/>
  <c r="T357" i="3"/>
  <c r="S357" i="3"/>
  <c r="R357" i="3"/>
  <c r="Q357" i="3"/>
  <c r="P357" i="3"/>
  <c r="O357" i="3"/>
  <c r="N357" i="3"/>
  <c r="M357" i="3"/>
  <c r="L357" i="3"/>
  <c r="D357" i="3" s="1"/>
  <c r="T356" i="3"/>
  <c r="S356" i="3"/>
  <c r="R356" i="3"/>
  <c r="Q356" i="3"/>
  <c r="P356" i="3"/>
  <c r="O356" i="3"/>
  <c r="N356" i="3"/>
  <c r="M356" i="3"/>
  <c r="L356" i="3"/>
  <c r="T355" i="3"/>
  <c r="S355" i="3"/>
  <c r="R355" i="3"/>
  <c r="Q355" i="3"/>
  <c r="P355" i="3"/>
  <c r="O355" i="3"/>
  <c r="N355" i="3"/>
  <c r="M355" i="3"/>
  <c r="L355" i="3"/>
  <c r="E353" i="3" s="1"/>
  <c r="T354" i="3"/>
  <c r="S354" i="3"/>
  <c r="R354" i="3"/>
  <c r="Q354" i="3"/>
  <c r="P354" i="3"/>
  <c r="O354" i="3"/>
  <c r="N354" i="3"/>
  <c r="M354" i="3"/>
  <c r="L354" i="3"/>
  <c r="D354" i="3" s="1"/>
  <c r="T353" i="3"/>
  <c r="S353" i="3"/>
  <c r="R353" i="3"/>
  <c r="Q353" i="3"/>
  <c r="P353" i="3"/>
  <c r="O353" i="3"/>
  <c r="N353" i="3"/>
  <c r="M353" i="3"/>
  <c r="L353" i="3"/>
  <c r="T352" i="3"/>
  <c r="S352" i="3"/>
  <c r="R352" i="3"/>
  <c r="Q352" i="3"/>
  <c r="P352" i="3"/>
  <c r="O352" i="3"/>
  <c r="E350" i="3" s="1"/>
  <c r="N352" i="3"/>
  <c r="M352" i="3"/>
  <c r="L352" i="3"/>
  <c r="T351" i="3"/>
  <c r="S351" i="3"/>
  <c r="R351" i="3"/>
  <c r="Q351" i="3"/>
  <c r="P351" i="3"/>
  <c r="O351" i="3"/>
  <c r="N351" i="3"/>
  <c r="M351" i="3"/>
  <c r="L351" i="3"/>
  <c r="D351" i="3" s="1"/>
  <c r="T350" i="3"/>
  <c r="S350" i="3"/>
  <c r="R350" i="3"/>
  <c r="Q350" i="3"/>
  <c r="P350" i="3"/>
  <c r="O350" i="3"/>
  <c r="N350" i="3"/>
  <c r="M350" i="3"/>
  <c r="L350" i="3"/>
  <c r="T349" i="3"/>
  <c r="S349" i="3"/>
  <c r="E347" i="3" s="1"/>
  <c r="R349" i="3"/>
  <c r="Q349" i="3"/>
  <c r="P349" i="3"/>
  <c r="O349" i="3"/>
  <c r="N349" i="3"/>
  <c r="M349" i="3"/>
  <c r="L349" i="3"/>
  <c r="D349" i="3" s="1"/>
  <c r="T348" i="3"/>
  <c r="S348" i="3"/>
  <c r="R348" i="3"/>
  <c r="Q348" i="3"/>
  <c r="P348" i="3"/>
  <c r="O348" i="3"/>
  <c r="N348" i="3"/>
  <c r="M348" i="3"/>
  <c r="L348" i="3"/>
  <c r="D348" i="3" s="1"/>
  <c r="T347" i="3"/>
  <c r="S347" i="3"/>
  <c r="R347" i="3"/>
  <c r="Q347" i="3"/>
  <c r="P347" i="3"/>
  <c r="O347" i="3"/>
  <c r="N347" i="3"/>
  <c r="M347" i="3"/>
  <c r="L347" i="3"/>
  <c r="T346" i="3"/>
  <c r="S346" i="3"/>
  <c r="R346" i="3"/>
  <c r="Q346" i="3"/>
  <c r="P346" i="3"/>
  <c r="O346" i="3"/>
  <c r="N346" i="3"/>
  <c r="M346" i="3"/>
  <c r="L346" i="3"/>
  <c r="E344" i="3" s="1"/>
  <c r="T345" i="3"/>
  <c r="S345" i="3"/>
  <c r="R345" i="3"/>
  <c r="Q345" i="3"/>
  <c r="P345" i="3"/>
  <c r="O345" i="3"/>
  <c r="N345" i="3"/>
  <c r="M345" i="3"/>
  <c r="L345" i="3"/>
  <c r="D345" i="3" s="1"/>
  <c r="T344" i="3"/>
  <c r="S344" i="3"/>
  <c r="R344" i="3"/>
  <c r="Q344" i="3"/>
  <c r="P344" i="3"/>
  <c r="O344" i="3"/>
  <c r="N344" i="3"/>
  <c r="M344" i="3"/>
  <c r="D344" i="3" s="1"/>
  <c r="L344" i="3"/>
  <c r="F359" i="3"/>
  <c r="F353" i="3"/>
  <c r="F350" i="3"/>
  <c r="F347" i="3"/>
  <c r="F344" i="3"/>
  <c r="T307" i="3"/>
  <c r="S307" i="3"/>
  <c r="R307" i="3"/>
  <c r="Q307" i="3"/>
  <c r="P307" i="3"/>
  <c r="O307" i="3"/>
  <c r="N307" i="3"/>
  <c r="M307" i="3"/>
  <c r="L307" i="3"/>
  <c r="T306" i="3"/>
  <c r="S306" i="3"/>
  <c r="R306" i="3"/>
  <c r="Q306" i="3"/>
  <c r="P306" i="3"/>
  <c r="O306" i="3"/>
  <c r="N306" i="3"/>
  <c r="M306" i="3"/>
  <c r="L306" i="3"/>
  <c r="T305" i="3"/>
  <c r="S305" i="3"/>
  <c r="R305" i="3"/>
  <c r="Q305" i="3"/>
  <c r="P305" i="3"/>
  <c r="O305" i="3"/>
  <c r="N305" i="3"/>
  <c r="M305" i="3"/>
  <c r="L305" i="3"/>
  <c r="T304" i="3"/>
  <c r="S304" i="3"/>
  <c r="R304" i="3"/>
  <c r="Q304" i="3"/>
  <c r="P304" i="3"/>
  <c r="O304" i="3"/>
  <c r="N304" i="3"/>
  <c r="M304" i="3"/>
  <c r="L304" i="3"/>
  <c r="T303" i="3"/>
  <c r="S303" i="3"/>
  <c r="R303" i="3"/>
  <c r="Q303" i="3"/>
  <c r="P303" i="3"/>
  <c r="O303" i="3"/>
  <c r="N303" i="3"/>
  <c r="M303" i="3"/>
  <c r="L303" i="3"/>
  <c r="T302" i="3"/>
  <c r="S302" i="3"/>
  <c r="R302" i="3"/>
  <c r="Q302" i="3"/>
  <c r="P302" i="3"/>
  <c r="O302" i="3"/>
  <c r="N302" i="3"/>
  <c r="M302" i="3"/>
  <c r="L302" i="3"/>
  <c r="T301" i="3"/>
  <c r="S301" i="3"/>
  <c r="R301" i="3"/>
  <c r="Q301" i="3"/>
  <c r="P301" i="3"/>
  <c r="O301" i="3"/>
  <c r="N301" i="3"/>
  <c r="M301" i="3"/>
  <c r="L301" i="3"/>
  <c r="T300" i="3"/>
  <c r="S300" i="3"/>
  <c r="R300" i="3"/>
  <c r="Q300" i="3"/>
  <c r="P300" i="3"/>
  <c r="O300" i="3"/>
  <c r="N300" i="3"/>
  <c r="M300" i="3"/>
  <c r="L300" i="3"/>
  <c r="T299" i="3"/>
  <c r="S299" i="3"/>
  <c r="R299" i="3"/>
  <c r="Q299" i="3"/>
  <c r="P299" i="3"/>
  <c r="O299" i="3"/>
  <c r="N299" i="3"/>
  <c r="M299" i="3"/>
  <c r="L299" i="3"/>
  <c r="T298" i="3"/>
  <c r="S298" i="3"/>
  <c r="R298" i="3"/>
  <c r="Q298" i="3"/>
  <c r="P298" i="3"/>
  <c r="O298" i="3"/>
  <c r="N298" i="3"/>
  <c r="M298" i="3"/>
  <c r="L298" i="3"/>
  <c r="T297" i="3"/>
  <c r="S297" i="3"/>
  <c r="R297" i="3"/>
  <c r="Q297" i="3"/>
  <c r="P297" i="3"/>
  <c r="O297" i="3"/>
  <c r="N297" i="3"/>
  <c r="M297" i="3"/>
  <c r="L297" i="3"/>
  <c r="T296" i="3"/>
  <c r="S296" i="3"/>
  <c r="R296" i="3"/>
  <c r="Q296" i="3"/>
  <c r="P296" i="3"/>
  <c r="O296" i="3"/>
  <c r="N296" i="3"/>
  <c r="M296" i="3"/>
  <c r="L296" i="3"/>
  <c r="T295" i="3"/>
  <c r="S295" i="3"/>
  <c r="R295" i="3"/>
  <c r="Q295" i="3"/>
  <c r="P295" i="3"/>
  <c r="O295" i="3"/>
  <c r="N295" i="3"/>
  <c r="M295" i="3"/>
  <c r="L295" i="3"/>
  <c r="T294" i="3"/>
  <c r="S294" i="3"/>
  <c r="R294" i="3"/>
  <c r="Q294" i="3"/>
  <c r="P294" i="3"/>
  <c r="O294" i="3"/>
  <c r="N294" i="3"/>
  <c r="M294" i="3"/>
  <c r="L294" i="3"/>
  <c r="T293" i="3"/>
  <c r="S293" i="3"/>
  <c r="R293" i="3"/>
  <c r="Q293" i="3"/>
  <c r="P293" i="3"/>
  <c r="O293" i="3"/>
  <c r="N293" i="3"/>
  <c r="M293" i="3"/>
  <c r="L293" i="3"/>
  <c r="T292" i="3"/>
  <c r="S292" i="3"/>
  <c r="R292" i="3"/>
  <c r="Q292" i="3"/>
  <c r="P292" i="3"/>
  <c r="O292" i="3"/>
  <c r="N292" i="3"/>
  <c r="M292" i="3"/>
  <c r="L292" i="3"/>
  <c r="T291" i="3"/>
  <c r="S291" i="3"/>
  <c r="R291" i="3"/>
  <c r="Q291" i="3"/>
  <c r="P291" i="3"/>
  <c r="O291" i="3"/>
  <c r="N291" i="3"/>
  <c r="M291" i="3"/>
  <c r="L291" i="3"/>
  <c r="T290" i="3"/>
  <c r="S290" i="3"/>
  <c r="R290" i="3"/>
  <c r="Q290" i="3"/>
  <c r="P290" i="3"/>
  <c r="O290" i="3"/>
  <c r="N290" i="3"/>
  <c r="M290" i="3"/>
  <c r="L290" i="3"/>
  <c r="G359" i="3" l="1"/>
  <c r="G361" i="3"/>
  <c r="F356" i="3"/>
  <c r="G356" i="3" s="1"/>
  <c r="D356" i="3"/>
  <c r="G358" i="3" s="1"/>
  <c r="G353" i="3"/>
  <c r="D355" i="3"/>
  <c r="G355" i="3" s="1"/>
  <c r="D353" i="3"/>
  <c r="D352" i="3"/>
  <c r="D350" i="3"/>
  <c r="G352" i="3" s="1"/>
  <c r="D347" i="3"/>
  <c r="G349" i="3"/>
  <c r="D346" i="3"/>
  <c r="G346" i="3" s="1"/>
  <c r="G344" i="3"/>
  <c r="F293" i="3"/>
  <c r="J348" i="3"/>
  <c r="F290" i="3"/>
  <c r="D297" i="3"/>
  <c r="G350" i="3"/>
  <c r="F299" i="3"/>
  <c r="D307" i="3"/>
  <c r="G307" i="3" s="1"/>
  <c r="H344" i="3"/>
  <c r="G347" i="3"/>
  <c r="E293" i="3"/>
  <c r="G293" i="3" s="1"/>
  <c r="F296" i="3"/>
  <c r="D290" i="3"/>
  <c r="D292" i="3"/>
  <c r="D299" i="3"/>
  <c r="D301" i="3"/>
  <c r="E299" i="3"/>
  <c r="D302" i="3"/>
  <c r="G304" i="3" s="1"/>
  <c r="D303" i="3"/>
  <c r="D291" i="3"/>
  <c r="D300" i="3"/>
  <c r="E302" i="3"/>
  <c r="D298" i="3"/>
  <c r="E290" i="3"/>
  <c r="G290" i="3" s="1"/>
  <c r="E305" i="3"/>
  <c r="D294" i="3"/>
  <c r="D295" i="3"/>
  <c r="J295" i="3" s="1"/>
  <c r="D304" i="3"/>
  <c r="F305" i="3"/>
  <c r="E296" i="3"/>
  <c r="D306" i="3"/>
  <c r="D305" i="3"/>
  <c r="F302" i="3"/>
  <c r="I290" i="3" s="1"/>
  <c r="D296" i="3"/>
  <c r="D293" i="3"/>
  <c r="T343" i="3"/>
  <c r="S343" i="3"/>
  <c r="R343" i="3"/>
  <c r="Q343" i="3"/>
  <c r="P343" i="3"/>
  <c r="O343" i="3"/>
  <c r="N343" i="3"/>
  <c r="M343" i="3"/>
  <c r="L343" i="3"/>
  <c r="T342" i="3"/>
  <c r="S342" i="3"/>
  <c r="R342" i="3"/>
  <c r="Q342" i="3"/>
  <c r="P342" i="3"/>
  <c r="O342" i="3"/>
  <c r="N342" i="3"/>
  <c r="M342" i="3"/>
  <c r="L342" i="3"/>
  <c r="T341" i="3"/>
  <c r="S341" i="3"/>
  <c r="R341" i="3"/>
  <c r="Q341" i="3"/>
  <c r="P341" i="3"/>
  <c r="O341" i="3"/>
  <c r="N341" i="3"/>
  <c r="M341" i="3"/>
  <c r="L341" i="3"/>
  <c r="T340" i="3"/>
  <c r="S340" i="3"/>
  <c r="R340" i="3"/>
  <c r="Q340" i="3"/>
  <c r="P340" i="3"/>
  <c r="O340" i="3"/>
  <c r="N340" i="3"/>
  <c r="M340" i="3"/>
  <c r="L340" i="3"/>
  <c r="T339" i="3"/>
  <c r="S339" i="3"/>
  <c r="R339" i="3"/>
  <c r="Q339" i="3"/>
  <c r="P339" i="3"/>
  <c r="O339" i="3"/>
  <c r="N339" i="3"/>
  <c r="M339" i="3"/>
  <c r="L339" i="3"/>
  <c r="T338" i="3"/>
  <c r="S338" i="3"/>
  <c r="R338" i="3"/>
  <c r="Q338" i="3"/>
  <c r="P338" i="3"/>
  <c r="O338" i="3"/>
  <c r="N338" i="3"/>
  <c r="M338" i="3"/>
  <c r="L338" i="3"/>
  <c r="T337" i="3"/>
  <c r="S337" i="3"/>
  <c r="R337" i="3"/>
  <c r="Q337" i="3"/>
  <c r="P337" i="3"/>
  <c r="O337" i="3"/>
  <c r="N337" i="3"/>
  <c r="M337" i="3"/>
  <c r="L337" i="3"/>
  <c r="T336" i="3"/>
  <c r="S336" i="3"/>
  <c r="R336" i="3"/>
  <c r="Q336" i="3"/>
  <c r="P336" i="3"/>
  <c r="O336" i="3"/>
  <c r="N336" i="3"/>
  <c r="D336" i="3" s="1"/>
  <c r="M336" i="3"/>
  <c r="L336" i="3"/>
  <c r="T335" i="3"/>
  <c r="S335" i="3"/>
  <c r="R335" i="3"/>
  <c r="Q335" i="3"/>
  <c r="P335" i="3"/>
  <c r="O335" i="3"/>
  <c r="N335" i="3"/>
  <c r="M335" i="3"/>
  <c r="L335" i="3"/>
  <c r="T334" i="3"/>
  <c r="S334" i="3"/>
  <c r="R334" i="3"/>
  <c r="Q334" i="3"/>
  <c r="P334" i="3"/>
  <c r="E332" i="3" s="1"/>
  <c r="O334" i="3"/>
  <c r="N334" i="3"/>
  <c r="M334" i="3"/>
  <c r="L334" i="3"/>
  <c r="T333" i="3"/>
  <c r="S333" i="3"/>
  <c r="R333" i="3"/>
  <c r="Q333" i="3"/>
  <c r="P333" i="3"/>
  <c r="O333" i="3"/>
  <c r="N333" i="3"/>
  <c r="M333" i="3"/>
  <c r="L333" i="3"/>
  <c r="T332" i="3"/>
  <c r="S332" i="3"/>
  <c r="R332" i="3"/>
  <c r="Q332" i="3"/>
  <c r="P332" i="3"/>
  <c r="O332" i="3"/>
  <c r="N332" i="3"/>
  <c r="M332" i="3"/>
  <c r="L332" i="3"/>
  <c r="T331" i="3"/>
  <c r="S331" i="3"/>
  <c r="R331" i="3"/>
  <c r="Q331" i="3"/>
  <c r="P331" i="3"/>
  <c r="O331" i="3"/>
  <c r="N331" i="3"/>
  <c r="M331" i="3"/>
  <c r="L331" i="3"/>
  <c r="T330" i="3"/>
  <c r="S330" i="3"/>
  <c r="R330" i="3"/>
  <c r="Q330" i="3"/>
  <c r="P330" i="3"/>
  <c r="O330" i="3"/>
  <c r="N330" i="3"/>
  <c r="M330" i="3"/>
  <c r="L330" i="3"/>
  <c r="D330" i="3" s="1"/>
  <c r="T329" i="3"/>
  <c r="S329" i="3"/>
  <c r="R329" i="3"/>
  <c r="Q329" i="3"/>
  <c r="P329" i="3"/>
  <c r="O329" i="3"/>
  <c r="N329" i="3"/>
  <c r="M329" i="3"/>
  <c r="L329" i="3"/>
  <c r="T328" i="3"/>
  <c r="S328" i="3"/>
  <c r="R328" i="3"/>
  <c r="Q328" i="3"/>
  <c r="P328" i="3"/>
  <c r="O328" i="3"/>
  <c r="N328" i="3"/>
  <c r="E326" i="3" s="1"/>
  <c r="M328" i="3"/>
  <c r="L328" i="3"/>
  <c r="T327" i="3"/>
  <c r="S327" i="3"/>
  <c r="R327" i="3"/>
  <c r="Q327" i="3"/>
  <c r="P327" i="3"/>
  <c r="O327" i="3"/>
  <c r="N327" i="3"/>
  <c r="M327" i="3"/>
  <c r="L327" i="3"/>
  <c r="T326" i="3"/>
  <c r="S326" i="3"/>
  <c r="R326" i="3"/>
  <c r="Q326" i="3"/>
  <c r="P326" i="3"/>
  <c r="O326" i="3"/>
  <c r="N326" i="3"/>
  <c r="M326" i="3"/>
  <c r="L326" i="3"/>
  <c r="T289" i="3"/>
  <c r="S289" i="3"/>
  <c r="R289" i="3"/>
  <c r="Q289" i="3"/>
  <c r="P289" i="3"/>
  <c r="O289" i="3"/>
  <c r="N289" i="3"/>
  <c r="M289" i="3"/>
  <c r="L289" i="3"/>
  <c r="T288" i="3"/>
  <c r="S288" i="3"/>
  <c r="R288" i="3"/>
  <c r="Q288" i="3"/>
  <c r="P288" i="3"/>
  <c r="O288" i="3"/>
  <c r="N288" i="3"/>
  <c r="M288" i="3"/>
  <c r="L288" i="3"/>
  <c r="T287" i="3"/>
  <c r="S287" i="3"/>
  <c r="R287" i="3"/>
  <c r="Q287" i="3"/>
  <c r="P287" i="3"/>
  <c r="O287" i="3"/>
  <c r="N287" i="3"/>
  <c r="M287" i="3"/>
  <c r="L287" i="3"/>
  <c r="T286" i="3"/>
  <c r="S286" i="3"/>
  <c r="R286" i="3"/>
  <c r="Q286" i="3"/>
  <c r="P286" i="3"/>
  <c r="O286" i="3"/>
  <c r="N286" i="3"/>
  <c r="M286" i="3"/>
  <c r="L286" i="3"/>
  <c r="E284" i="3" s="1"/>
  <c r="T285" i="3"/>
  <c r="S285" i="3"/>
  <c r="R285" i="3"/>
  <c r="Q285" i="3"/>
  <c r="P285" i="3"/>
  <c r="O285" i="3"/>
  <c r="N285" i="3"/>
  <c r="M285" i="3"/>
  <c r="D285" i="3" s="1"/>
  <c r="L285" i="3"/>
  <c r="T284" i="3"/>
  <c r="S284" i="3"/>
  <c r="R284" i="3"/>
  <c r="Q284" i="3"/>
  <c r="P284" i="3"/>
  <c r="O284" i="3"/>
  <c r="N284" i="3"/>
  <c r="M284" i="3"/>
  <c r="L284" i="3"/>
  <c r="T283" i="3"/>
  <c r="S283" i="3"/>
  <c r="R283" i="3"/>
  <c r="Q283" i="3"/>
  <c r="P283" i="3"/>
  <c r="O283" i="3"/>
  <c r="F281" i="3" s="1"/>
  <c r="N283" i="3"/>
  <c r="M283" i="3"/>
  <c r="L283" i="3"/>
  <c r="T282" i="3"/>
  <c r="S282" i="3"/>
  <c r="R282" i="3"/>
  <c r="Q282" i="3"/>
  <c r="P282" i="3"/>
  <c r="O282" i="3"/>
  <c r="N282" i="3"/>
  <c r="M282" i="3"/>
  <c r="L282" i="3"/>
  <c r="T281" i="3"/>
  <c r="S281" i="3"/>
  <c r="R281" i="3"/>
  <c r="Q281" i="3"/>
  <c r="P281" i="3"/>
  <c r="O281" i="3"/>
  <c r="N281" i="3"/>
  <c r="M281" i="3"/>
  <c r="L281" i="3"/>
  <c r="T280" i="3"/>
  <c r="S280" i="3"/>
  <c r="R280" i="3"/>
  <c r="Q280" i="3"/>
  <c r="P280" i="3"/>
  <c r="O280" i="3"/>
  <c r="N280" i="3"/>
  <c r="M280" i="3"/>
  <c r="L280" i="3"/>
  <c r="T279" i="3"/>
  <c r="S279" i="3"/>
  <c r="R279" i="3"/>
  <c r="Q279" i="3"/>
  <c r="P279" i="3"/>
  <c r="O279" i="3"/>
  <c r="N279" i="3"/>
  <c r="M279" i="3"/>
  <c r="L279" i="3"/>
  <c r="T278" i="3"/>
  <c r="S278" i="3"/>
  <c r="R278" i="3"/>
  <c r="Q278" i="3"/>
  <c r="P278" i="3"/>
  <c r="O278" i="3"/>
  <c r="N278" i="3"/>
  <c r="M278" i="3"/>
  <c r="L278" i="3"/>
  <c r="T277" i="3"/>
  <c r="S277" i="3"/>
  <c r="R277" i="3"/>
  <c r="Q277" i="3"/>
  <c r="P277" i="3"/>
  <c r="O277" i="3"/>
  <c r="N277" i="3"/>
  <c r="M277" i="3"/>
  <c r="L277" i="3"/>
  <c r="T276" i="3"/>
  <c r="S276" i="3"/>
  <c r="R276" i="3"/>
  <c r="Q276" i="3"/>
  <c r="P276" i="3"/>
  <c r="O276" i="3"/>
  <c r="N276" i="3"/>
  <c r="M276" i="3"/>
  <c r="L276" i="3"/>
  <c r="T275" i="3"/>
  <c r="S275" i="3"/>
  <c r="R275" i="3"/>
  <c r="Q275" i="3"/>
  <c r="P275" i="3"/>
  <c r="O275" i="3"/>
  <c r="N275" i="3"/>
  <c r="M275" i="3"/>
  <c r="L275" i="3"/>
  <c r="T274" i="3"/>
  <c r="S274" i="3"/>
  <c r="R274" i="3"/>
  <c r="Q274" i="3"/>
  <c r="P274" i="3"/>
  <c r="O274" i="3"/>
  <c r="N274" i="3"/>
  <c r="M274" i="3"/>
  <c r="L274" i="3"/>
  <c r="T273" i="3"/>
  <c r="S273" i="3"/>
  <c r="R273" i="3"/>
  <c r="Q273" i="3"/>
  <c r="P273" i="3"/>
  <c r="O273" i="3"/>
  <c r="N273" i="3"/>
  <c r="M273" i="3"/>
  <c r="L273" i="3"/>
  <c r="T272" i="3"/>
  <c r="S272" i="3"/>
  <c r="R272" i="3"/>
  <c r="Q272" i="3"/>
  <c r="P272" i="3"/>
  <c r="O272" i="3"/>
  <c r="N272" i="3"/>
  <c r="M272" i="3"/>
  <c r="L272" i="3"/>
  <c r="I344" i="3" l="1"/>
  <c r="K344" i="3"/>
  <c r="J347" i="3"/>
  <c r="J349" i="3"/>
  <c r="D274" i="3"/>
  <c r="G299" i="3"/>
  <c r="J294" i="3"/>
  <c r="G301" i="3"/>
  <c r="F275" i="3"/>
  <c r="D273" i="3"/>
  <c r="G295" i="3"/>
  <c r="G296" i="3"/>
  <c r="G292" i="3"/>
  <c r="F335" i="3"/>
  <c r="D338" i="3"/>
  <c r="D343" i="3"/>
  <c r="D337" i="3"/>
  <c r="E275" i="3"/>
  <c r="F287" i="3"/>
  <c r="E329" i="3"/>
  <c r="F332" i="3"/>
  <c r="E338" i="3"/>
  <c r="D341" i="3"/>
  <c r="G343" i="3" s="1"/>
  <c r="G298" i="3"/>
  <c r="F278" i="3"/>
  <c r="F284" i="3"/>
  <c r="G305" i="3"/>
  <c r="F272" i="3"/>
  <c r="G272" i="3" s="1"/>
  <c r="D281" i="3"/>
  <c r="F326" i="3"/>
  <c r="G326" i="3" s="1"/>
  <c r="F341" i="3"/>
  <c r="G341" i="3" s="1"/>
  <c r="E281" i="3"/>
  <c r="D282" i="3"/>
  <c r="H290" i="3"/>
  <c r="K290" i="3" s="1"/>
  <c r="G302" i="3"/>
  <c r="J293" i="3"/>
  <c r="K295" i="3" s="1"/>
  <c r="E272" i="3"/>
  <c r="D283" i="3"/>
  <c r="G283" i="3" s="1"/>
  <c r="F338" i="3"/>
  <c r="G338" i="3" s="1"/>
  <c r="D275" i="3"/>
  <c r="D276" i="3"/>
  <c r="D333" i="3"/>
  <c r="D334" i="3"/>
  <c r="F329" i="3"/>
  <c r="G329" i="3" s="1"/>
  <c r="E341" i="3"/>
  <c r="D340" i="3"/>
  <c r="D279" i="3"/>
  <c r="D286" i="3"/>
  <c r="D287" i="3"/>
  <c r="D331" i="3"/>
  <c r="D339" i="3"/>
  <c r="D288" i="3"/>
  <c r="D327" i="3"/>
  <c r="D328" i="3"/>
  <c r="E278" i="3"/>
  <c r="D289" i="3"/>
  <c r="D280" i="3"/>
  <c r="D342" i="3"/>
  <c r="D277" i="3"/>
  <c r="D326" i="3"/>
  <c r="D335" i="3"/>
  <c r="E335" i="3"/>
  <c r="G335" i="3"/>
  <c r="G332" i="3"/>
  <c r="G281" i="3"/>
  <c r="D332" i="3"/>
  <c r="D329" i="3"/>
  <c r="E287" i="3"/>
  <c r="D284" i="3"/>
  <c r="G286" i="3" s="1"/>
  <c r="G284" i="3"/>
  <c r="D278" i="3"/>
  <c r="D272" i="3"/>
  <c r="T325" i="3"/>
  <c r="S325" i="3"/>
  <c r="R325" i="3"/>
  <c r="Q325" i="3"/>
  <c r="P325" i="3"/>
  <c r="O325" i="3"/>
  <c r="N325" i="3"/>
  <c r="M325" i="3"/>
  <c r="L325" i="3"/>
  <c r="T324" i="3"/>
  <c r="S324" i="3"/>
  <c r="R324" i="3"/>
  <c r="Q324" i="3"/>
  <c r="P324" i="3"/>
  <c r="O324" i="3"/>
  <c r="N324" i="3"/>
  <c r="M324" i="3"/>
  <c r="L324" i="3"/>
  <c r="T323" i="3"/>
  <c r="S323" i="3"/>
  <c r="R323" i="3"/>
  <c r="Q323" i="3"/>
  <c r="P323" i="3"/>
  <c r="O323" i="3"/>
  <c r="N323" i="3"/>
  <c r="M323" i="3"/>
  <c r="L323" i="3"/>
  <c r="T322" i="3"/>
  <c r="S322" i="3"/>
  <c r="R322" i="3"/>
  <c r="Q322" i="3"/>
  <c r="P322" i="3"/>
  <c r="O322" i="3"/>
  <c r="N322" i="3"/>
  <c r="M322" i="3"/>
  <c r="L322" i="3"/>
  <c r="T321" i="3"/>
  <c r="S321" i="3"/>
  <c r="R321" i="3"/>
  <c r="Q321" i="3"/>
  <c r="P321" i="3"/>
  <c r="O321" i="3"/>
  <c r="N321" i="3"/>
  <c r="M321" i="3"/>
  <c r="L321" i="3"/>
  <c r="T320" i="3"/>
  <c r="S320" i="3"/>
  <c r="R320" i="3"/>
  <c r="Q320" i="3"/>
  <c r="P320" i="3"/>
  <c r="O320" i="3"/>
  <c r="N320" i="3"/>
  <c r="M320" i="3"/>
  <c r="L320" i="3"/>
  <c r="T319" i="3"/>
  <c r="S319" i="3"/>
  <c r="R319" i="3"/>
  <c r="Q319" i="3"/>
  <c r="P319" i="3"/>
  <c r="O319" i="3"/>
  <c r="N319" i="3"/>
  <c r="M319" i="3"/>
  <c r="L319" i="3"/>
  <c r="T318" i="3"/>
  <c r="S318" i="3"/>
  <c r="R318" i="3"/>
  <c r="Q318" i="3"/>
  <c r="P318" i="3"/>
  <c r="O318" i="3"/>
  <c r="N318" i="3"/>
  <c r="M318" i="3"/>
  <c r="L318" i="3"/>
  <c r="T317" i="3"/>
  <c r="S317" i="3"/>
  <c r="R317" i="3"/>
  <c r="Q317" i="3"/>
  <c r="P317" i="3"/>
  <c r="O317" i="3"/>
  <c r="N317" i="3"/>
  <c r="M317" i="3"/>
  <c r="L317" i="3"/>
  <c r="T316" i="3"/>
  <c r="S316" i="3"/>
  <c r="R316" i="3"/>
  <c r="Q316" i="3"/>
  <c r="P316" i="3"/>
  <c r="O316" i="3"/>
  <c r="N316" i="3"/>
  <c r="M316" i="3"/>
  <c r="L316" i="3"/>
  <c r="T315" i="3"/>
  <c r="S315" i="3"/>
  <c r="R315" i="3"/>
  <c r="Q315" i="3"/>
  <c r="P315" i="3"/>
  <c r="O315" i="3"/>
  <c r="N315" i="3"/>
  <c r="M315" i="3"/>
  <c r="L315" i="3"/>
  <c r="T314" i="3"/>
  <c r="S314" i="3"/>
  <c r="R314" i="3"/>
  <c r="Q314" i="3"/>
  <c r="P314" i="3"/>
  <c r="O314" i="3"/>
  <c r="N314" i="3"/>
  <c r="M314" i="3"/>
  <c r="L314" i="3"/>
  <c r="T313" i="3"/>
  <c r="S313" i="3"/>
  <c r="R313" i="3"/>
  <c r="Q313" i="3"/>
  <c r="P313" i="3"/>
  <c r="O313" i="3"/>
  <c r="N313" i="3"/>
  <c r="M313" i="3"/>
  <c r="L313" i="3"/>
  <c r="T312" i="3"/>
  <c r="S312" i="3"/>
  <c r="R312" i="3"/>
  <c r="Q312" i="3"/>
  <c r="P312" i="3"/>
  <c r="O312" i="3"/>
  <c r="N312" i="3"/>
  <c r="M312" i="3"/>
  <c r="L312" i="3"/>
  <c r="T311" i="3"/>
  <c r="S311" i="3"/>
  <c r="R311" i="3"/>
  <c r="Q311" i="3"/>
  <c r="P311" i="3"/>
  <c r="O311" i="3"/>
  <c r="N311" i="3"/>
  <c r="M311" i="3"/>
  <c r="L311" i="3"/>
  <c r="T310" i="3"/>
  <c r="S310" i="3"/>
  <c r="R310" i="3"/>
  <c r="Q310" i="3"/>
  <c r="P310" i="3"/>
  <c r="O310" i="3"/>
  <c r="N310" i="3"/>
  <c r="M310" i="3"/>
  <c r="L310" i="3"/>
  <c r="T309" i="3"/>
  <c r="S309" i="3"/>
  <c r="R309" i="3"/>
  <c r="Q309" i="3"/>
  <c r="P309" i="3"/>
  <c r="O309" i="3"/>
  <c r="N309" i="3"/>
  <c r="M309" i="3"/>
  <c r="L309" i="3"/>
  <c r="T308" i="3"/>
  <c r="S308" i="3"/>
  <c r="R308" i="3"/>
  <c r="Q308" i="3"/>
  <c r="P308" i="3"/>
  <c r="O308" i="3"/>
  <c r="N308" i="3"/>
  <c r="M308" i="3"/>
  <c r="L308" i="3"/>
  <c r="K349" i="3" l="1"/>
  <c r="G275" i="3"/>
  <c r="G278" i="3"/>
  <c r="G340" i="3"/>
  <c r="G289" i="3"/>
  <c r="G277" i="3"/>
  <c r="G331" i="3"/>
  <c r="G334" i="3"/>
  <c r="H326" i="3"/>
  <c r="G337" i="3"/>
  <c r="F323" i="3"/>
  <c r="I272" i="3"/>
  <c r="G328" i="3"/>
  <c r="J276" i="3"/>
  <c r="J277" i="3"/>
  <c r="J330" i="3"/>
  <c r="J331" i="3"/>
  <c r="F320" i="3"/>
  <c r="I326" i="3"/>
  <c r="F311" i="3"/>
  <c r="F317" i="3"/>
  <c r="H272" i="3"/>
  <c r="F308" i="3"/>
  <c r="F314" i="3"/>
  <c r="G280" i="3"/>
  <c r="G287" i="3"/>
  <c r="J329" i="3"/>
  <c r="K326" i="3"/>
  <c r="J275" i="3"/>
  <c r="G274" i="3"/>
  <c r="D324" i="3"/>
  <c r="D309" i="3"/>
  <c r="D310" i="3"/>
  <c r="D311" i="3"/>
  <c r="E314" i="3"/>
  <c r="E317" i="3"/>
  <c r="G317" i="3" s="1"/>
  <c r="D320" i="3"/>
  <c r="E320" i="3"/>
  <c r="D318" i="3"/>
  <c r="D313" i="3"/>
  <c r="D321" i="3"/>
  <c r="D322" i="3"/>
  <c r="D315" i="3"/>
  <c r="D323" i="3"/>
  <c r="D312" i="3"/>
  <c r="D319" i="3"/>
  <c r="D325" i="3"/>
  <c r="E323" i="3"/>
  <c r="D317" i="3"/>
  <c r="D316" i="3"/>
  <c r="D314" i="3"/>
  <c r="E311" i="3"/>
  <c r="D308" i="3"/>
  <c r="E308" i="3"/>
  <c r="F455" i="3"/>
  <c r="E455" i="3"/>
  <c r="F452" i="3"/>
  <c r="E452" i="3"/>
  <c r="F449" i="3"/>
  <c r="E449" i="3"/>
  <c r="F446" i="3"/>
  <c r="E446" i="3"/>
  <c r="F443" i="3"/>
  <c r="E443" i="3"/>
  <c r="F440" i="3"/>
  <c r="E440" i="3"/>
  <c r="F437" i="3"/>
  <c r="E437" i="3"/>
  <c r="F434" i="3"/>
  <c r="E434" i="3"/>
  <c r="F431" i="3"/>
  <c r="E431" i="3"/>
  <c r="F428" i="3"/>
  <c r="E428" i="3"/>
  <c r="F425" i="3"/>
  <c r="E425" i="3"/>
  <c r="F422" i="3"/>
  <c r="E422" i="3"/>
  <c r="F419" i="3"/>
  <c r="E419" i="3"/>
  <c r="F416" i="3"/>
  <c r="E416" i="3"/>
  <c r="F413" i="3"/>
  <c r="E413" i="3"/>
  <c r="F410" i="3"/>
  <c r="E410" i="3"/>
  <c r="F407" i="3"/>
  <c r="E407" i="3"/>
  <c r="F404" i="3"/>
  <c r="E404" i="3"/>
  <c r="F401" i="3"/>
  <c r="E401" i="3"/>
  <c r="F398" i="3"/>
  <c r="E398" i="3"/>
  <c r="F395" i="3"/>
  <c r="E395" i="3"/>
  <c r="F392" i="3"/>
  <c r="E392" i="3"/>
  <c r="F389" i="3"/>
  <c r="E389" i="3"/>
  <c r="F386" i="3"/>
  <c r="E386" i="3"/>
  <c r="F383" i="3"/>
  <c r="E383" i="3"/>
  <c r="F380" i="3"/>
  <c r="E380" i="3"/>
  <c r="F377" i="3"/>
  <c r="E377" i="3"/>
  <c r="F374" i="3"/>
  <c r="E374" i="3"/>
  <c r="F371" i="3"/>
  <c r="E371" i="3"/>
  <c r="F368" i="3"/>
  <c r="E368" i="3"/>
  <c r="F365" i="3"/>
  <c r="E365" i="3"/>
  <c r="F362" i="3"/>
  <c r="E362" i="3"/>
  <c r="G323" i="3" l="1"/>
  <c r="G314" i="3"/>
  <c r="K272" i="3"/>
  <c r="K277" i="3"/>
  <c r="I308" i="3"/>
  <c r="G320" i="3"/>
  <c r="K331" i="3"/>
  <c r="G311" i="3"/>
  <c r="G313" i="3"/>
  <c r="G325" i="3"/>
  <c r="G310" i="3"/>
  <c r="J312" i="3"/>
  <c r="G322" i="3"/>
  <c r="J313" i="3"/>
  <c r="G319" i="3"/>
  <c r="H308" i="3"/>
  <c r="K308" i="3" s="1"/>
  <c r="G316" i="3"/>
  <c r="G308" i="3"/>
  <c r="J311" i="3"/>
  <c r="G452" i="3"/>
  <c r="G395" i="3"/>
  <c r="G371" i="3"/>
  <c r="G431" i="3"/>
  <c r="G443" i="3"/>
  <c r="G455" i="3"/>
  <c r="I386" i="3"/>
  <c r="H362" i="3"/>
  <c r="G374" i="3"/>
  <c r="H386" i="3"/>
  <c r="H398" i="3"/>
  <c r="H410" i="3"/>
  <c r="H422" i="3"/>
  <c r="H446" i="3"/>
  <c r="G389" i="3"/>
  <c r="G413" i="3"/>
  <c r="G425" i="3"/>
  <c r="G449" i="3"/>
  <c r="I374" i="3"/>
  <c r="I422" i="3"/>
  <c r="H434" i="3"/>
  <c r="G380" i="3"/>
  <c r="G392" i="3"/>
  <c r="G416" i="3"/>
  <c r="G434" i="3"/>
  <c r="G446" i="3"/>
  <c r="G377" i="3"/>
  <c r="G383" i="3"/>
  <c r="G419" i="3"/>
  <c r="G362" i="3"/>
  <c r="G398" i="3"/>
  <c r="G428" i="3"/>
  <c r="G407" i="3"/>
  <c r="I362" i="3"/>
  <c r="G365" i="3"/>
  <c r="G386" i="3"/>
  <c r="G401" i="3"/>
  <c r="G422" i="3"/>
  <c r="G437" i="3"/>
  <c r="G410" i="3"/>
  <c r="H374" i="3"/>
  <c r="I410" i="3"/>
  <c r="I446" i="3"/>
  <c r="G440" i="3"/>
  <c r="G368" i="3"/>
  <c r="G404" i="3"/>
  <c r="I434" i="3"/>
  <c r="I398" i="3"/>
  <c r="T271" i="3"/>
  <c r="S271" i="3"/>
  <c r="R271" i="3"/>
  <c r="Q271" i="3"/>
  <c r="P271" i="3"/>
  <c r="O271" i="3"/>
  <c r="N271" i="3"/>
  <c r="M271" i="3"/>
  <c r="L271" i="3"/>
  <c r="T270" i="3"/>
  <c r="S270" i="3"/>
  <c r="R270" i="3"/>
  <c r="Q270" i="3"/>
  <c r="P270" i="3"/>
  <c r="O270" i="3"/>
  <c r="N270" i="3"/>
  <c r="M270" i="3"/>
  <c r="L270" i="3"/>
  <c r="T269" i="3"/>
  <c r="S269" i="3"/>
  <c r="R269" i="3"/>
  <c r="Q269" i="3"/>
  <c r="P269" i="3"/>
  <c r="O269" i="3"/>
  <c r="N269" i="3"/>
  <c r="M269" i="3"/>
  <c r="L269" i="3"/>
  <c r="T268" i="3"/>
  <c r="S268" i="3"/>
  <c r="R268" i="3"/>
  <c r="Q268" i="3"/>
  <c r="P268" i="3"/>
  <c r="O268" i="3"/>
  <c r="N268" i="3"/>
  <c r="M268" i="3"/>
  <c r="L268" i="3"/>
  <c r="T267" i="3"/>
  <c r="S267" i="3"/>
  <c r="R267" i="3"/>
  <c r="Q267" i="3"/>
  <c r="P267" i="3"/>
  <c r="O267" i="3"/>
  <c r="N267" i="3"/>
  <c r="M267" i="3"/>
  <c r="L267" i="3"/>
  <c r="T266" i="3"/>
  <c r="S266" i="3"/>
  <c r="R266" i="3"/>
  <c r="Q266" i="3"/>
  <c r="P266" i="3"/>
  <c r="O266" i="3"/>
  <c r="N266" i="3"/>
  <c r="M266" i="3"/>
  <c r="L266" i="3"/>
  <c r="T265" i="3"/>
  <c r="S265" i="3"/>
  <c r="R265" i="3"/>
  <c r="Q265" i="3"/>
  <c r="P265" i="3"/>
  <c r="O265" i="3"/>
  <c r="N265" i="3"/>
  <c r="M265" i="3"/>
  <c r="L265" i="3"/>
  <c r="T264" i="3"/>
  <c r="S264" i="3"/>
  <c r="R264" i="3"/>
  <c r="Q264" i="3"/>
  <c r="P264" i="3"/>
  <c r="O264" i="3"/>
  <c r="N264" i="3"/>
  <c r="M264" i="3"/>
  <c r="L264" i="3"/>
  <c r="T263" i="3"/>
  <c r="S263" i="3"/>
  <c r="R263" i="3"/>
  <c r="Q263" i="3"/>
  <c r="P263" i="3"/>
  <c r="O263" i="3"/>
  <c r="N263" i="3"/>
  <c r="M263" i="3"/>
  <c r="L263" i="3"/>
  <c r="T262" i="3"/>
  <c r="S262" i="3"/>
  <c r="R262" i="3"/>
  <c r="Q262" i="3"/>
  <c r="P262" i="3"/>
  <c r="O262" i="3"/>
  <c r="N262" i="3"/>
  <c r="M262" i="3"/>
  <c r="L262" i="3"/>
  <c r="T261" i="3"/>
  <c r="S261" i="3"/>
  <c r="R261" i="3"/>
  <c r="Q261" i="3"/>
  <c r="P261" i="3"/>
  <c r="O261" i="3"/>
  <c r="N261" i="3"/>
  <c r="M261" i="3"/>
  <c r="L261" i="3"/>
  <c r="T260" i="3"/>
  <c r="S260" i="3"/>
  <c r="R260" i="3"/>
  <c r="Q260" i="3"/>
  <c r="P260" i="3"/>
  <c r="O260" i="3"/>
  <c r="N260" i="3"/>
  <c r="M260" i="3"/>
  <c r="L260" i="3"/>
  <c r="T259" i="3"/>
  <c r="S259" i="3"/>
  <c r="R259" i="3"/>
  <c r="Q259" i="3"/>
  <c r="P259" i="3"/>
  <c r="O259" i="3"/>
  <c r="N259" i="3"/>
  <c r="M259" i="3"/>
  <c r="L259" i="3"/>
  <c r="T258" i="3"/>
  <c r="S258" i="3"/>
  <c r="R258" i="3"/>
  <c r="Q258" i="3"/>
  <c r="P258" i="3"/>
  <c r="O258" i="3"/>
  <c r="N258" i="3"/>
  <c r="M258" i="3"/>
  <c r="L258" i="3"/>
  <c r="T257" i="3"/>
  <c r="S257" i="3"/>
  <c r="R257" i="3"/>
  <c r="Q257" i="3"/>
  <c r="P257" i="3"/>
  <c r="O257" i="3"/>
  <c r="N257" i="3"/>
  <c r="M257" i="3"/>
  <c r="L257" i="3"/>
  <c r="T256" i="3"/>
  <c r="S256" i="3"/>
  <c r="R256" i="3"/>
  <c r="Q256" i="3"/>
  <c r="P256" i="3"/>
  <c r="O256" i="3"/>
  <c r="N256" i="3"/>
  <c r="M256" i="3"/>
  <c r="L256" i="3"/>
  <c r="T255" i="3"/>
  <c r="S255" i="3"/>
  <c r="R255" i="3"/>
  <c r="Q255" i="3"/>
  <c r="P255" i="3"/>
  <c r="O255" i="3"/>
  <c r="N255" i="3"/>
  <c r="M255" i="3"/>
  <c r="L255" i="3"/>
  <c r="T254" i="3"/>
  <c r="S254" i="3"/>
  <c r="R254" i="3"/>
  <c r="Q254" i="3"/>
  <c r="P254" i="3"/>
  <c r="O254" i="3"/>
  <c r="N254" i="3"/>
  <c r="M254" i="3"/>
  <c r="L254" i="3"/>
  <c r="T253" i="3"/>
  <c r="S253" i="3"/>
  <c r="R253" i="3"/>
  <c r="Q253" i="3"/>
  <c r="P253" i="3"/>
  <c r="O253" i="3"/>
  <c r="N253" i="3"/>
  <c r="M253" i="3"/>
  <c r="L253" i="3"/>
  <c r="T252" i="3"/>
  <c r="S252" i="3"/>
  <c r="R252" i="3"/>
  <c r="Q252" i="3"/>
  <c r="P252" i="3"/>
  <c r="O252" i="3"/>
  <c r="N252" i="3"/>
  <c r="M252" i="3"/>
  <c r="L252" i="3"/>
  <c r="T251" i="3"/>
  <c r="S251" i="3"/>
  <c r="R251" i="3"/>
  <c r="Q251" i="3"/>
  <c r="P251" i="3"/>
  <c r="O251" i="3"/>
  <c r="N251" i="3"/>
  <c r="M251" i="3"/>
  <c r="L251" i="3"/>
  <c r="T250" i="3"/>
  <c r="S250" i="3"/>
  <c r="R250" i="3"/>
  <c r="Q250" i="3"/>
  <c r="P250" i="3"/>
  <c r="O250" i="3"/>
  <c r="N250" i="3"/>
  <c r="M250" i="3"/>
  <c r="L250" i="3"/>
  <c r="T249" i="3"/>
  <c r="S249" i="3"/>
  <c r="R249" i="3"/>
  <c r="Q249" i="3"/>
  <c r="P249" i="3"/>
  <c r="O249" i="3"/>
  <c r="N249" i="3"/>
  <c r="M249" i="3"/>
  <c r="L249" i="3"/>
  <c r="T248" i="3"/>
  <c r="S248" i="3"/>
  <c r="R248" i="3"/>
  <c r="Q248" i="3"/>
  <c r="P248" i="3"/>
  <c r="O248" i="3"/>
  <c r="N248" i="3"/>
  <c r="M248" i="3"/>
  <c r="L248" i="3"/>
  <c r="T247" i="3"/>
  <c r="S247" i="3"/>
  <c r="R247" i="3"/>
  <c r="Q247" i="3"/>
  <c r="P247" i="3"/>
  <c r="O247" i="3"/>
  <c r="N247" i="3"/>
  <c r="M247" i="3"/>
  <c r="L247" i="3"/>
  <c r="T246" i="3"/>
  <c r="S246" i="3"/>
  <c r="R246" i="3"/>
  <c r="Q246" i="3"/>
  <c r="P246" i="3"/>
  <c r="O246" i="3"/>
  <c r="N246" i="3"/>
  <c r="M246" i="3"/>
  <c r="L246" i="3"/>
  <c r="T245" i="3"/>
  <c r="S245" i="3"/>
  <c r="R245" i="3"/>
  <c r="Q245" i="3"/>
  <c r="P245" i="3"/>
  <c r="O245" i="3"/>
  <c r="N245" i="3"/>
  <c r="M245" i="3"/>
  <c r="L245" i="3"/>
  <c r="T244" i="3"/>
  <c r="S244" i="3"/>
  <c r="R244" i="3"/>
  <c r="Q244" i="3"/>
  <c r="P244" i="3"/>
  <c r="O244" i="3"/>
  <c r="N244" i="3"/>
  <c r="M244" i="3"/>
  <c r="L244" i="3"/>
  <c r="T243" i="3"/>
  <c r="S243" i="3"/>
  <c r="R243" i="3"/>
  <c r="Q243" i="3"/>
  <c r="P243" i="3"/>
  <c r="O243" i="3"/>
  <c r="N243" i="3"/>
  <c r="M243" i="3"/>
  <c r="L243" i="3"/>
  <c r="T242" i="3"/>
  <c r="S242" i="3"/>
  <c r="R242" i="3"/>
  <c r="Q242" i="3"/>
  <c r="P242" i="3"/>
  <c r="O242" i="3"/>
  <c r="N242" i="3"/>
  <c r="M242" i="3"/>
  <c r="L242" i="3"/>
  <c r="T241" i="3"/>
  <c r="S241" i="3"/>
  <c r="R241" i="3"/>
  <c r="Q241" i="3"/>
  <c r="P241" i="3"/>
  <c r="O241" i="3"/>
  <c r="N241" i="3"/>
  <c r="M241" i="3"/>
  <c r="L241" i="3"/>
  <c r="T240" i="3"/>
  <c r="S240" i="3"/>
  <c r="R240" i="3"/>
  <c r="Q240" i="3"/>
  <c r="P240" i="3"/>
  <c r="O240" i="3"/>
  <c r="N240" i="3"/>
  <c r="M240" i="3"/>
  <c r="L240" i="3"/>
  <c r="T239" i="3"/>
  <c r="S239" i="3"/>
  <c r="R239" i="3"/>
  <c r="Q239" i="3"/>
  <c r="P239" i="3"/>
  <c r="O239" i="3"/>
  <c r="N239" i="3"/>
  <c r="M239" i="3"/>
  <c r="L239" i="3"/>
  <c r="T238" i="3"/>
  <c r="S238" i="3"/>
  <c r="R238" i="3"/>
  <c r="Q238" i="3"/>
  <c r="P238" i="3"/>
  <c r="O238" i="3"/>
  <c r="N238" i="3"/>
  <c r="M238" i="3"/>
  <c r="L238" i="3"/>
  <c r="T237" i="3"/>
  <c r="S237" i="3"/>
  <c r="R237" i="3"/>
  <c r="Q237" i="3"/>
  <c r="P237" i="3"/>
  <c r="O237" i="3"/>
  <c r="N237" i="3"/>
  <c r="M237" i="3"/>
  <c r="L237" i="3"/>
  <c r="T236" i="3"/>
  <c r="S236" i="3"/>
  <c r="R236" i="3"/>
  <c r="Q236" i="3"/>
  <c r="P236" i="3"/>
  <c r="O236" i="3"/>
  <c r="N236" i="3"/>
  <c r="M236" i="3"/>
  <c r="L236" i="3"/>
  <c r="T235" i="3"/>
  <c r="S235" i="3"/>
  <c r="R235" i="3"/>
  <c r="Q235" i="3"/>
  <c r="P235" i="3"/>
  <c r="O235" i="3"/>
  <c r="N235" i="3"/>
  <c r="M235" i="3"/>
  <c r="L235" i="3"/>
  <c r="T234" i="3"/>
  <c r="S234" i="3"/>
  <c r="R234" i="3"/>
  <c r="Q234" i="3"/>
  <c r="P234" i="3"/>
  <c r="O234" i="3"/>
  <c r="N234" i="3"/>
  <c r="M234" i="3"/>
  <c r="L234" i="3"/>
  <c r="T233" i="3"/>
  <c r="S233" i="3"/>
  <c r="R233" i="3"/>
  <c r="Q233" i="3"/>
  <c r="P233" i="3"/>
  <c r="O233" i="3"/>
  <c r="N233" i="3"/>
  <c r="M233" i="3"/>
  <c r="L233" i="3"/>
  <c r="T232" i="3"/>
  <c r="S232" i="3"/>
  <c r="R232" i="3"/>
  <c r="Q232" i="3"/>
  <c r="P232" i="3"/>
  <c r="O232" i="3"/>
  <c r="N232" i="3"/>
  <c r="M232" i="3"/>
  <c r="L232" i="3"/>
  <c r="T231" i="3"/>
  <c r="S231" i="3"/>
  <c r="R231" i="3"/>
  <c r="Q231" i="3"/>
  <c r="P231" i="3"/>
  <c r="O231" i="3"/>
  <c r="N231" i="3"/>
  <c r="M231" i="3"/>
  <c r="L231" i="3"/>
  <c r="T230" i="3"/>
  <c r="S230" i="3"/>
  <c r="R230" i="3"/>
  <c r="Q230" i="3"/>
  <c r="P230" i="3"/>
  <c r="O230" i="3"/>
  <c r="N230" i="3"/>
  <c r="M230" i="3"/>
  <c r="L230" i="3"/>
  <c r="T229" i="3"/>
  <c r="S229" i="3"/>
  <c r="R229" i="3"/>
  <c r="Q229" i="3"/>
  <c r="P229" i="3"/>
  <c r="O229" i="3"/>
  <c r="N229" i="3"/>
  <c r="M229" i="3"/>
  <c r="L229" i="3"/>
  <c r="T228" i="3"/>
  <c r="S228" i="3"/>
  <c r="R228" i="3"/>
  <c r="Q228" i="3"/>
  <c r="P228" i="3"/>
  <c r="O228" i="3"/>
  <c r="N228" i="3"/>
  <c r="M228" i="3"/>
  <c r="L228" i="3"/>
  <c r="T227" i="3"/>
  <c r="S227" i="3"/>
  <c r="R227" i="3"/>
  <c r="Q227" i="3"/>
  <c r="P227" i="3"/>
  <c r="O227" i="3"/>
  <c r="N227" i="3"/>
  <c r="M227" i="3"/>
  <c r="L227" i="3"/>
  <c r="T226" i="3"/>
  <c r="S226" i="3"/>
  <c r="R226" i="3"/>
  <c r="Q226" i="3"/>
  <c r="P226" i="3"/>
  <c r="O226" i="3"/>
  <c r="N226" i="3"/>
  <c r="M226" i="3"/>
  <c r="L226" i="3"/>
  <c r="T225" i="3"/>
  <c r="S225" i="3"/>
  <c r="R225" i="3"/>
  <c r="Q225" i="3"/>
  <c r="P225" i="3"/>
  <c r="O225" i="3"/>
  <c r="N225" i="3"/>
  <c r="M225" i="3"/>
  <c r="T224" i="3"/>
  <c r="S224" i="3"/>
  <c r="R224" i="3"/>
  <c r="Q224" i="3"/>
  <c r="P224" i="3"/>
  <c r="O224" i="3"/>
  <c r="N224" i="3"/>
  <c r="M224" i="3"/>
  <c r="L224" i="3"/>
  <c r="T223" i="3"/>
  <c r="S223" i="3"/>
  <c r="R223" i="3"/>
  <c r="Q223" i="3"/>
  <c r="P223" i="3"/>
  <c r="O223" i="3"/>
  <c r="N223" i="3"/>
  <c r="M223" i="3"/>
  <c r="L223" i="3"/>
  <c r="T222" i="3"/>
  <c r="S222" i="3"/>
  <c r="R222" i="3"/>
  <c r="Q222" i="3"/>
  <c r="P222" i="3"/>
  <c r="O222" i="3"/>
  <c r="N222" i="3"/>
  <c r="M222" i="3"/>
  <c r="L222" i="3"/>
  <c r="T221" i="3"/>
  <c r="S221" i="3"/>
  <c r="R221" i="3"/>
  <c r="Q221" i="3"/>
  <c r="P221" i="3"/>
  <c r="O221" i="3"/>
  <c r="N221" i="3"/>
  <c r="M221" i="3"/>
  <c r="L221" i="3"/>
  <c r="T220" i="3"/>
  <c r="S220" i="3"/>
  <c r="R220" i="3"/>
  <c r="Q220" i="3"/>
  <c r="P220" i="3"/>
  <c r="O220" i="3"/>
  <c r="N220" i="3"/>
  <c r="M220" i="3"/>
  <c r="L220" i="3"/>
  <c r="T219" i="3"/>
  <c r="S219" i="3"/>
  <c r="R219" i="3"/>
  <c r="Q219" i="3"/>
  <c r="P219" i="3"/>
  <c r="O219" i="3"/>
  <c r="N219" i="3"/>
  <c r="M219" i="3"/>
  <c r="L219" i="3"/>
  <c r="T218" i="3"/>
  <c r="S218" i="3"/>
  <c r="R218" i="3"/>
  <c r="Q218" i="3"/>
  <c r="P218" i="3"/>
  <c r="O218" i="3"/>
  <c r="N218" i="3"/>
  <c r="M218" i="3"/>
  <c r="L218" i="3"/>
  <c r="T217" i="3"/>
  <c r="S217" i="3"/>
  <c r="R217" i="3"/>
  <c r="Q217" i="3"/>
  <c r="P217" i="3"/>
  <c r="O217" i="3"/>
  <c r="N217" i="3"/>
  <c r="M217" i="3"/>
  <c r="L217" i="3"/>
  <c r="T216" i="3"/>
  <c r="S216" i="3"/>
  <c r="R216" i="3"/>
  <c r="Q216" i="3"/>
  <c r="P216" i="3"/>
  <c r="O216" i="3"/>
  <c r="N216" i="3"/>
  <c r="M216" i="3"/>
  <c r="L216" i="3"/>
  <c r="T215" i="3"/>
  <c r="S215" i="3"/>
  <c r="R215" i="3"/>
  <c r="Q215" i="3"/>
  <c r="P215" i="3"/>
  <c r="O215" i="3"/>
  <c r="N215" i="3"/>
  <c r="M215" i="3"/>
  <c r="L215" i="3"/>
  <c r="T214" i="3"/>
  <c r="S214" i="3"/>
  <c r="R214" i="3"/>
  <c r="Q214" i="3"/>
  <c r="P214" i="3"/>
  <c r="O214" i="3"/>
  <c r="N214" i="3"/>
  <c r="M214" i="3"/>
  <c r="L214" i="3"/>
  <c r="T213" i="3"/>
  <c r="S213" i="3"/>
  <c r="R213" i="3"/>
  <c r="Q213" i="3"/>
  <c r="P213" i="3"/>
  <c r="O213" i="3"/>
  <c r="N213" i="3"/>
  <c r="M213" i="3"/>
  <c r="L213" i="3"/>
  <c r="T212" i="3"/>
  <c r="S212" i="3"/>
  <c r="R212" i="3"/>
  <c r="Q212" i="3"/>
  <c r="P212" i="3"/>
  <c r="O212" i="3"/>
  <c r="N212" i="3"/>
  <c r="M212" i="3"/>
  <c r="L212" i="3"/>
  <c r="T211" i="3"/>
  <c r="S211" i="3"/>
  <c r="R211" i="3"/>
  <c r="Q211" i="3"/>
  <c r="P211" i="3"/>
  <c r="O211" i="3"/>
  <c r="N211" i="3"/>
  <c r="M211" i="3"/>
  <c r="L211" i="3"/>
  <c r="T210" i="3"/>
  <c r="S210" i="3"/>
  <c r="R210" i="3"/>
  <c r="Q210" i="3"/>
  <c r="P210" i="3"/>
  <c r="O210" i="3"/>
  <c r="N210" i="3"/>
  <c r="M210" i="3"/>
  <c r="L210" i="3"/>
  <c r="T209" i="3"/>
  <c r="S209" i="3"/>
  <c r="R209" i="3"/>
  <c r="Q209" i="3"/>
  <c r="P209" i="3"/>
  <c r="O209" i="3"/>
  <c r="N209" i="3"/>
  <c r="M209" i="3"/>
  <c r="L209" i="3"/>
  <c r="T208" i="3"/>
  <c r="S208" i="3"/>
  <c r="R208" i="3"/>
  <c r="Q208" i="3"/>
  <c r="P208" i="3"/>
  <c r="O208" i="3"/>
  <c r="N208" i="3"/>
  <c r="M208" i="3"/>
  <c r="L208" i="3"/>
  <c r="T207" i="3"/>
  <c r="S207" i="3"/>
  <c r="R207" i="3"/>
  <c r="Q207" i="3"/>
  <c r="P207" i="3"/>
  <c r="O207" i="3"/>
  <c r="N207" i="3"/>
  <c r="M207" i="3"/>
  <c r="L207" i="3"/>
  <c r="T206" i="3"/>
  <c r="S206" i="3"/>
  <c r="R206" i="3"/>
  <c r="Q206" i="3"/>
  <c r="P206" i="3"/>
  <c r="O206" i="3"/>
  <c r="N206" i="3"/>
  <c r="M206" i="3"/>
  <c r="L206" i="3"/>
  <c r="T205" i="3"/>
  <c r="S205" i="3"/>
  <c r="R205" i="3"/>
  <c r="Q205" i="3"/>
  <c r="P205" i="3"/>
  <c r="O205" i="3"/>
  <c r="N205" i="3"/>
  <c r="M205" i="3"/>
  <c r="L205" i="3"/>
  <c r="T204" i="3"/>
  <c r="S204" i="3"/>
  <c r="R204" i="3"/>
  <c r="Q204" i="3"/>
  <c r="P204" i="3"/>
  <c r="O204" i="3"/>
  <c r="N204" i="3"/>
  <c r="M204" i="3"/>
  <c r="L204" i="3"/>
  <c r="T203" i="3"/>
  <c r="S203" i="3"/>
  <c r="R203" i="3"/>
  <c r="Q203" i="3"/>
  <c r="P203" i="3"/>
  <c r="O203" i="3"/>
  <c r="N203" i="3"/>
  <c r="M203" i="3"/>
  <c r="L203" i="3"/>
  <c r="T202" i="3"/>
  <c r="S202" i="3"/>
  <c r="R202" i="3"/>
  <c r="Q202" i="3"/>
  <c r="P202" i="3"/>
  <c r="O202" i="3"/>
  <c r="N202" i="3"/>
  <c r="M202" i="3"/>
  <c r="L202" i="3"/>
  <c r="T201" i="3"/>
  <c r="S201" i="3"/>
  <c r="R201" i="3"/>
  <c r="Q201" i="3"/>
  <c r="P201" i="3"/>
  <c r="O201" i="3"/>
  <c r="N201" i="3"/>
  <c r="M201" i="3"/>
  <c r="L201" i="3"/>
  <c r="T200" i="3"/>
  <c r="S200" i="3"/>
  <c r="R200" i="3"/>
  <c r="Q200" i="3"/>
  <c r="P200" i="3"/>
  <c r="O200" i="3"/>
  <c r="N200" i="3"/>
  <c r="M200" i="3"/>
  <c r="L200" i="3"/>
  <c r="T199" i="3"/>
  <c r="S199" i="3"/>
  <c r="R199" i="3"/>
  <c r="Q199" i="3"/>
  <c r="P199" i="3"/>
  <c r="O199" i="3"/>
  <c r="N199" i="3"/>
  <c r="M199" i="3"/>
  <c r="L199" i="3"/>
  <c r="T198" i="3"/>
  <c r="S198" i="3"/>
  <c r="R198" i="3"/>
  <c r="Q198" i="3"/>
  <c r="P198" i="3"/>
  <c r="O198" i="3"/>
  <c r="N198" i="3"/>
  <c r="M198" i="3"/>
  <c r="L198" i="3"/>
  <c r="T197" i="3"/>
  <c r="S197" i="3"/>
  <c r="R197" i="3"/>
  <c r="Q197" i="3"/>
  <c r="P197" i="3"/>
  <c r="O197" i="3"/>
  <c r="N197" i="3"/>
  <c r="M197" i="3"/>
  <c r="L197" i="3"/>
  <c r="T196" i="3"/>
  <c r="S196" i="3"/>
  <c r="R196" i="3"/>
  <c r="Q196" i="3"/>
  <c r="P196" i="3"/>
  <c r="O196" i="3"/>
  <c r="N196" i="3"/>
  <c r="M196" i="3"/>
  <c r="L196" i="3"/>
  <c r="T195" i="3"/>
  <c r="S195" i="3"/>
  <c r="R195" i="3"/>
  <c r="Q195" i="3"/>
  <c r="P195" i="3"/>
  <c r="O195" i="3"/>
  <c r="N195" i="3"/>
  <c r="M195" i="3"/>
  <c r="L195" i="3"/>
  <c r="T194" i="3"/>
  <c r="S194" i="3"/>
  <c r="R194" i="3"/>
  <c r="Q194" i="3"/>
  <c r="P194" i="3"/>
  <c r="O194" i="3"/>
  <c r="N194" i="3"/>
  <c r="M194" i="3"/>
  <c r="L194" i="3"/>
  <c r="T193" i="3"/>
  <c r="S193" i="3"/>
  <c r="R193" i="3"/>
  <c r="Q193" i="3"/>
  <c r="P193" i="3"/>
  <c r="O193" i="3"/>
  <c r="N193" i="3"/>
  <c r="M193" i="3"/>
  <c r="L193" i="3"/>
  <c r="T192" i="3"/>
  <c r="S192" i="3"/>
  <c r="R192" i="3"/>
  <c r="Q192" i="3"/>
  <c r="P192" i="3"/>
  <c r="O192" i="3"/>
  <c r="N192" i="3"/>
  <c r="M192" i="3"/>
  <c r="L192" i="3"/>
  <c r="T191" i="3"/>
  <c r="S191" i="3"/>
  <c r="R191" i="3"/>
  <c r="Q191" i="3"/>
  <c r="P191" i="3"/>
  <c r="O191" i="3"/>
  <c r="N191" i="3"/>
  <c r="M191" i="3"/>
  <c r="L191" i="3"/>
  <c r="T190" i="3"/>
  <c r="S190" i="3"/>
  <c r="R190" i="3"/>
  <c r="Q190" i="3"/>
  <c r="P190" i="3"/>
  <c r="O190" i="3"/>
  <c r="N190" i="3"/>
  <c r="M190" i="3"/>
  <c r="L190" i="3"/>
  <c r="T189" i="3"/>
  <c r="S189" i="3"/>
  <c r="R189" i="3"/>
  <c r="Q189" i="3"/>
  <c r="P189" i="3"/>
  <c r="O189" i="3"/>
  <c r="N189" i="3"/>
  <c r="M189" i="3"/>
  <c r="L189" i="3"/>
  <c r="T188" i="3"/>
  <c r="S188" i="3"/>
  <c r="R188" i="3"/>
  <c r="Q188" i="3"/>
  <c r="P188" i="3"/>
  <c r="O188" i="3"/>
  <c r="N188" i="3"/>
  <c r="M188" i="3"/>
  <c r="L188" i="3"/>
  <c r="T187" i="3"/>
  <c r="S187" i="3"/>
  <c r="R187" i="3"/>
  <c r="Q187" i="3"/>
  <c r="P187" i="3"/>
  <c r="O187" i="3"/>
  <c r="N187" i="3"/>
  <c r="M187" i="3"/>
  <c r="L187" i="3"/>
  <c r="T186" i="3"/>
  <c r="S186" i="3"/>
  <c r="R186" i="3"/>
  <c r="Q186" i="3"/>
  <c r="P186" i="3"/>
  <c r="O186" i="3"/>
  <c r="N186" i="3"/>
  <c r="M186" i="3"/>
  <c r="L186" i="3"/>
  <c r="T185" i="3"/>
  <c r="S185" i="3"/>
  <c r="R185" i="3"/>
  <c r="Q185" i="3"/>
  <c r="P185" i="3"/>
  <c r="O185" i="3"/>
  <c r="N185" i="3"/>
  <c r="M185" i="3"/>
  <c r="L185" i="3"/>
  <c r="T184" i="3"/>
  <c r="S184" i="3"/>
  <c r="R184" i="3"/>
  <c r="Q184" i="3"/>
  <c r="P184" i="3"/>
  <c r="O184" i="3"/>
  <c r="N184" i="3"/>
  <c r="M184" i="3"/>
  <c r="L184" i="3"/>
  <c r="T183" i="3"/>
  <c r="S183" i="3"/>
  <c r="R183" i="3"/>
  <c r="Q183" i="3"/>
  <c r="P183" i="3"/>
  <c r="O183" i="3"/>
  <c r="N183" i="3"/>
  <c r="M183" i="3"/>
  <c r="L183" i="3"/>
  <c r="T182" i="3"/>
  <c r="S182" i="3"/>
  <c r="R182" i="3"/>
  <c r="Q182" i="3"/>
  <c r="P182" i="3"/>
  <c r="O182" i="3"/>
  <c r="N182" i="3"/>
  <c r="M182" i="3"/>
  <c r="L182" i="3"/>
  <c r="D267" i="3" l="1"/>
  <c r="K313" i="3"/>
  <c r="D238" i="3"/>
  <c r="D248" i="3"/>
  <c r="D249" i="3"/>
  <c r="D251" i="3"/>
  <c r="D258" i="3"/>
  <c r="D266" i="3"/>
  <c r="E185" i="3"/>
  <c r="F185" i="3"/>
  <c r="D240" i="3"/>
  <c r="F194" i="3"/>
  <c r="E194" i="3"/>
  <c r="F218" i="3"/>
  <c r="E218" i="3"/>
  <c r="F227" i="3"/>
  <c r="E227" i="3"/>
  <c r="F239" i="3"/>
  <c r="E239" i="3"/>
  <c r="D259" i="3"/>
  <c r="F263" i="3"/>
  <c r="E263" i="3"/>
  <c r="E209" i="3"/>
  <c r="F209" i="3"/>
  <c r="F254" i="3"/>
  <c r="E254" i="3"/>
  <c r="F203" i="3"/>
  <c r="E203" i="3"/>
  <c r="F248" i="3"/>
  <c r="E248" i="3"/>
  <c r="D254" i="3"/>
  <c r="D255" i="3"/>
  <c r="D257" i="3"/>
  <c r="D263" i="3"/>
  <c r="D264" i="3"/>
  <c r="F188" i="3"/>
  <c r="E188" i="3"/>
  <c r="D250" i="3"/>
  <c r="F257" i="3"/>
  <c r="E257" i="3"/>
  <c r="E197" i="3"/>
  <c r="F197" i="3"/>
  <c r="E221" i="3"/>
  <c r="F221" i="3"/>
  <c r="F230" i="3"/>
  <c r="E230" i="3"/>
  <c r="F242" i="3"/>
  <c r="E242" i="3"/>
  <c r="D252" i="3"/>
  <c r="F266" i="3"/>
  <c r="E266" i="3"/>
  <c r="F251" i="3"/>
  <c r="E251" i="3"/>
  <c r="D260" i="3"/>
  <c r="D261" i="3"/>
  <c r="F182" i="3"/>
  <c r="E182" i="3"/>
  <c r="D243" i="3"/>
  <c r="F191" i="3"/>
  <c r="E191" i="3"/>
  <c r="F215" i="3"/>
  <c r="E215" i="3"/>
  <c r="F224" i="3"/>
  <c r="E224" i="3"/>
  <c r="D236" i="3"/>
  <c r="D237" i="3"/>
  <c r="F236" i="3"/>
  <c r="E236" i="3"/>
  <c r="D245" i="3"/>
  <c r="D246" i="3"/>
  <c r="F260" i="3"/>
  <c r="E260" i="3"/>
  <c r="D268" i="3"/>
  <c r="D269" i="3"/>
  <c r="D270" i="3"/>
  <c r="F212" i="3"/>
  <c r="E212" i="3"/>
  <c r="F206" i="3"/>
  <c r="E206" i="3"/>
  <c r="F200" i="3"/>
  <c r="E200" i="3"/>
  <c r="E233" i="3"/>
  <c r="F233" i="3"/>
  <c r="D239" i="3"/>
  <c r="D241" i="3"/>
  <c r="D247" i="3"/>
  <c r="E245" i="3"/>
  <c r="F245" i="3"/>
  <c r="D271" i="3"/>
  <c r="E269" i="3"/>
  <c r="F269" i="3"/>
  <c r="K434" i="3"/>
  <c r="K362" i="3"/>
  <c r="K422" i="3"/>
  <c r="K386" i="3"/>
  <c r="K398" i="3"/>
  <c r="K446" i="3"/>
  <c r="K410" i="3"/>
  <c r="K374" i="3"/>
  <c r="D265" i="3"/>
  <c r="D262" i="3"/>
  <c r="D256" i="3"/>
  <c r="D253" i="3"/>
  <c r="G253" i="3" s="1"/>
  <c r="D244" i="3"/>
  <c r="D242" i="3"/>
  <c r="T181" i="3"/>
  <c r="S181" i="3"/>
  <c r="R181" i="3"/>
  <c r="Q181" i="3"/>
  <c r="P181" i="3"/>
  <c r="O181" i="3"/>
  <c r="N181" i="3"/>
  <c r="M181" i="3"/>
  <c r="L181" i="3"/>
  <c r="T180" i="3"/>
  <c r="S180" i="3"/>
  <c r="R180" i="3"/>
  <c r="Q180" i="3"/>
  <c r="P180" i="3"/>
  <c r="O180" i="3"/>
  <c r="N180" i="3"/>
  <c r="M180" i="3"/>
  <c r="L180" i="3"/>
  <c r="T179" i="3"/>
  <c r="S179" i="3"/>
  <c r="R179" i="3"/>
  <c r="Q179" i="3"/>
  <c r="P179" i="3"/>
  <c r="O179" i="3"/>
  <c r="N179" i="3"/>
  <c r="M179" i="3"/>
  <c r="L179" i="3"/>
  <c r="T178" i="3"/>
  <c r="S178" i="3"/>
  <c r="R178" i="3"/>
  <c r="Q178" i="3"/>
  <c r="P178" i="3"/>
  <c r="O178" i="3"/>
  <c r="N178" i="3"/>
  <c r="M178" i="3"/>
  <c r="L178" i="3"/>
  <c r="T177" i="3"/>
  <c r="S177" i="3"/>
  <c r="R177" i="3"/>
  <c r="Q177" i="3"/>
  <c r="P177" i="3"/>
  <c r="O177" i="3"/>
  <c r="N177" i="3"/>
  <c r="M177" i="3"/>
  <c r="L177" i="3"/>
  <c r="T176" i="3"/>
  <c r="S176" i="3"/>
  <c r="R176" i="3"/>
  <c r="Q176" i="3"/>
  <c r="P176" i="3"/>
  <c r="O176" i="3"/>
  <c r="N176" i="3"/>
  <c r="M176" i="3"/>
  <c r="L176" i="3"/>
  <c r="T175" i="3"/>
  <c r="S175" i="3"/>
  <c r="R175" i="3"/>
  <c r="Q175" i="3"/>
  <c r="P175" i="3"/>
  <c r="O175" i="3"/>
  <c r="N175" i="3"/>
  <c r="M175" i="3"/>
  <c r="L175" i="3"/>
  <c r="T174" i="3"/>
  <c r="S174" i="3"/>
  <c r="R174" i="3"/>
  <c r="Q174" i="3"/>
  <c r="P174" i="3"/>
  <c r="O174" i="3"/>
  <c r="N174" i="3"/>
  <c r="M174" i="3"/>
  <c r="L174" i="3"/>
  <c r="T173" i="3"/>
  <c r="S173" i="3"/>
  <c r="R173" i="3"/>
  <c r="Q173" i="3"/>
  <c r="P173" i="3"/>
  <c r="O173" i="3"/>
  <c r="N173" i="3"/>
  <c r="M173" i="3"/>
  <c r="L173" i="3"/>
  <c r="T172" i="3"/>
  <c r="S172" i="3"/>
  <c r="R172" i="3"/>
  <c r="Q172" i="3"/>
  <c r="P172" i="3"/>
  <c r="O172" i="3"/>
  <c r="N172" i="3"/>
  <c r="M172" i="3"/>
  <c r="L172" i="3"/>
  <c r="T171" i="3"/>
  <c r="S171" i="3"/>
  <c r="R171" i="3"/>
  <c r="Q171" i="3"/>
  <c r="P171" i="3"/>
  <c r="O171" i="3"/>
  <c r="N171" i="3"/>
  <c r="M171" i="3"/>
  <c r="L171" i="3"/>
  <c r="T170" i="3"/>
  <c r="S170" i="3"/>
  <c r="R170" i="3"/>
  <c r="Q170" i="3"/>
  <c r="P170" i="3"/>
  <c r="O170" i="3"/>
  <c r="N170" i="3"/>
  <c r="M170" i="3"/>
  <c r="L170" i="3"/>
  <c r="T169" i="3"/>
  <c r="S169" i="3"/>
  <c r="R169" i="3"/>
  <c r="Q169" i="3"/>
  <c r="P169" i="3"/>
  <c r="O169" i="3"/>
  <c r="N169" i="3"/>
  <c r="M169" i="3"/>
  <c r="L169" i="3"/>
  <c r="T168" i="3"/>
  <c r="S168" i="3"/>
  <c r="R168" i="3"/>
  <c r="Q168" i="3"/>
  <c r="P168" i="3"/>
  <c r="O168" i="3"/>
  <c r="N168" i="3"/>
  <c r="M168" i="3"/>
  <c r="L168" i="3"/>
  <c r="T167" i="3"/>
  <c r="S167" i="3"/>
  <c r="R167" i="3"/>
  <c r="Q167" i="3"/>
  <c r="P167" i="3"/>
  <c r="O167" i="3"/>
  <c r="N167" i="3"/>
  <c r="M167" i="3"/>
  <c r="L167" i="3"/>
  <c r="T166" i="3"/>
  <c r="S166" i="3"/>
  <c r="R166" i="3"/>
  <c r="Q166" i="3"/>
  <c r="P166" i="3"/>
  <c r="O166" i="3"/>
  <c r="N166" i="3"/>
  <c r="M166" i="3"/>
  <c r="L166" i="3"/>
  <c r="T165" i="3"/>
  <c r="S165" i="3"/>
  <c r="R165" i="3"/>
  <c r="Q165" i="3"/>
  <c r="P165" i="3"/>
  <c r="O165" i="3"/>
  <c r="N165" i="3"/>
  <c r="M165" i="3"/>
  <c r="L165" i="3"/>
  <c r="T164" i="3"/>
  <c r="S164" i="3"/>
  <c r="R164" i="3"/>
  <c r="Q164" i="3"/>
  <c r="P164" i="3"/>
  <c r="O164" i="3"/>
  <c r="N164" i="3"/>
  <c r="M164" i="3"/>
  <c r="L164" i="3"/>
  <c r="T163" i="3"/>
  <c r="S163" i="3"/>
  <c r="R163" i="3"/>
  <c r="Q163" i="3"/>
  <c r="P163" i="3"/>
  <c r="O163" i="3"/>
  <c r="N163" i="3"/>
  <c r="M163" i="3"/>
  <c r="L163" i="3"/>
  <c r="T162" i="3"/>
  <c r="S162" i="3"/>
  <c r="R162" i="3"/>
  <c r="Q162" i="3"/>
  <c r="P162" i="3"/>
  <c r="O162" i="3"/>
  <c r="N162" i="3"/>
  <c r="M162" i="3"/>
  <c r="L162" i="3"/>
  <c r="T161" i="3"/>
  <c r="S161" i="3"/>
  <c r="R161" i="3"/>
  <c r="Q161" i="3"/>
  <c r="P161" i="3"/>
  <c r="O161" i="3"/>
  <c r="N161" i="3"/>
  <c r="M161" i="3"/>
  <c r="L161" i="3"/>
  <c r="T160" i="3"/>
  <c r="S160" i="3"/>
  <c r="R160" i="3"/>
  <c r="Q160" i="3"/>
  <c r="P160" i="3"/>
  <c r="O160" i="3"/>
  <c r="N160" i="3"/>
  <c r="M160" i="3"/>
  <c r="L160" i="3"/>
  <c r="T159" i="3"/>
  <c r="S159" i="3"/>
  <c r="R159" i="3"/>
  <c r="Q159" i="3"/>
  <c r="P159" i="3"/>
  <c r="O159" i="3"/>
  <c r="N159" i="3"/>
  <c r="M159" i="3"/>
  <c r="L159" i="3"/>
  <c r="T158" i="3"/>
  <c r="S158" i="3"/>
  <c r="R158" i="3"/>
  <c r="Q158" i="3"/>
  <c r="P158" i="3"/>
  <c r="O158" i="3"/>
  <c r="N158" i="3"/>
  <c r="M158" i="3"/>
  <c r="L158" i="3"/>
  <c r="T157" i="3"/>
  <c r="S157" i="3"/>
  <c r="R157" i="3"/>
  <c r="Q157" i="3"/>
  <c r="P157" i="3"/>
  <c r="O157" i="3"/>
  <c r="N157" i="3"/>
  <c r="M157" i="3"/>
  <c r="L157" i="3"/>
  <c r="T156" i="3"/>
  <c r="S156" i="3"/>
  <c r="R156" i="3"/>
  <c r="Q156" i="3"/>
  <c r="P156" i="3"/>
  <c r="O156" i="3"/>
  <c r="N156" i="3"/>
  <c r="M156" i="3"/>
  <c r="L156" i="3"/>
  <c r="T155" i="3"/>
  <c r="S155" i="3"/>
  <c r="R155" i="3"/>
  <c r="Q155" i="3"/>
  <c r="P155" i="3"/>
  <c r="O155" i="3"/>
  <c r="N155" i="3"/>
  <c r="M155" i="3"/>
  <c r="L155" i="3"/>
  <c r="T154" i="3"/>
  <c r="S154" i="3"/>
  <c r="R154" i="3"/>
  <c r="Q154" i="3"/>
  <c r="P154" i="3"/>
  <c r="O154" i="3"/>
  <c r="N154" i="3"/>
  <c r="M154" i="3"/>
  <c r="L154" i="3"/>
  <c r="T153" i="3"/>
  <c r="S153" i="3"/>
  <c r="R153" i="3"/>
  <c r="Q153" i="3"/>
  <c r="P153" i="3"/>
  <c r="O153" i="3"/>
  <c r="N153" i="3"/>
  <c r="M153" i="3"/>
  <c r="L153" i="3"/>
  <c r="T152" i="3"/>
  <c r="S152" i="3"/>
  <c r="R152" i="3"/>
  <c r="Q152" i="3"/>
  <c r="P152" i="3"/>
  <c r="O152" i="3"/>
  <c r="N152" i="3"/>
  <c r="M152" i="3"/>
  <c r="L152" i="3"/>
  <c r="T151" i="3"/>
  <c r="S151" i="3"/>
  <c r="R151" i="3"/>
  <c r="Q151" i="3"/>
  <c r="P151" i="3"/>
  <c r="O151" i="3"/>
  <c r="N151" i="3"/>
  <c r="M151" i="3"/>
  <c r="L151" i="3"/>
  <c r="T150" i="3"/>
  <c r="S150" i="3"/>
  <c r="R150" i="3"/>
  <c r="Q150" i="3"/>
  <c r="P150" i="3"/>
  <c r="O150" i="3"/>
  <c r="N150" i="3"/>
  <c r="M150" i="3"/>
  <c r="L150" i="3"/>
  <c r="T149" i="3"/>
  <c r="S149" i="3"/>
  <c r="R149" i="3"/>
  <c r="Q149" i="3"/>
  <c r="P149" i="3"/>
  <c r="O149" i="3"/>
  <c r="N149" i="3"/>
  <c r="M149" i="3"/>
  <c r="L149" i="3"/>
  <c r="T148" i="3"/>
  <c r="S148" i="3"/>
  <c r="R148" i="3"/>
  <c r="Q148" i="3"/>
  <c r="P148" i="3"/>
  <c r="O148" i="3"/>
  <c r="N148" i="3"/>
  <c r="M148" i="3"/>
  <c r="L148" i="3"/>
  <c r="T147" i="3"/>
  <c r="S147" i="3"/>
  <c r="R147" i="3"/>
  <c r="Q147" i="3"/>
  <c r="P147" i="3"/>
  <c r="O147" i="3"/>
  <c r="N147" i="3"/>
  <c r="M147" i="3"/>
  <c r="L147" i="3"/>
  <c r="T146" i="3"/>
  <c r="S146" i="3"/>
  <c r="R146" i="3"/>
  <c r="Q146" i="3"/>
  <c r="P146" i="3"/>
  <c r="O146" i="3"/>
  <c r="N146" i="3"/>
  <c r="M146" i="3"/>
  <c r="L146" i="3"/>
  <c r="T145" i="3"/>
  <c r="S145" i="3"/>
  <c r="R145" i="3"/>
  <c r="Q145" i="3"/>
  <c r="P145" i="3"/>
  <c r="O145" i="3"/>
  <c r="N145" i="3"/>
  <c r="M145" i="3"/>
  <c r="L145" i="3"/>
  <c r="T144" i="3"/>
  <c r="S144" i="3"/>
  <c r="R144" i="3"/>
  <c r="Q144" i="3"/>
  <c r="P144" i="3"/>
  <c r="O144" i="3"/>
  <c r="N144" i="3"/>
  <c r="M144" i="3"/>
  <c r="L144" i="3"/>
  <c r="T143" i="3"/>
  <c r="S143" i="3"/>
  <c r="R143" i="3"/>
  <c r="Q143" i="3"/>
  <c r="P143" i="3"/>
  <c r="O143" i="3"/>
  <c r="N143" i="3"/>
  <c r="M143" i="3"/>
  <c r="L143" i="3"/>
  <c r="T142" i="3"/>
  <c r="S142" i="3"/>
  <c r="R142" i="3"/>
  <c r="Q142" i="3"/>
  <c r="P142" i="3"/>
  <c r="O142" i="3"/>
  <c r="N142" i="3"/>
  <c r="M142" i="3"/>
  <c r="L142" i="3"/>
  <c r="T141" i="3"/>
  <c r="S141" i="3"/>
  <c r="R141" i="3"/>
  <c r="Q141" i="3"/>
  <c r="P141" i="3"/>
  <c r="O141" i="3"/>
  <c r="N141" i="3"/>
  <c r="M141" i="3"/>
  <c r="L141" i="3"/>
  <c r="T140" i="3"/>
  <c r="S140" i="3"/>
  <c r="R140" i="3"/>
  <c r="Q140" i="3"/>
  <c r="P140" i="3"/>
  <c r="O140" i="3"/>
  <c r="N140" i="3"/>
  <c r="M140" i="3"/>
  <c r="L140" i="3"/>
  <c r="T139" i="3"/>
  <c r="S139" i="3"/>
  <c r="R139" i="3"/>
  <c r="Q139" i="3"/>
  <c r="P139" i="3"/>
  <c r="O139" i="3"/>
  <c r="N139" i="3"/>
  <c r="M139" i="3"/>
  <c r="L139" i="3"/>
  <c r="T138" i="3"/>
  <c r="S138" i="3"/>
  <c r="R138" i="3"/>
  <c r="Q138" i="3"/>
  <c r="P138" i="3"/>
  <c r="O138" i="3"/>
  <c r="N138" i="3"/>
  <c r="M138" i="3"/>
  <c r="L138" i="3"/>
  <c r="T137" i="3"/>
  <c r="S137" i="3"/>
  <c r="R137" i="3"/>
  <c r="Q137" i="3"/>
  <c r="P137" i="3"/>
  <c r="O137" i="3"/>
  <c r="N137" i="3"/>
  <c r="M137" i="3"/>
  <c r="L137" i="3"/>
  <c r="T136" i="3"/>
  <c r="S136" i="3"/>
  <c r="R136" i="3"/>
  <c r="Q136" i="3"/>
  <c r="P136" i="3"/>
  <c r="O136" i="3"/>
  <c r="N136" i="3"/>
  <c r="M136" i="3"/>
  <c r="L136" i="3"/>
  <c r="T135" i="3"/>
  <c r="S135" i="3"/>
  <c r="R135" i="3"/>
  <c r="Q135" i="3"/>
  <c r="P135" i="3"/>
  <c r="O135" i="3"/>
  <c r="N135" i="3"/>
  <c r="M135" i="3"/>
  <c r="L135" i="3"/>
  <c r="T134" i="3"/>
  <c r="S134" i="3"/>
  <c r="R134" i="3"/>
  <c r="Q134" i="3"/>
  <c r="P134" i="3"/>
  <c r="O134" i="3"/>
  <c r="N134" i="3"/>
  <c r="M134" i="3"/>
  <c r="L134" i="3"/>
  <c r="T133" i="3"/>
  <c r="S133" i="3"/>
  <c r="R133" i="3"/>
  <c r="Q133" i="3"/>
  <c r="P133" i="3"/>
  <c r="O133" i="3"/>
  <c r="N133" i="3"/>
  <c r="M133" i="3"/>
  <c r="L133" i="3"/>
  <c r="T132" i="3"/>
  <c r="S132" i="3"/>
  <c r="R132" i="3"/>
  <c r="Q132" i="3"/>
  <c r="P132" i="3"/>
  <c r="O132" i="3"/>
  <c r="N132" i="3"/>
  <c r="M132" i="3"/>
  <c r="L132" i="3"/>
  <c r="T131" i="3"/>
  <c r="S131" i="3"/>
  <c r="R131" i="3"/>
  <c r="Q131" i="3"/>
  <c r="P131" i="3"/>
  <c r="O131" i="3"/>
  <c r="N131" i="3"/>
  <c r="M131" i="3"/>
  <c r="L131" i="3"/>
  <c r="T130" i="3"/>
  <c r="S130" i="3"/>
  <c r="R130" i="3"/>
  <c r="Q130" i="3"/>
  <c r="P130" i="3"/>
  <c r="O130" i="3"/>
  <c r="N130" i="3"/>
  <c r="M130" i="3"/>
  <c r="L130" i="3"/>
  <c r="T129" i="3"/>
  <c r="S129" i="3"/>
  <c r="R129" i="3"/>
  <c r="Q129" i="3"/>
  <c r="P129" i="3"/>
  <c r="O129" i="3"/>
  <c r="N129" i="3"/>
  <c r="M129" i="3"/>
  <c r="L129" i="3"/>
  <c r="T128" i="3"/>
  <c r="S128" i="3"/>
  <c r="R128" i="3"/>
  <c r="Q128" i="3"/>
  <c r="P128" i="3"/>
  <c r="O128" i="3"/>
  <c r="N128" i="3"/>
  <c r="M128" i="3"/>
  <c r="L128" i="3"/>
  <c r="T127" i="3"/>
  <c r="S127" i="3"/>
  <c r="R127" i="3"/>
  <c r="Q127" i="3"/>
  <c r="P127" i="3"/>
  <c r="O127" i="3"/>
  <c r="N127" i="3"/>
  <c r="M127" i="3"/>
  <c r="L127" i="3"/>
  <c r="T126" i="3"/>
  <c r="S126" i="3"/>
  <c r="R126" i="3"/>
  <c r="Q126" i="3"/>
  <c r="P126" i="3"/>
  <c r="O126" i="3"/>
  <c r="N126" i="3"/>
  <c r="M126" i="3"/>
  <c r="L126" i="3"/>
  <c r="T125" i="3"/>
  <c r="S125" i="3"/>
  <c r="R125" i="3"/>
  <c r="Q125" i="3"/>
  <c r="P125" i="3"/>
  <c r="O125" i="3"/>
  <c r="N125" i="3"/>
  <c r="M125" i="3"/>
  <c r="L125" i="3"/>
  <c r="T124" i="3"/>
  <c r="S124" i="3"/>
  <c r="R124" i="3"/>
  <c r="Q124" i="3"/>
  <c r="P124" i="3"/>
  <c r="O124" i="3"/>
  <c r="N124" i="3"/>
  <c r="M124" i="3"/>
  <c r="L124" i="3"/>
  <c r="T123" i="3"/>
  <c r="S123" i="3"/>
  <c r="R123" i="3"/>
  <c r="Q123" i="3"/>
  <c r="P123" i="3"/>
  <c r="O123" i="3"/>
  <c r="N123" i="3"/>
  <c r="M123" i="3"/>
  <c r="L123" i="3"/>
  <c r="T122" i="3"/>
  <c r="S122" i="3"/>
  <c r="R122" i="3"/>
  <c r="Q122" i="3"/>
  <c r="P122" i="3"/>
  <c r="O122" i="3"/>
  <c r="N122" i="3"/>
  <c r="M122" i="3"/>
  <c r="L122" i="3"/>
  <c r="T121" i="3"/>
  <c r="S121" i="3"/>
  <c r="R121" i="3"/>
  <c r="Q121" i="3"/>
  <c r="P121" i="3"/>
  <c r="O121" i="3"/>
  <c r="N121" i="3"/>
  <c r="M121" i="3"/>
  <c r="L121" i="3"/>
  <c r="T120" i="3"/>
  <c r="S120" i="3"/>
  <c r="R120" i="3"/>
  <c r="Q120" i="3"/>
  <c r="P120" i="3"/>
  <c r="O120" i="3"/>
  <c r="N120" i="3"/>
  <c r="M120" i="3"/>
  <c r="L120" i="3"/>
  <c r="T119" i="3"/>
  <c r="S119" i="3"/>
  <c r="R119" i="3"/>
  <c r="Q119" i="3"/>
  <c r="P119" i="3"/>
  <c r="O119" i="3"/>
  <c r="N119" i="3"/>
  <c r="M119" i="3"/>
  <c r="L119" i="3"/>
  <c r="T118" i="3"/>
  <c r="S118" i="3"/>
  <c r="R118" i="3"/>
  <c r="Q118" i="3"/>
  <c r="P118" i="3"/>
  <c r="O118" i="3"/>
  <c r="N118" i="3"/>
  <c r="M118" i="3"/>
  <c r="L118" i="3"/>
  <c r="T117" i="3"/>
  <c r="S117" i="3"/>
  <c r="R117" i="3"/>
  <c r="Q117" i="3"/>
  <c r="P117" i="3"/>
  <c r="O117" i="3"/>
  <c r="N117" i="3"/>
  <c r="M117" i="3"/>
  <c r="L117" i="3"/>
  <c r="T116" i="3"/>
  <c r="S116" i="3"/>
  <c r="R116" i="3"/>
  <c r="Q116" i="3"/>
  <c r="P116" i="3"/>
  <c r="O116" i="3"/>
  <c r="N116" i="3"/>
  <c r="M116" i="3"/>
  <c r="L116" i="3"/>
  <c r="T115" i="3"/>
  <c r="S115" i="3"/>
  <c r="R115" i="3"/>
  <c r="Q115" i="3"/>
  <c r="P115" i="3"/>
  <c r="O115" i="3"/>
  <c r="N115" i="3"/>
  <c r="M115" i="3"/>
  <c r="L115" i="3"/>
  <c r="T114" i="3"/>
  <c r="S114" i="3"/>
  <c r="R114" i="3"/>
  <c r="Q114" i="3"/>
  <c r="P114" i="3"/>
  <c r="O114" i="3"/>
  <c r="N114" i="3"/>
  <c r="M114" i="3"/>
  <c r="L114" i="3"/>
  <c r="T113" i="3"/>
  <c r="S113" i="3"/>
  <c r="R113" i="3"/>
  <c r="Q113" i="3"/>
  <c r="P113" i="3"/>
  <c r="O113" i="3"/>
  <c r="N113" i="3"/>
  <c r="M113" i="3"/>
  <c r="L113" i="3"/>
  <c r="T112" i="3"/>
  <c r="S112" i="3"/>
  <c r="R112" i="3"/>
  <c r="Q112" i="3"/>
  <c r="P112" i="3"/>
  <c r="O112" i="3"/>
  <c r="N112" i="3"/>
  <c r="M112" i="3"/>
  <c r="L112" i="3"/>
  <c r="T111" i="3"/>
  <c r="S111" i="3"/>
  <c r="R111" i="3"/>
  <c r="Q111" i="3"/>
  <c r="P111" i="3"/>
  <c r="O111" i="3"/>
  <c r="N111" i="3"/>
  <c r="M111" i="3"/>
  <c r="L111" i="3"/>
  <c r="T110" i="3"/>
  <c r="S110" i="3"/>
  <c r="R110" i="3"/>
  <c r="Q110" i="3"/>
  <c r="P110" i="3"/>
  <c r="O110" i="3"/>
  <c r="N110" i="3"/>
  <c r="M110" i="3"/>
  <c r="L110" i="3"/>
  <c r="T109" i="3"/>
  <c r="S109" i="3"/>
  <c r="R109" i="3"/>
  <c r="Q109" i="3"/>
  <c r="P109" i="3"/>
  <c r="O109" i="3"/>
  <c r="N109" i="3"/>
  <c r="M109" i="3"/>
  <c r="L109" i="3"/>
  <c r="T108" i="3"/>
  <c r="S108" i="3"/>
  <c r="R108" i="3"/>
  <c r="Q108" i="3"/>
  <c r="P108" i="3"/>
  <c r="O108" i="3"/>
  <c r="N108" i="3"/>
  <c r="M108" i="3"/>
  <c r="L108" i="3"/>
  <c r="T107" i="3"/>
  <c r="S107" i="3"/>
  <c r="R107" i="3"/>
  <c r="Q107" i="3"/>
  <c r="P107" i="3"/>
  <c r="O107" i="3"/>
  <c r="N107" i="3"/>
  <c r="M107" i="3"/>
  <c r="L107" i="3"/>
  <c r="T106" i="3"/>
  <c r="S106" i="3"/>
  <c r="R106" i="3"/>
  <c r="Q106" i="3"/>
  <c r="P106" i="3"/>
  <c r="O106" i="3"/>
  <c r="N106" i="3"/>
  <c r="M106" i="3"/>
  <c r="L106" i="3"/>
  <c r="T105" i="3"/>
  <c r="S105" i="3"/>
  <c r="R105" i="3"/>
  <c r="Q105" i="3"/>
  <c r="P105" i="3"/>
  <c r="O105" i="3"/>
  <c r="N105" i="3"/>
  <c r="M105" i="3"/>
  <c r="L105" i="3"/>
  <c r="T104" i="3"/>
  <c r="S104" i="3"/>
  <c r="R104" i="3"/>
  <c r="Q104" i="3"/>
  <c r="P104" i="3"/>
  <c r="O104" i="3"/>
  <c r="N104" i="3"/>
  <c r="M104" i="3"/>
  <c r="L104" i="3"/>
  <c r="G238" i="3" l="1"/>
  <c r="G268" i="3"/>
  <c r="G266" i="3"/>
  <c r="G239" i="3"/>
  <c r="G221" i="3"/>
  <c r="G194" i="3"/>
  <c r="G241" i="3"/>
  <c r="G212" i="3"/>
  <c r="G251" i="3"/>
  <c r="G188" i="3"/>
  <c r="G256" i="3"/>
  <c r="J258" i="3"/>
  <c r="J257" i="3"/>
  <c r="G245" i="3"/>
  <c r="G209" i="3"/>
  <c r="G271" i="3"/>
  <c r="H236" i="3"/>
  <c r="J240" i="3"/>
  <c r="G197" i="3"/>
  <c r="G185" i="3"/>
  <c r="G227" i="3"/>
  <c r="G247" i="3"/>
  <c r="G206" i="3"/>
  <c r="G250" i="3"/>
  <c r="G259" i="3"/>
  <c r="G269" i="3"/>
  <c r="G233" i="3"/>
  <c r="E125" i="3"/>
  <c r="F125" i="3"/>
  <c r="E149" i="3"/>
  <c r="F149" i="3"/>
  <c r="E173" i="3"/>
  <c r="F173" i="3"/>
  <c r="J239" i="3"/>
  <c r="G200" i="3"/>
  <c r="I200" i="3"/>
  <c r="G182" i="3"/>
  <c r="I182" i="3"/>
  <c r="E113" i="3"/>
  <c r="F113" i="3"/>
  <c r="F110" i="3"/>
  <c r="E110" i="3"/>
  <c r="F134" i="3"/>
  <c r="E134" i="3"/>
  <c r="F158" i="3"/>
  <c r="E158" i="3"/>
  <c r="G260" i="3"/>
  <c r="G224" i="3"/>
  <c r="G242" i="3"/>
  <c r="G257" i="3"/>
  <c r="H218" i="3"/>
  <c r="F119" i="3"/>
  <c r="E119" i="3"/>
  <c r="F143" i="3"/>
  <c r="E143" i="3"/>
  <c r="F167" i="3"/>
  <c r="E167" i="3"/>
  <c r="G218" i="3"/>
  <c r="I218" i="3"/>
  <c r="F104" i="3"/>
  <c r="E104" i="3"/>
  <c r="F128" i="3"/>
  <c r="E128" i="3"/>
  <c r="F152" i="3"/>
  <c r="E152" i="3"/>
  <c r="F176" i="3"/>
  <c r="E176" i="3"/>
  <c r="G215" i="3"/>
  <c r="G230" i="3"/>
  <c r="G248" i="3"/>
  <c r="G263" i="3"/>
  <c r="E137" i="3"/>
  <c r="F137" i="3"/>
  <c r="E161" i="3"/>
  <c r="F161" i="3"/>
  <c r="F122" i="3"/>
  <c r="E122" i="3"/>
  <c r="F146" i="3"/>
  <c r="E146" i="3"/>
  <c r="F170" i="3"/>
  <c r="E170" i="3"/>
  <c r="I236" i="3"/>
  <c r="G236" i="3"/>
  <c r="G191" i="3"/>
  <c r="G203" i="3"/>
  <c r="F107" i="3"/>
  <c r="E107" i="3"/>
  <c r="F131" i="3"/>
  <c r="E131" i="3"/>
  <c r="F155" i="3"/>
  <c r="E155" i="3"/>
  <c r="F179" i="3"/>
  <c r="E179" i="3"/>
  <c r="G262" i="3"/>
  <c r="H254" i="3"/>
  <c r="F116" i="3"/>
  <c r="E116" i="3"/>
  <c r="F140" i="3"/>
  <c r="E140" i="3"/>
  <c r="F164" i="3"/>
  <c r="E164" i="3"/>
  <c r="G265" i="3"/>
  <c r="H200" i="3"/>
  <c r="H182" i="3"/>
  <c r="G254" i="3"/>
  <c r="I254" i="3"/>
  <c r="G244" i="3"/>
  <c r="J259" i="3"/>
  <c r="J241" i="3"/>
  <c r="T103" i="3"/>
  <c r="T102" i="3"/>
  <c r="T101" i="3"/>
  <c r="T100" i="3"/>
  <c r="T99" i="3"/>
  <c r="T98" i="3"/>
  <c r="S103" i="3"/>
  <c r="R103" i="3"/>
  <c r="Q103" i="3"/>
  <c r="P103" i="3"/>
  <c r="O103" i="3"/>
  <c r="N103" i="3"/>
  <c r="M103" i="3"/>
  <c r="L103" i="3"/>
  <c r="S102" i="3"/>
  <c r="R102" i="3"/>
  <c r="Q102" i="3"/>
  <c r="P102" i="3"/>
  <c r="O102" i="3"/>
  <c r="N102" i="3"/>
  <c r="M102" i="3"/>
  <c r="L102" i="3"/>
  <c r="S101" i="3"/>
  <c r="R101" i="3"/>
  <c r="Q101" i="3"/>
  <c r="P101" i="3"/>
  <c r="O101" i="3"/>
  <c r="N101" i="3"/>
  <c r="M101" i="3"/>
  <c r="L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S98" i="3"/>
  <c r="R98" i="3"/>
  <c r="Q98" i="3"/>
  <c r="P98" i="3"/>
  <c r="O98" i="3"/>
  <c r="N98" i="3"/>
  <c r="M98" i="3"/>
  <c r="L98" i="3"/>
  <c r="G149" i="3" l="1"/>
  <c r="K236" i="3"/>
  <c r="G113" i="3"/>
  <c r="G158" i="3"/>
  <c r="K254" i="3"/>
  <c r="K218" i="3"/>
  <c r="G137" i="3"/>
  <c r="G173" i="3"/>
  <c r="G107" i="3"/>
  <c r="K241" i="3"/>
  <c r="K259" i="3"/>
  <c r="G155" i="3"/>
  <c r="G176" i="3"/>
  <c r="G140" i="3"/>
  <c r="G131" i="3"/>
  <c r="G116" i="3"/>
  <c r="G170" i="3"/>
  <c r="G143" i="3"/>
  <c r="G179" i="3"/>
  <c r="G104" i="3"/>
  <c r="G119" i="3"/>
  <c r="K200" i="3"/>
  <c r="H164" i="3"/>
  <c r="G122" i="3"/>
  <c r="H110" i="3"/>
  <c r="F98" i="3"/>
  <c r="E98" i="3"/>
  <c r="E101" i="3"/>
  <c r="F101" i="3"/>
  <c r="G161" i="3"/>
  <c r="G134" i="3"/>
  <c r="G110" i="3"/>
  <c r="I110" i="3"/>
  <c r="G152" i="3"/>
  <c r="G167" i="3"/>
  <c r="H146" i="3"/>
  <c r="H128" i="3"/>
  <c r="I146" i="3"/>
  <c r="G146" i="3"/>
  <c r="G128" i="3"/>
  <c r="I128" i="3"/>
  <c r="K182" i="3"/>
  <c r="G125" i="3"/>
  <c r="I164" i="3"/>
  <c r="G164" i="3"/>
  <c r="T97" i="3"/>
  <c r="S97" i="3"/>
  <c r="R97" i="3"/>
  <c r="Q97" i="3"/>
  <c r="P97" i="3"/>
  <c r="O97" i="3"/>
  <c r="N97" i="3"/>
  <c r="M97" i="3"/>
  <c r="L97" i="3"/>
  <c r="T96" i="3"/>
  <c r="S96" i="3"/>
  <c r="R96" i="3"/>
  <c r="Q96" i="3"/>
  <c r="P96" i="3"/>
  <c r="O96" i="3"/>
  <c r="N96" i="3"/>
  <c r="M96" i="3"/>
  <c r="L96" i="3"/>
  <c r="T95" i="3"/>
  <c r="S95" i="3"/>
  <c r="R95" i="3"/>
  <c r="Q95" i="3"/>
  <c r="P95" i="3"/>
  <c r="O95" i="3"/>
  <c r="N95" i="3"/>
  <c r="M95" i="3"/>
  <c r="L95" i="3"/>
  <c r="T94" i="3"/>
  <c r="S94" i="3"/>
  <c r="R94" i="3"/>
  <c r="Q94" i="3"/>
  <c r="P94" i="3"/>
  <c r="O94" i="3"/>
  <c r="N94" i="3"/>
  <c r="M94" i="3"/>
  <c r="L94" i="3"/>
  <c r="T93" i="3"/>
  <c r="S93" i="3"/>
  <c r="R93" i="3"/>
  <c r="Q93" i="3"/>
  <c r="P93" i="3"/>
  <c r="O93" i="3"/>
  <c r="N93" i="3"/>
  <c r="M93" i="3"/>
  <c r="L93" i="3"/>
  <c r="T92" i="3"/>
  <c r="S92" i="3"/>
  <c r="R92" i="3"/>
  <c r="Q92" i="3"/>
  <c r="P92" i="3"/>
  <c r="O92" i="3"/>
  <c r="N92" i="3"/>
  <c r="M92" i="3"/>
  <c r="L92" i="3"/>
  <c r="T91" i="3"/>
  <c r="S91" i="3"/>
  <c r="R91" i="3"/>
  <c r="Q91" i="3"/>
  <c r="P91" i="3"/>
  <c r="O91" i="3"/>
  <c r="N91" i="3"/>
  <c r="M91" i="3"/>
  <c r="L91" i="3"/>
  <c r="T90" i="3"/>
  <c r="S90" i="3"/>
  <c r="R90" i="3"/>
  <c r="Q90" i="3"/>
  <c r="P90" i="3"/>
  <c r="O90" i="3"/>
  <c r="N90" i="3"/>
  <c r="M90" i="3"/>
  <c r="L90" i="3"/>
  <c r="T89" i="3"/>
  <c r="S89" i="3"/>
  <c r="R89" i="3"/>
  <c r="Q89" i="3"/>
  <c r="P89" i="3"/>
  <c r="O89" i="3"/>
  <c r="N89" i="3"/>
  <c r="M89" i="3"/>
  <c r="L89" i="3"/>
  <c r="T88" i="3"/>
  <c r="S88" i="3"/>
  <c r="R88" i="3"/>
  <c r="Q88" i="3"/>
  <c r="P88" i="3"/>
  <c r="O88" i="3"/>
  <c r="N88" i="3"/>
  <c r="M88" i="3"/>
  <c r="L88" i="3"/>
  <c r="T87" i="3"/>
  <c r="S87" i="3"/>
  <c r="R87" i="3"/>
  <c r="Q87" i="3"/>
  <c r="P87" i="3"/>
  <c r="O87" i="3"/>
  <c r="N87" i="3"/>
  <c r="M87" i="3"/>
  <c r="L87" i="3"/>
  <c r="T86" i="3"/>
  <c r="S86" i="3"/>
  <c r="R86" i="3"/>
  <c r="Q86" i="3"/>
  <c r="P86" i="3"/>
  <c r="O86" i="3"/>
  <c r="N86" i="3"/>
  <c r="M86" i="3"/>
  <c r="L86" i="3"/>
  <c r="T85" i="3"/>
  <c r="S85" i="3"/>
  <c r="R85" i="3"/>
  <c r="Q85" i="3"/>
  <c r="P85" i="3"/>
  <c r="O85" i="3"/>
  <c r="N85" i="3"/>
  <c r="M85" i="3"/>
  <c r="L85" i="3"/>
  <c r="T84" i="3"/>
  <c r="S84" i="3"/>
  <c r="R84" i="3"/>
  <c r="Q84" i="3"/>
  <c r="P84" i="3"/>
  <c r="O84" i="3"/>
  <c r="N84" i="3"/>
  <c r="M84" i="3"/>
  <c r="L84" i="3"/>
  <c r="T83" i="3"/>
  <c r="S83" i="3"/>
  <c r="R83" i="3"/>
  <c r="Q83" i="3"/>
  <c r="P83" i="3"/>
  <c r="O83" i="3"/>
  <c r="N83" i="3"/>
  <c r="M83" i="3"/>
  <c r="L83" i="3"/>
  <c r="T82" i="3"/>
  <c r="S82" i="3"/>
  <c r="R82" i="3"/>
  <c r="Q82" i="3"/>
  <c r="P82" i="3"/>
  <c r="O82" i="3"/>
  <c r="N82" i="3"/>
  <c r="M82" i="3"/>
  <c r="L82" i="3"/>
  <c r="T81" i="3"/>
  <c r="S81" i="3"/>
  <c r="R81" i="3"/>
  <c r="Q81" i="3"/>
  <c r="P81" i="3"/>
  <c r="O81" i="3"/>
  <c r="N81" i="3"/>
  <c r="M81" i="3"/>
  <c r="L81" i="3"/>
  <c r="T80" i="3"/>
  <c r="S80" i="3"/>
  <c r="R80" i="3"/>
  <c r="Q80" i="3"/>
  <c r="P80" i="3"/>
  <c r="O80" i="3"/>
  <c r="N80" i="3"/>
  <c r="M80" i="3"/>
  <c r="L80" i="3"/>
  <c r="T79" i="3"/>
  <c r="S79" i="3"/>
  <c r="R79" i="3"/>
  <c r="Q79" i="3"/>
  <c r="P79" i="3"/>
  <c r="O79" i="3"/>
  <c r="N79" i="3"/>
  <c r="M79" i="3"/>
  <c r="L79" i="3"/>
  <c r="T78" i="3"/>
  <c r="S78" i="3"/>
  <c r="R78" i="3"/>
  <c r="Q78" i="3"/>
  <c r="P78" i="3"/>
  <c r="O78" i="3"/>
  <c r="N78" i="3"/>
  <c r="M78" i="3"/>
  <c r="L78" i="3"/>
  <c r="T77" i="3"/>
  <c r="S77" i="3"/>
  <c r="R77" i="3"/>
  <c r="Q77" i="3"/>
  <c r="P77" i="3"/>
  <c r="O77" i="3"/>
  <c r="N77" i="3"/>
  <c r="M77" i="3"/>
  <c r="L77" i="3"/>
  <c r="T76" i="3"/>
  <c r="S76" i="3"/>
  <c r="R76" i="3"/>
  <c r="Q76" i="3"/>
  <c r="P76" i="3"/>
  <c r="O76" i="3"/>
  <c r="N76" i="3"/>
  <c r="M76" i="3"/>
  <c r="L76" i="3"/>
  <c r="T75" i="3"/>
  <c r="S75" i="3"/>
  <c r="R75" i="3"/>
  <c r="Q75" i="3"/>
  <c r="P75" i="3"/>
  <c r="O75" i="3"/>
  <c r="N75" i="3"/>
  <c r="M75" i="3"/>
  <c r="L75" i="3"/>
  <c r="T74" i="3"/>
  <c r="S74" i="3"/>
  <c r="R74" i="3"/>
  <c r="Q74" i="3"/>
  <c r="P74" i="3"/>
  <c r="O74" i="3"/>
  <c r="N74" i="3"/>
  <c r="M74" i="3"/>
  <c r="L74" i="3"/>
  <c r="T73" i="3"/>
  <c r="S73" i="3"/>
  <c r="R73" i="3"/>
  <c r="Q73" i="3"/>
  <c r="P73" i="3"/>
  <c r="O73" i="3"/>
  <c r="N73" i="3"/>
  <c r="M73" i="3"/>
  <c r="L73" i="3"/>
  <c r="T72" i="3"/>
  <c r="S72" i="3"/>
  <c r="R72" i="3"/>
  <c r="Q72" i="3"/>
  <c r="P72" i="3"/>
  <c r="O72" i="3"/>
  <c r="N72" i="3"/>
  <c r="M72" i="3"/>
  <c r="L72" i="3"/>
  <c r="T71" i="3"/>
  <c r="S71" i="3"/>
  <c r="R71" i="3"/>
  <c r="Q71" i="3"/>
  <c r="P71" i="3"/>
  <c r="O71" i="3"/>
  <c r="N71" i="3"/>
  <c r="M71" i="3"/>
  <c r="L71" i="3"/>
  <c r="T70" i="3"/>
  <c r="S70" i="3"/>
  <c r="R70" i="3"/>
  <c r="Q70" i="3"/>
  <c r="P70" i="3"/>
  <c r="O70" i="3"/>
  <c r="N70" i="3"/>
  <c r="M70" i="3"/>
  <c r="L70" i="3"/>
  <c r="T69" i="3"/>
  <c r="S69" i="3"/>
  <c r="R69" i="3"/>
  <c r="Q69" i="3"/>
  <c r="P69" i="3"/>
  <c r="O69" i="3"/>
  <c r="N69" i="3"/>
  <c r="M69" i="3"/>
  <c r="L69" i="3"/>
  <c r="T68" i="3"/>
  <c r="S68" i="3"/>
  <c r="R68" i="3"/>
  <c r="Q68" i="3"/>
  <c r="P68" i="3"/>
  <c r="O68" i="3"/>
  <c r="N68" i="3"/>
  <c r="M68" i="3"/>
  <c r="L68" i="3"/>
  <c r="T67" i="3"/>
  <c r="S67" i="3"/>
  <c r="R67" i="3"/>
  <c r="Q67" i="3"/>
  <c r="P67" i="3"/>
  <c r="O67" i="3"/>
  <c r="N67" i="3"/>
  <c r="M67" i="3"/>
  <c r="L67" i="3"/>
  <c r="T66" i="3"/>
  <c r="S66" i="3"/>
  <c r="R66" i="3"/>
  <c r="Q66" i="3"/>
  <c r="P66" i="3"/>
  <c r="O66" i="3"/>
  <c r="N66" i="3"/>
  <c r="M66" i="3"/>
  <c r="L66" i="3"/>
  <c r="T65" i="3"/>
  <c r="S65" i="3"/>
  <c r="R65" i="3"/>
  <c r="Q65" i="3"/>
  <c r="P65" i="3"/>
  <c r="O65" i="3"/>
  <c r="N65" i="3"/>
  <c r="M65" i="3"/>
  <c r="L65" i="3"/>
  <c r="T64" i="3"/>
  <c r="S64" i="3"/>
  <c r="R64" i="3"/>
  <c r="Q64" i="3"/>
  <c r="P64" i="3"/>
  <c r="O64" i="3"/>
  <c r="N64" i="3"/>
  <c r="M64" i="3"/>
  <c r="L64" i="3"/>
  <c r="T63" i="3"/>
  <c r="S63" i="3"/>
  <c r="R63" i="3"/>
  <c r="Q63" i="3"/>
  <c r="P63" i="3"/>
  <c r="O63" i="3"/>
  <c r="N63" i="3"/>
  <c r="M63" i="3"/>
  <c r="L63" i="3"/>
  <c r="T62" i="3"/>
  <c r="S62" i="3"/>
  <c r="R62" i="3"/>
  <c r="Q62" i="3"/>
  <c r="P62" i="3"/>
  <c r="O62" i="3"/>
  <c r="N62" i="3"/>
  <c r="M62" i="3"/>
  <c r="L62" i="3"/>
  <c r="T61" i="3"/>
  <c r="S61" i="3"/>
  <c r="R61" i="3"/>
  <c r="Q61" i="3"/>
  <c r="P61" i="3"/>
  <c r="O61" i="3"/>
  <c r="N61" i="3"/>
  <c r="M61" i="3"/>
  <c r="L61" i="3"/>
  <c r="T60" i="3"/>
  <c r="S60" i="3"/>
  <c r="R60" i="3"/>
  <c r="Q60" i="3"/>
  <c r="P60" i="3"/>
  <c r="O60" i="3"/>
  <c r="N60" i="3"/>
  <c r="M60" i="3"/>
  <c r="L60" i="3"/>
  <c r="T59" i="3"/>
  <c r="S59" i="3"/>
  <c r="R59" i="3"/>
  <c r="Q59" i="3"/>
  <c r="P59" i="3"/>
  <c r="O59" i="3"/>
  <c r="N59" i="3"/>
  <c r="M59" i="3"/>
  <c r="L59" i="3"/>
  <c r="T58" i="3"/>
  <c r="S58" i="3"/>
  <c r="R58" i="3"/>
  <c r="Q58" i="3"/>
  <c r="P58" i="3"/>
  <c r="O58" i="3"/>
  <c r="N58" i="3"/>
  <c r="M58" i="3"/>
  <c r="L58" i="3"/>
  <c r="T57" i="3"/>
  <c r="S57" i="3"/>
  <c r="R57" i="3"/>
  <c r="Q57" i="3"/>
  <c r="P57" i="3"/>
  <c r="O57" i="3"/>
  <c r="N57" i="3"/>
  <c r="M57" i="3"/>
  <c r="L57" i="3"/>
  <c r="T56" i="3"/>
  <c r="S56" i="3"/>
  <c r="R56" i="3"/>
  <c r="Q56" i="3"/>
  <c r="P56" i="3"/>
  <c r="O56" i="3"/>
  <c r="N56" i="3"/>
  <c r="M56" i="3"/>
  <c r="L56" i="3"/>
  <c r="T55" i="3"/>
  <c r="S55" i="3"/>
  <c r="R55" i="3"/>
  <c r="Q55" i="3"/>
  <c r="P55" i="3"/>
  <c r="O55" i="3"/>
  <c r="N55" i="3"/>
  <c r="M55" i="3"/>
  <c r="L55" i="3"/>
  <c r="T54" i="3"/>
  <c r="S54" i="3"/>
  <c r="R54" i="3"/>
  <c r="Q54" i="3"/>
  <c r="P54" i="3"/>
  <c r="O54" i="3"/>
  <c r="N54" i="3"/>
  <c r="M54" i="3"/>
  <c r="L54" i="3"/>
  <c r="T53" i="3"/>
  <c r="S53" i="3"/>
  <c r="R53" i="3"/>
  <c r="Q53" i="3"/>
  <c r="P53" i="3"/>
  <c r="O53" i="3"/>
  <c r="N53" i="3"/>
  <c r="M53" i="3"/>
  <c r="L53" i="3"/>
  <c r="T52" i="3"/>
  <c r="S52" i="3"/>
  <c r="R52" i="3"/>
  <c r="Q52" i="3"/>
  <c r="P52" i="3"/>
  <c r="O52" i="3"/>
  <c r="N52" i="3"/>
  <c r="M52" i="3"/>
  <c r="L52" i="3"/>
  <c r="T51" i="3"/>
  <c r="S51" i="3"/>
  <c r="R51" i="3"/>
  <c r="Q51" i="3"/>
  <c r="P51" i="3"/>
  <c r="O51" i="3"/>
  <c r="N51" i="3"/>
  <c r="M51" i="3"/>
  <c r="L51" i="3"/>
  <c r="T50" i="3"/>
  <c r="S50" i="3"/>
  <c r="R50" i="3"/>
  <c r="Q50" i="3"/>
  <c r="P50" i="3"/>
  <c r="O50" i="3"/>
  <c r="N50" i="3"/>
  <c r="M50" i="3"/>
  <c r="L50" i="3"/>
  <c r="T49" i="3"/>
  <c r="S49" i="3"/>
  <c r="R49" i="3"/>
  <c r="Q49" i="3"/>
  <c r="P49" i="3"/>
  <c r="O49" i="3"/>
  <c r="N49" i="3"/>
  <c r="M49" i="3"/>
  <c r="L49" i="3"/>
  <c r="T48" i="3"/>
  <c r="S48" i="3"/>
  <c r="R48" i="3"/>
  <c r="Q48" i="3"/>
  <c r="P48" i="3"/>
  <c r="O48" i="3"/>
  <c r="N48" i="3"/>
  <c r="M48" i="3"/>
  <c r="L48" i="3"/>
  <c r="T47" i="3"/>
  <c r="S47" i="3"/>
  <c r="R47" i="3"/>
  <c r="Q47" i="3"/>
  <c r="P47" i="3"/>
  <c r="O47" i="3"/>
  <c r="N47" i="3"/>
  <c r="M47" i="3"/>
  <c r="L47" i="3"/>
  <c r="T46" i="3"/>
  <c r="S46" i="3"/>
  <c r="R46" i="3"/>
  <c r="Q46" i="3"/>
  <c r="P46" i="3"/>
  <c r="O46" i="3"/>
  <c r="N46" i="3"/>
  <c r="M46" i="3"/>
  <c r="L46" i="3"/>
  <c r="T45" i="3"/>
  <c r="S45" i="3"/>
  <c r="R45" i="3"/>
  <c r="Q45" i="3"/>
  <c r="P45" i="3"/>
  <c r="O45" i="3"/>
  <c r="N45" i="3"/>
  <c r="M45" i="3"/>
  <c r="L45" i="3"/>
  <c r="T44" i="3"/>
  <c r="S44" i="3"/>
  <c r="R44" i="3"/>
  <c r="Q44" i="3"/>
  <c r="P44" i="3"/>
  <c r="O44" i="3"/>
  <c r="N44" i="3"/>
  <c r="M44" i="3"/>
  <c r="L44" i="3"/>
  <c r="T43" i="3"/>
  <c r="S43" i="3"/>
  <c r="R43" i="3"/>
  <c r="Q43" i="3"/>
  <c r="P43" i="3"/>
  <c r="O43" i="3"/>
  <c r="N43" i="3"/>
  <c r="M43" i="3"/>
  <c r="L43" i="3"/>
  <c r="T42" i="3"/>
  <c r="S42" i="3"/>
  <c r="R42" i="3"/>
  <c r="Q42" i="3"/>
  <c r="P42" i="3"/>
  <c r="O42" i="3"/>
  <c r="N42" i="3"/>
  <c r="M42" i="3"/>
  <c r="L42" i="3"/>
  <c r="T41" i="3"/>
  <c r="S41" i="3"/>
  <c r="R41" i="3"/>
  <c r="Q41" i="3"/>
  <c r="P41" i="3"/>
  <c r="O41" i="3"/>
  <c r="N41" i="3"/>
  <c r="M41" i="3"/>
  <c r="L41" i="3"/>
  <c r="T40" i="3"/>
  <c r="S40" i="3"/>
  <c r="R40" i="3"/>
  <c r="Q40" i="3"/>
  <c r="P40" i="3"/>
  <c r="O40" i="3"/>
  <c r="N40" i="3"/>
  <c r="M40" i="3"/>
  <c r="L40" i="3"/>
  <c r="T39" i="3"/>
  <c r="S39" i="3"/>
  <c r="R39" i="3"/>
  <c r="Q39" i="3"/>
  <c r="P39" i="3"/>
  <c r="O39" i="3"/>
  <c r="N39" i="3"/>
  <c r="M39" i="3"/>
  <c r="L39" i="3"/>
  <c r="T38" i="3"/>
  <c r="S38" i="3"/>
  <c r="R38" i="3"/>
  <c r="Q38" i="3"/>
  <c r="P38" i="3"/>
  <c r="O38" i="3"/>
  <c r="N38" i="3"/>
  <c r="M38" i="3"/>
  <c r="L38" i="3"/>
  <c r="K110" i="3" l="1"/>
  <c r="K164" i="3"/>
  <c r="G101" i="3"/>
  <c r="G98" i="3"/>
  <c r="K128" i="3"/>
  <c r="E53" i="3"/>
  <c r="F53" i="3"/>
  <c r="F44" i="3"/>
  <c r="E44" i="3"/>
  <c r="F68" i="3"/>
  <c r="E68" i="3"/>
  <c r="F92" i="3"/>
  <c r="E92" i="3"/>
  <c r="F38" i="3"/>
  <c r="E38" i="3"/>
  <c r="F62" i="3"/>
  <c r="E62" i="3"/>
  <c r="F86" i="3"/>
  <c r="E86" i="3"/>
  <c r="F47" i="3"/>
  <c r="E47" i="3"/>
  <c r="F71" i="3"/>
  <c r="E71" i="3"/>
  <c r="F95" i="3"/>
  <c r="E95" i="3"/>
  <c r="K146" i="3"/>
  <c r="E77" i="3"/>
  <c r="F77" i="3"/>
  <c r="F56" i="3"/>
  <c r="E56" i="3"/>
  <c r="F80" i="3"/>
  <c r="E80" i="3"/>
  <c r="E41" i="3"/>
  <c r="F41" i="3"/>
  <c r="E65" i="3"/>
  <c r="F65" i="3"/>
  <c r="E89" i="3"/>
  <c r="F89" i="3"/>
  <c r="F50" i="3"/>
  <c r="E50" i="3"/>
  <c r="F74" i="3"/>
  <c r="E74" i="3"/>
  <c r="F59" i="3"/>
  <c r="E59" i="3"/>
  <c r="F83" i="3"/>
  <c r="E83" i="3"/>
  <c r="T37" i="3"/>
  <c r="S37" i="3"/>
  <c r="R37" i="3"/>
  <c r="Q37" i="3"/>
  <c r="P37" i="3"/>
  <c r="O37" i="3"/>
  <c r="N37" i="3"/>
  <c r="M37" i="3"/>
  <c r="L37" i="3"/>
  <c r="T36" i="3"/>
  <c r="S36" i="3"/>
  <c r="R36" i="3"/>
  <c r="Q36" i="3"/>
  <c r="P36" i="3"/>
  <c r="O36" i="3"/>
  <c r="N36" i="3"/>
  <c r="M36" i="3"/>
  <c r="L36" i="3"/>
  <c r="T35" i="3"/>
  <c r="S35" i="3"/>
  <c r="R35" i="3"/>
  <c r="Q35" i="3"/>
  <c r="P35" i="3"/>
  <c r="O35" i="3"/>
  <c r="N35" i="3"/>
  <c r="M35" i="3"/>
  <c r="L35" i="3"/>
  <c r="T34" i="3"/>
  <c r="S34" i="3"/>
  <c r="R34" i="3"/>
  <c r="Q34" i="3"/>
  <c r="P34" i="3"/>
  <c r="O34" i="3"/>
  <c r="N34" i="3"/>
  <c r="M34" i="3"/>
  <c r="L34" i="3"/>
  <c r="T33" i="3"/>
  <c r="S33" i="3"/>
  <c r="R33" i="3"/>
  <c r="Q33" i="3"/>
  <c r="P33" i="3"/>
  <c r="O33" i="3"/>
  <c r="N33" i="3"/>
  <c r="M33" i="3"/>
  <c r="L33" i="3"/>
  <c r="T32" i="3"/>
  <c r="S32" i="3"/>
  <c r="R32" i="3"/>
  <c r="Q32" i="3"/>
  <c r="P32" i="3"/>
  <c r="O32" i="3"/>
  <c r="N32" i="3"/>
  <c r="M32" i="3"/>
  <c r="L32" i="3"/>
  <c r="T31" i="3"/>
  <c r="S31" i="3"/>
  <c r="R31" i="3"/>
  <c r="Q31" i="3"/>
  <c r="P31" i="3"/>
  <c r="O31" i="3"/>
  <c r="N31" i="3"/>
  <c r="M31" i="3"/>
  <c r="L31" i="3"/>
  <c r="T30" i="3"/>
  <c r="S30" i="3"/>
  <c r="R30" i="3"/>
  <c r="Q30" i="3"/>
  <c r="P30" i="3"/>
  <c r="O30" i="3"/>
  <c r="N30" i="3"/>
  <c r="M30" i="3"/>
  <c r="L30" i="3"/>
  <c r="T29" i="3"/>
  <c r="S29" i="3"/>
  <c r="R29" i="3"/>
  <c r="Q29" i="3"/>
  <c r="P29" i="3"/>
  <c r="O29" i="3"/>
  <c r="N29" i="3"/>
  <c r="M29" i="3"/>
  <c r="L29" i="3"/>
  <c r="T28" i="3"/>
  <c r="S28" i="3"/>
  <c r="R28" i="3"/>
  <c r="Q28" i="3"/>
  <c r="P28" i="3"/>
  <c r="O28" i="3"/>
  <c r="N28" i="3"/>
  <c r="M28" i="3"/>
  <c r="L28" i="3"/>
  <c r="T27" i="3"/>
  <c r="S27" i="3"/>
  <c r="R27" i="3"/>
  <c r="Q27" i="3"/>
  <c r="P27" i="3"/>
  <c r="O27" i="3"/>
  <c r="N27" i="3"/>
  <c r="M27" i="3"/>
  <c r="L27" i="3"/>
  <c r="T26" i="3"/>
  <c r="S26" i="3"/>
  <c r="R26" i="3"/>
  <c r="Q26" i="3"/>
  <c r="P26" i="3"/>
  <c r="O26" i="3"/>
  <c r="N26" i="3"/>
  <c r="M26" i="3"/>
  <c r="L26" i="3"/>
  <c r="T25" i="3"/>
  <c r="S25" i="3"/>
  <c r="R25" i="3"/>
  <c r="Q25" i="3"/>
  <c r="P25" i="3"/>
  <c r="O25" i="3"/>
  <c r="N25" i="3"/>
  <c r="M25" i="3"/>
  <c r="L25" i="3"/>
  <c r="T24" i="3"/>
  <c r="S24" i="3"/>
  <c r="R24" i="3"/>
  <c r="Q24" i="3"/>
  <c r="P24" i="3"/>
  <c r="O24" i="3"/>
  <c r="N24" i="3"/>
  <c r="M24" i="3"/>
  <c r="L24" i="3"/>
  <c r="T23" i="3"/>
  <c r="S23" i="3"/>
  <c r="R23" i="3"/>
  <c r="Q23" i="3"/>
  <c r="P23" i="3"/>
  <c r="O23" i="3"/>
  <c r="N23" i="3"/>
  <c r="M23" i="3"/>
  <c r="L23" i="3"/>
  <c r="T22" i="3"/>
  <c r="S22" i="3"/>
  <c r="R22" i="3"/>
  <c r="Q22" i="3"/>
  <c r="P22" i="3"/>
  <c r="O22" i="3"/>
  <c r="N22" i="3"/>
  <c r="M22" i="3"/>
  <c r="L22" i="3"/>
  <c r="T21" i="3"/>
  <c r="S21" i="3"/>
  <c r="R21" i="3"/>
  <c r="Q21" i="3"/>
  <c r="P21" i="3"/>
  <c r="O21" i="3"/>
  <c r="N21" i="3"/>
  <c r="M21" i="3"/>
  <c r="L21" i="3"/>
  <c r="T20" i="3"/>
  <c r="S20" i="3"/>
  <c r="R20" i="3"/>
  <c r="Q20" i="3"/>
  <c r="P20" i="3"/>
  <c r="O20" i="3"/>
  <c r="N20" i="3"/>
  <c r="M20" i="3"/>
  <c r="L20" i="3"/>
  <c r="T19" i="3"/>
  <c r="S19" i="3"/>
  <c r="R19" i="3"/>
  <c r="Q19" i="3"/>
  <c r="P19" i="3"/>
  <c r="O19" i="3"/>
  <c r="N19" i="3"/>
  <c r="M19" i="3"/>
  <c r="L19" i="3"/>
  <c r="T18" i="3"/>
  <c r="S18" i="3"/>
  <c r="R18" i="3"/>
  <c r="Q18" i="3"/>
  <c r="P18" i="3"/>
  <c r="O18" i="3"/>
  <c r="N18" i="3"/>
  <c r="M18" i="3"/>
  <c r="L18" i="3"/>
  <c r="T17" i="3"/>
  <c r="S17" i="3"/>
  <c r="R17" i="3"/>
  <c r="Q17" i="3"/>
  <c r="P17" i="3"/>
  <c r="O17" i="3"/>
  <c r="N17" i="3"/>
  <c r="M17" i="3"/>
  <c r="L17" i="3"/>
  <c r="T16" i="3"/>
  <c r="S16" i="3"/>
  <c r="R16" i="3"/>
  <c r="Q16" i="3"/>
  <c r="P16" i="3"/>
  <c r="O16" i="3"/>
  <c r="N16" i="3"/>
  <c r="M16" i="3"/>
  <c r="L16" i="3"/>
  <c r="T15" i="3"/>
  <c r="S15" i="3"/>
  <c r="R15" i="3"/>
  <c r="Q15" i="3"/>
  <c r="P15" i="3"/>
  <c r="O15" i="3"/>
  <c r="N15" i="3"/>
  <c r="M15" i="3"/>
  <c r="L15" i="3"/>
  <c r="T14" i="3"/>
  <c r="S14" i="3"/>
  <c r="R14" i="3"/>
  <c r="Q14" i="3"/>
  <c r="P14" i="3"/>
  <c r="O14" i="3"/>
  <c r="N14" i="3"/>
  <c r="M14" i="3"/>
  <c r="L14" i="3"/>
  <c r="T13" i="3"/>
  <c r="S13" i="3"/>
  <c r="R13" i="3"/>
  <c r="Q13" i="3"/>
  <c r="P13" i="3"/>
  <c r="O13" i="3"/>
  <c r="N13" i="3"/>
  <c r="M13" i="3"/>
  <c r="L13" i="3"/>
  <c r="T12" i="3"/>
  <c r="S12" i="3"/>
  <c r="R12" i="3"/>
  <c r="Q12" i="3"/>
  <c r="P12" i="3"/>
  <c r="O12" i="3"/>
  <c r="N12" i="3"/>
  <c r="M12" i="3"/>
  <c r="L12" i="3"/>
  <c r="T11" i="3"/>
  <c r="S11" i="3"/>
  <c r="R11" i="3"/>
  <c r="Q11" i="3"/>
  <c r="P11" i="3"/>
  <c r="O11" i="3"/>
  <c r="N11" i="3"/>
  <c r="M11" i="3"/>
  <c r="L11" i="3"/>
  <c r="T10" i="3"/>
  <c r="S10" i="3"/>
  <c r="R10" i="3"/>
  <c r="Q10" i="3"/>
  <c r="P10" i="3"/>
  <c r="O10" i="3"/>
  <c r="N10" i="3"/>
  <c r="M10" i="3"/>
  <c r="L10" i="3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L6" i="3"/>
  <c r="T5" i="3"/>
  <c r="S5" i="3"/>
  <c r="R5" i="3"/>
  <c r="Q5" i="3"/>
  <c r="P5" i="3"/>
  <c r="O5" i="3"/>
  <c r="N5" i="3"/>
  <c r="M5" i="3"/>
  <c r="L5" i="3"/>
  <c r="T4" i="3"/>
  <c r="S4" i="3"/>
  <c r="R4" i="3"/>
  <c r="Q4" i="3"/>
  <c r="P4" i="3"/>
  <c r="O4" i="3"/>
  <c r="N4" i="3"/>
  <c r="M4" i="3"/>
  <c r="L4" i="3"/>
  <c r="T3" i="3"/>
  <c r="S3" i="3"/>
  <c r="R3" i="3"/>
  <c r="Q3" i="3"/>
  <c r="P3" i="3"/>
  <c r="O3" i="3"/>
  <c r="N3" i="3"/>
  <c r="M3" i="3"/>
  <c r="L3" i="3"/>
  <c r="T2" i="3"/>
  <c r="S2" i="3"/>
  <c r="R2" i="3"/>
  <c r="Q2" i="3"/>
  <c r="P2" i="3"/>
  <c r="O2" i="3"/>
  <c r="N2" i="3"/>
  <c r="M2" i="3"/>
  <c r="G89" i="3" l="1"/>
  <c r="H56" i="3"/>
  <c r="G65" i="3"/>
  <c r="G77" i="3"/>
  <c r="G47" i="3"/>
  <c r="G71" i="3"/>
  <c r="G86" i="3"/>
  <c r="G68" i="3"/>
  <c r="G38" i="3"/>
  <c r="I38" i="3"/>
  <c r="E5" i="3"/>
  <c r="F5" i="3"/>
  <c r="E29" i="3"/>
  <c r="F29" i="3"/>
  <c r="G83" i="3"/>
  <c r="G56" i="3"/>
  <c r="I56" i="3"/>
  <c r="H92" i="3"/>
  <c r="F14" i="3"/>
  <c r="E14" i="3"/>
  <c r="G92" i="3"/>
  <c r="I92" i="3"/>
  <c r="F20" i="3"/>
  <c r="E20" i="3"/>
  <c r="F23" i="3"/>
  <c r="E23" i="3"/>
  <c r="G59" i="3"/>
  <c r="F8" i="3"/>
  <c r="E8" i="3"/>
  <c r="F32" i="3"/>
  <c r="E32" i="3"/>
  <c r="H74" i="3"/>
  <c r="G41" i="3"/>
  <c r="G74" i="3"/>
  <c r="I74" i="3"/>
  <c r="F2" i="3"/>
  <c r="E2" i="3"/>
  <c r="F26" i="3"/>
  <c r="E26" i="3"/>
  <c r="G95" i="3"/>
  <c r="G62" i="3"/>
  <c r="G44" i="3"/>
  <c r="E17" i="3"/>
  <c r="F17" i="3"/>
  <c r="F11" i="3"/>
  <c r="E11" i="3"/>
  <c r="F35" i="3"/>
  <c r="E35" i="3"/>
  <c r="G50" i="3"/>
  <c r="G80" i="3"/>
  <c r="H38" i="3"/>
  <c r="G53" i="3"/>
  <c r="L2" i="3"/>
  <c r="G29" i="3" l="1"/>
  <c r="G26" i="3"/>
  <c r="G32" i="3"/>
  <c r="G8" i="3"/>
  <c r="H20" i="3"/>
  <c r="K92" i="3"/>
  <c r="K56" i="3"/>
  <c r="G23" i="3"/>
  <c r="G17" i="3"/>
  <c r="G5" i="3"/>
  <c r="G35" i="3"/>
  <c r="G20" i="3"/>
  <c r="I20" i="3"/>
  <c r="K20" i="3" s="1"/>
  <c r="G11" i="3"/>
  <c r="H2" i="3"/>
  <c r="K74" i="3"/>
  <c r="G14" i="3"/>
  <c r="G2" i="3"/>
  <c r="I2" i="3"/>
  <c r="K3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K2" i="3" l="1"/>
  <c r="G91" i="3"/>
  <c r="G115" i="3"/>
  <c r="G139" i="3"/>
  <c r="G163" i="3"/>
  <c r="G187" i="3"/>
  <c r="G19" i="3"/>
  <c r="G43" i="3"/>
  <c r="G67" i="3"/>
  <c r="G100" i="3"/>
  <c r="G124" i="3"/>
  <c r="G148" i="3"/>
  <c r="G172" i="3"/>
  <c r="G196" i="3"/>
  <c r="G220" i="3"/>
  <c r="G370" i="3"/>
  <c r="G394" i="3"/>
  <c r="G418" i="3"/>
  <c r="G442" i="3"/>
  <c r="G64" i="3"/>
  <c r="G88" i="3"/>
  <c r="G112" i="3"/>
  <c r="G136" i="3"/>
  <c r="G184" i="3"/>
  <c r="G208" i="3"/>
  <c r="G232" i="3"/>
  <c r="G382" i="3"/>
  <c r="G406" i="3"/>
  <c r="G16" i="3"/>
  <c r="G40" i="3"/>
  <c r="G52" i="3"/>
  <c r="G13" i="3"/>
  <c r="G61" i="3"/>
  <c r="G109" i="3"/>
  <c r="G133" i="3"/>
  <c r="G157" i="3"/>
  <c r="G181" i="3"/>
  <c r="G205" i="3"/>
  <c r="G229" i="3"/>
  <c r="G379" i="3"/>
  <c r="J387" i="3"/>
  <c r="G403" i="3"/>
  <c r="J411" i="3"/>
  <c r="G427" i="3"/>
  <c r="J435" i="3"/>
  <c r="G451" i="3"/>
  <c r="G4" i="3"/>
  <c r="G28" i="3"/>
  <c r="G76" i="3"/>
  <c r="G37" i="3"/>
  <c r="G85" i="3"/>
  <c r="J374" i="3"/>
  <c r="J398" i="3"/>
  <c r="J422" i="3"/>
  <c r="G430" i="3"/>
  <c r="J446" i="3"/>
  <c r="J386" i="3"/>
  <c r="J410" i="3"/>
  <c r="J434" i="3"/>
  <c r="G160" i="3"/>
  <c r="G22" i="3"/>
  <c r="G46" i="3"/>
  <c r="G70" i="3"/>
  <c r="G94" i="3"/>
  <c r="G118" i="3"/>
  <c r="G142" i="3"/>
  <c r="G166" i="3"/>
  <c r="G190" i="3"/>
  <c r="G214" i="3"/>
  <c r="G364" i="3"/>
  <c r="J388" i="3"/>
  <c r="G388" i="3"/>
  <c r="J412" i="3"/>
  <c r="G412" i="3"/>
  <c r="J436" i="3"/>
  <c r="K436" i="3" s="1"/>
  <c r="G436" i="3"/>
  <c r="G31" i="3"/>
  <c r="G55" i="3"/>
  <c r="G79" i="3"/>
  <c r="G103" i="3"/>
  <c r="G127" i="3"/>
  <c r="G151" i="3"/>
  <c r="G175" i="3"/>
  <c r="G199" i="3"/>
  <c r="G223" i="3"/>
  <c r="G373" i="3"/>
  <c r="G397" i="3"/>
  <c r="G421" i="3"/>
  <c r="G445" i="3"/>
  <c r="G454" i="3"/>
  <c r="G7" i="3"/>
  <c r="G25" i="3"/>
  <c r="G49" i="3"/>
  <c r="G73" i="3"/>
  <c r="G97" i="3"/>
  <c r="G121" i="3"/>
  <c r="G145" i="3"/>
  <c r="G169" i="3"/>
  <c r="G193" i="3"/>
  <c r="G217" i="3"/>
  <c r="G367" i="3"/>
  <c r="J375" i="3"/>
  <c r="G391" i="3"/>
  <c r="J399" i="3"/>
  <c r="G415" i="3"/>
  <c r="J423" i="3"/>
  <c r="G439" i="3"/>
  <c r="J447" i="3"/>
  <c r="G10" i="3"/>
  <c r="G34" i="3"/>
  <c r="G58" i="3"/>
  <c r="G82" i="3"/>
  <c r="G106" i="3"/>
  <c r="G130" i="3"/>
  <c r="G154" i="3"/>
  <c r="G178" i="3"/>
  <c r="G202" i="3"/>
  <c r="G226" i="3"/>
  <c r="G376" i="3"/>
  <c r="J376" i="3"/>
  <c r="J400" i="3"/>
  <c r="G400" i="3"/>
  <c r="J424" i="3"/>
  <c r="G424" i="3"/>
  <c r="J448" i="3"/>
  <c r="G448" i="3"/>
  <c r="G211" i="3"/>
  <c r="G235" i="3"/>
  <c r="G385" i="3"/>
  <c r="G409" i="3"/>
  <c r="G433" i="3"/>
  <c r="G457" i="3"/>
  <c r="J5" i="3"/>
  <c r="J6" i="3"/>
  <c r="J7" i="3"/>
  <c r="J222" i="3"/>
  <c r="J223" i="3"/>
  <c r="J221" i="3"/>
  <c r="J204" i="3"/>
  <c r="J205" i="3"/>
  <c r="J203" i="3"/>
  <c r="J187" i="3"/>
  <c r="J186" i="3"/>
  <c r="J185" i="3"/>
  <c r="J167" i="3"/>
  <c r="J168" i="3"/>
  <c r="J169" i="3"/>
  <c r="J151" i="3"/>
  <c r="J150" i="3"/>
  <c r="J149" i="3"/>
  <c r="J133" i="3"/>
  <c r="J113" i="3"/>
  <c r="J114" i="3"/>
  <c r="J115" i="3"/>
  <c r="J131" i="3"/>
  <c r="J132" i="3"/>
  <c r="J96" i="3"/>
  <c r="J97" i="3"/>
  <c r="J95" i="3"/>
  <c r="J78" i="3"/>
  <c r="J79" i="3"/>
  <c r="J77" i="3"/>
  <c r="J60" i="3"/>
  <c r="J61" i="3"/>
  <c r="J59" i="3"/>
  <c r="J43" i="3"/>
  <c r="J42" i="3"/>
  <c r="J41" i="3"/>
  <c r="J25" i="3"/>
  <c r="J24" i="3"/>
  <c r="J23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K388" i="3" l="1"/>
  <c r="K448" i="3"/>
  <c r="K424" i="3"/>
  <c r="K79" i="3"/>
  <c r="K223" i="3"/>
  <c r="K400" i="3"/>
  <c r="K412" i="3"/>
  <c r="K376" i="3"/>
  <c r="K151" i="3"/>
  <c r="K169" i="3"/>
  <c r="K115" i="3"/>
  <c r="K205" i="3"/>
  <c r="K61" i="3"/>
  <c r="K133" i="3"/>
  <c r="K7" i="3"/>
  <c r="K25" i="3"/>
  <c r="K43" i="3"/>
  <c r="K97" i="3"/>
  <c r="K187" i="3"/>
  <c r="G88" i="2"/>
  <c r="H88" i="2"/>
  <c r="I88" i="2"/>
  <c r="I86" i="2"/>
  <c r="I87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J88" i="2" l="1"/>
  <c r="J86" i="2"/>
  <c r="I100" i="2"/>
  <c r="H100" i="2"/>
  <c r="G100" i="2"/>
  <c r="I98" i="2"/>
  <c r="I99" i="2"/>
  <c r="J100" i="2" l="1"/>
  <c r="J98" i="2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I74" i="2" l="1"/>
  <c r="G76" i="2"/>
  <c r="I75" i="2"/>
  <c r="H76" i="2"/>
  <c r="I76" i="2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J76" i="2" l="1"/>
  <c r="J64" i="2"/>
  <c r="J62" i="2"/>
  <c r="J74" i="2"/>
  <c r="I231" i="2"/>
  <c r="I244" i="2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J206" i="2" l="1"/>
  <c r="J244" i="2"/>
  <c r="J242" i="2"/>
  <c r="I196" i="2"/>
  <c r="J220" i="2"/>
  <c r="J218" i="2"/>
  <c r="J230" i="2"/>
  <c r="J232" i="2"/>
  <c r="J208" i="2"/>
  <c r="G196" i="2"/>
  <c r="I194" i="2"/>
  <c r="I195" i="2"/>
  <c r="H196" i="2"/>
  <c r="I184" i="2"/>
  <c r="I182" i="2"/>
  <c r="I183" i="2"/>
  <c r="G184" i="2"/>
  <c r="H184" i="2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J194" i="2" l="1"/>
  <c r="J184" i="2"/>
  <c r="J182" i="2"/>
  <c r="J196" i="2"/>
  <c r="J172" i="2"/>
  <c r="J170" i="2"/>
  <c r="G148" i="2"/>
  <c r="G136" i="2"/>
  <c r="H124" i="2"/>
  <c r="I122" i="2"/>
  <c r="I146" i="2"/>
  <c r="I123" i="2"/>
  <c r="I124" i="2"/>
  <c r="G124" i="2"/>
  <c r="I147" i="2"/>
  <c r="H148" i="2"/>
  <c r="I148" i="2"/>
  <c r="I134" i="2"/>
  <c r="I135" i="2"/>
  <c r="H136" i="2"/>
  <c r="I136" i="2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J148" i="2" l="1"/>
  <c r="J146" i="2"/>
  <c r="I112" i="2"/>
  <c r="J136" i="2"/>
  <c r="J124" i="2"/>
  <c r="J122" i="2"/>
  <c r="I111" i="2"/>
  <c r="J134" i="2"/>
  <c r="H112" i="2"/>
  <c r="I110" i="2"/>
  <c r="G112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J110" i="2" l="1"/>
  <c r="J112" i="2"/>
  <c r="I159" i="2"/>
  <c r="I158" i="2"/>
  <c r="J362" i="3"/>
  <c r="J363" i="3"/>
  <c r="I51" i="2"/>
  <c r="I50" i="2"/>
  <c r="G52" i="2"/>
  <c r="I52" i="2"/>
  <c r="H52" i="2"/>
  <c r="J364" i="3"/>
  <c r="I160" i="2"/>
  <c r="G160" i="2"/>
  <c r="H160" i="2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K364" i="3" l="1"/>
  <c r="I27" i="2"/>
  <c r="J50" i="2"/>
  <c r="I39" i="2"/>
  <c r="J158" i="2"/>
  <c r="I2" i="2"/>
  <c r="I15" i="2"/>
  <c r="I14" i="2"/>
  <c r="I38" i="2"/>
  <c r="I26" i="2"/>
  <c r="I3" i="2"/>
  <c r="J52" i="2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I28" i="2" l="1"/>
  <c r="J26" i="2" s="1"/>
  <c r="I16" i="2"/>
  <c r="J14" i="2" s="1"/>
  <c r="I4" i="2"/>
  <c r="J2" i="2" s="1"/>
  <c r="I40" i="2" l="1"/>
  <c r="J38" i="2" s="1"/>
  <c r="G16" i="2" l="1"/>
  <c r="H16" i="2"/>
  <c r="G4" i="2"/>
  <c r="G28" i="2"/>
  <c r="H4" i="2"/>
  <c r="H28" i="2"/>
  <c r="G40" i="2"/>
  <c r="H40" i="2"/>
  <c r="J16" i="2" l="1"/>
  <c r="J40" i="2"/>
  <c r="J4" i="2"/>
  <c r="J28" i="2"/>
</calcChain>
</file>

<file path=xl/sharedStrings.xml><?xml version="1.0" encoding="utf-8"?>
<sst xmlns="http://schemas.openxmlformats.org/spreadsheetml/2006/main" count="2139" uniqueCount="46">
  <si>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</si>
  <si>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</si>
  <si>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</si>
  <si>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</si>
  <si>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</si>
  <si>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</si>
  <si>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</si>
  <si>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</si>
  <si>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</si>
  <si>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</si>
  <si>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</si>
  <si>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</si>
  <si>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</si>
  <si>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</si>
  <si>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</si>
  <si>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</si>
  <si>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</si>
  <si>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</si>
  <si>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</si>
  <si>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</si>
  <si>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</si>
  <si>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</si>
  <si>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</si>
  <si>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</si>
  <si>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</si>
  <si>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</si>
  <si>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</si>
  <si>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</si>
  <si>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</si>
  <si>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</si>
  <si>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</si>
  <si>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</si>
  <si>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</si>
  <si>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</si>
  <si>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</si>
  <si>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</si>
  <si>
    <t>BN 15 min</t>
  </si>
  <si>
    <t>N 15 min</t>
  </si>
  <si>
    <t>Supertrend 10Ex3</t>
  </si>
  <si>
    <t>Supertrend 10Wx3</t>
  </si>
  <si>
    <t>Supertrend 10Ex3,TrailSLinSystem</t>
  </si>
  <si>
    <t>5x13EMA, SLx13+MACD,TrailSLinSystem</t>
  </si>
  <si>
    <t>SuperTrend 29Ex5.5</t>
  </si>
  <si>
    <t>SuperTrend 29Ex5.5,TrailSLinSystem</t>
  </si>
  <si>
    <t>SuperTrend 35Ex5.25</t>
  </si>
  <si>
    <t>SuperTrend 35Ex5.25,TrailSLinSystem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</si>
</sst>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R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higher_time_format_tre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12_26_same_time_format_tre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higher_time_format_tre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macd_5_13_same_time_format_tre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wx3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10ex3_trail_SL_in_system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29ex5_5_trail_SL_in_system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ema_slop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supertrend35ex5_25_trail_SL_in_syste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13ema_slope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5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SL13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5_trail_SL_in_syste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un_5x13crossover_indicator_SL13_trail_SL_in_syste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R"/>
    </sheetNames>
    <sheetDataSet>
      <sheetData sheetId="0">
        <row r="1">
          <cell r="A1">
            <v>46181.63</v>
          </cell>
          <cell r="B1">
            <v>37674.035000000003</v>
          </cell>
          <cell r="C1">
            <v>47957.599999999999</v>
          </cell>
          <cell r="D1">
            <v>47416.44</v>
          </cell>
          <cell r="E1">
            <v>61282.883000000002</v>
          </cell>
          <cell r="F1">
            <v>51913.89</v>
          </cell>
          <cell r="G1">
            <v>40689.445</v>
          </cell>
          <cell r="H1">
            <v>60704.843999999997</v>
          </cell>
          <cell r="I1">
            <v>68382.914000000004</v>
          </cell>
        </row>
        <row r="2">
          <cell r="A2">
            <v>-40565.597999999998</v>
          </cell>
          <cell r="B2">
            <v>-38029.906000000003</v>
          </cell>
          <cell r="C2">
            <v>-45394.766000000003</v>
          </cell>
          <cell r="D2">
            <v>-45096.008000000002</v>
          </cell>
          <cell r="E2">
            <v>-56499.18</v>
          </cell>
          <cell r="F2">
            <v>-52993.33</v>
          </cell>
          <cell r="G2">
            <v>-49404.745999999999</v>
          </cell>
          <cell r="H2">
            <v>-66164.78</v>
          </cell>
          <cell r="I2">
            <v>-74548.149999999994</v>
          </cell>
        </row>
        <row r="3">
          <cell r="A3">
            <v>5616.0635000000002</v>
          </cell>
          <cell r="B3">
            <v>-355.88965000000002</v>
          </cell>
          <cell r="C3">
            <v>2562.8145</v>
          </cell>
          <cell r="D3">
            <v>2320.4355</v>
          </cell>
          <cell r="E3">
            <v>4783.76</v>
          </cell>
          <cell r="F3">
            <v>-1079.498</v>
          </cell>
          <cell r="G3">
            <v>-8715.2749999999996</v>
          </cell>
          <cell r="H3">
            <v>-5459.9354999999996</v>
          </cell>
          <cell r="I3">
            <v>-6165.3010000000004</v>
          </cell>
        </row>
        <row r="7">
          <cell r="A7">
            <v>26939.153999999999</v>
          </cell>
          <cell r="B7">
            <v>22062.59</v>
          </cell>
          <cell r="C7">
            <v>27841.23</v>
          </cell>
          <cell r="D7">
            <v>26738.706999999999</v>
          </cell>
          <cell r="E7">
            <v>34454.483999999997</v>
          </cell>
          <cell r="F7">
            <v>31908.706999999999</v>
          </cell>
          <cell r="G7">
            <v>25862.030999999999</v>
          </cell>
          <cell r="H7">
            <v>38112.15</v>
          </cell>
          <cell r="I7">
            <v>41362.105000000003</v>
          </cell>
        </row>
        <row r="8">
          <cell r="A8">
            <v>-25278.84</v>
          </cell>
          <cell r="B8">
            <v>-23931.52</v>
          </cell>
          <cell r="C8">
            <v>-29198.023000000001</v>
          </cell>
          <cell r="D8">
            <v>-25811.383000000002</v>
          </cell>
          <cell r="E8">
            <v>-33603.67</v>
          </cell>
          <cell r="F8">
            <v>-29426.004000000001</v>
          </cell>
          <cell r="G8">
            <v>-25286.6</v>
          </cell>
          <cell r="H8">
            <v>-31968.771000000001</v>
          </cell>
          <cell r="I8">
            <v>-38154.75</v>
          </cell>
        </row>
        <row r="9">
          <cell r="A9">
            <v>1660.3115</v>
          </cell>
          <cell r="B9">
            <v>-1868.9286999999999</v>
          </cell>
          <cell r="C9">
            <v>-1356.8018</v>
          </cell>
          <cell r="D9">
            <v>927.3252</v>
          </cell>
          <cell r="E9">
            <v>850.81835999999998</v>
          </cell>
          <cell r="F9">
            <v>2482.7031000000002</v>
          </cell>
          <cell r="G9">
            <v>575.43164000000002</v>
          </cell>
          <cell r="H9">
            <v>6143.3810000000003</v>
          </cell>
          <cell r="I9">
            <v>3207.3476999999998</v>
          </cell>
        </row>
        <row r="13">
          <cell r="A13">
            <v>11570.851000000001</v>
          </cell>
          <cell r="B13">
            <v>10286.449000000001</v>
          </cell>
          <cell r="C13">
            <v>13181.598</v>
          </cell>
          <cell r="D13">
            <v>12650.45</v>
          </cell>
          <cell r="E13">
            <v>17015.451000000001</v>
          </cell>
          <cell r="F13">
            <v>15186.299000000001</v>
          </cell>
          <cell r="G13">
            <v>13812</v>
          </cell>
          <cell r="H13">
            <v>16410.509999999998</v>
          </cell>
          <cell r="I13">
            <v>19000.596000000001</v>
          </cell>
        </row>
        <row r="14">
          <cell r="A14">
            <v>-10721.196</v>
          </cell>
          <cell r="B14">
            <v>-9463.5550000000003</v>
          </cell>
          <cell r="C14">
            <v>-12638.647999999999</v>
          </cell>
          <cell r="D14">
            <v>-10429.101000000001</v>
          </cell>
          <cell r="E14">
            <v>-13466.097</v>
          </cell>
          <cell r="F14">
            <v>-10111.950999999999</v>
          </cell>
          <cell r="G14">
            <v>-9619.5470000000005</v>
          </cell>
          <cell r="H14">
            <v>-13660.641</v>
          </cell>
          <cell r="I14">
            <v>-16862.903999999999</v>
          </cell>
        </row>
        <row r="15">
          <cell r="A15">
            <v>849.65430000000003</v>
          </cell>
          <cell r="B15">
            <v>822.89453000000003</v>
          </cell>
          <cell r="C15">
            <v>542.94920000000002</v>
          </cell>
          <cell r="D15">
            <v>2221.3496</v>
          </cell>
          <cell r="E15">
            <v>3549.3555000000001</v>
          </cell>
          <cell r="F15">
            <v>5074.3477000000003</v>
          </cell>
          <cell r="G15">
            <v>4192.4530000000004</v>
          </cell>
          <cell r="H15">
            <v>2749.8690999999999</v>
          </cell>
          <cell r="I15">
            <v>2137.6914000000002</v>
          </cell>
        </row>
        <row r="19">
          <cell r="A19">
            <v>18516.296999999999</v>
          </cell>
          <cell r="B19">
            <v>12440.857</v>
          </cell>
          <cell r="C19">
            <v>14888.052</v>
          </cell>
          <cell r="D19">
            <v>14042.194</v>
          </cell>
          <cell r="E19">
            <v>20488.776999999998</v>
          </cell>
          <cell r="F19">
            <v>16973.504000000001</v>
          </cell>
          <cell r="G19">
            <v>13369.781999999999</v>
          </cell>
          <cell r="H19">
            <v>20998.59</v>
          </cell>
          <cell r="I19">
            <v>20018.851999999999</v>
          </cell>
        </row>
        <row r="20">
          <cell r="A20">
            <v>-16415.809000000001</v>
          </cell>
          <cell r="B20">
            <v>-13864.43</v>
          </cell>
          <cell r="C20">
            <v>-14670.73</v>
          </cell>
          <cell r="D20">
            <v>-15944.995000000001</v>
          </cell>
          <cell r="E20">
            <v>-18320.063999999998</v>
          </cell>
          <cell r="F20">
            <v>-18009.451000000001</v>
          </cell>
          <cell r="G20">
            <v>-15977.528</v>
          </cell>
          <cell r="H20">
            <v>-21504.28</v>
          </cell>
          <cell r="I20">
            <v>-21263.555</v>
          </cell>
        </row>
        <row r="21">
          <cell r="A21">
            <v>2100.4848999999999</v>
          </cell>
          <cell r="B21">
            <v>-1423.5498</v>
          </cell>
          <cell r="C21">
            <v>217.30273</v>
          </cell>
          <cell r="D21">
            <v>-1902.7998</v>
          </cell>
          <cell r="E21">
            <v>2168.6992</v>
          </cell>
          <cell r="F21">
            <v>-1035.9492</v>
          </cell>
          <cell r="G21">
            <v>-2607.7449999999999</v>
          </cell>
          <cell r="H21">
            <v>-505.71093999999999</v>
          </cell>
          <cell r="I21">
            <v>-1244.6875</v>
          </cell>
        </row>
        <row r="25">
          <cell r="A25">
            <v>10524.599</v>
          </cell>
          <cell r="B25">
            <v>7121.4507000000003</v>
          </cell>
          <cell r="C25">
            <v>8512</v>
          </cell>
          <cell r="D25">
            <v>8441.3979999999992</v>
          </cell>
          <cell r="E25">
            <v>11550.004999999999</v>
          </cell>
          <cell r="F25">
            <v>11005.902</v>
          </cell>
          <cell r="G25">
            <v>8192.902</v>
          </cell>
          <cell r="H25">
            <v>13252.201999999999</v>
          </cell>
          <cell r="I25">
            <v>12087.755999999999</v>
          </cell>
        </row>
        <row r="26">
          <cell r="A26">
            <v>-10082.703</v>
          </cell>
          <cell r="B26">
            <v>-8353.4</v>
          </cell>
          <cell r="C26">
            <v>-9907.6</v>
          </cell>
          <cell r="D26">
            <v>-9208.3850000000002</v>
          </cell>
          <cell r="E26">
            <v>-11724.91</v>
          </cell>
          <cell r="F26">
            <v>-10217.718000000001</v>
          </cell>
          <cell r="G26">
            <v>-7996.9530000000004</v>
          </cell>
          <cell r="H26">
            <v>-11036.494000000001</v>
          </cell>
          <cell r="I26">
            <v>-11586.89</v>
          </cell>
        </row>
        <row r="27">
          <cell r="A27">
            <v>441.89452999999997</v>
          </cell>
          <cell r="B27">
            <v>-1231.9521</v>
          </cell>
          <cell r="C27">
            <v>-1395.6006</v>
          </cell>
          <cell r="D27">
            <v>-766.98829999999998</v>
          </cell>
          <cell r="E27">
            <v>-174.91211000000001</v>
          </cell>
          <cell r="F27">
            <v>788.18359999999996</v>
          </cell>
          <cell r="G27">
            <v>195.94922</v>
          </cell>
          <cell r="H27">
            <v>2215.7080000000001</v>
          </cell>
          <cell r="I27">
            <v>500.86619999999999</v>
          </cell>
        </row>
        <row r="31">
          <cell r="A31">
            <v>4954.098</v>
          </cell>
          <cell r="B31">
            <v>3325.2997999999998</v>
          </cell>
          <cell r="C31">
            <v>4361.201</v>
          </cell>
          <cell r="D31">
            <v>4460.2524000000003</v>
          </cell>
          <cell r="E31">
            <v>5831.9560000000001</v>
          </cell>
          <cell r="F31">
            <v>4150.8019999999997</v>
          </cell>
          <cell r="G31">
            <v>4251.7505000000001</v>
          </cell>
          <cell r="H31">
            <v>5807.3505999999998</v>
          </cell>
          <cell r="I31">
            <v>5385.3495999999996</v>
          </cell>
        </row>
        <row r="32">
          <cell r="A32">
            <v>-3641.0502999999999</v>
          </cell>
          <cell r="B32">
            <v>-3636.8506000000002</v>
          </cell>
          <cell r="C32">
            <v>-3100.4969999999998</v>
          </cell>
          <cell r="D32">
            <v>-2482.4976000000001</v>
          </cell>
          <cell r="E32">
            <v>-4432.299</v>
          </cell>
          <cell r="F32">
            <v>-5527.1</v>
          </cell>
          <cell r="G32">
            <v>-2982.3008</v>
          </cell>
          <cell r="H32">
            <v>-4735.5020000000004</v>
          </cell>
          <cell r="I32">
            <v>-4682.1570000000002</v>
          </cell>
        </row>
        <row r="33">
          <cell r="A33">
            <v>1313.0479</v>
          </cell>
          <cell r="B33">
            <v>-311.55077999999997</v>
          </cell>
          <cell r="C33">
            <v>1260.7040999999999</v>
          </cell>
          <cell r="D33">
            <v>1977.7548999999999</v>
          </cell>
          <cell r="E33">
            <v>1399.6572000000001</v>
          </cell>
          <cell r="F33">
            <v>-1376.2982999999999</v>
          </cell>
          <cell r="G33">
            <v>1269.4496999999999</v>
          </cell>
          <cell r="H33">
            <v>1071.8486</v>
          </cell>
          <cell r="I33">
            <v>703.19240000000002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higher_time_"/>
    </sheetNames>
    <sheetDataSet>
      <sheetData sheetId="0">
        <row r="1">
          <cell r="A1">
            <v>20639.238000000001</v>
          </cell>
          <cell r="B1">
            <v>16557.055</v>
          </cell>
          <cell r="C1">
            <v>23624.45</v>
          </cell>
          <cell r="D1">
            <v>22652.71</v>
          </cell>
          <cell r="E1">
            <v>25852.294999999998</v>
          </cell>
          <cell r="F1">
            <v>22384.544999999998</v>
          </cell>
          <cell r="G1">
            <v>19904.335999999999</v>
          </cell>
          <cell r="H1">
            <v>30197.701000000001</v>
          </cell>
          <cell r="I1">
            <v>34364.639999999999</v>
          </cell>
        </row>
        <row r="2">
          <cell r="A2">
            <v>-17166.440999999999</v>
          </cell>
          <cell r="B2">
            <v>-14340.9</v>
          </cell>
          <cell r="C2">
            <v>-16256.203</v>
          </cell>
          <cell r="D2">
            <v>-14899.1</v>
          </cell>
          <cell r="E2">
            <v>-22166.15</v>
          </cell>
          <cell r="F2">
            <v>-22430.77</v>
          </cell>
          <cell r="G2">
            <v>-17217.326000000001</v>
          </cell>
          <cell r="H2">
            <v>-20192.258000000002</v>
          </cell>
          <cell r="I2">
            <v>-23355.54</v>
          </cell>
        </row>
        <row r="3">
          <cell r="A3">
            <v>3472.7997999999998</v>
          </cell>
          <cell r="B3">
            <v>2216.1543000000001</v>
          </cell>
          <cell r="C3">
            <v>7368.2539999999999</v>
          </cell>
          <cell r="D3">
            <v>7753.6054999999997</v>
          </cell>
          <cell r="E3">
            <v>3686.1484</v>
          </cell>
          <cell r="F3">
            <v>-46.222656000000001</v>
          </cell>
          <cell r="G3">
            <v>2687.0097999999998</v>
          </cell>
          <cell r="H3">
            <v>10005.442999999999</v>
          </cell>
          <cell r="I3">
            <v>11009.105</v>
          </cell>
        </row>
        <row r="7">
          <cell r="A7">
            <v>7813.451</v>
          </cell>
          <cell r="B7">
            <v>7423.95</v>
          </cell>
          <cell r="C7">
            <v>7116.4520000000002</v>
          </cell>
          <cell r="D7">
            <v>8764.9959999999992</v>
          </cell>
          <cell r="E7">
            <v>11435.742</v>
          </cell>
          <cell r="F7">
            <v>10398.098</v>
          </cell>
          <cell r="G7">
            <v>9154.848</v>
          </cell>
          <cell r="H7">
            <v>9643.2950000000001</v>
          </cell>
          <cell r="I7">
            <v>13065.348</v>
          </cell>
        </row>
        <row r="8">
          <cell r="A8">
            <v>-7037.4462999999996</v>
          </cell>
          <cell r="B8">
            <v>-5138.0029999999997</v>
          </cell>
          <cell r="C8">
            <v>-9524.2990000000009</v>
          </cell>
          <cell r="D8">
            <v>-8499.3520000000008</v>
          </cell>
          <cell r="E8">
            <v>-9243.107</v>
          </cell>
          <cell r="F8">
            <v>-8217.4470000000001</v>
          </cell>
          <cell r="G8">
            <v>-7316.9080000000004</v>
          </cell>
          <cell r="H8">
            <v>-11832.615</v>
          </cell>
          <cell r="I8">
            <v>-11213.396000000001</v>
          </cell>
        </row>
        <row r="9">
          <cell r="A9">
            <v>776.00490000000002</v>
          </cell>
          <cell r="B9">
            <v>2285.9472999999998</v>
          </cell>
          <cell r="C9">
            <v>-2407.8467000000001</v>
          </cell>
          <cell r="D9">
            <v>265.64452999999997</v>
          </cell>
          <cell r="E9">
            <v>2192.6347999999998</v>
          </cell>
          <cell r="F9">
            <v>2180.6504</v>
          </cell>
          <cell r="G9">
            <v>1837.9395</v>
          </cell>
          <cell r="H9">
            <v>-2189.3202999999999</v>
          </cell>
          <cell r="I9">
            <v>1851.9512</v>
          </cell>
        </row>
        <row r="13">
          <cell r="A13">
            <v>1446.75</v>
          </cell>
          <cell r="B13">
            <v>2514.1006000000002</v>
          </cell>
          <cell r="C13">
            <v>5615.7</v>
          </cell>
          <cell r="D13">
            <v>5757.8495999999996</v>
          </cell>
          <cell r="E13">
            <v>2213.3008</v>
          </cell>
          <cell r="F13">
            <v>3800.7968999999998</v>
          </cell>
          <cell r="G13">
            <v>3864.1523000000002</v>
          </cell>
          <cell r="H13">
            <v>7444.2049999999999</v>
          </cell>
          <cell r="I13">
            <v>8829.4490000000005</v>
          </cell>
        </row>
        <row r="14">
          <cell r="A14">
            <v>-2903.5996</v>
          </cell>
          <cell r="B14">
            <v>-1484.7002</v>
          </cell>
          <cell r="C14">
            <v>-4168.5995999999996</v>
          </cell>
          <cell r="D14">
            <v>-2795.9502000000002</v>
          </cell>
          <cell r="E14">
            <v>-10831.453</v>
          </cell>
          <cell r="F14">
            <v>-6921.2479999999996</v>
          </cell>
          <cell r="G14">
            <v>-5870.8010000000004</v>
          </cell>
          <cell r="H14">
            <v>-4432.8964999999998</v>
          </cell>
          <cell r="I14">
            <v>-3790.6016</v>
          </cell>
        </row>
        <row r="15">
          <cell r="A15">
            <v>-1456.8496</v>
          </cell>
          <cell r="B15">
            <v>1029.4004</v>
          </cell>
          <cell r="C15">
            <v>1447.1006</v>
          </cell>
          <cell r="D15">
            <v>2961.8993999999998</v>
          </cell>
          <cell r="E15">
            <v>-8618.152</v>
          </cell>
          <cell r="F15">
            <v>-3120.4512</v>
          </cell>
          <cell r="G15">
            <v>-2006.6484</v>
          </cell>
          <cell r="H15">
            <v>3011.3085999999998</v>
          </cell>
          <cell r="I15">
            <v>5038.8477000000003</v>
          </cell>
        </row>
        <row r="19">
          <cell r="A19">
            <v>7909.2470000000003</v>
          </cell>
          <cell r="B19">
            <v>5495.75</v>
          </cell>
          <cell r="C19">
            <v>7065.1480000000001</v>
          </cell>
          <cell r="D19">
            <v>6498.5519999999997</v>
          </cell>
          <cell r="E19">
            <v>8604.8080000000009</v>
          </cell>
          <cell r="F19">
            <v>8203.35</v>
          </cell>
          <cell r="G19">
            <v>5876.5977000000003</v>
          </cell>
          <cell r="H19">
            <v>9174.4950000000008</v>
          </cell>
          <cell r="I19">
            <v>9770.2960000000003</v>
          </cell>
        </row>
        <row r="20">
          <cell r="A20">
            <v>-6930.5986000000003</v>
          </cell>
          <cell r="B20">
            <v>-5078.7964000000002</v>
          </cell>
          <cell r="C20">
            <v>-5856.05</v>
          </cell>
          <cell r="D20">
            <v>-6137.4535999999998</v>
          </cell>
          <cell r="E20">
            <v>-7235.5977000000003</v>
          </cell>
          <cell r="F20">
            <v>-7467.8402999999998</v>
          </cell>
          <cell r="G20">
            <v>-6122.6962999999996</v>
          </cell>
          <cell r="H20">
            <v>-8748.3449999999993</v>
          </cell>
          <cell r="I20">
            <v>-7193.0910000000003</v>
          </cell>
        </row>
        <row r="21">
          <cell r="A21">
            <v>978.64844000000005</v>
          </cell>
          <cell r="B21">
            <v>416.95359999999999</v>
          </cell>
          <cell r="C21">
            <v>1209.0980999999999</v>
          </cell>
          <cell r="D21">
            <v>361.09814</v>
          </cell>
          <cell r="E21">
            <v>1369.21</v>
          </cell>
          <cell r="F21">
            <v>735.50879999999995</v>
          </cell>
          <cell r="G21">
            <v>-246.09863000000001</v>
          </cell>
          <cell r="H21">
            <v>426.15039999999999</v>
          </cell>
          <cell r="I21">
            <v>2577.2049999999999</v>
          </cell>
        </row>
        <row r="25">
          <cell r="A25">
            <v>3627.3989999999999</v>
          </cell>
          <cell r="B25">
            <v>2514.15</v>
          </cell>
          <cell r="C25">
            <v>2758.0493000000001</v>
          </cell>
          <cell r="D25">
            <v>2680.4497000000001</v>
          </cell>
          <cell r="E25">
            <v>4196.2</v>
          </cell>
          <cell r="F25">
            <v>3614.5488</v>
          </cell>
          <cell r="G25">
            <v>2885.2979</v>
          </cell>
          <cell r="H25">
            <v>4032.0985999999998</v>
          </cell>
          <cell r="I25">
            <v>3026.5956999999999</v>
          </cell>
        </row>
        <row r="26">
          <cell r="A26">
            <v>-2680.4014000000002</v>
          </cell>
          <cell r="B26">
            <v>-2673.1010000000001</v>
          </cell>
          <cell r="C26">
            <v>-2954.5522000000001</v>
          </cell>
          <cell r="D26">
            <v>-3304.4512</v>
          </cell>
          <cell r="E26">
            <v>-3690.2017000000001</v>
          </cell>
          <cell r="F26">
            <v>-3647.2982999999999</v>
          </cell>
          <cell r="G26">
            <v>-2335.7530000000002</v>
          </cell>
          <cell r="H26">
            <v>-3772.5956999999999</v>
          </cell>
          <cell r="I26">
            <v>-4057.4580000000001</v>
          </cell>
        </row>
        <row r="27">
          <cell r="A27">
            <v>946.99756000000002</v>
          </cell>
          <cell r="B27">
            <v>-158.95116999999999</v>
          </cell>
          <cell r="C27">
            <v>-196.50292999999999</v>
          </cell>
          <cell r="D27">
            <v>-624.00145999999995</v>
          </cell>
          <cell r="E27">
            <v>505.99853999999999</v>
          </cell>
          <cell r="F27">
            <v>-32.749510000000001</v>
          </cell>
          <cell r="G27">
            <v>549.54489999999998</v>
          </cell>
          <cell r="H27">
            <v>259.50292999999999</v>
          </cell>
          <cell r="I27">
            <v>-1030.8623</v>
          </cell>
        </row>
        <row r="31">
          <cell r="A31">
            <v>954.20069999999998</v>
          </cell>
          <cell r="B31">
            <v>842.8999</v>
          </cell>
          <cell r="C31">
            <v>721.19970000000001</v>
          </cell>
          <cell r="D31">
            <v>1519</v>
          </cell>
          <cell r="E31">
            <v>1114.4507000000001</v>
          </cell>
          <cell r="F31">
            <v>1278.0498</v>
          </cell>
          <cell r="G31">
            <v>1129.5</v>
          </cell>
          <cell r="H31">
            <v>2043.3008</v>
          </cell>
          <cell r="I31">
            <v>3151.2988</v>
          </cell>
        </row>
        <row r="32">
          <cell r="A32">
            <v>-1195.2998</v>
          </cell>
          <cell r="B32">
            <v>-667.49900000000002</v>
          </cell>
          <cell r="C32">
            <v>-849.8501</v>
          </cell>
          <cell r="D32">
            <v>-1768.4492</v>
          </cell>
          <cell r="E32">
            <v>-2216.5518000000002</v>
          </cell>
          <cell r="F32">
            <v>-2912.2006999999999</v>
          </cell>
          <cell r="G32">
            <v>-2832.2489999999998</v>
          </cell>
          <cell r="H32">
            <v>-546.10059999999999</v>
          </cell>
          <cell r="I32">
            <v>-1349.4502</v>
          </cell>
        </row>
        <row r="33">
          <cell r="A33">
            <v>-241.09912</v>
          </cell>
          <cell r="B33">
            <v>175.40088</v>
          </cell>
          <cell r="C33">
            <v>-128.65038999999999</v>
          </cell>
          <cell r="D33">
            <v>-249.44922</v>
          </cell>
          <cell r="E33">
            <v>-1102.1011000000001</v>
          </cell>
          <cell r="F33">
            <v>-1634.1509000000001</v>
          </cell>
          <cell r="G33">
            <v>-1702.749</v>
          </cell>
          <cell r="H33">
            <v>1497.2002</v>
          </cell>
          <cell r="I33">
            <v>1801.8486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12_26_same_time_fo"/>
    </sheetNames>
    <sheetDataSet>
      <sheetData sheetId="0">
        <row r="1">
          <cell r="A1">
            <v>26872.543000000001</v>
          </cell>
          <cell r="B1">
            <v>23296.85</v>
          </cell>
          <cell r="C1">
            <v>27380.241999999998</v>
          </cell>
          <cell r="D1">
            <v>28321.88</v>
          </cell>
          <cell r="E1">
            <v>34254.29</v>
          </cell>
          <cell r="F1">
            <v>32677.294999999998</v>
          </cell>
          <cell r="G1">
            <v>26946.812000000002</v>
          </cell>
          <cell r="H1">
            <v>39401.14</v>
          </cell>
          <cell r="I1">
            <v>43475.733999999997</v>
          </cell>
        </row>
        <row r="2">
          <cell r="A2">
            <v>-25714.723000000002</v>
          </cell>
          <cell r="B2">
            <v>-22267.004000000001</v>
          </cell>
          <cell r="C2">
            <v>-27568.333999999999</v>
          </cell>
          <cell r="D2">
            <v>-23609.766</v>
          </cell>
          <cell r="E2">
            <v>-34071.906000000003</v>
          </cell>
          <cell r="F2">
            <v>-27378.153999999999</v>
          </cell>
          <cell r="G2">
            <v>-25695.574000000001</v>
          </cell>
          <cell r="H2">
            <v>-32875.116999999998</v>
          </cell>
          <cell r="I2">
            <v>-36052.663999999997</v>
          </cell>
        </row>
        <row r="3">
          <cell r="A3">
            <v>1157.8076000000001</v>
          </cell>
          <cell r="B3">
            <v>1029.8544999999999</v>
          </cell>
          <cell r="C3">
            <v>-188.07812000000001</v>
          </cell>
          <cell r="D3">
            <v>4712.1189999999997</v>
          </cell>
          <cell r="E3">
            <v>182.38477</v>
          </cell>
          <cell r="F3">
            <v>5299.1405999999997</v>
          </cell>
          <cell r="G3">
            <v>1251.2383</v>
          </cell>
          <cell r="H3">
            <v>6526.0214999999998</v>
          </cell>
          <cell r="I3">
            <v>7423.0739999999996</v>
          </cell>
        </row>
        <row r="7">
          <cell r="A7">
            <v>16014.706</v>
          </cell>
          <cell r="B7">
            <v>13553</v>
          </cell>
          <cell r="C7">
            <v>19809.713</v>
          </cell>
          <cell r="D7">
            <v>19321.305</v>
          </cell>
          <cell r="E7">
            <v>21156.044999999998</v>
          </cell>
          <cell r="F7">
            <v>18133.111000000001</v>
          </cell>
          <cell r="G7">
            <v>15942.953</v>
          </cell>
          <cell r="H7">
            <v>23970.05</v>
          </cell>
          <cell r="I7">
            <v>26491.405999999999</v>
          </cell>
        </row>
        <row r="8">
          <cell r="A8">
            <v>-15896.699000000001</v>
          </cell>
          <cell r="B8">
            <v>-11340.656999999999</v>
          </cell>
          <cell r="C8">
            <v>-14012.341</v>
          </cell>
          <cell r="D8">
            <v>-12088.791999999999</v>
          </cell>
          <cell r="E8">
            <v>-20402.668000000001</v>
          </cell>
          <cell r="F8">
            <v>-20451.107</v>
          </cell>
          <cell r="G8">
            <v>-12092.975</v>
          </cell>
          <cell r="H8">
            <v>-15890.880999999999</v>
          </cell>
          <cell r="I8">
            <v>-22557.293000000001</v>
          </cell>
        </row>
        <row r="9">
          <cell r="A9">
            <v>118.00683600000001</v>
          </cell>
          <cell r="B9">
            <v>2212.3438000000001</v>
          </cell>
          <cell r="C9">
            <v>5797.3649999999998</v>
          </cell>
          <cell r="D9">
            <v>7232.5127000000002</v>
          </cell>
          <cell r="E9">
            <v>753.37694999999997</v>
          </cell>
          <cell r="F9">
            <v>-2317.9960000000001</v>
          </cell>
          <cell r="G9">
            <v>3849.9785000000002</v>
          </cell>
          <cell r="H9">
            <v>8079.17</v>
          </cell>
          <cell r="I9">
            <v>3934.1133</v>
          </cell>
        </row>
        <row r="13">
          <cell r="A13">
            <v>6528.6989999999996</v>
          </cell>
          <cell r="B13">
            <v>4500.3477000000003</v>
          </cell>
          <cell r="C13">
            <v>7000.05</v>
          </cell>
          <cell r="D13">
            <v>5995.3984</v>
          </cell>
          <cell r="E13">
            <v>6676.9960000000001</v>
          </cell>
          <cell r="F13">
            <v>8222.0509999999995</v>
          </cell>
          <cell r="G13">
            <v>6906.951</v>
          </cell>
          <cell r="H13">
            <v>8944.9490000000005</v>
          </cell>
          <cell r="I13">
            <v>9031.3960000000006</v>
          </cell>
        </row>
        <row r="14">
          <cell r="A14">
            <v>-3958.2530000000002</v>
          </cell>
          <cell r="B14">
            <v>-6777.3545000000004</v>
          </cell>
          <cell r="C14">
            <v>-8317.9989999999998</v>
          </cell>
          <cell r="D14">
            <v>-7314.5956999999999</v>
          </cell>
          <cell r="E14">
            <v>-7639.8027000000002</v>
          </cell>
          <cell r="F14">
            <v>-4101.3477000000003</v>
          </cell>
          <cell r="G14">
            <v>-6266.6989999999996</v>
          </cell>
          <cell r="H14">
            <v>-8617.4529999999995</v>
          </cell>
          <cell r="I14">
            <v>-17562.653999999999</v>
          </cell>
        </row>
        <row r="15">
          <cell r="A15">
            <v>2570.4463000000001</v>
          </cell>
          <cell r="B15">
            <v>-2277.0068000000001</v>
          </cell>
          <cell r="C15">
            <v>-1317.9492</v>
          </cell>
          <cell r="D15">
            <v>-1319.1973</v>
          </cell>
          <cell r="E15">
            <v>-962.80664000000002</v>
          </cell>
          <cell r="F15">
            <v>4120.7030000000004</v>
          </cell>
          <cell r="G15">
            <v>640.25194999999997</v>
          </cell>
          <cell r="H15">
            <v>327.49610000000001</v>
          </cell>
          <cell r="I15">
            <v>-8531.2579999999998</v>
          </cell>
        </row>
        <row r="19">
          <cell r="A19">
            <v>10272.1875</v>
          </cell>
          <cell r="B19">
            <v>7658.4949999999999</v>
          </cell>
          <cell r="C19">
            <v>8529.7070000000003</v>
          </cell>
          <cell r="D19">
            <v>9104.8529999999992</v>
          </cell>
          <cell r="E19">
            <v>11093.402</v>
          </cell>
          <cell r="F19">
            <v>10464.742</v>
          </cell>
          <cell r="G19">
            <v>8559.4470000000001</v>
          </cell>
          <cell r="H19">
            <v>12740.759</v>
          </cell>
          <cell r="I19">
            <v>11474.404</v>
          </cell>
        </row>
        <row r="20">
          <cell r="A20">
            <v>-10009.607</v>
          </cell>
          <cell r="B20">
            <v>-7185.4449999999997</v>
          </cell>
          <cell r="C20">
            <v>-9043.5490000000009</v>
          </cell>
          <cell r="D20">
            <v>-7885.4956000000002</v>
          </cell>
          <cell r="E20">
            <v>-11296.050999999999</v>
          </cell>
          <cell r="F20">
            <v>-9763.3544999999995</v>
          </cell>
          <cell r="G20">
            <v>-7643.7695000000003</v>
          </cell>
          <cell r="H20">
            <v>-11249.877</v>
          </cell>
          <cell r="I20">
            <v>-12267.291999999999</v>
          </cell>
        </row>
        <row r="21">
          <cell r="A21">
            <v>262.58690000000001</v>
          </cell>
          <cell r="B21">
            <v>473.05029999999999</v>
          </cell>
          <cell r="C21">
            <v>-513.84375</v>
          </cell>
          <cell r="D21">
            <v>1219.3563999999999</v>
          </cell>
          <cell r="E21">
            <v>-202.64746</v>
          </cell>
          <cell r="F21">
            <v>701.39110000000005</v>
          </cell>
          <cell r="G21">
            <v>915.67819999999995</v>
          </cell>
          <cell r="H21">
            <v>1490.8818000000001</v>
          </cell>
          <cell r="I21">
            <v>-792.8877</v>
          </cell>
        </row>
        <row r="25">
          <cell r="A25">
            <v>6189.0522000000001</v>
          </cell>
          <cell r="B25">
            <v>4115.2484999999997</v>
          </cell>
          <cell r="C25">
            <v>6179.3</v>
          </cell>
          <cell r="D25">
            <v>5891.5537000000004</v>
          </cell>
          <cell r="E25">
            <v>7103.4009999999998</v>
          </cell>
          <cell r="F25">
            <v>7148.7494999999999</v>
          </cell>
          <cell r="G25">
            <v>4993.0460000000003</v>
          </cell>
          <cell r="H25">
            <v>8397.4969999999994</v>
          </cell>
          <cell r="I25">
            <v>7657.0977000000003</v>
          </cell>
        </row>
        <row r="26">
          <cell r="A26">
            <v>-5790.893</v>
          </cell>
          <cell r="B26">
            <v>-4675.3519999999999</v>
          </cell>
          <cell r="C26">
            <v>-5295.8969999999999</v>
          </cell>
          <cell r="D26">
            <v>-4750.0464000000002</v>
          </cell>
          <cell r="E26">
            <v>-6550.4966000000004</v>
          </cell>
          <cell r="F26">
            <v>-4815.9030000000002</v>
          </cell>
          <cell r="G26">
            <v>-4206.5060000000003</v>
          </cell>
          <cell r="H26">
            <v>-7074.5469999999996</v>
          </cell>
          <cell r="I26">
            <v>-6696.6989999999996</v>
          </cell>
        </row>
        <row r="27">
          <cell r="A27">
            <v>398.15917999999999</v>
          </cell>
          <cell r="B27">
            <v>-560.10350000000005</v>
          </cell>
          <cell r="C27">
            <v>883.40282999999999</v>
          </cell>
          <cell r="D27">
            <v>1141.5073</v>
          </cell>
          <cell r="E27">
            <v>552.90430000000003</v>
          </cell>
          <cell r="F27">
            <v>2332.8467000000001</v>
          </cell>
          <cell r="G27">
            <v>786.54003999999998</v>
          </cell>
          <cell r="H27">
            <v>1322.9502</v>
          </cell>
          <cell r="I27">
            <v>960.39844000000005</v>
          </cell>
        </row>
        <row r="31">
          <cell r="A31">
            <v>2472.4009999999998</v>
          </cell>
          <cell r="B31">
            <v>1912.6494</v>
          </cell>
          <cell r="C31">
            <v>2125.9512</v>
          </cell>
          <cell r="D31">
            <v>2233.7997999999998</v>
          </cell>
          <cell r="E31">
            <v>2775.8989999999999</v>
          </cell>
          <cell r="F31">
            <v>1746.3501000000001</v>
          </cell>
          <cell r="G31">
            <v>2385.4497000000001</v>
          </cell>
          <cell r="H31">
            <v>2906.8506000000002</v>
          </cell>
          <cell r="I31">
            <v>2547.6514000000002</v>
          </cell>
        </row>
        <row r="32">
          <cell r="A32">
            <v>-2395.7982999999999</v>
          </cell>
          <cell r="B32">
            <v>-2074.5488</v>
          </cell>
          <cell r="C32">
            <v>-2770.2979</v>
          </cell>
          <cell r="D32">
            <v>-1328.3506</v>
          </cell>
          <cell r="E32">
            <v>-2734.9014000000002</v>
          </cell>
          <cell r="F32">
            <v>-3377.1986999999999</v>
          </cell>
          <cell r="G32">
            <v>-1482.6006</v>
          </cell>
          <cell r="H32">
            <v>-3926.498</v>
          </cell>
          <cell r="I32">
            <v>-3930.0536999999999</v>
          </cell>
        </row>
        <row r="33">
          <cell r="A33">
            <v>76.602540000000005</v>
          </cell>
          <cell r="B33">
            <v>-161.89940999999999</v>
          </cell>
          <cell r="C33">
            <v>-644.34670000000006</v>
          </cell>
          <cell r="D33">
            <v>905.44920000000002</v>
          </cell>
          <cell r="E33">
            <v>40.99756</v>
          </cell>
          <cell r="F33">
            <v>-1630.8486</v>
          </cell>
          <cell r="G33">
            <v>902.84910000000002</v>
          </cell>
          <cell r="H33">
            <v>-1019.64746</v>
          </cell>
          <cell r="I33">
            <v>-1382.4023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higher_time_f"/>
    </sheetNames>
    <sheetDataSet>
      <sheetData sheetId="0">
        <row r="1">
          <cell r="A1">
            <v>22422.440999999999</v>
          </cell>
          <cell r="B1">
            <v>18564.254000000001</v>
          </cell>
          <cell r="C1">
            <v>22855.355</v>
          </cell>
          <cell r="D1">
            <v>24334.059000000001</v>
          </cell>
          <cell r="E1">
            <v>28241.053</v>
          </cell>
          <cell r="F1">
            <v>24063.88</v>
          </cell>
          <cell r="G1">
            <v>21353.224999999999</v>
          </cell>
          <cell r="H1">
            <v>34486.758000000002</v>
          </cell>
          <cell r="I1">
            <v>36245.258000000002</v>
          </cell>
        </row>
        <row r="2">
          <cell r="A2">
            <v>-20377.695</v>
          </cell>
          <cell r="B2">
            <v>-17249.405999999999</v>
          </cell>
          <cell r="C2">
            <v>-21524.412</v>
          </cell>
          <cell r="D2">
            <v>-18123.650000000001</v>
          </cell>
          <cell r="E2">
            <v>-26604.776999999998</v>
          </cell>
          <cell r="F2">
            <v>-25138.708999999999</v>
          </cell>
          <cell r="G2">
            <v>-19820.7</v>
          </cell>
          <cell r="H2">
            <v>-25442.701000000001</v>
          </cell>
          <cell r="I2">
            <v>-27851.040000000001</v>
          </cell>
        </row>
        <row r="3">
          <cell r="A3">
            <v>2044.7431999999999</v>
          </cell>
          <cell r="B3">
            <v>1314.8486</v>
          </cell>
          <cell r="C3">
            <v>1330.9482</v>
          </cell>
          <cell r="D3">
            <v>6210.4062000000004</v>
          </cell>
          <cell r="E3">
            <v>1636.2734</v>
          </cell>
          <cell r="F3">
            <v>-1074.8280999999999</v>
          </cell>
          <cell r="G3">
            <v>1532.5254</v>
          </cell>
          <cell r="H3">
            <v>9044.0550000000003</v>
          </cell>
          <cell r="I3">
            <v>8394.2250000000004</v>
          </cell>
        </row>
        <row r="7">
          <cell r="A7">
            <v>10777.351000000001</v>
          </cell>
          <cell r="B7">
            <v>6697.8486000000003</v>
          </cell>
          <cell r="C7">
            <v>8255.4490000000005</v>
          </cell>
          <cell r="D7">
            <v>8605.4459999999999</v>
          </cell>
          <cell r="E7">
            <v>14601.588</v>
          </cell>
          <cell r="F7">
            <v>11632.097</v>
          </cell>
          <cell r="G7">
            <v>8870.6450000000004</v>
          </cell>
          <cell r="H7">
            <v>13847.947</v>
          </cell>
          <cell r="I7">
            <v>16290.744000000001</v>
          </cell>
        </row>
        <row r="8">
          <cell r="A8">
            <v>-6217.1970000000001</v>
          </cell>
          <cell r="B8">
            <v>-8752.76</v>
          </cell>
          <cell r="C8">
            <v>-11152.252</v>
          </cell>
          <cell r="D8">
            <v>-13244.356</v>
          </cell>
          <cell r="E8">
            <v>-10379.945</v>
          </cell>
          <cell r="F8">
            <v>-8596.1489999999994</v>
          </cell>
          <cell r="G8">
            <v>-9032.5079999999998</v>
          </cell>
          <cell r="H8">
            <v>-12204.055</v>
          </cell>
          <cell r="I8">
            <v>-11019.5</v>
          </cell>
        </row>
        <row r="9">
          <cell r="A9">
            <v>4560.1540000000005</v>
          </cell>
          <cell r="B9">
            <v>-2054.9106000000002</v>
          </cell>
          <cell r="C9">
            <v>-2896.8027000000002</v>
          </cell>
          <cell r="D9">
            <v>-4638.91</v>
          </cell>
          <cell r="E9">
            <v>4221.6426000000001</v>
          </cell>
          <cell r="F9">
            <v>3035.9472999999998</v>
          </cell>
          <cell r="G9">
            <v>-161.86328</v>
          </cell>
          <cell r="H9">
            <v>1643.8925999999999</v>
          </cell>
          <cell r="I9">
            <v>5271.2439999999997</v>
          </cell>
        </row>
        <row r="13">
          <cell r="A13">
            <v>2423.6493999999998</v>
          </cell>
          <cell r="B13">
            <v>4899.1025</v>
          </cell>
          <cell r="C13">
            <v>5705.9489999999996</v>
          </cell>
          <cell r="D13">
            <v>6974.4013999999997</v>
          </cell>
          <cell r="E13">
            <v>1763.5996</v>
          </cell>
          <cell r="F13">
            <v>5000.5010000000002</v>
          </cell>
          <cell r="G13">
            <v>4806.3010000000004</v>
          </cell>
          <cell r="H13">
            <v>7486.9589999999998</v>
          </cell>
          <cell r="I13">
            <v>6943.1504000000004</v>
          </cell>
        </row>
        <row r="14">
          <cell r="A14">
            <v>-2723</v>
          </cell>
          <cell r="B14">
            <v>-1076.1992</v>
          </cell>
          <cell r="C14">
            <v>-4516.3486000000003</v>
          </cell>
          <cell r="D14">
            <v>-3395.3476999999998</v>
          </cell>
          <cell r="E14">
            <v>-9280.5059999999994</v>
          </cell>
          <cell r="F14">
            <v>-5694.6494000000002</v>
          </cell>
          <cell r="G14">
            <v>-5429.4489999999996</v>
          </cell>
          <cell r="H14">
            <v>-3137.9960000000001</v>
          </cell>
          <cell r="I14">
            <v>-6744.4489999999996</v>
          </cell>
        </row>
        <row r="15">
          <cell r="A15">
            <v>-299.35059999999999</v>
          </cell>
          <cell r="B15">
            <v>3822.9032999999999</v>
          </cell>
          <cell r="C15">
            <v>1189.6006</v>
          </cell>
          <cell r="D15">
            <v>3579.0536999999999</v>
          </cell>
          <cell r="E15">
            <v>-7516.9062000000004</v>
          </cell>
          <cell r="F15">
            <v>-694.14844000000005</v>
          </cell>
          <cell r="G15">
            <v>-623.14844000000005</v>
          </cell>
          <cell r="H15">
            <v>4348.9629999999997</v>
          </cell>
          <cell r="I15">
            <v>198.70116999999999</v>
          </cell>
        </row>
        <row r="19">
          <cell r="A19">
            <v>8525.0959999999995</v>
          </cell>
          <cell r="B19">
            <v>6090.2470000000003</v>
          </cell>
          <cell r="C19">
            <v>7083.8010000000004</v>
          </cell>
          <cell r="D19">
            <v>7552.6035000000002</v>
          </cell>
          <cell r="E19">
            <v>9060.9609999999993</v>
          </cell>
          <cell r="F19">
            <v>8588.5079999999998</v>
          </cell>
          <cell r="G19">
            <v>7050.3450000000003</v>
          </cell>
          <cell r="H19">
            <v>10895.541999999999</v>
          </cell>
          <cell r="I19">
            <v>11255.495999999999</v>
          </cell>
        </row>
        <row r="20">
          <cell r="A20">
            <v>-8142.1532999999999</v>
          </cell>
          <cell r="B20">
            <v>-5717.0967000000001</v>
          </cell>
          <cell r="C20">
            <v>-7691.9979999999996</v>
          </cell>
          <cell r="D20">
            <v>-6980.1970000000001</v>
          </cell>
          <cell r="E20">
            <v>-9958.9330000000009</v>
          </cell>
          <cell r="F20">
            <v>-8392.7379999999994</v>
          </cell>
          <cell r="G20">
            <v>-6879.9053000000004</v>
          </cell>
          <cell r="H20">
            <v>-9392.107</v>
          </cell>
          <cell r="I20">
            <v>-8221.0969999999998</v>
          </cell>
        </row>
        <row r="21">
          <cell r="A21">
            <v>382.94189999999998</v>
          </cell>
          <cell r="B21">
            <v>373.15039999999999</v>
          </cell>
          <cell r="C21">
            <v>-608.19727</v>
          </cell>
          <cell r="D21">
            <v>572.40674000000001</v>
          </cell>
          <cell r="E21">
            <v>-897.96969999999999</v>
          </cell>
          <cell r="F21">
            <v>195.76903999999999</v>
          </cell>
          <cell r="G21">
            <v>170.43994000000001</v>
          </cell>
          <cell r="H21">
            <v>1503.4346</v>
          </cell>
          <cell r="I21">
            <v>3034.3993999999998</v>
          </cell>
        </row>
        <row r="25">
          <cell r="A25">
            <v>4526.5510000000004</v>
          </cell>
          <cell r="B25">
            <v>2300.9517000000001</v>
          </cell>
          <cell r="C25">
            <v>2577.6493999999998</v>
          </cell>
          <cell r="D25">
            <v>3447.9004</v>
          </cell>
          <cell r="E25">
            <v>4874.6005999999998</v>
          </cell>
          <cell r="F25">
            <v>4260.6997000000001</v>
          </cell>
          <cell r="G25">
            <v>3463.9014000000002</v>
          </cell>
          <cell r="H25">
            <v>4717.9032999999999</v>
          </cell>
          <cell r="I25">
            <v>4392.3486000000003</v>
          </cell>
        </row>
        <row r="26">
          <cell r="A26">
            <v>-2723.4477999999999</v>
          </cell>
          <cell r="B26">
            <v>-3386.6977999999999</v>
          </cell>
          <cell r="C26">
            <v>-3694.1523000000002</v>
          </cell>
          <cell r="D26">
            <v>-3727.2514999999999</v>
          </cell>
          <cell r="E26">
            <v>-3606.6010000000001</v>
          </cell>
          <cell r="F26">
            <v>-3734.0956999999999</v>
          </cell>
          <cell r="G26">
            <v>-2731.6532999999999</v>
          </cell>
          <cell r="H26">
            <v>-3927.2469999999998</v>
          </cell>
          <cell r="I26">
            <v>-3560.4521</v>
          </cell>
        </row>
        <row r="27">
          <cell r="A27">
            <v>1803.1030000000001</v>
          </cell>
          <cell r="B27">
            <v>-1085.7461000000001</v>
          </cell>
          <cell r="C27">
            <v>-1116.5029</v>
          </cell>
          <cell r="D27">
            <v>-279.35106999999999</v>
          </cell>
          <cell r="E27">
            <v>1267.9994999999999</v>
          </cell>
          <cell r="F27">
            <v>526.60400000000004</v>
          </cell>
          <cell r="G27">
            <v>732.24805000000003</v>
          </cell>
          <cell r="H27">
            <v>790.65625</v>
          </cell>
          <cell r="I27">
            <v>831.89649999999995</v>
          </cell>
        </row>
        <row r="31">
          <cell r="A31">
            <v>1411.9004</v>
          </cell>
          <cell r="B31">
            <v>1292.8013000000001</v>
          </cell>
          <cell r="C31">
            <v>1032.9486999999999</v>
          </cell>
          <cell r="D31">
            <v>1529.1001000000001</v>
          </cell>
          <cell r="E31">
            <v>1298.6011000000001</v>
          </cell>
          <cell r="F31">
            <v>1011.1987</v>
          </cell>
          <cell r="G31">
            <v>1392.251</v>
          </cell>
          <cell r="H31">
            <v>2825.5996</v>
          </cell>
          <cell r="I31">
            <v>2295.998</v>
          </cell>
        </row>
        <row r="32">
          <cell r="A32">
            <v>-1477.5</v>
          </cell>
          <cell r="B32">
            <v>-617.29930000000002</v>
          </cell>
          <cell r="C32">
            <v>-1822.8013000000001</v>
          </cell>
          <cell r="D32">
            <v>-2543.9486999999999</v>
          </cell>
          <cell r="E32">
            <v>-2517.2997999999998</v>
          </cell>
          <cell r="F32">
            <v>-3297.0518000000002</v>
          </cell>
          <cell r="G32">
            <v>-1731.498</v>
          </cell>
          <cell r="H32">
            <v>-2452.9472999999998</v>
          </cell>
          <cell r="I32">
            <v>-2137.5996</v>
          </cell>
        </row>
        <row r="33">
          <cell r="A33">
            <v>-65.599609999999998</v>
          </cell>
          <cell r="B33">
            <v>675.50194999999997</v>
          </cell>
          <cell r="C33">
            <v>-789.85253999999998</v>
          </cell>
          <cell r="D33">
            <v>-1014.84863</v>
          </cell>
          <cell r="E33">
            <v>-1218.6986999999999</v>
          </cell>
          <cell r="F33">
            <v>-2285.8530000000001</v>
          </cell>
          <cell r="G33">
            <v>-339.24707000000001</v>
          </cell>
          <cell r="H33">
            <v>372.65233999999998</v>
          </cell>
          <cell r="I33">
            <v>158.39843999999999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macd_5_13_same_time_for"/>
    </sheetNames>
    <sheetDataSet>
      <sheetData sheetId="0">
        <row r="1">
          <cell r="A1">
            <v>30921.414000000001</v>
          </cell>
          <cell r="B1">
            <v>25430.085999999999</v>
          </cell>
          <cell r="C1">
            <v>28426.55</v>
          </cell>
          <cell r="D1">
            <v>31013.955000000002</v>
          </cell>
          <cell r="E1">
            <v>39031.027000000002</v>
          </cell>
          <cell r="F1">
            <v>34828.226999999999</v>
          </cell>
          <cell r="G1">
            <v>28423.208999999999</v>
          </cell>
          <cell r="H1">
            <v>41264.796999999999</v>
          </cell>
          <cell r="I1">
            <v>44130.046999999999</v>
          </cell>
        </row>
        <row r="2">
          <cell r="A2">
            <v>-26715.447</v>
          </cell>
          <cell r="B2">
            <v>-24704.065999999999</v>
          </cell>
          <cell r="C2">
            <v>-31969.66</v>
          </cell>
          <cell r="D2">
            <v>-28780.525000000001</v>
          </cell>
          <cell r="E2">
            <v>-38640.375</v>
          </cell>
          <cell r="F2">
            <v>-32709.713</v>
          </cell>
          <cell r="G2">
            <v>-27646.026999999998</v>
          </cell>
          <cell r="H2">
            <v>-39183.375</v>
          </cell>
          <cell r="I2">
            <v>-43849.805</v>
          </cell>
        </row>
        <row r="3">
          <cell r="A3">
            <v>4205.9610000000002</v>
          </cell>
          <cell r="B3">
            <v>726.05175999999994</v>
          </cell>
          <cell r="C3">
            <v>-3543.1122999999998</v>
          </cell>
          <cell r="D3">
            <v>2233.4315999999999</v>
          </cell>
          <cell r="E3">
            <v>390.66602</v>
          </cell>
          <cell r="F3">
            <v>2118.5176000000001</v>
          </cell>
          <cell r="G3">
            <v>777.18164000000002</v>
          </cell>
          <cell r="H3">
            <v>2081.3926000000001</v>
          </cell>
          <cell r="I3">
            <v>280.27733999999998</v>
          </cell>
        </row>
        <row r="7">
          <cell r="A7">
            <v>18178.055</v>
          </cell>
          <cell r="B7">
            <v>14458.048000000001</v>
          </cell>
          <cell r="C7">
            <v>20015.855</v>
          </cell>
          <cell r="D7">
            <v>20296.157999999999</v>
          </cell>
          <cell r="E7">
            <v>21440.695</v>
          </cell>
          <cell r="F7">
            <v>19555.252</v>
          </cell>
          <cell r="G7">
            <v>17128.234</v>
          </cell>
          <cell r="H7">
            <v>29355.546999999999</v>
          </cell>
          <cell r="I7">
            <v>29404.357</v>
          </cell>
        </row>
        <row r="8">
          <cell r="A8">
            <v>-16521.338</v>
          </cell>
          <cell r="B8">
            <v>-13197.960999999999</v>
          </cell>
          <cell r="C8">
            <v>-17274.55</v>
          </cell>
          <cell r="D8">
            <v>-14675.239</v>
          </cell>
          <cell r="E8">
            <v>-24129.986000000001</v>
          </cell>
          <cell r="F8">
            <v>-22133.151999999998</v>
          </cell>
          <cell r="G8">
            <v>-13290.215</v>
          </cell>
          <cell r="H8">
            <v>-17284.706999999999</v>
          </cell>
          <cell r="I8">
            <v>-22049.041000000001</v>
          </cell>
        </row>
        <row r="9">
          <cell r="A9">
            <v>1656.7129</v>
          </cell>
          <cell r="B9">
            <v>1260.0859</v>
          </cell>
          <cell r="C9">
            <v>2741.2968999999998</v>
          </cell>
          <cell r="D9">
            <v>5620.9189999999999</v>
          </cell>
          <cell r="E9">
            <v>-2689.2930000000001</v>
          </cell>
          <cell r="F9">
            <v>-2577.9004</v>
          </cell>
          <cell r="G9">
            <v>3838.0194999999999</v>
          </cell>
          <cell r="H9">
            <v>12070.84</v>
          </cell>
          <cell r="I9">
            <v>7355.3163999999997</v>
          </cell>
        </row>
        <row r="13">
          <cell r="A13">
            <v>6680.7479999999996</v>
          </cell>
          <cell r="B13">
            <v>6136.6475</v>
          </cell>
          <cell r="C13">
            <v>6008.05</v>
          </cell>
          <cell r="D13">
            <v>7053.0519999999997</v>
          </cell>
          <cell r="E13">
            <v>8743.9529999999995</v>
          </cell>
          <cell r="F13">
            <v>7486.3975</v>
          </cell>
          <cell r="G13">
            <v>6916.2520000000004</v>
          </cell>
          <cell r="H13">
            <v>9316</v>
          </cell>
          <cell r="I13">
            <v>11140.245999999999</v>
          </cell>
        </row>
        <row r="14">
          <cell r="B14">
            <v>-4361.6513999999997</v>
          </cell>
          <cell r="C14">
            <v>-10123.104499999999</v>
          </cell>
          <cell r="D14">
            <v>-7736.5479999999998</v>
          </cell>
          <cell r="E14">
            <v>-8059.4043000000001</v>
          </cell>
          <cell r="F14">
            <v>-6732.3486000000003</v>
          </cell>
          <cell r="G14">
            <v>-7590.0977000000003</v>
          </cell>
          <cell r="H14">
            <v>-10582.602000000001</v>
          </cell>
          <cell r="I14">
            <v>-12154.102000000001</v>
          </cell>
        </row>
        <row r="15">
          <cell r="A15">
            <v>489.94727</v>
          </cell>
          <cell r="B15">
            <v>1774.9961000000001</v>
          </cell>
          <cell r="C15">
            <v>-4115.0546999999997</v>
          </cell>
          <cell r="D15">
            <v>-683.49609999999996</v>
          </cell>
          <cell r="E15">
            <v>684.54880000000003</v>
          </cell>
          <cell r="F15">
            <v>754.04880000000003</v>
          </cell>
          <cell r="G15">
            <v>-673.84569999999997</v>
          </cell>
          <cell r="H15">
            <v>-1266.6016</v>
          </cell>
          <cell r="I15">
            <v>-1013.85547</v>
          </cell>
        </row>
        <row r="19">
          <cell r="A19">
            <v>11795.4</v>
          </cell>
          <cell r="B19">
            <v>8034.4</v>
          </cell>
          <cell r="C19">
            <v>9421.3109999999997</v>
          </cell>
          <cell r="D19">
            <v>9796.9509999999991</v>
          </cell>
          <cell r="E19">
            <v>12702.450999999999</v>
          </cell>
          <cell r="F19">
            <v>11299.043</v>
          </cell>
          <cell r="G19">
            <v>9472.7999999999993</v>
          </cell>
          <cell r="H19">
            <v>13958.353999999999</v>
          </cell>
          <cell r="I19">
            <v>12409.737999999999</v>
          </cell>
        </row>
        <row r="20">
          <cell r="A20">
            <v>-10833.214</v>
          </cell>
          <cell r="B20">
            <v>-8692.6</v>
          </cell>
          <cell r="C20">
            <v>-10289.404</v>
          </cell>
          <cell r="D20">
            <v>-9740.3989999999994</v>
          </cell>
          <cell r="E20">
            <v>-12192.447</v>
          </cell>
          <cell r="F20">
            <v>-11156.550999999999</v>
          </cell>
          <cell r="G20">
            <v>-8645.6669999999995</v>
          </cell>
          <cell r="H20">
            <v>-13307.334999999999</v>
          </cell>
          <cell r="I20">
            <v>-14505.200999999999</v>
          </cell>
        </row>
        <row r="21">
          <cell r="A21">
            <v>962.18604000000005</v>
          </cell>
          <cell r="B21">
            <v>-658.19680000000005</v>
          </cell>
          <cell r="C21">
            <v>-868.1001</v>
          </cell>
          <cell r="D21">
            <v>56.553710000000002</v>
          </cell>
          <cell r="E21">
            <v>509.99315999999999</v>
          </cell>
          <cell r="F21">
            <v>142.49365</v>
          </cell>
          <cell r="G21">
            <v>827.13329999999996</v>
          </cell>
          <cell r="H21">
            <v>651.01855</v>
          </cell>
          <cell r="I21">
            <v>-2095.4630000000002</v>
          </cell>
        </row>
        <row r="25">
          <cell r="A25">
            <v>7049.598</v>
          </cell>
          <cell r="B25">
            <v>5128.3975</v>
          </cell>
          <cell r="C25">
            <v>5748.3467000000001</v>
          </cell>
          <cell r="D25">
            <v>5900.0527000000002</v>
          </cell>
          <cell r="E25">
            <v>7544.8013000000001</v>
          </cell>
          <cell r="F25">
            <v>7528.7954</v>
          </cell>
          <cell r="G25">
            <v>5984.3477000000003</v>
          </cell>
          <cell r="H25">
            <v>9365.1470000000008</v>
          </cell>
          <cell r="I25">
            <v>8945.4490000000005</v>
          </cell>
        </row>
        <row r="26">
          <cell r="A26">
            <v>-5967.8490000000002</v>
          </cell>
          <cell r="B26">
            <v>-4392.299</v>
          </cell>
          <cell r="C26">
            <v>-6185.1522999999997</v>
          </cell>
          <cell r="D26">
            <v>-5585.25</v>
          </cell>
          <cell r="E26">
            <v>-8498.3960000000006</v>
          </cell>
          <cell r="F26">
            <v>-6596.6030000000001</v>
          </cell>
          <cell r="G26">
            <v>-4742.6513999999997</v>
          </cell>
          <cell r="H26">
            <v>-7283.6989999999996</v>
          </cell>
          <cell r="I26">
            <v>-6929.3535000000002</v>
          </cell>
        </row>
        <row r="27">
          <cell r="A27">
            <v>1081.749</v>
          </cell>
          <cell r="B27">
            <v>736.09862999999996</v>
          </cell>
          <cell r="C27">
            <v>-436.80565999999999</v>
          </cell>
          <cell r="D27">
            <v>314.80273</v>
          </cell>
          <cell r="E27">
            <v>-953.59569999999997</v>
          </cell>
          <cell r="F27">
            <v>932.19240000000002</v>
          </cell>
          <cell r="G27">
            <v>1241.6963000000001</v>
          </cell>
          <cell r="H27">
            <v>2081.4481999999998</v>
          </cell>
          <cell r="I27">
            <v>2016.0957000000001</v>
          </cell>
        </row>
        <row r="31">
          <cell r="A31">
            <v>3083.2510000000002</v>
          </cell>
          <cell r="B31">
            <v>1623.6992</v>
          </cell>
          <cell r="C31">
            <v>1854.1514</v>
          </cell>
          <cell r="D31">
            <v>2686.3496</v>
          </cell>
          <cell r="E31">
            <v>3524.8018000000002</v>
          </cell>
          <cell r="F31">
            <v>1790.5</v>
          </cell>
          <cell r="G31">
            <v>2218.2993000000001</v>
          </cell>
          <cell r="H31">
            <v>3347.4004</v>
          </cell>
          <cell r="I31">
            <v>1869.002</v>
          </cell>
        </row>
        <row r="32">
          <cell r="A32">
            <v>-2818.1484</v>
          </cell>
          <cell r="B32">
            <v>-2243.6514000000002</v>
          </cell>
          <cell r="C32">
            <v>-3518.2469999999998</v>
          </cell>
          <cell r="D32">
            <v>-1354.4004</v>
          </cell>
          <cell r="E32">
            <v>-2675.7017000000001</v>
          </cell>
          <cell r="F32">
            <v>-3888.8506000000002</v>
          </cell>
          <cell r="G32">
            <v>-2186.1504</v>
          </cell>
          <cell r="H32">
            <v>-3383.2979</v>
          </cell>
          <cell r="I32">
            <v>-4256.1513999999997</v>
          </cell>
        </row>
        <row r="33">
          <cell r="A33">
            <v>265.10253999999998</v>
          </cell>
          <cell r="B33">
            <v>-619.95214999999996</v>
          </cell>
          <cell r="C33">
            <v>-1664.0957000000001</v>
          </cell>
          <cell r="D33">
            <v>1331.9492</v>
          </cell>
          <cell r="E33">
            <v>849.1001</v>
          </cell>
          <cell r="F33">
            <v>-2098.3506000000002</v>
          </cell>
          <cell r="G33">
            <v>32.148926000000003</v>
          </cell>
          <cell r="H33">
            <v>-35.897460000000002</v>
          </cell>
          <cell r="I33">
            <v>-2387.1493999999998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"/>
    </sheetNames>
    <sheetDataSet>
      <sheetData sheetId="0">
        <row r="1">
          <cell r="A1">
            <v>16642.953000000001</v>
          </cell>
          <cell r="B1">
            <v>12862.347</v>
          </cell>
          <cell r="C1">
            <v>18844.601999999999</v>
          </cell>
          <cell r="D1">
            <v>14989</v>
          </cell>
          <cell r="E1">
            <v>18728.502</v>
          </cell>
          <cell r="F1">
            <v>17551.645</v>
          </cell>
          <cell r="G1">
            <v>14750.855</v>
          </cell>
          <cell r="H1">
            <v>20538.855</v>
          </cell>
          <cell r="I1">
            <v>24827.544999999998</v>
          </cell>
        </row>
        <row r="2">
          <cell r="A2">
            <v>-12227.893</v>
          </cell>
          <cell r="B2">
            <v>-9429.8950000000004</v>
          </cell>
          <cell r="C2">
            <v>-10736.254000000001</v>
          </cell>
          <cell r="D2">
            <v>-13386.558000000001</v>
          </cell>
          <cell r="E2">
            <v>-19263.598000000002</v>
          </cell>
          <cell r="F2">
            <v>-17692.895</v>
          </cell>
          <cell r="G2">
            <v>-11323.893</v>
          </cell>
          <cell r="H2">
            <v>-14508.442999999999</v>
          </cell>
          <cell r="I2">
            <v>-17057.393</v>
          </cell>
        </row>
        <row r="3">
          <cell r="A3">
            <v>4415.0595999999996</v>
          </cell>
          <cell r="B3">
            <v>3432.4521</v>
          </cell>
          <cell r="C3">
            <v>8108.3486000000003</v>
          </cell>
          <cell r="D3">
            <v>1602.4423999999999</v>
          </cell>
          <cell r="E3">
            <v>-535.09569999999997</v>
          </cell>
          <cell r="F3">
            <v>-141.24805000000001</v>
          </cell>
          <cell r="G3">
            <v>3426.9630000000002</v>
          </cell>
          <cell r="H3">
            <v>6030.4120000000003</v>
          </cell>
          <cell r="I3">
            <v>7770.1522999999997</v>
          </cell>
        </row>
        <row r="7">
          <cell r="A7">
            <v>7878.1016</v>
          </cell>
          <cell r="B7">
            <v>8338.3520000000008</v>
          </cell>
          <cell r="C7">
            <v>8499.9969999999994</v>
          </cell>
          <cell r="D7">
            <v>9310.0550000000003</v>
          </cell>
          <cell r="E7">
            <v>11997.4</v>
          </cell>
          <cell r="F7">
            <v>10752.546</v>
          </cell>
          <cell r="G7">
            <v>7925.5956999999999</v>
          </cell>
          <cell r="H7">
            <v>11178.748</v>
          </cell>
          <cell r="I7">
            <v>12243.504000000001</v>
          </cell>
        </row>
        <row r="8">
          <cell r="A8">
            <v>-6332.2533999999996</v>
          </cell>
          <cell r="B8">
            <v>-6913.9009999999998</v>
          </cell>
          <cell r="C8">
            <v>-8765.8989999999994</v>
          </cell>
          <cell r="D8">
            <v>-7418.4939999999997</v>
          </cell>
          <cell r="E8">
            <v>-7650.1054999999997</v>
          </cell>
          <cell r="F8">
            <v>-10206.706</v>
          </cell>
          <cell r="G8">
            <v>-6961.8010000000004</v>
          </cell>
          <cell r="H8">
            <v>-8735.6149999999998</v>
          </cell>
          <cell r="I8">
            <v>-10006.994000000001</v>
          </cell>
        </row>
        <row r="9">
          <cell r="A9">
            <v>1545.8480999999999</v>
          </cell>
          <cell r="B9">
            <v>1424.4507000000001</v>
          </cell>
          <cell r="C9">
            <v>-265.90233999999998</v>
          </cell>
          <cell r="D9">
            <v>1891.5605</v>
          </cell>
          <cell r="E9">
            <v>4347.2950000000001</v>
          </cell>
          <cell r="F9">
            <v>545.83983999999998</v>
          </cell>
          <cell r="G9">
            <v>963.79489999999998</v>
          </cell>
          <cell r="H9">
            <v>2443.1327999999999</v>
          </cell>
          <cell r="I9">
            <v>2236.5097999999998</v>
          </cell>
        </row>
        <row r="13">
          <cell r="A13">
            <v>1367.3008</v>
          </cell>
          <cell r="B13">
            <v>1729.6006</v>
          </cell>
          <cell r="C13">
            <v>4976.6989999999996</v>
          </cell>
          <cell r="D13">
            <v>6095.8984</v>
          </cell>
          <cell r="E13">
            <v>1204.748</v>
          </cell>
          <cell r="F13">
            <v>6359.549</v>
          </cell>
          <cell r="G13">
            <v>4873.5527000000002</v>
          </cell>
          <cell r="H13">
            <v>4568.8535000000002</v>
          </cell>
          <cell r="I13">
            <v>4857.6972999999998</v>
          </cell>
        </row>
        <row r="14">
          <cell r="A14">
            <v>-3799.25</v>
          </cell>
          <cell r="B14">
            <v>-657.5498</v>
          </cell>
          <cell r="C14">
            <v>-3713.3506000000002</v>
          </cell>
          <cell r="D14">
            <v>-2087.2997999999998</v>
          </cell>
          <cell r="E14">
            <v>-3488.0527000000002</v>
          </cell>
          <cell r="F14">
            <v>-1052.0508</v>
          </cell>
          <cell r="G14">
            <v>-2704.3984</v>
          </cell>
          <cell r="H14">
            <v>-2148.5976999999998</v>
          </cell>
          <cell r="I14">
            <v>-2610.0996</v>
          </cell>
        </row>
        <row r="15">
          <cell r="A15">
            <v>-2431.9492</v>
          </cell>
          <cell r="B15">
            <v>1072.0508</v>
          </cell>
          <cell r="C15">
            <v>1263.3486</v>
          </cell>
          <cell r="D15">
            <v>4008.5985999999998</v>
          </cell>
          <cell r="E15">
            <v>-2283.3047000000001</v>
          </cell>
          <cell r="F15">
            <v>5307.4979999999996</v>
          </cell>
          <cell r="G15">
            <v>2169.1543000000001</v>
          </cell>
          <cell r="H15">
            <v>2420.2559000000001</v>
          </cell>
          <cell r="I15">
            <v>2247.5976999999998</v>
          </cell>
        </row>
        <row r="19">
          <cell r="A19">
            <v>5758.9477999999999</v>
          </cell>
          <cell r="B19">
            <v>4332.4546</v>
          </cell>
          <cell r="C19">
            <v>5523.2</v>
          </cell>
          <cell r="D19">
            <v>5130.7520000000004</v>
          </cell>
          <cell r="E19">
            <v>6941.3980000000001</v>
          </cell>
          <cell r="F19">
            <v>6500.5029999999997</v>
          </cell>
          <cell r="G19">
            <v>4840.9040000000005</v>
          </cell>
          <cell r="H19">
            <v>8007.5039999999999</v>
          </cell>
          <cell r="I19">
            <v>7458.8486000000003</v>
          </cell>
        </row>
        <row r="20">
          <cell r="A20">
            <v>-5275.7539999999999</v>
          </cell>
          <cell r="B20">
            <v>-3689.7476000000001</v>
          </cell>
          <cell r="C20">
            <v>-3257.5508</v>
          </cell>
          <cell r="D20">
            <v>-2990.5518000000002</v>
          </cell>
          <cell r="E20">
            <v>-5190.0469999999996</v>
          </cell>
          <cell r="F20">
            <v>-4968.0540000000001</v>
          </cell>
          <cell r="G20">
            <v>-3847.0464000000002</v>
          </cell>
          <cell r="H20">
            <v>-5481.9949999999999</v>
          </cell>
          <cell r="I20">
            <v>-3943.5059000000001</v>
          </cell>
        </row>
        <row r="21">
          <cell r="A21">
            <v>483.19385</v>
          </cell>
          <cell r="B21">
            <v>642.70703000000003</v>
          </cell>
          <cell r="C21">
            <v>2265.6493999999998</v>
          </cell>
          <cell r="D21">
            <v>2140.2002000000002</v>
          </cell>
          <cell r="E21">
            <v>1751.3511000000001</v>
          </cell>
          <cell r="F21">
            <v>1532.4486999999999</v>
          </cell>
          <cell r="G21">
            <v>993.85739999999998</v>
          </cell>
          <cell r="H21">
            <v>2525.5088000000001</v>
          </cell>
          <cell r="I21">
            <v>3515.3427999999999</v>
          </cell>
        </row>
        <row r="25">
          <cell r="A25">
            <v>3848.4014000000002</v>
          </cell>
          <cell r="B25">
            <v>2281.9</v>
          </cell>
          <cell r="C25">
            <v>3002.6997000000001</v>
          </cell>
          <cell r="D25">
            <v>3645.5972000000002</v>
          </cell>
          <cell r="E25">
            <v>4423.8505999999998</v>
          </cell>
          <cell r="F25">
            <v>3161.3481000000002</v>
          </cell>
          <cell r="G25">
            <v>2875.6538</v>
          </cell>
          <cell r="H25">
            <v>4837.2510000000002</v>
          </cell>
          <cell r="I25">
            <v>3849.5</v>
          </cell>
        </row>
        <row r="26">
          <cell r="A26">
            <v>-1618.6996999999999</v>
          </cell>
          <cell r="B26">
            <v>-2463.5</v>
          </cell>
          <cell r="C26">
            <v>-2545.4472999999998</v>
          </cell>
          <cell r="D26">
            <v>-1842.9521</v>
          </cell>
          <cell r="E26">
            <v>-2339.9477999999999</v>
          </cell>
          <cell r="F26">
            <v>-3960.3539999999998</v>
          </cell>
          <cell r="G26">
            <v>-2793.3008</v>
          </cell>
          <cell r="H26">
            <v>-2382.6992</v>
          </cell>
          <cell r="I26">
            <v>-2640.7997999999998</v>
          </cell>
        </row>
        <row r="27">
          <cell r="A27">
            <v>2229.7017000000001</v>
          </cell>
          <cell r="B27">
            <v>-181.6001</v>
          </cell>
          <cell r="C27">
            <v>457.25243999999998</v>
          </cell>
          <cell r="D27">
            <v>1802.645</v>
          </cell>
          <cell r="E27">
            <v>2083.9027999999998</v>
          </cell>
          <cell r="F27">
            <v>-799.00585999999998</v>
          </cell>
          <cell r="G27">
            <v>82.353030000000004</v>
          </cell>
          <cell r="H27">
            <v>2454.5518000000002</v>
          </cell>
          <cell r="I27">
            <v>1208.7002</v>
          </cell>
        </row>
        <row r="31">
          <cell r="A31">
            <v>328.6001</v>
          </cell>
          <cell r="B31">
            <v>841.84960000000001</v>
          </cell>
          <cell r="C31">
            <v>769.70069999999998</v>
          </cell>
          <cell r="D31">
            <v>1371.8496</v>
          </cell>
          <cell r="E31">
            <v>509.9502</v>
          </cell>
          <cell r="F31">
            <v>2026.4009000000001</v>
          </cell>
          <cell r="G31">
            <v>1763.0498</v>
          </cell>
          <cell r="H31">
            <v>2287.3993999999998</v>
          </cell>
          <cell r="I31">
            <v>1194.0996</v>
          </cell>
        </row>
        <row r="32">
          <cell r="A32">
            <v>-1427.7002</v>
          </cell>
          <cell r="B32">
            <v>-697.89890000000003</v>
          </cell>
          <cell r="C32">
            <v>-605.94970000000001</v>
          </cell>
          <cell r="D32">
            <v>-951.25049999999999</v>
          </cell>
          <cell r="E32">
            <v>-1848.4477999999999</v>
          </cell>
          <cell r="F32">
            <v>-184</v>
          </cell>
          <cell r="G32">
            <v>-880.75099999999998</v>
          </cell>
          <cell r="H32">
            <v>-1415.2002</v>
          </cell>
          <cell r="I32">
            <v>-1309.9492</v>
          </cell>
        </row>
        <row r="33">
          <cell r="A33">
            <v>-1099.1001000000001</v>
          </cell>
          <cell r="B33">
            <v>143.95068000000001</v>
          </cell>
          <cell r="C33">
            <v>163.75098</v>
          </cell>
          <cell r="D33">
            <v>420.59912000000003</v>
          </cell>
          <cell r="E33">
            <v>-1338.4975999999999</v>
          </cell>
          <cell r="F33">
            <v>1842.4009000000001</v>
          </cell>
          <cell r="G33">
            <v>882.29880000000003</v>
          </cell>
          <cell r="H33">
            <v>872.19920000000002</v>
          </cell>
          <cell r="I33">
            <v>-115.84961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wx3"/>
    </sheetNames>
    <sheetDataSet>
      <sheetData sheetId="0">
        <row r="1">
          <cell r="A1">
            <v>16029.550999999999</v>
          </cell>
          <cell r="B1">
            <v>12360.352000000001</v>
          </cell>
          <cell r="C1">
            <v>16854.2</v>
          </cell>
          <cell r="D1">
            <v>15221.803</v>
          </cell>
          <cell r="E1">
            <v>19519.298999999999</v>
          </cell>
          <cell r="F1">
            <v>17971.805</v>
          </cell>
          <cell r="G1">
            <v>14539.598</v>
          </cell>
          <cell r="H1">
            <v>21035.309000000001</v>
          </cell>
          <cell r="I1">
            <v>24142.190999999999</v>
          </cell>
        </row>
        <row r="2">
          <cell r="A2">
            <v>-10866.594999999999</v>
          </cell>
          <cell r="B2">
            <v>-9956</v>
          </cell>
          <cell r="C2">
            <v>-10817.854499999999</v>
          </cell>
          <cell r="D2">
            <v>-12236.456</v>
          </cell>
          <cell r="E2">
            <v>-16297.245000000001</v>
          </cell>
          <cell r="F2">
            <v>-16790.245999999999</v>
          </cell>
          <cell r="G2">
            <v>-10227.689</v>
          </cell>
          <cell r="H2">
            <v>-14249.295</v>
          </cell>
          <cell r="I2">
            <v>-17983.453000000001</v>
          </cell>
        </row>
        <row r="3">
          <cell r="A3">
            <v>5162.9560000000001</v>
          </cell>
          <cell r="B3">
            <v>2404.3516</v>
          </cell>
          <cell r="C3">
            <v>6036.3467000000001</v>
          </cell>
          <cell r="D3">
            <v>2985.3467000000001</v>
          </cell>
          <cell r="E3">
            <v>3222.0547000000001</v>
          </cell>
          <cell r="F3">
            <v>1181.5586000000001</v>
          </cell>
          <cell r="G3">
            <v>4311.9080000000004</v>
          </cell>
          <cell r="H3">
            <v>6786.0137000000004</v>
          </cell>
          <cell r="I3">
            <v>6158.7383</v>
          </cell>
        </row>
        <row r="7">
          <cell r="A7">
            <v>8395.7520000000004</v>
          </cell>
          <cell r="B7">
            <v>7793.8495999999996</v>
          </cell>
          <cell r="C7">
            <v>8295.4459999999999</v>
          </cell>
          <cell r="D7">
            <v>9339.2039999999997</v>
          </cell>
          <cell r="E7">
            <v>11150.947</v>
          </cell>
          <cell r="F7">
            <v>10894.496999999999</v>
          </cell>
          <cell r="G7">
            <v>7665.6972999999998</v>
          </cell>
          <cell r="H7">
            <v>11345.297</v>
          </cell>
          <cell r="I7">
            <v>10929.449000000001</v>
          </cell>
        </row>
        <row r="8">
          <cell r="A8">
            <v>-5667.5054</v>
          </cell>
          <cell r="B8">
            <v>-5897.4009999999998</v>
          </cell>
          <cell r="C8">
            <v>-8438.6489999999994</v>
          </cell>
          <cell r="D8">
            <v>-7500.2449999999999</v>
          </cell>
          <cell r="E8">
            <v>-7383.7030000000004</v>
          </cell>
          <cell r="F8">
            <v>-9456.3019999999997</v>
          </cell>
          <cell r="G8">
            <v>-6098.5039999999999</v>
          </cell>
          <cell r="H8">
            <v>-9783.1620000000003</v>
          </cell>
          <cell r="I8">
            <v>-11571.547</v>
          </cell>
        </row>
        <row r="9">
          <cell r="A9">
            <v>2728.2465999999999</v>
          </cell>
          <cell r="B9">
            <v>1896.4486999999999</v>
          </cell>
          <cell r="C9">
            <v>-143.20312000000001</v>
          </cell>
          <cell r="D9">
            <v>1838.9590000000001</v>
          </cell>
          <cell r="E9">
            <v>3767.2440999999999</v>
          </cell>
          <cell r="F9">
            <v>1438.1953000000001</v>
          </cell>
          <cell r="G9">
            <v>1567.1934000000001</v>
          </cell>
          <cell r="H9">
            <v>1562.1348</v>
          </cell>
          <cell r="I9">
            <v>-642.09766000000002</v>
          </cell>
        </row>
        <row r="13">
          <cell r="A13">
            <v>1081.75</v>
          </cell>
          <cell r="B13">
            <v>1573.001</v>
          </cell>
          <cell r="C13">
            <v>4817.799</v>
          </cell>
          <cell r="D13">
            <v>6029.9979999999996</v>
          </cell>
          <cell r="E13">
            <v>1206.4004</v>
          </cell>
          <cell r="F13">
            <v>6359.549</v>
          </cell>
          <cell r="G13">
            <v>5555.5510000000004</v>
          </cell>
          <cell r="H13">
            <v>4468.6522999999997</v>
          </cell>
          <cell r="I13">
            <v>2727.4492</v>
          </cell>
        </row>
        <row r="14">
          <cell r="A14">
            <v>-5511.3984</v>
          </cell>
          <cell r="B14">
            <v>-814.14940000000001</v>
          </cell>
          <cell r="C14">
            <v>-3818.4502000000002</v>
          </cell>
          <cell r="D14">
            <v>-2596.6493999999998</v>
          </cell>
          <cell r="E14">
            <v>-3907.4512</v>
          </cell>
          <cell r="F14">
            <v>-1106.0508</v>
          </cell>
          <cell r="G14">
            <v>-2174.7988</v>
          </cell>
          <cell r="H14">
            <v>-2199.498</v>
          </cell>
          <cell r="I14">
            <v>-7239.75</v>
          </cell>
        </row>
        <row r="15">
          <cell r="A15">
            <v>-4429.6484</v>
          </cell>
          <cell r="B15">
            <v>758.85155999999995</v>
          </cell>
          <cell r="C15">
            <v>999.34862999999996</v>
          </cell>
          <cell r="D15">
            <v>3433.3485999999998</v>
          </cell>
          <cell r="E15">
            <v>-2701.0508</v>
          </cell>
          <cell r="F15">
            <v>5253.4979999999996</v>
          </cell>
          <cell r="G15">
            <v>3380.752</v>
          </cell>
          <cell r="H15">
            <v>2269.1543000000001</v>
          </cell>
          <cell r="I15">
            <v>-4512.3010000000004</v>
          </cell>
        </row>
        <row r="19">
          <cell r="A19">
            <v>5810.95</v>
          </cell>
          <cell r="B19">
            <v>4154.1532999999999</v>
          </cell>
          <cell r="C19">
            <v>5680.6522999999997</v>
          </cell>
          <cell r="D19">
            <v>5468.4030000000002</v>
          </cell>
          <cell r="E19">
            <v>7291.9956000000002</v>
          </cell>
          <cell r="F19">
            <v>6302.902</v>
          </cell>
          <cell r="G19">
            <v>4842.3050000000003</v>
          </cell>
          <cell r="H19">
            <v>7713.5029999999997</v>
          </cell>
          <cell r="I19">
            <v>7611.4480000000003</v>
          </cell>
        </row>
        <row r="20">
          <cell r="A20">
            <v>-5038.1040000000003</v>
          </cell>
          <cell r="B20">
            <v>-3749.3525</v>
          </cell>
          <cell r="C20">
            <v>-2958.252</v>
          </cell>
          <cell r="D20">
            <v>-2920.2485000000001</v>
          </cell>
          <cell r="E20">
            <v>-4694.6475</v>
          </cell>
          <cell r="F20">
            <v>-5458.3505999999998</v>
          </cell>
          <cell r="G20">
            <v>-3763.0502999999999</v>
          </cell>
          <cell r="H20">
            <v>-5656.1436000000003</v>
          </cell>
          <cell r="I20">
            <v>-4339.1589999999997</v>
          </cell>
        </row>
        <row r="21">
          <cell r="A21">
            <v>772.84619999999995</v>
          </cell>
          <cell r="B21">
            <v>404.80077999999997</v>
          </cell>
          <cell r="C21">
            <v>2722.4004</v>
          </cell>
          <cell r="D21">
            <v>2548.1543000000001</v>
          </cell>
          <cell r="E21">
            <v>2597.3481000000002</v>
          </cell>
          <cell r="F21">
            <v>844.55129999999997</v>
          </cell>
          <cell r="G21">
            <v>1079.2548999999999</v>
          </cell>
          <cell r="H21">
            <v>2057.3593999999998</v>
          </cell>
          <cell r="I21">
            <v>3272.2890000000002</v>
          </cell>
        </row>
        <row r="25">
          <cell r="A25">
            <v>3777.9512</v>
          </cell>
          <cell r="B25">
            <v>2223.2510000000002</v>
          </cell>
          <cell r="C25">
            <v>2869.9004</v>
          </cell>
          <cell r="D25">
            <v>3249.0459999999998</v>
          </cell>
          <cell r="E25">
            <v>4186.9516999999996</v>
          </cell>
          <cell r="F25">
            <v>3101.1469999999999</v>
          </cell>
          <cell r="G25">
            <v>3014.7046</v>
          </cell>
          <cell r="H25">
            <v>4855.4013999999997</v>
          </cell>
          <cell r="I25">
            <v>3475.4004</v>
          </cell>
        </row>
        <row r="26">
          <cell r="A26">
            <v>-2015.5488</v>
          </cell>
          <cell r="B26">
            <v>-2034.499</v>
          </cell>
          <cell r="C26">
            <v>-2721.3002999999999</v>
          </cell>
          <cell r="D26">
            <v>-2432.8002999999999</v>
          </cell>
          <cell r="E26">
            <v>-2176.4502000000002</v>
          </cell>
          <cell r="F26">
            <v>-3708.9535999999998</v>
          </cell>
          <cell r="G26">
            <v>-2138.9472999999998</v>
          </cell>
          <cell r="H26">
            <v>-2634.9502000000002</v>
          </cell>
          <cell r="I26">
            <v>-3133</v>
          </cell>
        </row>
        <row r="27">
          <cell r="A27">
            <v>1762.4023</v>
          </cell>
          <cell r="B27">
            <v>188.75194999999999</v>
          </cell>
          <cell r="C27">
            <v>148.6001</v>
          </cell>
          <cell r="D27">
            <v>816.24559999999997</v>
          </cell>
          <cell r="E27">
            <v>2010.5015000000001</v>
          </cell>
          <cell r="F27">
            <v>-607.80664000000002</v>
          </cell>
          <cell r="G27">
            <v>875.75729999999999</v>
          </cell>
          <cell r="H27">
            <v>2220.4512</v>
          </cell>
          <cell r="I27">
            <v>342.40039999999999</v>
          </cell>
        </row>
        <row r="31">
          <cell r="A31">
            <v>328.6001</v>
          </cell>
          <cell r="B31">
            <v>748.69970000000001</v>
          </cell>
          <cell r="C31">
            <v>769.70069999999998</v>
          </cell>
          <cell r="D31">
            <v>1669.0492999999999</v>
          </cell>
          <cell r="E31">
            <v>302.5</v>
          </cell>
          <cell r="F31">
            <v>1862.6509000000001</v>
          </cell>
          <cell r="G31">
            <v>1724.6494</v>
          </cell>
          <cell r="H31">
            <v>2503.5996</v>
          </cell>
          <cell r="I31">
            <v>1194.0996</v>
          </cell>
        </row>
        <row r="32">
          <cell r="A32">
            <v>-1535</v>
          </cell>
          <cell r="B32">
            <v>-898.34862999999996</v>
          </cell>
          <cell r="C32">
            <v>-605.94970000000001</v>
          </cell>
          <cell r="D32">
            <v>-667.60059999999999</v>
          </cell>
          <cell r="E32">
            <v>-2384.8472000000002</v>
          </cell>
          <cell r="F32">
            <v>-347.75</v>
          </cell>
          <cell r="G32">
            <v>-689.65137000000004</v>
          </cell>
          <cell r="H32">
            <v>-779.74900000000002</v>
          </cell>
          <cell r="I32">
            <v>-1230.999</v>
          </cell>
        </row>
        <row r="33">
          <cell r="A33">
            <v>-1206.3998999999999</v>
          </cell>
          <cell r="B33">
            <v>-149.64893000000001</v>
          </cell>
          <cell r="C33">
            <v>163.75098</v>
          </cell>
          <cell r="D33">
            <v>1001.4487</v>
          </cell>
          <cell r="E33">
            <v>-2082.3472000000002</v>
          </cell>
          <cell r="F33">
            <v>1514.9009000000001</v>
          </cell>
          <cell r="G33">
            <v>1034.998</v>
          </cell>
          <cell r="H33">
            <v>1723.8506</v>
          </cell>
          <cell r="I33">
            <v>-36.899414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"/>
    </sheetNames>
    <sheetDataSet>
      <sheetData sheetId="0">
        <row r="1">
          <cell r="A1">
            <v>10014.003000000001</v>
          </cell>
          <cell r="B1">
            <v>9248.4979999999996</v>
          </cell>
          <cell r="C1">
            <v>10250.253000000001</v>
          </cell>
          <cell r="D1">
            <v>10956.65</v>
          </cell>
          <cell r="E1">
            <v>13942.002</v>
          </cell>
          <cell r="F1">
            <v>10653.047</v>
          </cell>
          <cell r="G1">
            <v>9838.107</v>
          </cell>
          <cell r="H1">
            <v>14150.402</v>
          </cell>
          <cell r="I1">
            <v>15575.047</v>
          </cell>
        </row>
        <row r="2">
          <cell r="A2">
            <v>-8336.6489999999994</v>
          </cell>
          <cell r="B2">
            <v>-8819.0499999999993</v>
          </cell>
          <cell r="C2">
            <v>-9635.4509999999991</v>
          </cell>
          <cell r="D2">
            <v>-7791.9453000000003</v>
          </cell>
          <cell r="E2">
            <v>-10077.609</v>
          </cell>
          <cell r="F2">
            <v>-10616.505999999999</v>
          </cell>
          <cell r="G2">
            <v>-7494.2910000000002</v>
          </cell>
          <cell r="H2">
            <v>-9700.9979999999996</v>
          </cell>
          <cell r="I2">
            <v>-14332.295</v>
          </cell>
        </row>
        <row r="3">
          <cell r="A3">
            <v>1677.3534999999999</v>
          </cell>
          <cell r="B3">
            <v>429.44824</v>
          </cell>
          <cell r="C3">
            <v>614.80175999999994</v>
          </cell>
          <cell r="D3">
            <v>3164.7049999999999</v>
          </cell>
          <cell r="E3">
            <v>3864.3926000000001</v>
          </cell>
          <cell r="F3">
            <v>36.541015999999999</v>
          </cell>
          <cell r="G3">
            <v>2343.8164000000002</v>
          </cell>
          <cell r="H3">
            <v>4449.4043000000001</v>
          </cell>
          <cell r="I3">
            <v>1242.752</v>
          </cell>
        </row>
        <row r="7">
          <cell r="A7">
            <v>5108.1005999999998</v>
          </cell>
          <cell r="B7">
            <v>5026.451</v>
          </cell>
          <cell r="C7">
            <v>8353.9009999999998</v>
          </cell>
          <cell r="D7">
            <v>7076.4013999999997</v>
          </cell>
          <cell r="E7">
            <v>5458.701</v>
          </cell>
          <cell r="F7">
            <v>8067.299</v>
          </cell>
          <cell r="G7">
            <v>4922.9979999999996</v>
          </cell>
          <cell r="H7">
            <v>7898.0510000000004</v>
          </cell>
          <cell r="I7">
            <v>7642.3984</v>
          </cell>
        </row>
        <row r="8">
          <cell r="A8">
            <v>-2560.9989999999998</v>
          </cell>
          <cell r="B8">
            <v>-5299.951</v>
          </cell>
          <cell r="C8">
            <v>-5084.05</v>
          </cell>
          <cell r="D8">
            <v>-5091.8505999999998</v>
          </cell>
          <cell r="E8">
            <v>-5541.1522999999997</v>
          </cell>
          <cell r="F8">
            <v>-6349.4530000000004</v>
          </cell>
          <cell r="G8">
            <v>-5480.8046999999997</v>
          </cell>
          <cell r="H8">
            <v>-6873.3477000000003</v>
          </cell>
          <cell r="I8">
            <v>-8253.7479999999996</v>
          </cell>
        </row>
        <row r="9">
          <cell r="A9">
            <v>2547.1016</v>
          </cell>
          <cell r="B9">
            <v>-273.5</v>
          </cell>
          <cell r="C9">
            <v>3269.8516</v>
          </cell>
          <cell r="D9">
            <v>1984.5508</v>
          </cell>
          <cell r="E9">
            <v>-82.451170000000005</v>
          </cell>
          <cell r="F9">
            <v>1717.8457000000001</v>
          </cell>
          <cell r="G9">
            <v>-557.80664000000002</v>
          </cell>
          <cell r="H9">
            <v>1024.7030999999999</v>
          </cell>
          <cell r="I9">
            <v>-611.34960000000001</v>
          </cell>
        </row>
        <row r="13">
          <cell r="A13">
            <v>0</v>
          </cell>
          <cell r="B13">
            <v>1397.5488</v>
          </cell>
          <cell r="C13">
            <v>1975.0996</v>
          </cell>
          <cell r="D13">
            <v>0</v>
          </cell>
          <cell r="E13">
            <v>7530.0010000000002</v>
          </cell>
          <cell r="F13">
            <v>6774.3516</v>
          </cell>
          <cell r="G13">
            <v>0</v>
          </cell>
          <cell r="H13">
            <v>6922.951</v>
          </cell>
          <cell r="I13">
            <v>1829.6992</v>
          </cell>
        </row>
        <row r="14">
          <cell r="A14">
            <v>-1116.4502</v>
          </cell>
          <cell r="B14">
            <v>-748.90039999999999</v>
          </cell>
          <cell r="C14">
            <v>-910.74900000000002</v>
          </cell>
          <cell r="D14">
            <v>-1266.3496</v>
          </cell>
          <cell r="E14">
            <v>0</v>
          </cell>
          <cell r="F14">
            <v>0</v>
          </cell>
          <cell r="G14">
            <v>-518.94920000000002</v>
          </cell>
          <cell r="H14">
            <v>-902.25</v>
          </cell>
          <cell r="I14">
            <v>-1938.0488</v>
          </cell>
        </row>
        <row r="15">
          <cell r="A15">
            <v>-1116.4502</v>
          </cell>
          <cell r="B15">
            <v>648.64844000000005</v>
          </cell>
          <cell r="C15">
            <v>1064.3506</v>
          </cell>
          <cell r="D15">
            <v>-1266.3496</v>
          </cell>
          <cell r="E15">
            <v>7530.0010000000002</v>
          </cell>
          <cell r="F15">
            <v>6774.3516</v>
          </cell>
          <cell r="G15">
            <v>-518.94920000000002</v>
          </cell>
          <cell r="H15">
            <v>6020.701</v>
          </cell>
          <cell r="I15">
            <v>-108.34961</v>
          </cell>
        </row>
        <row r="19">
          <cell r="A19">
            <v>4005.9969999999998</v>
          </cell>
          <cell r="B19">
            <v>2919.7485000000001</v>
          </cell>
          <cell r="C19">
            <v>3528.4492</v>
          </cell>
          <cell r="D19">
            <v>3817.3013000000001</v>
          </cell>
          <cell r="E19">
            <v>5405.0502999999999</v>
          </cell>
          <cell r="F19">
            <v>3770.4</v>
          </cell>
          <cell r="G19">
            <v>3753.998</v>
          </cell>
          <cell r="H19">
            <v>5659.3477000000003</v>
          </cell>
          <cell r="I19">
            <v>4996.1484</v>
          </cell>
        </row>
        <row r="20">
          <cell r="A20">
            <v>-2536.4004</v>
          </cell>
          <cell r="B20">
            <v>-2396.9018999999998</v>
          </cell>
          <cell r="C20">
            <v>-2711.1006000000002</v>
          </cell>
          <cell r="D20">
            <v>-1915.7992999999999</v>
          </cell>
          <cell r="E20">
            <v>-3244.7489999999998</v>
          </cell>
          <cell r="F20">
            <v>-3275.7489999999998</v>
          </cell>
          <cell r="G20">
            <v>-2395.1514000000002</v>
          </cell>
          <cell r="H20">
            <v>-3145.7460000000001</v>
          </cell>
          <cell r="I20">
            <v>-4052.2939999999999</v>
          </cell>
        </row>
        <row r="21">
          <cell r="A21">
            <v>1469.5967000000001</v>
          </cell>
          <cell r="B21">
            <v>522.84670000000006</v>
          </cell>
          <cell r="C21">
            <v>817.34862999999996</v>
          </cell>
          <cell r="D21">
            <v>1901.502</v>
          </cell>
          <cell r="E21">
            <v>2160.3013000000001</v>
          </cell>
          <cell r="F21">
            <v>494.65087999999997</v>
          </cell>
          <cell r="G21">
            <v>1358.8467000000001</v>
          </cell>
          <cell r="H21">
            <v>2513.6016</v>
          </cell>
          <cell r="I21">
            <v>943.85450000000003</v>
          </cell>
        </row>
        <row r="25">
          <cell r="A25">
            <v>1685.9502</v>
          </cell>
          <cell r="B25">
            <v>1736.8496</v>
          </cell>
          <cell r="C25">
            <v>2417.85</v>
          </cell>
          <cell r="D25">
            <v>2060.2494999999999</v>
          </cell>
          <cell r="E25">
            <v>2527.0513000000001</v>
          </cell>
          <cell r="F25">
            <v>1812.1996999999999</v>
          </cell>
          <cell r="G25">
            <v>1988.4023</v>
          </cell>
          <cell r="H25">
            <v>3443.9492</v>
          </cell>
          <cell r="I25">
            <v>2492.1992</v>
          </cell>
        </row>
        <row r="26">
          <cell r="A26">
            <v>-1651.501</v>
          </cell>
          <cell r="B26">
            <v>-1068.8501000000001</v>
          </cell>
          <cell r="C26">
            <v>-962.95069999999998</v>
          </cell>
          <cell r="D26">
            <v>-1278.2494999999999</v>
          </cell>
          <cell r="E26">
            <v>-2113.2988</v>
          </cell>
          <cell r="F26">
            <v>-2934.1997000000001</v>
          </cell>
          <cell r="G26">
            <v>-1022.0488</v>
          </cell>
          <cell r="H26">
            <v>-1433.5498</v>
          </cell>
          <cell r="I26">
            <v>-2221.7510000000002</v>
          </cell>
        </row>
        <row r="27">
          <cell r="A27">
            <v>34.449219999999997</v>
          </cell>
          <cell r="B27">
            <v>667.99950000000001</v>
          </cell>
          <cell r="C27">
            <v>1454.8994</v>
          </cell>
          <cell r="D27">
            <v>782</v>
          </cell>
          <cell r="E27">
            <v>413.75243999999998</v>
          </cell>
          <cell r="F27">
            <v>-1122</v>
          </cell>
          <cell r="G27">
            <v>966.35350000000005</v>
          </cell>
          <cell r="H27">
            <v>2010.3994</v>
          </cell>
          <cell r="I27">
            <v>270.44824</v>
          </cell>
        </row>
        <row r="31">
          <cell r="A31">
            <v>0</v>
          </cell>
          <cell r="B31">
            <v>71.899900000000002</v>
          </cell>
          <cell r="C31">
            <v>499.25</v>
          </cell>
          <cell r="D31">
            <v>1835</v>
          </cell>
          <cell r="E31">
            <v>0</v>
          </cell>
          <cell r="F31">
            <v>875.50049999999999</v>
          </cell>
          <cell r="G31">
            <v>49.850586</v>
          </cell>
          <cell r="H31">
            <v>2608.0508</v>
          </cell>
          <cell r="I31">
            <v>537.7002</v>
          </cell>
        </row>
        <row r="32">
          <cell r="A32">
            <v>-1297.7494999999999</v>
          </cell>
          <cell r="B32">
            <v>-256.00049999999999</v>
          </cell>
          <cell r="C32">
            <v>-611.09960000000001</v>
          </cell>
          <cell r="D32">
            <v>-819.8999</v>
          </cell>
          <cell r="E32">
            <v>-1752.0498</v>
          </cell>
          <cell r="F32">
            <v>0</v>
          </cell>
          <cell r="G32">
            <v>0</v>
          </cell>
          <cell r="H32">
            <v>-194</v>
          </cell>
          <cell r="I32">
            <v>-1758.9004</v>
          </cell>
        </row>
        <row r="33">
          <cell r="A33">
            <v>-1297.7494999999999</v>
          </cell>
          <cell r="B33">
            <v>-184.10059000000001</v>
          </cell>
          <cell r="C33">
            <v>-111.84961</v>
          </cell>
          <cell r="D33">
            <v>1015.1001</v>
          </cell>
          <cell r="E33">
            <v>-1752.0498</v>
          </cell>
          <cell r="F33">
            <v>875.50049999999999</v>
          </cell>
          <cell r="G33">
            <v>49.850586</v>
          </cell>
          <cell r="H33">
            <v>2414.0508</v>
          </cell>
          <cell r="I33">
            <v>-1221.2002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10ex3_trail_S"/>
    </sheetNames>
    <sheetDataSet>
      <sheetData sheetId="0">
        <row r="1">
          <cell r="A1">
            <v>13940.476000000001</v>
          </cell>
          <cell r="B1">
            <v>12120.867</v>
          </cell>
          <cell r="C1">
            <v>16871.824000000001</v>
          </cell>
          <cell r="D1">
            <v>14953.258</v>
          </cell>
          <cell r="E1">
            <v>18777.511999999999</v>
          </cell>
          <cell r="F1">
            <v>16165.548000000001</v>
          </cell>
          <cell r="G1">
            <v>13123.787</v>
          </cell>
          <cell r="H1">
            <v>15132.963</v>
          </cell>
          <cell r="I1">
            <v>23005.91</v>
          </cell>
        </row>
        <row r="2">
          <cell r="A2">
            <v>-10070.261</v>
          </cell>
          <cell r="B2">
            <v>-7708.9032999999999</v>
          </cell>
          <cell r="C2">
            <v>-8489.7729999999992</v>
          </cell>
          <cell r="D2">
            <v>-11101.448</v>
          </cell>
          <cell r="E2">
            <v>-15745.864</v>
          </cell>
          <cell r="F2">
            <v>-15490.371999999999</v>
          </cell>
          <cell r="G2">
            <v>-10422.387000000001</v>
          </cell>
          <cell r="H2">
            <v>-12285.032999999999</v>
          </cell>
          <cell r="I2">
            <v>-14489.75</v>
          </cell>
        </row>
        <row r="3">
          <cell r="A3">
            <v>3870.2148000000002</v>
          </cell>
          <cell r="B3">
            <v>4411.9633999999996</v>
          </cell>
          <cell r="C3">
            <v>8382.0509999999995</v>
          </cell>
          <cell r="D3">
            <v>3851.8096</v>
          </cell>
          <cell r="E3">
            <v>3031.6475</v>
          </cell>
          <cell r="F3">
            <v>675.17579999999998</v>
          </cell>
          <cell r="G3">
            <v>2701.4004</v>
          </cell>
          <cell r="H3">
            <v>2847.9297000000001</v>
          </cell>
          <cell r="I3">
            <v>8516.16</v>
          </cell>
        </row>
        <row r="7">
          <cell r="A7">
            <v>7608.69</v>
          </cell>
          <cell r="B7">
            <v>5126.7359999999999</v>
          </cell>
          <cell r="C7">
            <v>8715.5820000000003</v>
          </cell>
          <cell r="D7">
            <v>8263.2790000000005</v>
          </cell>
          <cell r="E7">
            <v>13276.087</v>
          </cell>
          <cell r="F7">
            <v>7410.1025</v>
          </cell>
          <cell r="G7">
            <v>6198.7304999999997</v>
          </cell>
          <cell r="H7">
            <v>9698.7250000000004</v>
          </cell>
          <cell r="I7">
            <v>10575.127</v>
          </cell>
        </row>
        <row r="8">
          <cell r="A8">
            <v>-5402.0977000000003</v>
          </cell>
          <cell r="B8">
            <v>-6789.2353999999996</v>
          </cell>
          <cell r="C8">
            <v>-7623.1405999999997</v>
          </cell>
          <cell r="D8">
            <v>-5628.3877000000002</v>
          </cell>
          <cell r="E8">
            <v>-6972.0879999999997</v>
          </cell>
          <cell r="F8">
            <v>-9283.5730000000003</v>
          </cell>
          <cell r="G8">
            <v>-7158.9489999999996</v>
          </cell>
          <cell r="H8">
            <v>-7796.3046999999997</v>
          </cell>
          <cell r="I8">
            <v>-8144.1953000000003</v>
          </cell>
        </row>
        <row r="9">
          <cell r="A9">
            <v>2206.5922999999998</v>
          </cell>
          <cell r="B9">
            <v>-1662.4994999999999</v>
          </cell>
          <cell r="C9">
            <v>1092.4413999999999</v>
          </cell>
          <cell r="D9">
            <v>2634.8915999999999</v>
          </cell>
          <cell r="E9">
            <v>6303.9989999999998</v>
          </cell>
          <cell r="F9">
            <v>-1873.4707000000001</v>
          </cell>
          <cell r="G9">
            <v>-960.21875</v>
          </cell>
          <cell r="H9">
            <v>1902.4199000000001</v>
          </cell>
          <cell r="I9">
            <v>2430.9315999999999</v>
          </cell>
        </row>
        <row r="13">
          <cell r="A13">
            <v>1143.0165999999999</v>
          </cell>
          <cell r="B13">
            <v>2616.2157999999999</v>
          </cell>
          <cell r="C13">
            <v>3435.3036999999999</v>
          </cell>
          <cell r="D13">
            <v>6517.5282999999999</v>
          </cell>
          <cell r="E13">
            <v>786.59375</v>
          </cell>
          <cell r="F13">
            <v>2062.3993999999998</v>
          </cell>
          <cell r="G13">
            <v>5496.6504000000004</v>
          </cell>
          <cell r="H13">
            <v>5006.6760000000004</v>
          </cell>
          <cell r="I13">
            <v>4983.3633</v>
          </cell>
        </row>
        <row r="14">
          <cell r="A14">
            <v>-4324.4219999999996</v>
          </cell>
          <cell r="B14">
            <v>-264.49023</v>
          </cell>
          <cell r="C14">
            <v>-2860.9834000000001</v>
          </cell>
          <cell r="D14">
            <v>-1668.0780999999999</v>
          </cell>
          <cell r="E14">
            <v>-4055.9004</v>
          </cell>
          <cell r="F14">
            <v>-978.93359999999996</v>
          </cell>
          <cell r="G14">
            <v>-2349.0293000000001</v>
          </cell>
          <cell r="H14">
            <v>-1982.1719000000001</v>
          </cell>
          <cell r="I14">
            <v>-2079.0781000000002</v>
          </cell>
        </row>
        <row r="15">
          <cell r="A15">
            <v>-3181.4052999999999</v>
          </cell>
          <cell r="B15">
            <v>2351.7256000000002</v>
          </cell>
          <cell r="C15">
            <v>574.32029999999997</v>
          </cell>
          <cell r="D15">
            <v>4849.45</v>
          </cell>
          <cell r="E15">
            <v>-3269.3065999999999</v>
          </cell>
          <cell r="F15">
            <v>1083.4657999999999</v>
          </cell>
          <cell r="G15">
            <v>3147.6210000000001</v>
          </cell>
          <cell r="H15">
            <v>3024.5039999999999</v>
          </cell>
          <cell r="I15">
            <v>2904.2851999999998</v>
          </cell>
        </row>
        <row r="19">
          <cell r="A19">
            <v>4670.3410000000003</v>
          </cell>
          <cell r="B19">
            <v>3836.0684000000001</v>
          </cell>
          <cell r="C19">
            <v>4761.8209999999999</v>
          </cell>
          <cell r="D19">
            <v>5062.8590000000004</v>
          </cell>
          <cell r="E19">
            <v>6033.3086000000003</v>
          </cell>
          <cell r="F19">
            <v>5886.0502999999999</v>
          </cell>
          <cell r="G19">
            <v>3865.8427999999999</v>
          </cell>
          <cell r="H19">
            <v>6559.8643000000002</v>
          </cell>
          <cell r="I19">
            <v>6190.424</v>
          </cell>
        </row>
        <row r="20">
          <cell r="A20">
            <v>-4626.4043000000001</v>
          </cell>
          <cell r="B20">
            <v>-3219.5972000000002</v>
          </cell>
          <cell r="C20">
            <v>-2696.2246</v>
          </cell>
          <cell r="D20">
            <v>-2660.0747000000001</v>
          </cell>
          <cell r="E20">
            <v>-4406.9066999999995</v>
          </cell>
          <cell r="F20">
            <v>-4237.4560000000001</v>
          </cell>
          <cell r="G20">
            <v>-3551.1035000000002</v>
          </cell>
          <cell r="H20">
            <v>-4953.9489999999996</v>
          </cell>
          <cell r="I20">
            <v>-3485.2685999999999</v>
          </cell>
        </row>
        <row r="21">
          <cell r="A21">
            <v>43.936523000000001</v>
          </cell>
          <cell r="B21">
            <v>616.47119999999995</v>
          </cell>
          <cell r="C21">
            <v>2065.5962</v>
          </cell>
          <cell r="D21">
            <v>2402.7842000000001</v>
          </cell>
          <cell r="E21">
            <v>1626.4019000000001</v>
          </cell>
          <cell r="F21">
            <v>1648.5942</v>
          </cell>
          <cell r="G21">
            <v>314.73926</v>
          </cell>
          <cell r="H21">
            <v>1605.915</v>
          </cell>
          <cell r="I21">
            <v>2705.1552999999999</v>
          </cell>
        </row>
        <row r="25">
          <cell r="A25">
            <v>2437.7622000000001</v>
          </cell>
          <cell r="B25">
            <v>2394.0918000000001</v>
          </cell>
          <cell r="C25">
            <v>2350.4555999999998</v>
          </cell>
          <cell r="D25">
            <v>3298.2368000000001</v>
          </cell>
          <cell r="E25">
            <v>3554.9335999999998</v>
          </cell>
          <cell r="F25">
            <v>3120.3926000000001</v>
          </cell>
          <cell r="G25">
            <v>2872.5531999999998</v>
          </cell>
          <cell r="H25">
            <v>3760.9472999999998</v>
          </cell>
          <cell r="I25">
            <v>3837.0194999999999</v>
          </cell>
        </row>
        <row r="26">
          <cell r="A26">
            <v>-1368.0102999999999</v>
          </cell>
          <cell r="B26">
            <v>-2244.8818000000001</v>
          </cell>
          <cell r="C26">
            <v>-2155.0805999999998</v>
          </cell>
          <cell r="D26">
            <v>-1624.8163999999999</v>
          </cell>
          <cell r="E26">
            <v>-1980.4838999999999</v>
          </cell>
          <cell r="F26">
            <v>-3368.6039999999998</v>
          </cell>
          <cell r="G26">
            <v>-2492.7246</v>
          </cell>
          <cell r="H26">
            <v>-1973.4512</v>
          </cell>
          <cell r="I26">
            <v>-2346.2588000000001</v>
          </cell>
        </row>
        <row r="27">
          <cell r="A27">
            <v>1069.752</v>
          </cell>
          <cell r="B27">
            <v>149.20996</v>
          </cell>
          <cell r="C27">
            <v>195.375</v>
          </cell>
          <cell r="D27">
            <v>1673.4204</v>
          </cell>
          <cell r="E27">
            <v>1574.4496999999999</v>
          </cell>
          <cell r="F27">
            <v>-248.21143000000001</v>
          </cell>
          <cell r="G27">
            <v>379.82859999999999</v>
          </cell>
          <cell r="H27">
            <v>1787.4961000000001</v>
          </cell>
          <cell r="I27">
            <v>1490.7607</v>
          </cell>
        </row>
        <row r="31">
          <cell r="A31">
            <v>336.43407999999999</v>
          </cell>
          <cell r="B31">
            <v>757.37305000000003</v>
          </cell>
          <cell r="C31">
            <v>916.27637000000004</v>
          </cell>
          <cell r="D31">
            <v>1304.8379</v>
          </cell>
          <cell r="E31">
            <v>489.07763999999997</v>
          </cell>
          <cell r="F31">
            <v>1175.5317</v>
          </cell>
          <cell r="G31">
            <v>1443.1709000000001</v>
          </cell>
          <cell r="H31">
            <v>2467.4258</v>
          </cell>
          <cell r="I31">
            <v>1440.2705000000001</v>
          </cell>
        </row>
        <row r="32">
          <cell r="A32">
            <v>-1251.4204</v>
          </cell>
          <cell r="B32">
            <v>-813.36474999999996</v>
          </cell>
          <cell r="C32">
            <v>-514.80664000000002</v>
          </cell>
          <cell r="D32">
            <v>-1097.5962</v>
          </cell>
          <cell r="E32">
            <v>-1651.1098999999999</v>
          </cell>
          <cell r="F32">
            <v>-180.18555000000001</v>
          </cell>
          <cell r="G32">
            <v>-755.56055000000003</v>
          </cell>
          <cell r="H32">
            <v>-1604.0137</v>
          </cell>
          <cell r="I32">
            <v>-766.16700000000003</v>
          </cell>
        </row>
        <row r="33">
          <cell r="A33">
            <v>-914.98630000000003</v>
          </cell>
          <cell r="B33">
            <v>-55.991700000000002</v>
          </cell>
          <cell r="C33">
            <v>401.46973000000003</v>
          </cell>
          <cell r="D33">
            <v>207.24170000000001</v>
          </cell>
          <cell r="E33">
            <v>-1162.0322000000001</v>
          </cell>
          <cell r="F33">
            <v>995.34619999999995</v>
          </cell>
          <cell r="G33">
            <v>687.61035000000004</v>
          </cell>
          <cell r="H33">
            <v>863.41210000000001</v>
          </cell>
          <cell r="I33">
            <v>674.10350000000005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29ex5_5_trail"/>
    </sheetNames>
    <sheetDataSet>
      <sheetData sheetId="0">
        <row r="1">
          <cell r="A1">
            <v>10804.465</v>
          </cell>
          <cell r="B1">
            <v>9551.6209999999992</v>
          </cell>
          <cell r="C1">
            <v>10348.865</v>
          </cell>
          <cell r="D1">
            <v>11185.329</v>
          </cell>
          <cell r="E1">
            <v>14976.855</v>
          </cell>
          <cell r="F1">
            <v>10974.751</v>
          </cell>
          <cell r="G1">
            <v>6414.4862999999996</v>
          </cell>
          <cell r="H1">
            <v>12726.447</v>
          </cell>
          <cell r="I1">
            <v>15388.359</v>
          </cell>
        </row>
        <row r="2">
          <cell r="A2">
            <v>-7131.2079999999996</v>
          </cell>
          <cell r="B2">
            <v>-7820.4315999999999</v>
          </cell>
          <cell r="C2">
            <v>-8228.8529999999992</v>
          </cell>
          <cell r="D2">
            <v>-6585.1415999999999</v>
          </cell>
          <cell r="E2">
            <v>-9398.1990000000005</v>
          </cell>
          <cell r="F2">
            <v>-9827.2705000000005</v>
          </cell>
          <cell r="G2">
            <v>-6576.4785000000002</v>
          </cell>
          <cell r="H2">
            <v>-9800.7360000000008</v>
          </cell>
          <cell r="I2">
            <v>-12868.853999999999</v>
          </cell>
        </row>
        <row r="3">
          <cell r="A3">
            <v>3673.2568000000001</v>
          </cell>
          <cell r="B3">
            <v>1731.19</v>
          </cell>
          <cell r="C3">
            <v>2120.0127000000002</v>
          </cell>
          <cell r="D3">
            <v>4600.1875</v>
          </cell>
          <cell r="E3">
            <v>5578.6562000000004</v>
          </cell>
          <cell r="F3">
            <v>1147.4804999999999</v>
          </cell>
          <cell r="G3">
            <v>-161.99218999999999</v>
          </cell>
          <cell r="H3">
            <v>2925.7109999999998</v>
          </cell>
          <cell r="I3">
            <v>2519.5059000000001</v>
          </cell>
        </row>
        <row r="7">
          <cell r="A7">
            <v>4997.3612999999996</v>
          </cell>
          <cell r="B7">
            <v>5197.9326000000001</v>
          </cell>
          <cell r="C7">
            <v>8916.8179999999993</v>
          </cell>
          <cell r="D7">
            <v>4686.7839999999997</v>
          </cell>
          <cell r="E7">
            <v>5911.9589999999998</v>
          </cell>
          <cell r="F7">
            <v>6328.7520000000004</v>
          </cell>
          <cell r="G7">
            <v>4878.8495999999996</v>
          </cell>
          <cell r="H7">
            <v>7497.7245999999996</v>
          </cell>
          <cell r="I7">
            <v>8337.4509999999991</v>
          </cell>
        </row>
        <row r="8">
          <cell r="A8">
            <v>-2881.0502999999999</v>
          </cell>
          <cell r="B8">
            <v>-4388.7960000000003</v>
          </cell>
          <cell r="C8">
            <v>-4580.6864999999998</v>
          </cell>
          <cell r="D8">
            <v>-5158.4250000000002</v>
          </cell>
          <cell r="E8">
            <v>-4714.16</v>
          </cell>
          <cell r="F8">
            <v>-6573.08</v>
          </cell>
          <cell r="G8">
            <v>-5807.8945000000003</v>
          </cell>
          <cell r="H8">
            <v>-6365.2520000000004</v>
          </cell>
          <cell r="I8">
            <v>-7094.1445000000003</v>
          </cell>
        </row>
        <row r="9">
          <cell r="A9">
            <v>2116.3110000000001</v>
          </cell>
          <cell r="B9">
            <v>809.13670000000002</v>
          </cell>
          <cell r="C9">
            <v>4336.1319999999996</v>
          </cell>
          <cell r="D9">
            <v>-471.64062000000001</v>
          </cell>
          <cell r="E9">
            <v>1197.7988</v>
          </cell>
          <cell r="F9">
            <v>-244.32812000000001</v>
          </cell>
          <cell r="G9">
            <v>-929.04489999999998</v>
          </cell>
          <cell r="H9">
            <v>1132.4727</v>
          </cell>
          <cell r="I9">
            <v>1243.3065999999999</v>
          </cell>
        </row>
        <row r="13">
          <cell r="A13">
            <v>0</v>
          </cell>
          <cell r="B13">
            <v>1771.9219000000001</v>
          </cell>
          <cell r="C13">
            <v>764.39940000000001</v>
          </cell>
          <cell r="D13">
            <v>0</v>
          </cell>
          <cell r="E13">
            <v>7612.8505999999998</v>
          </cell>
          <cell r="F13">
            <v>6983.7803000000004</v>
          </cell>
          <cell r="G13">
            <v>4324.4296999999997</v>
          </cell>
          <cell r="H13">
            <v>927.38279999999997</v>
          </cell>
          <cell r="I13">
            <v>1975.5273</v>
          </cell>
        </row>
        <row r="14">
          <cell r="A14">
            <v>-1071.6904</v>
          </cell>
          <cell r="B14">
            <v>-701.45605</v>
          </cell>
          <cell r="C14">
            <v>-783.26559999999995</v>
          </cell>
          <cell r="D14">
            <v>-1172.6338000000001</v>
          </cell>
          <cell r="E14">
            <v>0</v>
          </cell>
          <cell r="F14">
            <v>0</v>
          </cell>
          <cell r="G14">
            <v>-339.76172000000003</v>
          </cell>
          <cell r="H14">
            <v>-808.10155999999995</v>
          </cell>
          <cell r="I14">
            <v>-1536.7988</v>
          </cell>
        </row>
        <row r="15">
          <cell r="A15">
            <v>-1071.6904</v>
          </cell>
          <cell r="B15">
            <v>1070.4657999999999</v>
          </cell>
          <cell r="C15">
            <v>-18.866209999999999</v>
          </cell>
          <cell r="D15">
            <v>-1172.6338000000001</v>
          </cell>
          <cell r="E15">
            <v>7612.8505999999998</v>
          </cell>
          <cell r="F15">
            <v>6983.7803000000004</v>
          </cell>
          <cell r="G15">
            <v>3984.6680000000001</v>
          </cell>
          <cell r="H15">
            <v>119.28125</v>
          </cell>
          <cell r="I15">
            <v>438.72852</v>
          </cell>
        </row>
        <row r="19">
          <cell r="A19">
            <v>3539.3022000000001</v>
          </cell>
          <cell r="B19">
            <v>2848.0756999999999</v>
          </cell>
          <cell r="C19">
            <v>3201.7489999999998</v>
          </cell>
          <cell r="D19">
            <v>3502.7896000000001</v>
          </cell>
          <cell r="E19">
            <v>4628.2393000000002</v>
          </cell>
          <cell r="F19">
            <v>3791.3719999999998</v>
          </cell>
          <cell r="G19">
            <v>3327.1981999999998</v>
          </cell>
          <cell r="H19">
            <v>4268.7782999999999</v>
          </cell>
          <cell r="I19">
            <v>4322.4872999999998</v>
          </cell>
        </row>
        <row r="20">
          <cell r="A20">
            <v>-2198.6493999999998</v>
          </cell>
          <cell r="B20">
            <v>-1992.3417999999999</v>
          </cell>
          <cell r="C20">
            <v>-2494.8096</v>
          </cell>
          <cell r="D20">
            <v>-1846.8179</v>
          </cell>
          <cell r="E20">
            <v>-3256.0254</v>
          </cell>
          <cell r="F20">
            <v>-2925.0736999999999</v>
          </cell>
          <cell r="G20">
            <v>-2268.7393000000002</v>
          </cell>
          <cell r="H20">
            <v>-3069.1797000000001</v>
          </cell>
          <cell r="I20">
            <v>-3998.087</v>
          </cell>
        </row>
        <row r="21">
          <cell r="A21">
            <v>1340.6528000000001</v>
          </cell>
          <cell r="B21">
            <v>855.73389999999995</v>
          </cell>
          <cell r="C21">
            <v>706.93944999999997</v>
          </cell>
          <cell r="D21">
            <v>1655.9717000000001</v>
          </cell>
          <cell r="E21">
            <v>1372.2139</v>
          </cell>
          <cell r="F21">
            <v>866.29834000000005</v>
          </cell>
          <cell r="G21">
            <v>1058.4590000000001</v>
          </cell>
          <cell r="H21">
            <v>1199.5986</v>
          </cell>
          <cell r="I21">
            <v>324.40039999999999</v>
          </cell>
        </row>
        <row r="25">
          <cell r="A25">
            <v>1874.6992</v>
          </cell>
          <cell r="B25">
            <v>1757.9349999999999</v>
          </cell>
          <cell r="C25">
            <v>2110.9355</v>
          </cell>
          <cell r="D25">
            <v>1685.0473999999999</v>
          </cell>
          <cell r="E25">
            <v>2616.5752000000002</v>
          </cell>
          <cell r="F25">
            <v>1829.4692</v>
          </cell>
          <cell r="G25">
            <v>1770.2119</v>
          </cell>
          <cell r="H25">
            <v>2822.7764000000002</v>
          </cell>
          <cell r="I25">
            <v>2585.2343999999998</v>
          </cell>
        </row>
        <row r="26">
          <cell r="A26">
            <v>-1533.2275</v>
          </cell>
          <cell r="B26">
            <v>-953.43020000000001</v>
          </cell>
          <cell r="C26">
            <v>-894.30859999999996</v>
          </cell>
          <cell r="D26">
            <v>-1278.1455000000001</v>
          </cell>
          <cell r="E26">
            <v>-2033.9336000000001</v>
          </cell>
          <cell r="F26">
            <v>-2811.1426000000001</v>
          </cell>
          <cell r="G26">
            <v>-1406.627</v>
          </cell>
          <cell r="H26">
            <v>-1166.1396</v>
          </cell>
          <cell r="I26">
            <v>-2034.9492</v>
          </cell>
        </row>
        <row r="27">
          <cell r="A27">
            <v>341.47167999999999</v>
          </cell>
          <cell r="B27">
            <v>804.50490000000002</v>
          </cell>
          <cell r="C27">
            <v>1216.627</v>
          </cell>
          <cell r="D27">
            <v>406.90186</v>
          </cell>
          <cell r="E27">
            <v>582.64160000000004</v>
          </cell>
          <cell r="F27">
            <v>-981.67334000000005</v>
          </cell>
          <cell r="G27">
            <v>363.58496000000002</v>
          </cell>
          <cell r="H27">
            <v>1656.6367</v>
          </cell>
          <cell r="I27">
            <v>550.28516000000002</v>
          </cell>
        </row>
        <row r="31">
          <cell r="A31">
            <v>0</v>
          </cell>
          <cell r="B31">
            <v>183.17676</v>
          </cell>
          <cell r="C31">
            <v>0</v>
          </cell>
          <cell r="D31">
            <v>37.399901999999997</v>
          </cell>
          <cell r="E31">
            <v>0</v>
          </cell>
          <cell r="F31">
            <v>965.87743999999998</v>
          </cell>
          <cell r="G31">
            <v>1286.4032999999999</v>
          </cell>
          <cell r="H31">
            <v>581.54489999999998</v>
          </cell>
          <cell r="I31">
            <v>626.66112999999996</v>
          </cell>
        </row>
        <row r="32">
          <cell r="A32">
            <v>-1433.2270000000001</v>
          </cell>
          <cell r="B32">
            <v>-155.54589999999999</v>
          </cell>
          <cell r="C32">
            <v>-724.97119999999995</v>
          </cell>
          <cell r="D32">
            <v>-728.06006000000002</v>
          </cell>
          <cell r="E32">
            <v>-1457.0181</v>
          </cell>
          <cell r="F32">
            <v>0</v>
          </cell>
          <cell r="G32">
            <v>0</v>
          </cell>
          <cell r="H32">
            <v>-179.85059000000001</v>
          </cell>
          <cell r="I32">
            <v>-1666.2157999999999</v>
          </cell>
        </row>
        <row r="33">
          <cell r="A33">
            <v>-1433.2270000000001</v>
          </cell>
          <cell r="B33">
            <v>27.630859999999998</v>
          </cell>
          <cell r="C33">
            <v>-724.97119999999995</v>
          </cell>
          <cell r="D33">
            <v>-690.66016000000002</v>
          </cell>
          <cell r="E33">
            <v>-1457.0181</v>
          </cell>
          <cell r="F33">
            <v>965.87743999999998</v>
          </cell>
          <cell r="G33">
            <v>1286.4032999999999</v>
          </cell>
          <cell r="H33">
            <v>401.69434000000001</v>
          </cell>
          <cell r="I33">
            <v>-1039.5546999999999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"/>
    </sheetNames>
    <sheetDataSet>
      <sheetData sheetId="0">
        <row r="1">
          <cell r="A1">
            <v>10944.451999999999</v>
          </cell>
          <cell r="B1">
            <v>9407.7479999999996</v>
          </cell>
          <cell r="C1">
            <v>10822.700999999999</v>
          </cell>
          <cell r="D1">
            <v>10938.449000000001</v>
          </cell>
          <cell r="E1">
            <v>14939.255999999999</v>
          </cell>
          <cell r="F1">
            <v>11035.55</v>
          </cell>
          <cell r="G1">
            <v>9934.7070000000003</v>
          </cell>
          <cell r="H1">
            <v>14910.449000000001</v>
          </cell>
          <cell r="I1">
            <v>16157.397999999999</v>
          </cell>
        </row>
        <row r="2">
          <cell r="A2">
            <v>-7486.9989999999998</v>
          </cell>
          <cell r="B2">
            <v>-7628.1962999999996</v>
          </cell>
          <cell r="C2">
            <v>-9381.8040000000001</v>
          </cell>
          <cell r="D2">
            <v>-8015.0510000000004</v>
          </cell>
          <cell r="E2">
            <v>-9197.0509999999995</v>
          </cell>
          <cell r="F2">
            <v>-10069.806</v>
          </cell>
          <cell r="G2">
            <v>-8019.4883</v>
          </cell>
          <cell r="H2">
            <v>-10738.255999999999</v>
          </cell>
          <cell r="I2">
            <v>-15562.643</v>
          </cell>
        </row>
        <row r="3">
          <cell r="A3">
            <v>3457.4531000000002</v>
          </cell>
          <cell r="B3">
            <v>1779.5518</v>
          </cell>
          <cell r="C3">
            <v>1440.8975</v>
          </cell>
          <cell r="D3">
            <v>2923.3984</v>
          </cell>
          <cell r="E3">
            <v>5742.2049999999999</v>
          </cell>
          <cell r="F3">
            <v>965.74414000000002</v>
          </cell>
          <cell r="G3">
            <v>1915.2188000000001</v>
          </cell>
          <cell r="H3">
            <v>4172.1934000000001</v>
          </cell>
          <cell r="I3">
            <v>594.75585999999998</v>
          </cell>
        </row>
        <row r="7">
          <cell r="A7">
            <v>5168.5010000000002</v>
          </cell>
          <cell r="B7">
            <v>5098.5010000000002</v>
          </cell>
          <cell r="C7">
            <v>8804.35</v>
          </cell>
          <cell r="D7">
            <v>7248.1016</v>
          </cell>
          <cell r="E7">
            <v>6420.8495999999996</v>
          </cell>
          <cell r="F7">
            <v>8464.3960000000006</v>
          </cell>
          <cell r="G7">
            <v>5683.4960000000001</v>
          </cell>
          <cell r="H7">
            <v>7817.451</v>
          </cell>
          <cell r="I7">
            <v>7722.8984</v>
          </cell>
        </row>
        <row r="8">
          <cell r="A8">
            <v>-5334.9970000000003</v>
          </cell>
          <cell r="B8">
            <v>-5074.1005999999998</v>
          </cell>
          <cell r="C8">
            <v>-4745.3984</v>
          </cell>
          <cell r="D8">
            <v>-5275.701</v>
          </cell>
          <cell r="E8">
            <v>-4658.2539999999999</v>
          </cell>
          <cell r="F8">
            <v>-5057.1562000000004</v>
          </cell>
          <cell r="G8">
            <v>-4729.5060000000003</v>
          </cell>
          <cell r="H8">
            <v>-7112.34</v>
          </cell>
          <cell r="I8">
            <v>-7521.6484</v>
          </cell>
        </row>
        <row r="9">
          <cell r="A9">
            <v>-166.49610000000001</v>
          </cell>
          <cell r="B9">
            <v>24.400390000000002</v>
          </cell>
          <cell r="C9">
            <v>4058.9512</v>
          </cell>
          <cell r="D9">
            <v>1972.4004</v>
          </cell>
          <cell r="E9">
            <v>1762.5957000000001</v>
          </cell>
          <cell r="F9">
            <v>3407.2402000000002</v>
          </cell>
          <cell r="G9">
            <v>953.99023</v>
          </cell>
          <cell r="H9">
            <v>705.11130000000003</v>
          </cell>
          <cell r="I9">
            <v>201.25</v>
          </cell>
        </row>
        <row r="13">
          <cell r="A13">
            <v>0</v>
          </cell>
          <cell r="B13">
            <v>1397.5488</v>
          </cell>
          <cell r="C13">
            <v>2705.5</v>
          </cell>
          <cell r="D13">
            <v>91.400390000000002</v>
          </cell>
          <cell r="E13">
            <v>7530.0010000000002</v>
          </cell>
          <cell r="F13">
            <v>4936.701</v>
          </cell>
          <cell r="G13">
            <v>4339.701</v>
          </cell>
          <cell r="H13">
            <v>1256.2012</v>
          </cell>
          <cell r="I13">
            <v>2269.1484</v>
          </cell>
        </row>
        <row r="14">
          <cell r="A14">
            <v>-897.80079999999998</v>
          </cell>
          <cell r="B14">
            <v>-690.65039999999999</v>
          </cell>
          <cell r="C14">
            <v>-910.74900000000002</v>
          </cell>
          <cell r="D14">
            <v>-685.59960000000001</v>
          </cell>
          <cell r="E14">
            <v>-2805.0488</v>
          </cell>
          <cell r="F14">
            <v>0</v>
          </cell>
          <cell r="G14">
            <v>-2196.4492</v>
          </cell>
          <cell r="H14">
            <v>-269.19922000000003</v>
          </cell>
          <cell r="I14">
            <v>-1781.1992</v>
          </cell>
        </row>
        <row r="15">
          <cell r="A15">
            <v>-897.80079999999998</v>
          </cell>
          <cell r="B15">
            <v>706.89844000000005</v>
          </cell>
          <cell r="C15">
            <v>1794.751</v>
          </cell>
          <cell r="D15">
            <v>-594.19920000000002</v>
          </cell>
          <cell r="E15">
            <v>4724.9520000000002</v>
          </cell>
          <cell r="F15">
            <v>4936.701</v>
          </cell>
          <cell r="G15">
            <v>2143.252</v>
          </cell>
          <cell r="H15">
            <v>987.00194999999997</v>
          </cell>
          <cell r="I15">
            <v>487.94922000000003</v>
          </cell>
        </row>
        <row r="19">
          <cell r="A19">
            <v>4089.7979</v>
          </cell>
          <cell r="B19">
            <v>3068.8476999999998</v>
          </cell>
          <cell r="C19">
            <v>3523.2997999999998</v>
          </cell>
          <cell r="D19">
            <v>3997.9004</v>
          </cell>
          <cell r="E19">
            <v>5650.7494999999999</v>
          </cell>
          <cell r="F19">
            <v>3985.9994999999999</v>
          </cell>
          <cell r="G19">
            <v>3817.0967000000001</v>
          </cell>
          <cell r="H19">
            <v>5603.7510000000002</v>
          </cell>
          <cell r="I19">
            <v>5024.8975</v>
          </cell>
        </row>
        <row r="20">
          <cell r="A20">
            <v>-2343.0010000000002</v>
          </cell>
          <cell r="B20">
            <v>-2284.2012</v>
          </cell>
          <cell r="C20">
            <v>-3108.0497999999998</v>
          </cell>
          <cell r="D20">
            <v>-1764.2021</v>
          </cell>
          <cell r="E20">
            <v>-3440.5479</v>
          </cell>
          <cell r="F20">
            <v>-3367.0508</v>
          </cell>
          <cell r="G20">
            <v>-2639.1523000000002</v>
          </cell>
          <cell r="H20">
            <v>-3795.4481999999998</v>
          </cell>
          <cell r="I20">
            <v>-4858.6445000000003</v>
          </cell>
        </row>
        <row r="21">
          <cell r="A21">
            <v>1746.7969000000001</v>
          </cell>
          <cell r="B21">
            <v>784.64649999999995</v>
          </cell>
          <cell r="C21">
            <v>415.25</v>
          </cell>
          <cell r="D21">
            <v>2233.6981999999998</v>
          </cell>
          <cell r="E21">
            <v>2210.2017000000001</v>
          </cell>
          <cell r="F21">
            <v>618.94870000000003</v>
          </cell>
          <cell r="G21">
            <v>1177.9443000000001</v>
          </cell>
          <cell r="H21">
            <v>1808.3027</v>
          </cell>
          <cell r="I21">
            <v>166.25292999999999</v>
          </cell>
        </row>
        <row r="25">
          <cell r="A25">
            <v>1972.7505000000001</v>
          </cell>
          <cell r="B25">
            <v>1857.5996</v>
          </cell>
          <cell r="C25">
            <v>2369.7494999999999</v>
          </cell>
          <cell r="D25">
            <v>2284.2993000000001</v>
          </cell>
          <cell r="E25">
            <v>2470.6006000000002</v>
          </cell>
          <cell r="F25">
            <v>1841.9496999999999</v>
          </cell>
          <cell r="G25">
            <v>2067.8008</v>
          </cell>
          <cell r="H25">
            <v>3508.4492</v>
          </cell>
          <cell r="I25">
            <v>2645.6484</v>
          </cell>
        </row>
        <row r="26">
          <cell r="A26">
            <v>-1777.5513000000001</v>
          </cell>
          <cell r="B26">
            <v>-1460.3998999999999</v>
          </cell>
          <cell r="C26">
            <v>-1319.1498999999999</v>
          </cell>
          <cell r="D26">
            <v>-1310.9994999999999</v>
          </cell>
          <cell r="E26">
            <v>-2320.35</v>
          </cell>
          <cell r="F26">
            <v>-3362.9517000000001</v>
          </cell>
          <cell r="G26">
            <v>-1301.4492</v>
          </cell>
          <cell r="H26">
            <v>-1305.3506</v>
          </cell>
          <cell r="I26">
            <v>-2649.7997999999998</v>
          </cell>
        </row>
        <row r="27">
          <cell r="A27">
            <v>195.19922</v>
          </cell>
          <cell r="B27">
            <v>397.19970000000001</v>
          </cell>
          <cell r="C27">
            <v>1050.5996</v>
          </cell>
          <cell r="D27">
            <v>973.2998</v>
          </cell>
          <cell r="E27">
            <v>150.25049000000001</v>
          </cell>
          <cell r="F27">
            <v>-1521.002</v>
          </cell>
          <cell r="G27">
            <v>766.35155999999995</v>
          </cell>
          <cell r="H27">
            <v>2203.0985999999998</v>
          </cell>
          <cell r="I27">
            <v>-4.1513669999999996</v>
          </cell>
        </row>
        <row r="31">
          <cell r="A31">
            <v>0</v>
          </cell>
          <cell r="B31">
            <v>0</v>
          </cell>
          <cell r="C31">
            <v>499.25</v>
          </cell>
          <cell r="D31">
            <v>1847.9004</v>
          </cell>
          <cell r="E31">
            <v>0</v>
          </cell>
          <cell r="F31">
            <v>1110.4496999999999</v>
          </cell>
          <cell r="G31">
            <v>1390.7998</v>
          </cell>
          <cell r="H31">
            <v>920.5</v>
          </cell>
          <cell r="I31">
            <v>582.5498</v>
          </cell>
        </row>
        <row r="32">
          <cell r="A32">
            <v>-1961.9994999999999</v>
          </cell>
          <cell r="B32">
            <v>-698.75049999999999</v>
          </cell>
          <cell r="C32">
            <v>-1448.2012</v>
          </cell>
          <cell r="D32">
            <v>-819.8999</v>
          </cell>
          <cell r="E32">
            <v>-1612.3506</v>
          </cell>
          <cell r="F32">
            <v>0</v>
          </cell>
          <cell r="G32">
            <v>-456.7002</v>
          </cell>
          <cell r="H32">
            <v>-194</v>
          </cell>
          <cell r="I32">
            <v>-1597.5996</v>
          </cell>
        </row>
        <row r="33">
          <cell r="A33">
            <v>-1961.9994999999999</v>
          </cell>
          <cell r="B33">
            <v>-698.75049999999999</v>
          </cell>
          <cell r="C33">
            <v>-948.95119999999997</v>
          </cell>
          <cell r="D33">
            <v>1028.0005000000001</v>
          </cell>
          <cell r="E33">
            <v>-1612.3506</v>
          </cell>
          <cell r="F33">
            <v>1110.4496999999999</v>
          </cell>
          <cell r="G33">
            <v>934.09960000000001</v>
          </cell>
          <cell r="H33">
            <v>726.5</v>
          </cell>
          <cell r="I33">
            <v>-1015.0498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ema_slope"/>
    </sheetNames>
    <sheetDataSet>
      <sheetData sheetId="0">
        <row r="1">
          <cell r="A1">
            <v>24872.414000000001</v>
          </cell>
          <cell r="B1">
            <v>19185.555</v>
          </cell>
          <cell r="C1">
            <v>24092.046999999999</v>
          </cell>
          <cell r="D1">
            <v>24207.745999999999</v>
          </cell>
          <cell r="E1">
            <v>31002.437999999998</v>
          </cell>
          <cell r="F1">
            <v>28918.405999999999</v>
          </cell>
          <cell r="G1">
            <v>23075.021000000001</v>
          </cell>
          <cell r="H1">
            <v>34371.32</v>
          </cell>
          <cell r="I1">
            <v>35668.699999999997</v>
          </cell>
        </row>
        <row r="2">
          <cell r="A2">
            <v>-19518.046999999999</v>
          </cell>
          <cell r="B2">
            <v>-19154.565999999999</v>
          </cell>
          <cell r="C2">
            <v>-20867.473000000002</v>
          </cell>
          <cell r="D2">
            <v>-22638.886999999999</v>
          </cell>
          <cell r="E2">
            <v>-27937.351999999999</v>
          </cell>
          <cell r="F2">
            <v>-26793.502</v>
          </cell>
          <cell r="G2">
            <v>-24180.166000000001</v>
          </cell>
          <cell r="H2">
            <v>-29803.447</v>
          </cell>
          <cell r="I2">
            <v>-34391.42</v>
          </cell>
        </row>
        <row r="3">
          <cell r="A3">
            <v>5354.3639999999996</v>
          </cell>
          <cell r="B3">
            <v>30.990234000000001</v>
          </cell>
          <cell r="C3">
            <v>3224.5907999999999</v>
          </cell>
          <cell r="D3">
            <v>1568.8643</v>
          </cell>
          <cell r="E3">
            <v>3065.0898000000002</v>
          </cell>
          <cell r="F3">
            <v>2124.9052999999999</v>
          </cell>
          <cell r="G3">
            <v>-1105.1445000000001</v>
          </cell>
          <cell r="H3">
            <v>4567.8710000000001</v>
          </cell>
          <cell r="I3">
            <v>1277.2811999999999</v>
          </cell>
        </row>
        <row r="7">
          <cell r="A7">
            <v>12438.045</v>
          </cell>
          <cell r="B7">
            <v>10203.950000000001</v>
          </cell>
          <cell r="C7">
            <v>13997.195</v>
          </cell>
          <cell r="D7">
            <v>13141.655000000001</v>
          </cell>
          <cell r="E7">
            <v>15880.681</v>
          </cell>
          <cell r="F7">
            <v>14973.995000000001</v>
          </cell>
          <cell r="G7">
            <v>12673.748</v>
          </cell>
          <cell r="H7">
            <v>20743.495999999999</v>
          </cell>
          <cell r="I7">
            <v>17361.14</v>
          </cell>
        </row>
        <row r="8">
          <cell r="A8">
            <v>-12644.242</v>
          </cell>
          <cell r="B8">
            <v>-10416.111000000001</v>
          </cell>
          <cell r="C8">
            <v>-14749.995000000001</v>
          </cell>
          <cell r="D8">
            <v>-10931.656000000001</v>
          </cell>
          <cell r="E8">
            <v>-17960.370999999999</v>
          </cell>
          <cell r="F8">
            <v>-16093.3</v>
          </cell>
          <cell r="G8">
            <v>-12962.227000000001</v>
          </cell>
          <cell r="H8">
            <v>-13752.404</v>
          </cell>
          <cell r="I8">
            <v>-20336.689999999999</v>
          </cell>
        </row>
        <row r="9">
          <cell r="A9">
            <v>-206.19629</v>
          </cell>
          <cell r="B9">
            <v>-212.16113000000001</v>
          </cell>
          <cell r="C9">
            <v>-752.7998</v>
          </cell>
          <cell r="D9">
            <v>2209.9989999999998</v>
          </cell>
          <cell r="E9">
            <v>-2079.6914000000002</v>
          </cell>
          <cell r="F9">
            <v>-1119.3046999999999</v>
          </cell>
          <cell r="G9">
            <v>-288.47852</v>
          </cell>
          <cell r="H9">
            <v>6991.0919999999996</v>
          </cell>
          <cell r="I9">
            <v>-2975.5488</v>
          </cell>
        </row>
        <row r="13">
          <cell r="A13">
            <v>3203.0488</v>
          </cell>
          <cell r="B13">
            <v>3463.7469999999998</v>
          </cell>
          <cell r="C13">
            <v>4113.6464999999998</v>
          </cell>
          <cell r="D13">
            <v>8482.1540000000005</v>
          </cell>
          <cell r="E13">
            <v>6036.95</v>
          </cell>
          <cell r="F13">
            <v>7104.1972999999998</v>
          </cell>
          <cell r="G13">
            <v>8263.6020000000008</v>
          </cell>
          <cell r="H13">
            <v>8421.25</v>
          </cell>
          <cell r="I13">
            <v>8320.902</v>
          </cell>
        </row>
        <row r="14">
          <cell r="A14">
            <v>-5805.1972999999998</v>
          </cell>
          <cell r="B14">
            <v>-3626.2997999999998</v>
          </cell>
          <cell r="C14">
            <v>-5153.799</v>
          </cell>
          <cell r="D14">
            <v>-5431.951</v>
          </cell>
          <cell r="E14">
            <v>-8201.5010000000002</v>
          </cell>
          <cell r="F14">
            <v>-5134.3516</v>
          </cell>
          <cell r="G14">
            <v>-3653.4061999999999</v>
          </cell>
          <cell r="H14">
            <v>-5573.1445000000003</v>
          </cell>
          <cell r="I14">
            <v>-10454.308999999999</v>
          </cell>
        </row>
        <row r="15">
          <cell r="A15">
            <v>-2602.1484</v>
          </cell>
          <cell r="B15">
            <v>-162.55273</v>
          </cell>
          <cell r="C15">
            <v>-1040.1523</v>
          </cell>
          <cell r="D15">
            <v>3050.2031000000002</v>
          </cell>
          <cell r="E15">
            <v>-2164.5508</v>
          </cell>
          <cell r="F15">
            <v>1969.8457000000001</v>
          </cell>
          <cell r="G15">
            <v>4610.1953000000003</v>
          </cell>
          <cell r="H15">
            <v>2848.1055000000001</v>
          </cell>
          <cell r="I15">
            <v>-2133.4061999999999</v>
          </cell>
        </row>
        <row r="19">
          <cell r="A19">
            <v>10037.892</v>
          </cell>
          <cell r="B19">
            <v>6432.1040000000003</v>
          </cell>
          <cell r="C19">
            <v>7655.2524000000003</v>
          </cell>
          <cell r="D19">
            <v>7636.8019999999997</v>
          </cell>
          <cell r="E19">
            <v>9820.0040000000008</v>
          </cell>
          <cell r="F19">
            <v>9404.348</v>
          </cell>
          <cell r="G19">
            <v>7904.9390000000003</v>
          </cell>
          <cell r="H19">
            <v>11228.960999999999</v>
          </cell>
          <cell r="I19">
            <v>10749.854499999999</v>
          </cell>
        </row>
        <row r="20">
          <cell r="A20">
            <v>-8149.2060000000001</v>
          </cell>
          <cell r="B20">
            <v>-6979.1553000000004</v>
          </cell>
          <cell r="C20">
            <v>-6671.7974000000004</v>
          </cell>
          <cell r="D20">
            <v>-7667.7505000000001</v>
          </cell>
          <cell r="E20">
            <v>-8724.9179999999997</v>
          </cell>
          <cell r="F20">
            <v>-8565.4040000000005</v>
          </cell>
          <cell r="G20">
            <v>-7500.1054999999997</v>
          </cell>
          <cell r="H20">
            <v>-10607.987999999999</v>
          </cell>
          <cell r="I20">
            <v>-9688.393</v>
          </cell>
        </row>
        <row r="21">
          <cell r="A21">
            <v>1888.6885</v>
          </cell>
          <cell r="B21">
            <v>-547.05129999999997</v>
          </cell>
          <cell r="C21">
            <v>983.45510000000002</v>
          </cell>
          <cell r="D21">
            <v>-30.948730000000001</v>
          </cell>
          <cell r="E21">
            <v>1095.0879</v>
          </cell>
          <cell r="F21">
            <v>838.94970000000001</v>
          </cell>
          <cell r="G21">
            <v>404.83350000000002</v>
          </cell>
          <cell r="H21">
            <v>620.97266000000002</v>
          </cell>
          <cell r="I21">
            <v>1061.4619</v>
          </cell>
        </row>
        <row r="25">
          <cell r="A25">
            <v>4725.7466000000004</v>
          </cell>
          <cell r="B25">
            <v>3646.1493999999998</v>
          </cell>
          <cell r="C25">
            <v>4565.1490000000003</v>
          </cell>
          <cell r="D25">
            <v>4440.6016</v>
          </cell>
          <cell r="E25">
            <v>6021.2529999999997</v>
          </cell>
          <cell r="F25">
            <v>4958.4989999999998</v>
          </cell>
          <cell r="G25">
            <v>4926.1494000000002</v>
          </cell>
          <cell r="H25">
            <v>6828.1005999999998</v>
          </cell>
          <cell r="I25">
            <v>5302.7039999999997</v>
          </cell>
        </row>
        <row r="26">
          <cell r="A26">
            <v>-4857.6480000000001</v>
          </cell>
          <cell r="B26">
            <v>-3153.2530000000002</v>
          </cell>
          <cell r="C26">
            <v>-4978.7007000000003</v>
          </cell>
          <cell r="D26">
            <v>-3932.4434000000001</v>
          </cell>
          <cell r="E26">
            <v>-5406.4546</v>
          </cell>
          <cell r="F26">
            <v>-5560.8609999999999</v>
          </cell>
          <cell r="G26">
            <v>-3679.5596</v>
          </cell>
          <cell r="H26">
            <v>-4639.8010000000004</v>
          </cell>
          <cell r="I26">
            <v>-6690.8446999999996</v>
          </cell>
        </row>
        <row r="27">
          <cell r="A27">
            <v>-131.90136999999999</v>
          </cell>
          <cell r="B27">
            <v>492.89648</v>
          </cell>
          <cell r="C27">
            <v>-413.55176</v>
          </cell>
          <cell r="D27">
            <v>508.15820000000002</v>
          </cell>
          <cell r="E27">
            <v>614.79834000000005</v>
          </cell>
          <cell r="F27">
            <v>-602.36180000000002</v>
          </cell>
          <cell r="G27">
            <v>1246.5898</v>
          </cell>
          <cell r="H27">
            <v>2188.2997999999998</v>
          </cell>
          <cell r="I27">
            <v>-1388.1405999999999</v>
          </cell>
        </row>
        <row r="31">
          <cell r="A31">
            <v>937.44870000000003</v>
          </cell>
          <cell r="B31">
            <v>1785.6992</v>
          </cell>
          <cell r="C31">
            <v>1378.5005000000001</v>
          </cell>
          <cell r="D31">
            <v>2248.5513000000001</v>
          </cell>
          <cell r="E31">
            <v>2561.7026000000001</v>
          </cell>
          <cell r="F31">
            <v>2566.1992</v>
          </cell>
          <cell r="G31">
            <v>1978.6514</v>
          </cell>
          <cell r="H31">
            <v>3570.75</v>
          </cell>
          <cell r="I31">
            <v>2485.2002000000002</v>
          </cell>
        </row>
        <row r="32">
          <cell r="A32">
            <v>-2192.7494999999999</v>
          </cell>
          <cell r="B32">
            <v>-1577.9009000000001</v>
          </cell>
          <cell r="C32">
            <v>-1042.749</v>
          </cell>
          <cell r="D32">
            <v>-1208.1498999999999</v>
          </cell>
          <cell r="E32">
            <v>-2513.9492</v>
          </cell>
          <cell r="F32">
            <v>-2632.1010000000001</v>
          </cell>
          <cell r="G32">
            <v>-1307.6514</v>
          </cell>
          <cell r="H32">
            <v>-1553.9502</v>
          </cell>
          <cell r="I32">
            <v>-2776.0039999999999</v>
          </cell>
        </row>
        <row r="33">
          <cell r="A33">
            <v>-1255.3008</v>
          </cell>
          <cell r="B33">
            <v>207.79834</v>
          </cell>
          <cell r="C33">
            <v>335.75146000000001</v>
          </cell>
          <cell r="D33">
            <v>1040.4014</v>
          </cell>
          <cell r="E33">
            <v>47.753418000000003</v>
          </cell>
          <cell r="F33">
            <v>-65.901854999999998</v>
          </cell>
          <cell r="G33">
            <v>671</v>
          </cell>
          <cell r="H33">
            <v>2016.7998</v>
          </cell>
          <cell r="I33">
            <v>-290.80369999999999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supertrend35ex5_25_trai"/>
    </sheetNames>
    <sheetDataSet>
      <sheetData sheetId="0">
        <row r="1">
          <cell r="A1">
            <v>11282.378000000001</v>
          </cell>
          <cell r="B1">
            <v>8877.2459999999992</v>
          </cell>
          <cell r="C1">
            <v>11495.200999999999</v>
          </cell>
          <cell r="D1">
            <v>10726.079</v>
          </cell>
          <cell r="E1">
            <v>15451.001</v>
          </cell>
          <cell r="F1">
            <v>11307.635</v>
          </cell>
          <cell r="G1">
            <v>7583.2734</v>
          </cell>
          <cell r="H1">
            <v>13731.682000000001</v>
          </cell>
          <cell r="I1">
            <v>15401.817999999999</v>
          </cell>
        </row>
        <row r="2">
          <cell r="A2">
            <v>-6480.3525</v>
          </cell>
          <cell r="B2">
            <v>-6534.9679999999998</v>
          </cell>
          <cell r="C2">
            <v>-8295.5229999999992</v>
          </cell>
          <cell r="D2">
            <v>-6817.0186000000003</v>
          </cell>
          <cell r="E2">
            <v>-8840.5679999999993</v>
          </cell>
          <cell r="F2">
            <v>-9378.8330000000005</v>
          </cell>
          <cell r="G2">
            <v>-6838.6133</v>
          </cell>
          <cell r="H2">
            <v>-10104.879000000001</v>
          </cell>
          <cell r="I2">
            <v>-13712.942999999999</v>
          </cell>
        </row>
        <row r="3">
          <cell r="A3">
            <v>4802.0254000000004</v>
          </cell>
          <cell r="B3">
            <v>2342.2788</v>
          </cell>
          <cell r="C3">
            <v>3199.6777000000002</v>
          </cell>
          <cell r="D3">
            <v>3909.0605</v>
          </cell>
          <cell r="E3">
            <v>6610.4326000000001</v>
          </cell>
          <cell r="F3">
            <v>1928.8018</v>
          </cell>
          <cell r="G3">
            <v>744.66016000000002</v>
          </cell>
          <cell r="H3">
            <v>3626.8027000000002</v>
          </cell>
          <cell r="I3">
            <v>1688.875</v>
          </cell>
        </row>
        <row r="7">
          <cell r="A7">
            <v>5232.1854999999996</v>
          </cell>
          <cell r="B7">
            <v>5344.1629999999996</v>
          </cell>
          <cell r="C7">
            <v>9456.1049999999996</v>
          </cell>
          <cell r="D7">
            <v>4982.0330000000004</v>
          </cell>
          <cell r="E7">
            <v>6652.49</v>
          </cell>
          <cell r="F7">
            <v>6016.5595999999996</v>
          </cell>
          <cell r="G7">
            <v>5742.7227000000003</v>
          </cell>
          <cell r="H7">
            <v>6597.6054999999997</v>
          </cell>
          <cell r="I7">
            <v>8680.3709999999992</v>
          </cell>
        </row>
        <row r="8">
          <cell r="A8">
            <v>-5212.3609999999999</v>
          </cell>
          <cell r="B8">
            <v>-4064.8154</v>
          </cell>
          <cell r="C8">
            <v>-4064.5859999999998</v>
          </cell>
          <cell r="D8">
            <v>-5265.3945000000003</v>
          </cell>
          <cell r="E8">
            <v>-3981.67</v>
          </cell>
          <cell r="F8">
            <v>-5304.2744000000002</v>
          </cell>
          <cell r="G8">
            <v>-5633.5995999999996</v>
          </cell>
          <cell r="H8">
            <v>-7310.0820000000003</v>
          </cell>
          <cell r="I8">
            <v>-6126.826</v>
          </cell>
        </row>
        <row r="9">
          <cell r="A9">
            <v>19.824707</v>
          </cell>
          <cell r="B9">
            <v>1279.3477</v>
          </cell>
          <cell r="C9">
            <v>5391.5195000000003</v>
          </cell>
          <cell r="D9">
            <v>-283.36133000000001</v>
          </cell>
          <cell r="E9">
            <v>2670.8202999999999</v>
          </cell>
          <cell r="F9">
            <v>712.28516000000002</v>
          </cell>
          <cell r="G9">
            <v>109.12305000000001</v>
          </cell>
          <cell r="H9">
            <v>-712.47655999999995</v>
          </cell>
          <cell r="I9">
            <v>2553.5450000000001</v>
          </cell>
        </row>
        <row r="13">
          <cell r="A13">
            <v>0</v>
          </cell>
          <cell r="B13">
            <v>1935.002</v>
          </cell>
          <cell r="C13">
            <v>1393.3994</v>
          </cell>
          <cell r="D13">
            <v>222.64940999999999</v>
          </cell>
          <cell r="E13">
            <v>7721.5810000000001</v>
          </cell>
          <cell r="F13">
            <v>5199.6913999999997</v>
          </cell>
          <cell r="G13">
            <v>4363.7812000000004</v>
          </cell>
          <cell r="H13">
            <v>1580.0098</v>
          </cell>
          <cell r="I13">
            <v>2295.1815999999999</v>
          </cell>
        </row>
        <row r="14">
          <cell r="A14">
            <v>-824.80565999999999</v>
          </cell>
          <cell r="B14">
            <v>-642.23145</v>
          </cell>
          <cell r="C14">
            <v>-633.33010000000002</v>
          </cell>
          <cell r="D14">
            <v>-643.32029999999997</v>
          </cell>
          <cell r="E14">
            <v>-3736.4004</v>
          </cell>
          <cell r="F14">
            <v>0</v>
          </cell>
          <cell r="G14">
            <v>-1789.6425999999999</v>
          </cell>
          <cell r="H14">
            <v>-193.61913999999999</v>
          </cell>
          <cell r="I14">
            <v>-1379.9492</v>
          </cell>
        </row>
        <row r="15">
          <cell r="A15">
            <v>-824.80565999999999</v>
          </cell>
          <cell r="B15">
            <v>1292.7705000000001</v>
          </cell>
          <cell r="C15">
            <v>760.06934000000001</v>
          </cell>
          <cell r="D15">
            <v>-420.67090000000002</v>
          </cell>
          <cell r="E15">
            <v>3985.1806999999999</v>
          </cell>
          <cell r="F15">
            <v>5199.6913999999997</v>
          </cell>
          <cell r="G15">
            <v>2574.1387</v>
          </cell>
          <cell r="H15">
            <v>1386.3905999999999</v>
          </cell>
          <cell r="I15">
            <v>915.23239999999998</v>
          </cell>
        </row>
        <row r="19">
          <cell r="A19">
            <v>3444.3047000000001</v>
          </cell>
          <cell r="B19">
            <v>2908.2739999999999</v>
          </cell>
          <cell r="C19">
            <v>3333.0913</v>
          </cell>
          <cell r="D19">
            <v>3642.2339999999999</v>
          </cell>
          <cell r="E19">
            <v>5114.1225999999997</v>
          </cell>
          <cell r="F19">
            <v>3711.3661999999999</v>
          </cell>
          <cell r="G19">
            <v>3580.7754</v>
          </cell>
          <cell r="H19">
            <v>5008.8212999999996</v>
          </cell>
          <cell r="I19">
            <v>4322.7560000000003</v>
          </cell>
        </row>
        <row r="20">
          <cell r="A20">
            <v>-2032.8109999999999</v>
          </cell>
          <cell r="B20">
            <v>-1921.4863</v>
          </cell>
          <cell r="C20">
            <v>-2603.4917</v>
          </cell>
          <cell r="D20">
            <v>-1707.23</v>
          </cell>
          <cell r="E20">
            <v>-3308.4252999999999</v>
          </cell>
          <cell r="F20">
            <v>-3136.4077000000002</v>
          </cell>
          <cell r="G20">
            <v>-2410.2754</v>
          </cell>
          <cell r="H20">
            <v>-3560.9843999999998</v>
          </cell>
          <cell r="I20">
            <v>-4478.9853999999996</v>
          </cell>
        </row>
        <row r="21">
          <cell r="A21">
            <v>1411.4937</v>
          </cell>
          <cell r="B21">
            <v>986.7876</v>
          </cell>
          <cell r="C21">
            <v>729.59960000000001</v>
          </cell>
          <cell r="D21">
            <v>1935.0038999999999</v>
          </cell>
          <cell r="E21">
            <v>1805.6973</v>
          </cell>
          <cell r="F21">
            <v>574.95849999999996</v>
          </cell>
          <cell r="G21">
            <v>1170.5</v>
          </cell>
          <cell r="H21">
            <v>1447.8369</v>
          </cell>
          <cell r="I21">
            <v>-156.22949</v>
          </cell>
        </row>
        <row r="25">
          <cell r="A25">
            <v>2060.3314999999998</v>
          </cell>
          <cell r="B25">
            <v>2006.4648</v>
          </cell>
          <cell r="C25">
            <v>1621.623</v>
          </cell>
          <cell r="D25">
            <v>2413.5264000000002</v>
          </cell>
          <cell r="E25">
            <v>2274.5673999999999</v>
          </cell>
          <cell r="F25">
            <v>1926.6387</v>
          </cell>
          <cell r="G25">
            <v>1288.2246</v>
          </cell>
          <cell r="H25">
            <v>3035.2021</v>
          </cell>
          <cell r="I25">
            <v>2639.5830000000001</v>
          </cell>
        </row>
        <row r="26">
          <cell r="A26">
            <v>-1606.6885</v>
          </cell>
          <cell r="B26">
            <v>-1276.1367</v>
          </cell>
          <cell r="C26">
            <v>-1250.8379</v>
          </cell>
          <cell r="D26">
            <v>-1198.3607999999999</v>
          </cell>
          <cell r="E26">
            <v>-2185.817</v>
          </cell>
          <cell r="F26">
            <v>-3041.6152000000002</v>
          </cell>
          <cell r="G26">
            <v>-1617.0273</v>
          </cell>
          <cell r="H26">
            <v>-1046.7842000000001</v>
          </cell>
          <cell r="I26">
            <v>-2321.8476999999998</v>
          </cell>
        </row>
        <row r="27">
          <cell r="A27">
            <v>453.64307000000002</v>
          </cell>
          <cell r="B27">
            <v>730.32809999999995</v>
          </cell>
          <cell r="C27">
            <v>370.78516000000002</v>
          </cell>
          <cell r="D27">
            <v>1215.1655000000001</v>
          </cell>
          <cell r="E27">
            <v>88.750489999999999</v>
          </cell>
          <cell r="F27">
            <v>-1114.9766</v>
          </cell>
          <cell r="G27">
            <v>-328.80273</v>
          </cell>
          <cell r="H27">
            <v>1988.4179999999999</v>
          </cell>
          <cell r="I27">
            <v>317.73534999999998</v>
          </cell>
        </row>
        <row r="31">
          <cell r="A31">
            <v>0</v>
          </cell>
          <cell r="B31">
            <v>212.09961000000001</v>
          </cell>
          <cell r="C31">
            <v>0</v>
          </cell>
          <cell r="D31">
            <v>50.300293000000003</v>
          </cell>
          <cell r="E31">
            <v>0</v>
          </cell>
          <cell r="F31">
            <v>1134.0576000000001</v>
          </cell>
          <cell r="G31">
            <v>1396.8671999999999</v>
          </cell>
          <cell r="H31">
            <v>1346.7139</v>
          </cell>
          <cell r="I31">
            <v>449.06738000000001</v>
          </cell>
        </row>
        <row r="32">
          <cell r="A32">
            <v>-1884.2944</v>
          </cell>
          <cell r="B32">
            <v>-560.27539999999999</v>
          </cell>
          <cell r="C32">
            <v>-1267.8936000000001</v>
          </cell>
          <cell r="D32">
            <v>-686.16016000000002</v>
          </cell>
          <cell r="E32">
            <v>-1302.2778000000001</v>
          </cell>
          <cell r="F32">
            <v>0</v>
          </cell>
          <cell r="G32">
            <v>-451.89550000000003</v>
          </cell>
          <cell r="H32">
            <v>-157.10059000000001</v>
          </cell>
          <cell r="I32">
            <v>-1535.6777</v>
          </cell>
        </row>
        <row r="33">
          <cell r="A33">
            <v>-1884.2944</v>
          </cell>
          <cell r="B33">
            <v>-348.17577999999997</v>
          </cell>
          <cell r="C33">
            <v>-1267.8936000000001</v>
          </cell>
          <cell r="D33">
            <v>-635.85986000000003</v>
          </cell>
          <cell r="E33">
            <v>-1302.2778000000001</v>
          </cell>
          <cell r="F33">
            <v>1134.0576000000001</v>
          </cell>
          <cell r="G33">
            <v>944.97170000000006</v>
          </cell>
          <cell r="H33">
            <v>1189.6133</v>
          </cell>
          <cell r="I33">
            <v>-1086.6104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13ema_slope"/>
    </sheetNames>
    <sheetDataSet>
      <sheetData sheetId="0">
        <row r="1">
          <cell r="A1">
            <v>22169.754000000001</v>
          </cell>
          <cell r="B1">
            <v>16546.046999999999</v>
          </cell>
          <cell r="C1">
            <v>21619.453000000001</v>
          </cell>
          <cell r="D1">
            <v>20817.995999999999</v>
          </cell>
          <cell r="E1">
            <v>26601.197</v>
          </cell>
          <cell r="F1">
            <v>23835.72</v>
          </cell>
          <cell r="G1">
            <v>20353.02</v>
          </cell>
          <cell r="H1">
            <v>28797.585999999999</v>
          </cell>
          <cell r="I1">
            <v>31920.032999999999</v>
          </cell>
        </row>
        <row r="2">
          <cell r="A2">
            <v>-15618.298000000001</v>
          </cell>
          <cell r="B2">
            <v>-17151.366999999998</v>
          </cell>
          <cell r="C2">
            <v>-17652.3</v>
          </cell>
          <cell r="D2">
            <v>-18540.486000000001</v>
          </cell>
          <cell r="E2">
            <v>-22182.478999999999</v>
          </cell>
          <cell r="F2">
            <v>-22948.842000000001</v>
          </cell>
          <cell r="G2">
            <v>-19276.370999999999</v>
          </cell>
          <cell r="H2">
            <v>-25265.25</v>
          </cell>
          <cell r="I2">
            <v>-29370.851999999999</v>
          </cell>
        </row>
        <row r="3">
          <cell r="A3">
            <v>6551.4575000000004</v>
          </cell>
          <cell r="B3">
            <v>-605.31150000000002</v>
          </cell>
          <cell r="C3">
            <v>3967.1619999999998</v>
          </cell>
          <cell r="D3">
            <v>2277.5097999999998</v>
          </cell>
          <cell r="E3">
            <v>4418.7169999999996</v>
          </cell>
          <cell r="F3">
            <v>886.87789999999995</v>
          </cell>
          <cell r="G3">
            <v>1076.6484</v>
          </cell>
          <cell r="H3">
            <v>3532.3359999999998</v>
          </cell>
          <cell r="I3">
            <v>2549.1815999999999</v>
          </cell>
        </row>
        <row r="7">
          <cell r="A7">
            <v>9936.2540000000008</v>
          </cell>
          <cell r="B7">
            <v>8388.1479999999992</v>
          </cell>
          <cell r="C7">
            <v>12683.843999999999</v>
          </cell>
          <cell r="D7">
            <v>12203.851000000001</v>
          </cell>
          <cell r="E7">
            <v>12507.9375</v>
          </cell>
          <cell r="F7">
            <v>11624.312</v>
          </cell>
          <cell r="G7">
            <v>11601.352000000001</v>
          </cell>
          <cell r="H7">
            <v>17366.508000000002</v>
          </cell>
          <cell r="I7">
            <v>15567.592000000001</v>
          </cell>
        </row>
        <row r="8">
          <cell r="A8">
            <v>-11211.986999999999</v>
          </cell>
          <cell r="B8">
            <v>-9999.7049999999999</v>
          </cell>
          <cell r="C8">
            <v>-11615.097</v>
          </cell>
          <cell r="D8">
            <v>-10157.002</v>
          </cell>
          <cell r="E8">
            <v>-14972.315000000001</v>
          </cell>
          <cell r="F8">
            <v>-11771.9</v>
          </cell>
          <cell r="G8">
            <v>-11157.008</v>
          </cell>
          <cell r="H8">
            <v>-12661.959000000001</v>
          </cell>
          <cell r="I8">
            <v>-18854.598000000002</v>
          </cell>
        </row>
        <row r="9">
          <cell r="A9">
            <v>-1275.7324000000001</v>
          </cell>
          <cell r="B9">
            <v>-1611.5562</v>
          </cell>
          <cell r="C9">
            <v>1068.7471</v>
          </cell>
          <cell r="D9">
            <v>2046.8486</v>
          </cell>
          <cell r="E9">
            <v>-2464.3780000000002</v>
          </cell>
          <cell r="F9">
            <v>-147.58886999999999</v>
          </cell>
          <cell r="G9">
            <v>444.34375</v>
          </cell>
          <cell r="H9">
            <v>4704.549</v>
          </cell>
          <cell r="I9">
            <v>-3287.0059000000001</v>
          </cell>
        </row>
        <row r="13">
          <cell r="A13">
            <v>2157.3506000000002</v>
          </cell>
          <cell r="B13">
            <v>4284.1484</v>
          </cell>
          <cell r="C13">
            <v>4405.6494000000002</v>
          </cell>
          <cell r="D13">
            <v>6803.6016</v>
          </cell>
          <cell r="E13">
            <v>4613.0995999999996</v>
          </cell>
          <cell r="F13">
            <v>8366.5529999999999</v>
          </cell>
          <cell r="G13">
            <v>7033.6054999999997</v>
          </cell>
          <cell r="H13">
            <v>4906.3495999999996</v>
          </cell>
          <cell r="I13">
            <v>9542.4979999999996</v>
          </cell>
        </row>
        <row r="14">
          <cell r="A14">
            <v>-4380.4480000000003</v>
          </cell>
          <cell r="B14">
            <v>-3908.8525</v>
          </cell>
          <cell r="C14">
            <v>-3102.4989999999998</v>
          </cell>
          <cell r="D14">
            <v>-3557.8993999999998</v>
          </cell>
          <cell r="E14">
            <v>-7083.8926000000001</v>
          </cell>
          <cell r="F14">
            <v>-2944.0497999999998</v>
          </cell>
          <cell r="G14">
            <v>-2226.8984</v>
          </cell>
          <cell r="H14">
            <v>-6203.8905999999997</v>
          </cell>
          <cell r="I14">
            <v>-7342.2110000000002</v>
          </cell>
        </row>
        <row r="15">
          <cell r="A15">
            <v>-2223.0976999999998</v>
          </cell>
          <cell r="B15">
            <v>375.29590000000002</v>
          </cell>
          <cell r="C15">
            <v>1303.1504</v>
          </cell>
          <cell r="D15">
            <v>3245.7021</v>
          </cell>
          <cell r="E15">
            <v>-2470.7930000000001</v>
          </cell>
          <cell r="F15">
            <v>5422.5029999999997</v>
          </cell>
          <cell r="G15">
            <v>4806.7070000000003</v>
          </cell>
          <cell r="H15">
            <v>-1297.5409999999999</v>
          </cell>
          <cell r="I15">
            <v>2200.2869999999998</v>
          </cell>
        </row>
        <row r="19">
          <cell r="A19">
            <v>8525.1929999999993</v>
          </cell>
          <cell r="B19">
            <v>5483.2505000000001</v>
          </cell>
          <cell r="C19">
            <v>6868.049</v>
          </cell>
          <cell r="D19">
            <v>6963.1494000000002</v>
          </cell>
          <cell r="E19">
            <v>8926.1540000000005</v>
          </cell>
          <cell r="F19">
            <v>7786.1445000000003</v>
          </cell>
          <cell r="G19">
            <v>6596.3879999999999</v>
          </cell>
          <cell r="H19">
            <v>10535.102999999999</v>
          </cell>
          <cell r="I19">
            <v>9467.357</v>
          </cell>
        </row>
        <row r="20">
          <cell r="A20">
            <v>-6326.1049999999996</v>
          </cell>
          <cell r="B20">
            <v>-5825.9049999999997</v>
          </cell>
          <cell r="C20">
            <v>-5498.6980000000003</v>
          </cell>
          <cell r="D20">
            <v>-5616.75</v>
          </cell>
          <cell r="E20">
            <v>-7021.5150000000003</v>
          </cell>
          <cell r="F20">
            <v>-7008.3446999999996</v>
          </cell>
          <cell r="G20">
            <v>-6357.4097000000002</v>
          </cell>
          <cell r="H20">
            <v>-7816.5829999999996</v>
          </cell>
          <cell r="I20">
            <v>-8205.7459999999992</v>
          </cell>
        </row>
        <row r="21">
          <cell r="A21">
            <v>2199.0893999999998</v>
          </cell>
          <cell r="B21">
            <v>-342.65429999999998</v>
          </cell>
          <cell r="C21">
            <v>1369.3506</v>
          </cell>
          <cell r="D21">
            <v>1346.3994</v>
          </cell>
          <cell r="E21">
            <v>1904.6377</v>
          </cell>
          <cell r="F21">
            <v>777.7998</v>
          </cell>
          <cell r="G21">
            <v>238.97852</v>
          </cell>
          <cell r="H21">
            <v>2718.5194999999999</v>
          </cell>
          <cell r="I21">
            <v>1261.6113</v>
          </cell>
        </row>
        <row r="25">
          <cell r="A25">
            <v>4566.8999999999996</v>
          </cell>
          <cell r="B25">
            <v>2975.5497999999998</v>
          </cell>
          <cell r="C25">
            <v>3568.65</v>
          </cell>
          <cell r="D25">
            <v>3656.1986999999999</v>
          </cell>
          <cell r="E25">
            <v>5003.3495999999996</v>
          </cell>
          <cell r="F25">
            <v>4267.6454999999996</v>
          </cell>
          <cell r="G25">
            <v>4013.2505000000001</v>
          </cell>
          <cell r="H25">
            <v>5999.9489999999996</v>
          </cell>
          <cell r="I25">
            <v>4629.3516</v>
          </cell>
        </row>
        <row r="26">
          <cell r="A26">
            <v>-4046.0981000000002</v>
          </cell>
          <cell r="B26">
            <v>-2940.502</v>
          </cell>
          <cell r="C26">
            <v>-4158.299</v>
          </cell>
          <cell r="D26">
            <v>-3185.1952999999999</v>
          </cell>
          <cell r="E26">
            <v>-4629.7025999999996</v>
          </cell>
          <cell r="F26">
            <v>-4510.9549999999999</v>
          </cell>
          <cell r="G26">
            <v>-3179.6104</v>
          </cell>
          <cell r="H26">
            <v>-4554.1522999999997</v>
          </cell>
          <cell r="I26">
            <v>-6226.3964999999998</v>
          </cell>
        </row>
        <row r="27">
          <cell r="A27">
            <v>520.80175999999994</v>
          </cell>
          <cell r="B27">
            <v>35.047849999999997</v>
          </cell>
          <cell r="C27">
            <v>-589.64890000000003</v>
          </cell>
          <cell r="D27">
            <v>471.00342000000001</v>
          </cell>
          <cell r="E27">
            <v>373.64697000000001</v>
          </cell>
          <cell r="F27">
            <v>-243.30957000000001</v>
          </cell>
          <cell r="G27">
            <v>833.64013999999997</v>
          </cell>
          <cell r="H27">
            <v>1445.7969000000001</v>
          </cell>
          <cell r="I27">
            <v>-1597.0449000000001</v>
          </cell>
        </row>
        <row r="31">
          <cell r="A31">
            <v>1067.2494999999999</v>
          </cell>
          <cell r="B31">
            <v>1158.0508</v>
          </cell>
          <cell r="C31">
            <v>1255.001</v>
          </cell>
          <cell r="D31">
            <v>2414.5005000000001</v>
          </cell>
          <cell r="E31">
            <v>1660.0527</v>
          </cell>
          <cell r="F31">
            <v>1930.25</v>
          </cell>
          <cell r="G31">
            <v>1836.1006</v>
          </cell>
          <cell r="H31">
            <v>3264.1493999999998</v>
          </cell>
          <cell r="I31">
            <v>2222.8018000000002</v>
          </cell>
        </row>
        <row r="32">
          <cell r="A32">
            <v>-2108.7489999999998</v>
          </cell>
          <cell r="B32">
            <v>-1401.9512</v>
          </cell>
          <cell r="C32">
            <v>-1363.8988999999999</v>
          </cell>
          <cell r="D32">
            <v>-844.7002</v>
          </cell>
          <cell r="E32">
            <v>-2475.6977999999999</v>
          </cell>
          <cell r="F32">
            <v>-1987.1006</v>
          </cell>
          <cell r="G32">
            <v>-502.64940000000001</v>
          </cell>
          <cell r="H32">
            <v>-1332.8496</v>
          </cell>
          <cell r="I32">
            <v>-2055.752</v>
          </cell>
        </row>
        <row r="33">
          <cell r="A33">
            <v>-1041.4994999999999</v>
          </cell>
          <cell r="B33">
            <v>-243.90038999999999</v>
          </cell>
          <cell r="C33">
            <v>-108.89794999999999</v>
          </cell>
          <cell r="D33">
            <v>1569.8003000000001</v>
          </cell>
          <cell r="E33">
            <v>-815.64499999999998</v>
          </cell>
          <cell r="F33">
            <v>-56.850586</v>
          </cell>
          <cell r="G33">
            <v>1333.4512</v>
          </cell>
          <cell r="H33">
            <v>1931.2998</v>
          </cell>
          <cell r="I33">
            <v>167.0498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5"/>
    </sheetNames>
    <sheetDataSet>
      <sheetData sheetId="0">
        <row r="1">
          <cell r="A1">
            <v>12752.299000000001</v>
          </cell>
          <cell r="B1">
            <v>9379.1</v>
          </cell>
          <cell r="C1">
            <v>12381.999</v>
          </cell>
          <cell r="D1">
            <v>12725.341</v>
          </cell>
          <cell r="E1">
            <v>14143.548000000001</v>
          </cell>
          <cell r="F1">
            <v>14604.235000000001</v>
          </cell>
          <cell r="G1">
            <v>8630.8909999999996</v>
          </cell>
          <cell r="H1">
            <v>15744.057000000001</v>
          </cell>
          <cell r="I1">
            <v>19412.060000000001</v>
          </cell>
        </row>
        <row r="2">
          <cell r="A2">
            <v>-8957.4979999999996</v>
          </cell>
          <cell r="B2">
            <v>-6936.6562000000004</v>
          </cell>
          <cell r="C2">
            <v>-9630.0470000000005</v>
          </cell>
          <cell r="D2">
            <v>-10253.898999999999</v>
          </cell>
          <cell r="E2">
            <v>-11931.998</v>
          </cell>
          <cell r="F2">
            <v>-12141.954</v>
          </cell>
          <cell r="G2">
            <v>-9399.2909999999993</v>
          </cell>
          <cell r="H2">
            <v>-12558.01</v>
          </cell>
          <cell r="I2">
            <v>-14997.152</v>
          </cell>
        </row>
        <row r="3">
          <cell r="A3">
            <v>3794.8008</v>
          </cell>
          <cell r="B3">
            <v>2442.4434000000001</v>
          </cell>
          <cell r="C3">
            <v>2751.9521</v>
          </cell>
          <cell r="D3">
            <v>2471.4414000000002</v>
          </cell>
          <cell r="E3">
            <v>2211.5497999999998</v>
          </cell>
          <cell r="F3">
            <v>2462.2811999999999</v>
          </cell>
          <cell r="G3">
            <v>-768.40039999999999</v>
          </cell>
          <cell r="H3">
            <v>3186.0468999999998</v>
          </cell>
          <cell r="I3">
            <v>4414.9080000000004</v>
          </cell>
        </row>
        <row r="7">
          <cell r="A7">
            <v>7245.8530000000001</v>
          </cell>
          <cell r="B7">
            <v>6275.951</v>
          </cell>
          <cell r="C7">
            <v>8407.3449999999993</v>
          </cell>
          <cell r="D7">
            <v>9996.0020000000004</v>
          </cell>
          <cell r="E7">
            <v>9438.2540000000008</v>
          </cell>
          <cell r="F7">
            <v>7627.8945000000003</v>
          </cell>
          <cell r="G7">
            <v>9096.9040000000005</v>
          </cell>
          <cell r="H7">
            <v>10303.947</v>
          </cell>
          <cell r="I7">
            <v>14346.654</v>
          </cell>
        </row>
        <row r="8">
          <cell r="A8">
            <v>-4350.701</v>
          </cell>
          <cell r="B8">
            <v>-4604.9480000000003</v>
          </cell>
          <cell r="C8">
            <v>-4657.3</v>
          </cell>
          <cell r="D8">
            <v>-6459.4930000000004</v>
          </cell>
          <cell r="E8">
            <v>-7560.799</v>
          </cell>
          <cell r="F8">
            <v>-6219.3994000000002</v>
          </cell>
          <cell r="G8">
            <v>-4598.299</v>
          </cell>
          <cell r="H8">
            <v>-5031.951</v>
          </cell>
          <cell r="I8">
            <v>-9586.8520000000008</v>
          </cell>
        </row>
        <row r="9">
          <cell r="A9">
            <v>2895.1518999999998</v>
          </cell>
          <cell r="B9">
            <v>1671.0029</v>
          </cell>
          <cell r="C9">
            <v>3750.0450000000001</v>
          </cell>
          <cell r="D9">
            <v>3536.5088000000001</v>
          </cell>
          <cell r="E9">
            <v>1877.4550999999999</v>
          </cell>
          <cell r="F9">
            <v>1408.4951000000001</v>
          </cell>
          <cell r="G9">
            <v>4498.6054999999997</v>
          </cell>
          <cell r="H9">
            <v>5271.9960000000001</v>
          </cell>
          <cell r="I9">
            <v>4759.8027000000002</v>
          </cell>
        </row>
        <row r="13">
          <cell r="A13">
            <v>2799.9989999999998</v>
          </cell>
          <cell r="B13">
            <v>3203.5996</v>
          </cell>
          <cell r="C13">
            <v>2723.9989999999998</v>
          </cell>
          <cell r="D13">
            <v>3507.1016</v>
          </cell>
          <cell r="E13">
            <v>2977.6514000000002</v>
          </cell>
          <cell r="F13">
            <v>4883.8477000000003</v>
          </cell>
          <cell r="G13">
            <v>2099.4004</v>
          </cell>
          <cell r="H13">
            <v>5475.4489999999996</v>
          </cell>
          <cell r="I13">
            <v>2120.1992</v>
          </cell>
        </row>
        <row r="14">
          <cell r="A14">
            <v>-3727.7510000000002</v>
          </cell>
          <cell r="B14">
            <v>-2175.0996</v>
          </cell>
          <cell r="C14">
            <v>-2692.6504</v>
          </cell>
          <cell r="D14">
            <v>-2643.7997999999998</v>
          </cell>
          <cell r="E14">
            <v>-3680.9492</v>
          </cell>
          <cell r="F14">
            <v>-2471.9472999999998</v>
          </cell>
          <cell r="G14">
            <v>-2183.1934000000001</v>
          </cell>
          <cell r="H14">
            <v>-1791.4473</v>
          </cell>
          <cell r="I14">
            <v>-4907.1504000000004</v>
          </cell>
        </row>
        <row r="15">
          <cell r="A15">
            <v>-927.75194999999997</v>
          </cell>
          <cell r="B15">
            <v>1028.5</v>
          </cell>
          <cell r="C15">
            <v>31.348633</v>
          </cell>
          <cell r="D15">
            <v>863.30175999999994</v>
          </cell>
          <cell r="E15">
            <v>-703.29785000000004</v>
          </cell>
          <cell r="F15">
            <v>2411.9004</v>
          </cell>
          <cell r="G15">
            <v>-83.792969999999997</v>
          </cell>
          <cell r="H15">
            <v>3684.002</v>
          </cell>
          <cell r="I15">
            <v>-2786.9512</v>
          </cell>
        </row>
        <row r="19">
          <cell r="A19">
            <v>5223.3495999999996</v>
          </cell>
          <cell r="B19">
            <v>3039.5493000000001</v>
          </cell>
          <cell r="C19">
            <v>3616.9492</v>
          </cell>
          <cell r="D19">
            <v>3979.6558</v>
          </cell>
          <cell r="E19">
            <v>4652.0010000000002</v>
          </cell>
          <cell r="F19">
            <v>4415.05</v>
          </cell>
          <cell r="G19">
            <v>3392.1509999999998</v>
          </cell>
          <cell r="H19">
            <v>5365.2</v>
          </cell>
          <cell r="I19">
            <v>4870.2569999999996</v>
          </cell>
        </row>
        <row r="20">
          <cell r="A20">
            <v>-3669.9569999999999</v>
          </cell>
          <cell r="B20">
            <v>-2732.8018000000002</v>
          </cell>
          <cell r="C20">
            <v>-3002.2469999999998</v>
          </cell>
          <cell r="D20">
            <v>-3164.2997999999998</v>
          </cell>
          <cell r="E20">
            <v>-3362.1484</v>
          </cell>
          <cell r="F20">
            <v>-3903.8580000000002</v>
          </cell>
          <cell r="G20">
            <v>-3575.0034000000001</v>
          </cell>
          <cell r="H20">
            <v>-4347.6319999999996</v>
          </cell>
          <cell r="I20">
            <v>-4058.0479</v>
          </cell>
        </row>
        <row r="21">
          <cell r="A21">
            <v>1553.3925999999999</v>
          </cell>
          <cell r="B21">
            <v>306.74756000000002</v>
          </cell>
          <cell r="C21">
            <v>614.70214999999996</v>
          </cell>
          <cell r="D21">
            <v>815.35595999999998</v>
          </cell>
          <cell r="E21">
            <v>1289.8525</v>
          </cell>
          <cell r="F21">
            <v>511.19189999999998</v>
          </cell>
          <cell r="G21">
            <v>-182.85254</v>
          </cell>
          <cell r="H21">
            <v>1017.56836</v>
          </cell>
          <cell r="I21">
            <v>812.20899999999995</v>
          </cell>
        </row>
        <row r="25">
          <cell r="A25">
            <v>2270.9492</v>
          </cell>
          <cell r="B25">
            <v>1436.4512</v>
          </cell>
          <cell r="C25">
            <v>2537.5497999999998</v>
          </cell>
          <cell r="D25">
            <v>2337.5497999999998</v>
          </cell>
          <cell r="E25">
            <v>2665.0488</v>
          </cell>
          <cell r="F25">
            <v>3797.6509999999998</v>
          </cell>
          <cell r="G25">
            <v>2358.2539999999999</v>
          </cell>
          <cell r="H25">
            <v>4495.8994000000002</v>
          </cell>
          <cell r="I25">
            <v>4582.6989999999996</v>
          </cell>
        </row>
        <row r="26">
          <cell r="A26">
            <v>-1973.2475999999999</v>
          </cell>
          <cell r="B26">
            <v>-1599.0977</v>
          </cell>
          <cell r="C26">
            <v>-1631.501</v>
          </cell>
          <cell r="D26">
            <v>-1365.0473999999999</v>
          </cell>
          <cell r="E26">
            <v>-2135.9517000000001</v>
          </cell>
          <cell r="F26">
            <v>-2539.5050000000001</v>
          </cell>
          <cell r="G26">
            <v>-2000.5508</v>
          </cell>
          <cell r="H26">
            <v>-2159.6514000000002</v>
          </cell>
          <cell r="I26">
            <v>-1920.2471</v>
          </cell>
        </row>
        <row r="27">
          <cell r="A27">
            <v>297.70166</v>
          </cell>
          <cell r="B27">
            <v>-162.64648</v>
          </cell>
          <cell r="C27">
            <v>906.04880000000003</v>
          </cell>
          <cell r="D27">
            <v>972.50243999999998</v>
          </cell>
          <cell r="E27">
            <v>529.09717000000001</v>
          </cell>
          <cell r="F27">
            <v>1258.146</v>
          </cell>
          <cell r="G27">
            <v>357.70312000000001</v>
          </cell>
          <cell r="H27">
            <v>2336.248</v>
          </cell>
          <cell r="I27">
            <v>2662.4521</v>
          </cell>
        </row>
        <row r="31">
          <cell r="A31">
            <v>1617</v>
          </cell>
          <cell r="B31">
            <v>967.64890000000003</v>
          </cell>
          <cell r="C31">
            <v>1363</v>
          </cell>
          <cell r="D31">
            <v>1574.4492</v>
          </cell>
          <cell r="E31">
            <v>1344.8998999999999</v>
          </cell>
          <cell r="F31">
            <v>1503.3506</v>
          </cell>
          <cell r="G31">
            <v>695.69920000000002</v>
          </cell>
          <cell r="H31">
            <v>770.59960000000001</v>
          </cell>
          <cell r="I31">
            <v>1003.9512</v>
          </cell>
        </row>
        <row r="32">
          <cell r="A32">
            <v>-1104.7992999999999</v>
          </cell>
          <cell r="B32">
            <v>-659.1001</v>
          </cell>
          <cell r="C32">
            <v>-814.8999</v>
          </cell>
          <cell r="D32">
            <v>-575.04930000000002</v>
          </cell>
          <cell r="E32">
            <v>-1451.8998999999999</v>
          </cell>
          <cell r="F32">
            <v>-913.74950000000001</v>
          </cell>
          <cell r="G32">
            <v>-256.34960000000001</v>
          </cell>
          <cell r="H32">
            <v>-723.14844000000005</v>
          </cell>
          <cell r="I32">
            <v>-1869.5</v>
          </cell>
        </row>
        <row r="33">
          <cell r="A33">
            <v>512.20069999999998</v>
          </cell>
          <cell r="B33">
            <v>308.54883000000001</v>
          </cell>
          <cell r="C33">
            <v>548.1001</v>
          </cell>
          <cell r="D33">
            <v>999.3999</v>
          </cell>
          <cell r="E33">
            <v>-107</v>
          </cell>
          <cell r="F33">
            <v>589.60109999999997</v>
          </cell>
          <cell r="G33">
            <v>439.34960000000001</v>
          </cell>
          <cell r="H33">
            <v>47.451169999999998</v>
          </cell>
          <cell r="I33">
            <v>-865.54880000000003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SL13"/>
    </sheetNames>
    <sheetDataSet>
      <sheetData sheetId="0">
        <row r="1">
          <cell r="A1">
            <v>15481.147999999999</v>
          </cell>
          <cell r="B1">
            <v>11708.805</v>
          </cell>
          <cell r="C1">
            <v>17770.098000000002</v>
          </cell>
          <cell r="D1">
            <v>14806.056</v>
          </cell>
          <cell r="E1">
            <v>18819.041000000001</v>
          </cell>
          <cell r="F1">
            <v>19169.504000000001</v>
          </cell>
          <cell r="G1">
            <v>11807.299000000001</v>
          </cell>
          <cell r="H1">
            <v>23419.002</v>
          </cell>
          <cell r="I1">
            <v>27302.65</v>
          </cell>
        </row>
        <row r="2">
          <cell r="A2">
            <v>-11216.453</v>
          </cell>
          <cell r="B2">
            <v>-8516.7530000000006</v>
          </cell>
          <cell r="C2">
            <v>-11635.642</v>
          </cell>
          <cell r="D2">
            <v>-12194.791999999999</v>
          </cell>
          <cell r="E2">
            <v>-14227.946</v>
          </cell>
          <cell r="F2">
            <v>-16256.825000000001</v>
          </cell>
          <cell r="G2">
            <v>-11472.588</v>
          </cell>
          <cell r="H2">
            <v>-15257.055</v>
          </cell>
          <cell r="I2">
            <v>-19370.445</v>
          </cell>
        </row>
        <row r="3">
          <cell r="A3">
            <v>4264.6970000000001</v>
          </cell>
          <cell r="B3">
            <v>3192.0518000000002</v>
          </cell>
          <cell r="C3">
            <v>6134.4549999999999</v>
          </cell>
          <cell r="D3">
            <v>2611.2637</v>
          </cell>
          <cell r="E3">
            <v>4591.0956999999999</v>
          </cell>
          <cell r="F3">
            <v>2912.6777000000002</v>
          </cell>
          <cell r="G3">
            <v>334.71093999999999</v>
          </cell>
          <cell r="H3">
            <v>8161.9472999999998</v>
          </cell>
          <cell r="I3">
            <v>7932.2049999999999</v>
          </cell>
        </row>
        <row r="7">
          <cell r="A7">
            <v>9150.5030000000006</v>
          </cell>
          <cell r="B7">
            <v>7106.9489999999996</v>
          </cell>
          <cell r="C7">
            <v>8483.8459999999995</v>
          </cell>
          <cell r="D7">
            <v>9858.402</v>
          </cell>
          <cell r="E7">
            <v>12174.463</v>
          </cell>
          <cell r="F7">
            <v>8986.0959999999995</v>
          </cell>
          <cell r="G7">
            <v>10826.603999999999</v>
          </cell>
          <cell r="H7">
            <v>12275.455</v>
          </cell>
          <cell r="I7">
            <v>15509.004000000001</v>
          </cell>
        </row>
        <row r="8">
          <cell r="A8">
            <v>-6164.4489999999996</v>
          </cell>
          <cell r="B8">
            <v>-5893.4960000000001</v>
          </cell>
          <cell r="C8">
            <v>-6603.6553000000004</v>
          </cell>
          <cell r="D8">
            <v>-7927.7430000000004</v>
          </cell>
          <cell r="E8">
            <v>-9702.2440000000006</v>
          </cell>
          <cell r="F8">
            <v>-8596.6010000000006</v>
          </cell>
          <cell r="G8">
            <v>-6289.799</v>
          </cell>
          <cell r="H8">
            <v>-6809.6504000000004</v>
          </cell>
          <cell r="I8">
            <v>-11730.5</v>
          </cell>
        </row>
        <row r="9">
          <cell r="A9">
            <v>2986.0536999999999</v>
          </cell>
          <cell r="B9">
            <v>1213.4530999999999</v>
          </cell>
          <cell r="C9">
            <v>1880.1904</v>
          </cell>
          <cell r="D9">
            <v>1930.6592000000001</v>
          </cell>
          <cell r="E9">
            <v>2472.2188000000001</v>
          </cell>
          <cell r="F9">
            <v>389.49511999999999</v>
          </cell>
          <cell r="G9">
            <v>4536.8046999999997</v>
          </cell>
          <cell r="H9">
            <v>5465.8046999999997</v>
          </cell>
          <cell r="I9">
            <v>3778.5039999999999</v>
          </cell>
        </row>
        <row r="13">
          <cell r="A13">
            <v>3626</v>
          </cell>
          <cell r="B13">
            <v>4184.8495999999996</v>
          </cell>
          <cell r="C13">
            <v>5485.549</v>
          </cell>
          <cell r="D13">
            <v>5412.8486000000003</v>
          </cell>
          <cell r="E13">
            <v>2419.1484</v>
          </cell>
          <cell r="F13">
            <v>6231.8037000000004</v>
          </cell>
          <cell r="G13">
            <v>3564.9004</v>
          </cell>
          <cell r="H13">
            <v>6027.7969999999996</v>
          </cell>
          <cell r="I13">
            <v>6041.7520000000004</v>
          </cell>
        </row>
        <row r="14">
          <cell r="A14">
            <v>-4007.0010000000002</v>
          </cell>
          <cell r="B14">
            <v>-3010.4481999999998</v>
          </cell>
          <cell r="C14">
            <v>-2970</v>
          </cell>
          <cell r="D14">
            <v>-3343.8496</v>
          </cell>
          <cell r="E14">
            <v>-5315.8964999999998</v>
          </cell>
          <cell r="F14">
            <v>-3023.4472999999998</v>
          </cell>
          <cell r="G14">
            <v>-2285.5938000000001</v>
          </cell>
          <cell r="H14">
            <v>-2067.9472999999998</v>
          </cell>
          <cell r="I14">
            <v>-5408.2520000000004</v>
          </cell>
        </row>
        <row r="15">
          <cell r="A15">
            <v>-381.00098000000003</v>
          </cell>
          <cell r="B15">
            <v>1174.4014</v>
          </cell>
          <cell r="C15">
            <v>2515.5488</v>
          </cell>
          <cell r="D15">
            <v>2068.9989999999998</v>
          </cell>
          <cell r="E15">
            <v>-2896.748</v>
          </cell>
          <cell r="F15">
            <v>3208.3564000000001</v>
          </cell>
          <cell r="G15">
            <v>1279.3065999999999</v>
          </cell>
          <cell r="H15">
            <v>3959.8496</v>
          </cell>
          <cell r="I15">
            <v>633.5</v>
          </cell>
        </row>
        <row r="19">
          <cell r="A19">
            <v>6098.7460000000001</v>
          </cell>
          <cell r="B19">
            <v>3953.1484</v>
          </cell>
          <cell r="C19">
            <v>4936.6494000000002</v>
          </cell>
          <cell r="D19">
            <v>4788.9525999999996</v>
          </cell>
          <cell r="E19">
            <v>6026.3469999999998</v>
          </cell>
          <cell r="F19">
            <v>6333.7489999999998</v>
          </cell>
          <cell r="G19">
            <v>4631.6454999999996</v>
          </cell>
          <cell r="H19">
            <v>7810.9530000000004</v>
          </cell>
          <cell r="I19">
            <v>7680.91</v>
          </cell>
        </row>
        <row r="20">
          <cell r="A20">
            <v>-4625.8584000000001</v>
          </cell>
          <cell r="B20">
            <v>-3260.0536999999999</v>
          </cell>
          <cell r="C20">
            <v>-4027.2456000000002</v>
          </cell>
          <cell r="D20">
            <v>-3693.4492</v>
          </cell>
          <cell r="E20">
            <v>-4720.5450000000001</v>
          </cell>
          <cell r="F20">
            <v>-4913.8563999999997</v>
          </cell>
          <cell r="G20">
            <v>-4362.3027000000002</v>
          </cell>
          <cell r="H20">
            <v>-5399.4823999999999</v>
          </cell>
          <cell r="I20">
            <v>-4963.4443000000001</v>
          </cell>
        </row>
        <row r="21">
          <cell r="A21">
            <v>1472.8877</v>
          </cell>
          <cell r="B21">
            <v>693.09469999999999</v>
          </cell>
          <cell r="C21">
            <v>909.40380000000005</v>
          </cell>
          <cell r="D21">
            <v>1095.5034000000001</v>
          </cell>
          <cell r="E21">
            <v>1305.8022000000001</v>
          </cell>
          <cell r="F21">
            <v>1419.8925999999999</v>
          </cell>
          <cell r="G21">
            <v>269.34276999999997</v>
          </cell>
          <cell r="H21">
            <v>2411.4706999999999</v>
          </cell>
          <cell r="I21">
            <v>2717.4657999999999</v>
          </cell>
        </row>
        <row r="25">
          <cell r="A25">
            <v>3771.5990000000002</v>
          </cell>
          <cell r="B25">
            <v>2320</v>
          </cell>
          <cell r="C25">
            <v>2947.9004</v>
          </cell>
          <cell r="D25">
            <v>2946.3008</v>
          </cell>
          <cell r="E25">
            <v>3879.998</v>
          </cell>
          <cell r="F25">
            <v>3461.8993999999998</v>
          </cell>
          <cell r="G25">
            <v>3029.2017000000001</v>
          </cell>
          <cell r="H25">
            <v>5424.5510000000004</v>
          </cell>
          <cell r="I25">
            <v>4601.5010000000002</v>
          </cell>
        </row>
        <row r="26">
          <cell r="A26">
            <v>-2530.8456999999999</v>
          </cell>
          <cell r="B26">
            <v>-2077.7465999999999</v>
          </cell>
          <cell r="C26">
            <v>-2101.6006000000002</v>
          </cell>
          <cell r="D26">
            <v>-1603.6475</v>
          </cell>
          <cell r="E26">
            <v>-3205.1527999999998</v>
          </cell>
          <cell r="F26">
            <v>-3487.8056999999999</v>
          </cell>
          <cell r="G26">
            <v>-2500.9549999999999</v>
          </cell>
          <cell r="H26">
            <v>-2789.9521</v>
          </cell>
          <cell r="I26">
            <v>-2531.5927999999999</v>
          </cell>
        </row>
        <row r="27">
          <cell r="A27">
            <v>1240.7534000000001</v>
          </cell>
          <cell r="B27">
            <v>242.25342000000001</v>
          </cell>
          <cell r="C27">
            <v>846.2998</v>
          </cell>
          <cell r="D27">
            <v>1342.6532999999999</v>
          </cell>
          <cell r="E27">
            <v>674.84519999999998</v>
          </cell>
          <cell r="F27">
            <v>-25.90625</v>
          </cell>
          <cell r="G27">
            <v>528.24659999999994</v>
          </cell>
          <cell r="H27">
            <v>2634.5985999999998</v>
          </cell>
          <cell r="I27">
            <v>2069.9081999999999</v>
          </cell>
        </row>
        <row r="31">
          <cell r="A31">
            <v>1638.1504</v>
          </cell>
          <cell r="B31">
            <v>1376.1494</v>
          </cell>
          <cell r="C31">
            <v>1210.9507000000001</v>
          </cell>
          <cell r="D31">
            <v>2075.8496</v>
          </cell>
          <cell r="E31">
            <v>1251.0513000000001</v>
          </cell>
          <cell r="F31">
            <v>1524.1011000000001</v>
          </cell>
          <cell r="G31">
            <v>1714.751</v>
          </cell>
          <cell r="H31">
            <v>1715.75</v>
          </cell>
          <cell r="I31">
            <v>666.95119999999997</v>
          </cell>
        </row>
        <row r="32">
          <cell r="A32">
            <v>-1310.3998999999999</v>
          </cell>
          <cell r="B32">
            <v>-994.2998</v>
          </cell>
          <cell r="C32">
            <v>-695.5</v>
          </cell>
          <cell r="D32">
            <v>-693.04930000000002</v>
          </cell>
          <cell r="E32">
            <v>-1801.0024000000001</v>
          </cell>
          <cell r="F32">
            <v>-1069.4486999999999</v>
          </cell>
          <cell r="G32">
            <v>-592.2002</v>
          </cell>
          <cell r="H32">
            <v>-734.19920000000002</v>
          </cell>
          <cell r="I32">
            <v>-2252.6523000000002</v>
          </cell>
        </row>
        <row r="33">
          <cell r="A33">
            <v>327.75049999999999</v>
          </cell>
          <cell r="B33">
            <v>381.84960000000001</v>
          </cell>
          <cell r="C33">
            <v>515.45069999999998</v>
          </cell>
          <cell r="D33">
            <v>1382.8003000000001</v>
          </cell>
          <cell r="E33">
            <v>-549.95119999999997</v>
          </cell>
          <cell r="F33">
            <v>454.65233999999998</v>
          </cell>
          <cell r="G33">
            <v>1122.5508</v>
          </cell>
          <cell r="H33">
            <v>981.55079999999998</v>
          </cell>
          <cell r="I33">
            <v>-1585.7012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28496.846000000001</v>
          </cell>
          <cell r="B1">
            <v>22446</v>
          </cell>
          <cell r="C1">
            <v>30229.414000000001</v>
          </cell>
          <cell r="D1">
            <v>27114.544999999998</v>
          </cell>
          <cell r="E1">
            <v>36175.25</v>
          </cell>
          <cell r="F1">
            <v>30954.692999999999</v>
          </cell>
          <cell r="G1">
            <v>26283.955000000002</v>
          </cell>
          <cell r="H1">
            <v>40200.413999999997</v>
          </cell>
          <cell r="I1">
            <v>40689.523000000001</v>
          </cell>
        </row>
        <row r="2">
          <cell r="A2">
            <v>-20403.93</v>
          </cell>
          <cell r="B2">
            <v>-19111.506000000001</v>
          </cell>
          <cell r="C2">
            <v>-22690.697</v>
          </cell>
          <cell r="D2">
            <v>-26223.803</v>
          </cell>
          <cell r="E2">
            <v>-32527.116999999998</v>
          </cell>
          <cell r="F2">
            <v>-28447.842000000001</v>
          </cell>
          <cell r="G2">
            <v>-27372.271000000001</v>
          </cell>
          <cell r="H2">
            <v>-33704.195</v>
          </cell>
          <cell r="I2">
            <v>-36444.959999999999</v>
          </cell>
        </row>
        <row r="3">
          <cell r="A3">
            <v>8092.9110000000001</v>
          </cell>
          <cell r="B3">
            <v>3334.4985000000001</v>
          </cell>
          <cell r="C3">
            <v>7538.7020000000002</v>
          </cell>
          <cell r="D3">
            <v>890.76074000000006</v>
          </cell>
          <cell r="E3">
            <v>3648.125</v>
          </cell>
          <cell r="F3">
            <v>2506.8506000000002</v>
          </cell>
          <cell r="G3">
            <v>-1088.3163999999999</v>
          </cell>
          <cell r="H3">
            <v>6496.2227000000003</v>
          </cell>
          <cell r="I3">
            <v>4244.5663999999997</v>
          </cell>
        </row>
        <row r="7">
          <cell r="A7">
            <v>13246.502</v>
          </cell>
          <cell r="B7">
            <v>12969.803</v>
          </cell>
          <cell r="C7">
            <v>16962.648000000001</v>
          </cell>
          <cell r="D7">
            <v>14714.099</v>
          </cell>
          <cell r="E7">
            <v>18548.695</v>
          </cell>
          <cell r="F7">
            <v>18284.252</v>
          </cell>
          <cell r="G7">
            <v>14487.35</v>
          </cell>
          <cell r="H7">
            <v>23145.15</v>
          </cell>
          <cell r="I7">
            <v>26839.453000000001</v>
          </cell>
        </row>
        <row r="8">
          <cell r="A8">
            <v>-10648.442999999999</v>
          </cell>
          <cell r="B8">
            <v>-10645.507</v>
          </cell>
          <cell r="C8">
            <v>-12364.353999999999</v>
          </cell>
          <cell r="D8">
            <v>-11939.593999999999</v>
          </cell>
          <cell r="E8">
            <v>-16341.549000000001</v>
          </cell>
          <cell r="F8">
            <v>-15733.055</v>
          </cell>
          <cell r="G8">
            <v>-11680.120999999999</v>
          </cell>
          <cell r="H8">
            <v>-12732.35</v>
          </cell>
          <cell r="I8">
            <v>-16282.342000000001</v>
          </cell>
        </row>
        <row r="9">
          <cell r="A9">
            <v>2598.06</v>
          </cell>
          <cell r="B9">
            <v>2324.2950000000001</v>
          </cell>
          <cell r="C9">
            <v>4598.2950000000001</v>
          </cell>
          <cell r="D9">
            <v>2774.5050000000001</v>
          </cell>
          <cell r="E9">
            <v>2207.1455000000001</v>
          </cell>
          <cell r="F9">
            <v>2551.1963000000001</v>
          </cell>
          <cell r="G9">
            <v>2807.2285000000002</v>
          </cell>
          <cell r="H9">
            <v>10412.800999999999</v>
          </cell>
          <cell r="I9">
            <v>10557.111000000001</v>
          </cell>
        </row>
        <row r="13">
          <cell r="A13">
            <v>6551.6494000000002</v>
          </cell>
          <cell r="B13">
            <v>5802.6494000000002</v>
          </cell>
          <cell r="C13">
            <v>6071.4949999999999</v>
          </cell>
          <cell r="D13">
            <v>6674.7550000000001</v>
          </cell>
          <cell r="E13">
            <v>6629.8954999999996</v>
          </cell>
          <cell r="F13">
            <v>7613.6454999999996</v>
          </cell>
          <cell r="G13">
            <v>5520.6035000000002</v>
          </cell>
          <cell r="H13">
            <v>10354.75</v>
          </cell>
          <cell r="I13">
            <v>8881.348</v>
          </cell>
        </row>
        <row r="14">
          <cell r="A14">
            <v>-4678.6484</v>
          </cell>
          <cell r="B14">
            <v>-4228.2</v>
          </cell>
          <cell r="C14">
            <v>-4194.6504000000004</v>
          </cell>
          <cell r="D14">
            <v>-6625.7539999999999</v>
          </cell>
          <cell r="E14">
            <v>-8054.5956999999999</v>
          </cell>
          <cell r="F14">
            <v>-5395.4453000000003</v>
          </cell>
          <cell r="G14">
            <v>-5138.8984</v>
          </cell>
          <cell r="H14">
            <v>-6920.0469999999996</v>
          </cell>
          <cell r="I14">
            <v>-6825.1073999999999</v>
          </cell>
        </row>
        <row r="15">
          <cell r="A15">
            <v>1873.001</v>
          </cell>
          <cell r="B15">
            <v>1574.4492</v>
          </cell>
          <cell r="C15">
            <v>1876.8447000000001</v>
          </cell>
          <cell r="D15">
            <v>49.000976999999999</v>
          </cell>
          <cell r="E15">
            <v>-1424.7002</v>
          </cell>
          <cell r="F15">
            <v>2218.2002000000002</v>
          </cell>
          <cell r="G15">
            <v>381.70508000000001</v>
          </cell>
          <cell r="H15">
            <v>3434.7031000000002</v>
          </cell>
          <cell r="I15">
            <v>2056.2402000000002</v>
          </cell>
        </row>
        <row r="19">
          <cell r="A19">
            <v>10765.791999999999</v>
          </cell>
          <cell r="B19">
            <v>7371.3540000000003</v>
          </cell>
          <cell r="C19">
            <v>9321.5490000000009</v>
          </cell>
          <cell r="D19">
            <v>8980.8109999999997</v>
          </cell>
          <cell r="E19">
            <v>11924.013000000001</v>
          </cell>
          <cell r="F19">
            <v>11076.396000000001</v>
          </cell>
          <cell r="G19">
            <v>8446.3970000000008</v>
          </cell>
          <cell r="H19">
            <v>13406.157999999999</v>
          </cell>
          <cell r="I19">
            <v>12426.502</v>
          </cell>
        </row>
        <row r="20">
          <cell r="A20">
            <v>-8612.7620000000006</v>
          </cell>
          <cell r="B20">
            <v>-7411.0614999999998</v>
          </cell>
          <cell r="C20">
            <v>-7477.8477000000003</v>
          </cell>
          <cell r="D20">
            <v>-8351.1970000000001</v>
          </cell>
          <cell r="E20">
            <v>-10247.904</v>
          </cell>
          <cell r="F20">
            <v>-9001.6044999999995</v>
          </cell>
          <cell r="G20">
            <v>-8329.0920000000006</v>
          </cell>
          <cell r="H20">
            <v>-10508.173000000001</v>
          </cell>
          <cell r="I20">
            <v>-10494.936</v>
          </cell>
        </row>
        <row r="21">
          <cell r="A21">
            <v>2153.0311999999999</v>
          </cell>
          <cell r="B21">
            <v>-39.707520000000002</v>
          </cell>
          <cell r="C21">
            <v>1843.7056</v>
          </cell>
          <cell r="D21">
            <v>629.61425999999994</v>
          </cell>
          <cell r="E21">
            <v>1676.0977</v>
          </cell>
          <cell r="F21">
            <v>2074.7944000000002</v>
          </cell>
          <cell r="G21">
            <v>117.305176</v>
          </cell>
          <cell r="H21">
            <v>2897.9854</v>
          </cell>
          <cell r="I21">
            <v>1931.5663999999999</v>
          </cell>
        </row>
        <row r="25">
          <cell r="A25">
            <v>5649.4470000000001</v>
          </cell>
          <cell r="B25">
            <v>3971.75</v>
          </cell>
          <cell r="C25">
            <v>5142.4979999999996</v>
          </cell>
          <cell r="D25">
            <v>5368.5529999999999</v>
          </cell>
          <cell r="E25">
            <v>6974.4970000000003</v>
          </cell>
          <cell r="F25">
            <v>6424.3010000000004</v>
          </cell>
          <cell r="G25">
            <v>4669.7992999999997</v>
          </cell>
          <cell r="H25">
            <v>8568.2999999999993</v>
          </cell>
          <cell r="I25">
            <v>7495.1475</v>
          </cell>
        </row>
        <row r="26">
          <cell r="A26">
            <v>-4353.2489999999998</v>
          </cell>
          <cell r="B26">
            <v>-3822.0043999999998</v>
          </cell>
          <cell r="C26">
            <v>-4211.701</v>
          </cell>
          <cell r="D26">
            <v>-3767.5907999999999</v>
          </cell>
          <cell r="E26">
            <v>-5549.51</v>
          </cell>
          <cell r="F26">
            <v>-5363.3076000000001</v>
          </cell>
          <cell r="G26">
            <v>-4164.3059999999996</v>
          </cell>
          <cell r="H26">
            <v>-4762.2920000000004</v>
          </cell>
          <cell r="I26">
            <v>-6086.6405999999997</v>
          </cell>
        </row>
        <row r="27">
          <cell r="A27">
            <v>1296.1977999999999</v>
          </cell>
          <cell r="B27">
            <v>149.7456</v>
          </cell>
          <cell r="C27">
            <v>930.79690000000005</v>
          </cell>
          <cell r="D27">
            <v>1600.9623999999999</v>
          </cell>
          <cell r="E27">
            <v>1424.9873</v>
          </cell>
          <cell r="F27">
            <v>1060.9931999999999</v>
          </cell>
          <cell r="G27">
            <v>505.49315999999999</v>
          </cell>
          <cell r="H27">
            <v>3806.0077999999999</v>
          </cell>
          <cell r="I27">
            <v>1408.5068000000001</v>
          </cell>
        </row>
        <row r="31">
          <cell r="A31">
            <v>2684.4989999999998</v>
          </cell>
          <cell r="B31">
            <v>1881.6992</v>
          </cell>
          <cell r="C31">
            <v>1813.4009000000001</v>
          </cell>
          <cell r="D31">
            <v>2638.2997999999998</v>
          </cell>
          <cell r="E31">
            <v>2871</v>
          </cell>
          <cell r="F31">
            <v>2172.6997000000001</v>
          </cell>
          <cell r="G31">
            <v>2145.4</v>
          </cell>
          <cell r="H31">
            <v>3931.5</v>
          </cell>
          <cell r="I31">
            <v>2826.4014000000002</v>
          </cell>
        </row>
        <row r="32">
          <cell r="A32">
            <v>-1611.6509000000001</v>
          </cell>
          <cell r="B32">
            <v>-1146.7007000000001</v>
          </cell>
          <cell r="C32">
            <v>-1999.0980999999999</v>
          </cell>
          <cell r="D32">
            <v>-1182.749</v>
          </cell>
          <cell r="E32">
            <v>-1922.3008</v>
          </cell>
          <cell r="F32">
            <v>-2554.1977999999999</v>
          </cell>
          <cell r="G32">
            <v>-1055.7979</v>
          </cell>
          <cell r="H32">
            <v>-1880.249</v>
          </cell>
          <cell r="I32">
            <v>-2419.1543000000001</v>
          </cell>
        </row>
        <row r="33">
          <cell r="A33">
            <v>1072.8480999999999</v>
          </cell>
          <cell r="B33">
            <v>734.99854000000005</v>
          </cell>
          <cell r="C33">
            <v>-185.69727</v>
          </cell>
          <cell r="D33">
            <v>1455.5508</v>
          </cell>
          <cell r="E33">
            <v>948.69920000000002</v>
          </cell>
          <cell r="F33">
            <v>-381.49804999999998</v>
          </cell>
          <cell r="G33">
            <v>1089.6020000000001</v>
          </cell>
          <cell r="H33">
            <v>2051.2510000000002</v>
          </cell>
          <cell r="I33">
            <v>407.24707000000001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26918.835999999999</v>
          </cell>
          <cell r="B1">
            <v>22365.813999999998</v>
          </cell>
          <cell r="C1">
            <v>29755.758000000002</v>
          </cell>
          <cell r="D1">
            <v>27429.002</v>
          </cell>
          <cell r="E1">
            <v>35281.883000000002</v>
          </cell>
          <cell r="F1">
            <v>30062.684000000001</v>
          </cell>
          <cell r="G1">
            <v>25731.85</v>
          </cell>
          <cell r="H1">
            <v>37680.311999999998</v>
          </cell>
          <cell r="I1">
            <v>37850.586000000003</v>
          </cell>
        </row>
        <row r="2">
          <cell r="A2">
            <v>-19825.026999999998</v>
          </cell>
          <cell r="B2">
            <v>-18465.923999999999</v>
          </cell>
          <cell r="C2">
            <v>-21994.088</v>
          </cell>
          <cell r="D2">
            <v>-25187.89</v>
          </cell>
          <cell r="E2">
            <v>-30524.107</v>
          </cell>
          <cell r="F2">
            <v>-28533.06</v>
          </cell>
          <cell r="G2">
            <v>-25977.782999999999</v>
          </cell>
          <cell r="H2">
            <v>-31601.701000000001</v>
          </cell>
          <cell r="I2">
            <v>-35516.11</v>
          </cell>
        </row>
        <row r="3">
          <cell r="A3">
            <v>7093.8027000000002</v>
          </cell>
          <cell r="B3">
            <v>3899.8919999999998</v>
          </cell>
          <cell r="C3">
            <v>7761.6513999999997</v>
          </cell>
          <cell r="D3">
            <v>2241.1104</v>
          </cell>
          <cell r="E3">
            <v>4757.7772999999997</v>
          </cell>
          <cell r="F3">
            <v>1529.623</v>
          </cell>
          <cell r="G3">
            <v>-245.93360000000001</v>
          </cell>
          <cell r="H3">
            <v>6078.6310000000003</v>
          </cell>
          <cell r="I3">
            <v>2334.4746</v>
          </cell>
        </row>
        <row r="7">
          <cell r="A7">
            <v>12963.804</v>
          </cell>
          <cell r="B7">
            <v>12350.652</v>
          </cell>
          <cell r="C7">
            <v>16326.699000000001</v>
          </cell>
          <cell r="D7">
            <v>13757.902</v>
          </cell>
          <cell r="E7">
            <v>17107.748</v>
          </cell>
          <cell r="F7">
            <v>17498.96</v>
          </cell>
          <cell r="G7">
            <v>14906.553</v>
          </cell>
          <cell r="H7">
            <v>22887.346000000001</v>
          </cell>
          <cell r="I7">
            <v>25972.400000000001</v>
          </cell>
        </row>
        <row r="8">
          <cell r="A8">
            <v>-10076.59</v>
          </cell>
          <cell r="B8">
            <v>-10456.557000000001</v>
          </cell>
          <cell r="C8">
            <v>-11476.806</v>
          </cell>
          <cell r="D8">
            <v>-11784.695</v>
          </cell>
          <cell r="E8">
            <v>-16813.643</v>
          </cell>
          <cell r="F8">
            <v>-14913.109</v>
          </cell>
          <cell r="G8">
            <v>-11034.615</v>
          </cell>
          <cell r="H8">
            <v>-12439.75</v>
          </cell>
          <cell r="I8">
            <v>-15002.25</v>
          </cell>
        </row>
        <row r="9">
          <cell r="A9">
            <v>2887.2130000000002</v>
          </cell>
          <cell r="B9">
            <v>1894.0957000000001</v>
          </cell>
          <cell r="C9">
            <v>4849.8936000000003</v>
          </cell>
          <cell r="D9">
            <v>1973.2070000000001</v>
          </cell>
          <cell r="E9">
            <v>294.10645</v>
          </cell>
          <cell r="F9">
            <v>2585.8516</v>
          </cell>
          <cell r="G9">
            <v>3871.9375</v>
          </cell>
          <cell r="H9">
            <v>10447.596</v>
          </cell>
          <cell r="I9">
            <v>10970.15</v>
          </cell>
        </row>
        <row r="13">
          <cell r="A13">
            <v>6371.2489999999998</v>
          </cell>
          <cell r="B13">
            <v>5592.5986000000003</v>
          </cell>
          <cell r="C13">
            <v>5675.6972999999998</v>
          </cell>
          <cell r="D13">
            <v>6434.8535000000002</v>
          </cell>
          <cell r="E13">
            <v>5510.7439999999997</v>
          </cell>
          <cell r="F13">
            <v>7716.1513999999997</v>
          </cell>
          <cell r="G13">
            <v>4954.3046999999997</v>
          </cell>
          <cell r="H13">
            <v>10266.75</v>
          </cell>
          <cell r="I13">
            <v>7894.9960000000001</v>
          </cell>
        </row>
        <row r="14">
          <cell r="A14">
            <v>-4636.1464999999998</v>
          </cell>
          <cell r="B14">
            <v>-4185.9480000000003</v>
          </cell>
          <cell r="C14">
            <v>-4429.451</v>
          </cell>
          <cell r="D14">
            <v>-7292.3027000000002</v>
          </cell>
          <cell r="E14">
            <v>-7144.4453000000003</v>
          </cell>
          <cell r="F14">
            <v>-4994.6962999999996</v>
          </cell>
          <cell r="G14">
            <v>-5121.1972999999998</v>
          </cell>
          <cell r="H14">
            <v>-6255.6445000000003</v>
          </cell>
          <cell r="I14">
            <v>-7141.2579999999998</v>
          </cell>
        </row>
        <row r="15">
          <cell r="A15">
            <v>1735.1025</v>
          </cell>
          <cell r="B15">
            <v>1406.6504</v>
          </cell>
          <cell r="C15">
            <v>1246.2461000000001</v>
          </cell>
          <cell r="D15">
            <v>-857.44920000000002</v>
          </cell>
          <cell r="E15">
            <v>-1633.7012</v>
          </cell>
          <cell r="F15">
            <v>2721.4549999999999</v>
          </cell>
          <cell r="G15">
            <v>-166.89258000000001</v>
          </cell>
          <cell r="H15">
            <v>4011.1055000000001</v>
          </cell>
          <cell r="I15">
            <v>753.73829999999998</v>
          </cell>
        </row>
        <row r="19">
          <cell r="A19">
            <v>10564.741</v>
          </cell>
          <cell r="B19">
            <v>7367.2035999999998</v>
          </cell>
          <cell r="C19">
            <v>9333.65</v>
          </cell>
          <cell r="D19">
            <v>8758.607</v>
          </cell>
          <cell r="E19">
            <v>11563.703</v>
          </cell>
          <cell r="F19">
            <v>11194.605</v>
          </cell>
          <cell r="G19">
            <v>7994.9937</v>
          </cell>
          <cell r="H19">
            <v>13249.35</v>
          </cell>
          <cell r="I19">
            <v>12116.405000000001</v>
          </cell>
        </row>
        <row r="20">
          <cell r="A20">
            <v>-8570.0609999999997</v>
          </cell>
          <cell r="B20">
            <v>-7307.3630000000003</v>
          </cell>
          <cell r="C20">
            <v>-7318.4472999999998</v>
          </cell>
          <cell r="D20">
            <v>-8083.7420000000002</v>
          </cell>
          <cell r="E20">
            <v>-9511.8029999999999</v>
          </cell>
          <cell r="F20">
            <v>-8628.6479999999992</v>
          </cell>
          <cell r="G20">
            <v>-8083.3584000000001</v>
          </cell>
          <cell r="H20">
            <v>-10195.133</v>
          </cell>
          <cell r="I20">
            <v>-10263.084000000001</v>
          </cell>
        </row>
        <row r="21">
          <cell r="A21">
            <v>1994.6821</v>
          </cell>
          <cell r="B21">
            <v>59.840820000000001</v>
          </cell>
          <cell r="C21">
            <v>2015.2046</v>
          </cell>
          <cell r="D21">
            <v>674.86474999999996</v>
          </cell>
          <cell r="E21">
            <v>2051.9</v>
          </cell>
          <cell r="F21">
            <v>2565.9517000000001</v>
          </cell>
          <cell r="G21">
            <v>-88.364745999999997</v>
          </cell>
          <cell r="H21">
            <v>3054.2168000000001</v>
          </cell>
          <cell r="I21">
            <v>1853.3213000000001</v>
          </cell>
        </row>
        <row r="25">
          <cell r="A25">
            <v>5632.9</v>
          </cell>
          <cell r="B25">
            <v>4000.3481000000002</v>
          </cell>
          <cell r="C25">
            <v>4901.4489999999996</v>
          </cell>
          <cell r="D25">
            <v>4934.5519999999997</v>
          </cell>
          <cell r="E25">
            <v>6309.0439999999999</v>
          </cell>
          <cell r="F25">
            <v>6090.55</v>
          </cell>
          <cell r="G25">
            <v>4556.7016999999996</v>
          </cell>
          <cell r="H25">
            <v>8394.3529999999992</v>
          </cell>
          <cell r="I25">
            <v>7135.0479999999998</v>
          </cell>
        </row>
        <row r="26">
          <cell r="A26">
            <v>-4259.5483000000004</v>
          </cell>
          <cell r="B26">
            <v>-3501.0522000000001</v>
          </cell>
          <cell r="C26">
            <v>-4035.8008</v>
          </cell>
          <cell r="D26">
            <v>-3493.6401000000001</v>
          </cell>
          <cell r="E26">
            <v>-5174.9570000000003</v>
          </cell>
          <cell r="F26">
            <v>-5107.9049999999997</v>
          </cell>
          <cell r="G26">
            <v>-3784.7085000000002</v>
          </cell>
          <cell r="H26">
            <v>-4880.6953000000003</v>
          </cell>
          <cell r="I26">
            <v>-5672.3360000000002</v>
          </cell>
        </row>
        <row r="27">
          <cell r="A27">
            <v>1373.3516</v>
          </cell>
          <cell r="B27">
            <v>499.29590000000002</v>
          </cell>
          <cell r="C27">
            <v>865.64844000000005</v>
          </cell>
          <cell r="D27">
            <v>1440.9115999999999</v>
          </cell>
          <cell r="E27">
            <v>1134.0869</v>
          </cell>
          <cell r="F27">
            <v>982.64499999999998</v>
          </cell>
          <cell r="G27">
            <v>771.99315999999999</v>
          </cell>
          <cell r="H27">
            <v>3513.6572000000001</v>
          </cell>
          <cell r="I27">
            <v>1462.7119</v>
          </cell>
        </row>
        <row r="31">
          <cell r="A31">
            <v>2726.25</v>
          </cell>
          <cell r="B31">
            <v>1987.749</v>
          </cell>
          <cell r="C31">
            <v>1638.2007000000001</v>
          </cell>
          <cell r="D31">
            <v>2588.0493000000001</v>
          </cell>
          <cell r="E31">
            <v>2638.0996</v>
          </cell>
          <cell r="F31">
            <v>2100.9497000000001</v>
          </cell>
          <cell r="G31">
            <v>2013.5005000000001</v>
          </cell>
          <cell r="H31">
            <v>3636.9989999999998</v>
          </cell>
          <cell r="I31">
            <v>2475.0010000000002</v>
          </cell>
        </row>
        <row r="32">
          <cell r="A32">
            <v>-1536.1509000000001</v>
          </cell>
          <cell r="B32">
            <v>-1238.2998</v>
          </cell>
          <cell r="C32">
            <v>-1879.998</v>
          </cell>
          <cell r="D32">
            <v>-1304.0990999999999</v>
          </cell>
          <cell r="E32">
            <v>-1910.1509000000001</v>
          </cell>
          <cell r="F32">
            <v>-2471.2476000000001</v>
          </cell>
          <cell r="G32">
            <v>-1140.0977</v>
          </cell>
          <cell r="H32">
            <v>-1759.3486</v>
          </cell>
          <cell r="I32">
            <v>-2557.4052999999999</v>
          </cell>
        </row>
        <row r="33">
          <cell r="A33">
            <v>1190.0990999999999</v>
          </cell>
          <cell r="B33">
            <v>749.44920000000002</v>
          </cell>
          <cell r="C33">
            <v>-241.79736</v>
          </cell>
          <cell r="D33">
            <v>1283.9502</v>
          </cell>
          <cell r="E33">
            <v>727.94870000000003</v>
          </cell>
          <cell r="F33">
            <v>-370.29784999999998</v>
          </cell>
          <cell r="G33">
            <v>873.40282999999999</v>
          </cell>
          <cell r="H33">
            <v>1877.6504</v>
          </cell>
          <cell r="I33">
            <v>-82.404300000000006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26332.697</v>
          </cell>
          <cell r="B1">
            <v>20124.805</v>
          </cell>
          <cell r="C1">
            <v>29696.822</v>
          </cell>
          <cell r="D1">
            <v>26415.476999999999</v>
          </cell>
          <cell r="E1">
            <v>33150.167999999998</v>
          </cell>
          <cell r="F1">
            <v>27958.365000000002</v>
          </cell>
          <cell r="G1">
            <v>26506.238000000001</v>
          </cell>
          <cell r="H1">
            <v>38706.04</v>
          </cell>
          <cell r="I1">
            <v>33921.093999999997</v>
          </cell>
        </row>
        <row r="2">
          <cell r="A2">
            <v>-10616.895</v>
          </cell>
          <cell r="B2">
            <v>-11114.540999999999</v>
          </cell>
          <cell r="C2">
            <v>-11946.67</v>
          </cell>
          <cell r="D2">
            <v>-15125.135</v>
          </cell>
          <cell r="E2">
            <v>-20619.936000000002</v>
          </cell>
          <cell r="F2">
            <v>-19488.634999999998</v>
          </cell>
          <cell r="G2">
            <v>-21553.493999999999</v>
          </cell>
          <cell r="H2">
            <v>-24749.043000000001</v>
          </cell>
          <cell r="I2">
            <v>-23846.083999999999</v>
          </cell>
        </row>
        <row r="3">
          <cell r="A3">
            <v>15715.800999999999</v>
          </cell>
          <cell r="B3">
            <v>9010.2739999999994</v>
          </cell>
          <cell r="C3">
            <v>17750.145</v>
          </cell>
          <cell r="D3">
            <v>11290.343999999999</v>
          </cell>
          <cell r="E3">
            <v>12530.226000000001</v>
          </cell>
          <cell r="F3">
            <v>8469.7294999999995</v>
          </cell>
          <cell r="G3">
            <v>4952.7439999999997</v>
          </cell>
          <cell r="H3">
            <v>13957</v>
          </cell>
          <cell r="I3">
            <v>10075.008</v>
          </cell>
        </row>
        <row r="7">
          <cell r="A7">
            <v>12504.64</v>
          </cell>
          <cell r="B7">
            <v>13942.25</v>
          </cell>
          <cell r="C7">
            <v>15662.019</v>
          </cell>
          <cell r="D7">
            <v>13905.847</v>
          </cell>
          <cell r="E7">
            <v>18260.349999999999</v>
          </cell>
          <cell r="F7">
            <v>15995.903</v>
          </cell>
          <cell r="G7">
            <v>12641.897999999999</v>
          </cell>
          <cell r="H7">
            <v>20618.833999999999</v>
          </cell>
          <cell r="I7">
            <v>24448.71</v>
          </cell>
        </row>
        <row r="8">
          <cell r="A8">
            <v>-3435.8535000000002</v>
          </cell>
          <cell r="B8">
            <v>-3883.5444000000002</v>
          </cell>
          <cell r="C8">
            <v>-4730.3076000000001</v>
          </cell>
          <cell r="D8">
            <v>-5108.6063999999997</v>
          </cell>
          <cell r="E8">
            <v>-6498.2245999999996</v>
          </cell>
          <cell r="F8">
            <v>-5857.01</v>
          </cell>
          <cell r="G8">
            <v>-6223.2206999999999</v>
          </cell>
          <cell r="H8">
            <v>-5974.8573999999999</v>
          </cell>
          <cell r="I8">
            <v>-6187.3010000000004</v>
          </cell>
        </row>
        <row r="9">
          <cell r="A9">
            <v>9068.7860000000001</v>
          </cell>
          <cell r="B9">
            <v>10058.706</v>
          </cell>
          <cell r="C9">
            <v>10931.710999999999</v>
          </cell>
          <cell r="D9">
            <v>8797.24</v>
          </cell>
          <cell r="E9">
            <v>11762.126</v>
          </cell>
          <cell r="F9">
            <v>10138.894</v>
          </cell>
          <cell r="G9">
            <v>6418.6777000000002</v>
          </cell>
          <cell r="H9">
            <v>14643.977000000001</v>
          </cell>
          <cell r="I9">
            <v>18261.41</v>
          </cell>
        </row>
        <row r="13">
          <cell r="A13">
            <v>6711.3486000000003</v>
          </cell>
          <cell r="B13">
            <v>5834.2494999999999</v>
          </cell>
          <cell r="C13">
            <v>6528.7489999999998</v>
          </cell>
          <cell r="D13">
            <v>5923.1035000000002</v>
          </cell>
          <cell r="E13">
            <v>8023.0946999999996</v>
          </cell>
          <cell r="F13">
            <v>7987.6962999999996</v>
          </cell>
          <cell r="G13">
            <v>6310.7049999999999</v>
          </cell>
          <cell r="H13">
            <v>11685.402</v>
          </cell>
          <cell r="I13">
            <v>10310.941000000001</v>
          </cell>
        </row>
        <row r="14">
          <cell r="A14">
            <v>-1850.4697000000001</v>
          </cell>
          <cell r="B14">
            <v>-1370.4863</v>
          </cell>
          <cell r="C14">
            <v>-1781.0078000000001</v>
          </cell>
          <cell r="D14">
            <v>-1520.4707000000001</v>
          </cell>
          <cell r="E14">
            <v>-2266.2206999999999</v>
          </cell>
          <cell r="F14">
            <v>-2319.0117</v>
          </cell>
          <cell r="G14">
            <v>-2342.2714999999998</v>
          </cell>
          <cell r="H14">
            <v>-3243.3652000000002</v>
          </cell>
          <cell r="I14">
            <v>-3158.25</v>
          </cell>
        </row>
        <row r="15">
          <cell r="A15">
            <v>4860.8789999999999</v>
          </cell>
          <cell r="B15">
            <v>4463.7629999999999</v>
          </cell>
          <cell r="C15">
            <v>4747.741</v>
          </cell>
          <cell r="D15">
            <v>4402.6329999999998</v>
          </cell>
          <cell r="E15">
            <v>5756.8739999999998</v>
          </cell>
          <cell r="F15">
            <v>5668.6845999999996</v>
          </cell>
          <cell r="G15">
            <v>3968.4335999999998</v>
          </cell>
          <cell r="H15">
            <v>8442.0370000000003</v>
          </cell>
          <cell r="I15">
            <v>7152.6913999999997</v>
          </cell>
        </row>
        <row r="19">
          <cell r="A19">
            <v>10108.947</v>
          </cell>
          <cell r="B19">
            <v>7291.7550000000001</v>
          </cell>
          <cell r="C19">
            <v>8867.232</v>
          </cell>
          <cell r="D19">
            <v>8887.9449999999997</v>
          </cell>
          <cell r="E19">
            <v>11807.536</v>
          </cell>
          <cell r="F19">
            <v>10228.455</v>
          </cell>
          <cell r="G19">
            <v>8789.8420000000006</v>
          </cell>
          <cell r="H19">
            <v>13381.817999999999</v>
          </cell>
          <cell r="I19">
            <v>12216.118</v>
          </cell>
        </row>
        <row r="20">
          <cell r="A20">
            <v>-5141.3027000000002</v>
          </cell>
          <cell r="B20">
            <v>-5159.3900000000003</v>
          </cell>
          <cell r="C20">
            <v>-5171.4229999999998</v>
          </cell>
          <cell r="D20">
            <v>-6143.7259999999997</v>
          </cell>
          <cell r="E20">
            <v>-7008.98</v>
          </cell>
          <cell r="F20">
            <v>-7142.0492999999997</v>
          </cell>
          <cell r="G20">
            <v>-6922.8647000000001</v>
          </cell>
          <cell r="H20">
            <v>-8015.2510000000002</v>
          </cell>
          <cell r="I20">
            <v>-7752.8867</v>
          </cell>
        </row>
        <row r="21">
          <cell r="A21">
            <v>4967.6419999999998</v>
          </cell>
          <cell r="B21">
            <v>2132.3647000000001</v>
          </cell>
          <cell r="C21">
            <v>3695.8110000000001</v>
          </cell>
          <cell r="D21">
            <v>2744.2183</v>
          </cell>
          <cell r="E21">
            <v>4798.5565999999999</v>
          </cell>
          <cell r="F21">
            <v>3086.4052999999999</v>
          </cell>
          <cell r="G21">
            <v>1866.9770000000001</v>
          </cell>
          <cell r="H21">
            <v>5366.5673999999999</v>
          </cell>
          <cell r="I21">
            <v>4463.2313999999997</v>
          </cell>
        </row>
        <row r="25">
          <cell r="A25">
            <v>5177.0469999999996</v>
          </cell>
          <cell r="B25">
            <v>3804.748</v>
          </cell>
          <cell r="C25">
            <v>5164.9009999999998</v>
          </cell>
          <cell r="D25">
            <v>4743.3029999999999</v>
          </cell>
          <cell r="E25">
            <v>6829.8505999999998</v>
          </cell>
          <cell r="F25">
            <v>5039.37</v>
          </cell>
          <cell r="G25">
            <v>4684.2640000000001</v>
          </cell>
          <cell r="H25">
            <v>7416.299</v>
          </cell>
          <cell r="I25">
            <v>6926.2510000000002</v>
          </cell>
        </row>
        <row r="26">
          <cell r="A26">
            <v>-1757.6763000000001</v>
          </cell>
          <cell r="B26">
            <v>-1869.9141</v>
          </cell>
          <cell r="C26">
            <v>-2166.8231999999998</v>
          </cell>
          <cell r="D26">
            <v>-2006.3042</v>
          </cell>
          <cell r="E26">
            <v>-2482.0322000000001</v>
          </cell>
          <cell r="F26">
            <v>-2920.2456000000002</v>
          </cell>
          <cell r="G26">
            <v>-2648.2217000000001</v>
          </cell>
          <cell r="H26">
            <v>-2735.6963000000001</v>
          </cell>
          <cell r="I26">
            <v>-2552.2246</v>
          </cell>
        </row>
        <row r="27">
          <cell r="A27">
            <v>3419.3706000000002</v>
          </cell>
          <cell r="B27">
            <v>1934.8340000000001</v>
          </cell>
          <cell r="C27">
            <v>2998.0776000000001</v>
          </cell>
          <cell r="D27">
            <v>2736.9989999999998</v>
          </cell>
          <cell r="E27">
            <v>4347.8184000000001</v>
          </cell>
          <cell r="F27">
            <v>2119.1244999999999</v>
          </cell>
          <cell r="G27">
            <v>2036.0425</v>
          </cell>
          <cell r="H27">
            <v>4680.6025</v>
          </cell>
          <cell r="I27">
            <v>4374.0263999999997</v>
          </cell>
        </row>
        <row r="31">
          <cell r="A31">
            <v>2850.5479</v>
          </cell>
          <cell r="B31">
            <v>1227.2998</v>
          </cell>
          <cell r="C31">
            <v>1663.5498</v>
          </cell>
          <cell r="D31">
            <v>2687.5493000000001</v>
          </cell>
          <cell r="E31">
            <v>2233.7006999999999</v>
          </cell>
          <cell r="F31">
            <v>2300.3008</v>
          </cell>
          <cell r="G31">
            <v>2427.5014999999999</v>
          </cell>
          <cell r="H31">
            <v>4137.4489999999996</v>
          </cell>
          <cell r="I31">
            <v>2848.2002000000002</v>
          </cell>
        </row>
        <row r="32">
          <cell r="A32">
            <v>-638.17334000000005</v>
          </cell>
          <cell r="B32">
            <v>-476.59814</v>
          </cell>
          <cell r="C32">
            <v>-377.29003999999998</v>
          </cell>
          <cell r="D32">
            <v>-360.99169999999998</v>
          </cell>
          <cell r="E32">
            <v>-457.61475000000002</v>
          </cell>
          <cell r="F32">
            <v>-965.86180000000002</v>
          </cell>
          <cell r="G32">
            <v>-462.52246000000002</v>
          </cell>
          <cell r="H32">
            <v>-715.28319999999997</v>
          </cell>
          <cell r="I32">
            <v>-812.14549999999997</v>
          </cell>
        </row>
        <row r="33">
          <cell r="A33">
            <v>2212.3744999999999</v>
          </cell>
          <cell r="B33">
            <v>750.70165999999995</v>
          </cell>
          <cell r="C33">
            <v>1286.2598</v>
          </cell>
          <cell r="D33">
            <v>2326.5576000000001</v>
          </cell>
          <cell r="E33">
            <v>1776.0859</v>
          </cell>
          <cell r="F33">
            <v>1334.4390000000001</v>
          </cell>
          <cell r="G33">
            <v>1964.979</v>
          </cell>
          <cell r="H33">
            <v>3422.1660000000002</v>
          </cell>
          <cell r="I33">
            <v>2036.0546999999999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un_5x13crossover_indicator"/>
    </sheetNames>
    <sheetDataSet>
      <sheetData sheetId="0">
        <row r="1">
          <cell r="A1">
            <v>26420.893</v>
          </cell>
          <cell r="B1">
            <v>21434.666000000001</v>
          </cell>
          <cell r="C1">
            <v>30724.766</v>
          </cell>
          <cell r="D1">
            <v>27105.932000000001</v>
          </cell>
          <cell r="E1">
            <v>33979.707000000002</v>
          </cell>
          <cell r="F1">
            <v>27678.803</v>
          </cell>
          <cell r="G1">
            <v>27255.942999999999</v>
          </cell>
          <cell r="H1">
            <v>39570.758000000002</v>
          </cell>
          <cell r="I1">
            <v>34278.39</v>
          </cell>
        </row>
        <row r="2">
          <cell r="A2">
            <v>-10177.963</v>
          </cell>
          <cell r="B2">
            <v>-10770.175999999999</v>
          </cell>
          <cell r="C2">
            <v>-11719.956</v>
          </cell>
          <cell r="D2">
            <v>-14936.409</v>
          </cell>
          <cell r="E2">
            <v>-19769.025000000001</v>
          </cell>
          <cell r="F2">
            <v>-18979.830000000002</v>
          </cell>
          <cell r="G2">
            <v>-19942.296999999999</v>
          </cell>
          <cell r="H2">
            <v>-22894.384999999998</v>
          </cell>
          <cell r="I2">
            <v>-23324.208999999999</v>
          </cell>
        </row>
        <row r="3">
          <cell r="A3">
            <v>16242.93</v>
          </cell>
          <cell r="B3">
            <v>10664.493</v>
          </cell>
          <cell r="C3">
            <v>19004.807000000001</v>
          </cell>
          <cell r="D3">
            <v>12169.513999999999</v>
          </cell>
          <cell r="E3">
            <v>14210.673000000001</v>
          </cell>
          <cell r="F3">
            <v>8698.973</v>
          </cell>
          <cell r="G3">
            <v>7313.6464999999998</v>
          </cell>
          <cell r="H3">
            <v>16676.361000000001</v>
          </cell>
          <cell r="I3">
            <v>10954.182000000001</v>
          </cell>
        </row>
        <row r="7">
          <cell r="A7">
            <v>12783.94</v>
          </cell>
          <cell r="B7">
            <v>13945.599</v>
          </cell>
          <cell r="C7">
            <v>15581.717000000001</v>
          </cell>
          <cell r="D7">
            <v>13826.147999999999</v>
          </cell>
          <cell r="E7">
            <v>17715.752</v>
          </cell>
          <cell r="F7">
            <v>15366.102999999999</v>
          </cell>
          <cell r="G7">
            <v>12829.902</v>
          </cell>
          <cell r="H7">
            <v>20847.581999999999</v>
          </cell>
          <cell r="I7">
            <v>24556.26</v>
          </cell>
        </row>
        <row r="8">
          <cell r="A8">
            <v>-3397.2080000000001</v>
          </cell>
          <cell r="B8">
            <v>-3736.8667</v>
          </cell>
          <cell r="C8">
            <v>-4674.2470000000003</v>
          </cell>
          <cell r="D8">
            <v>-4896.7560000000003</v>
          </cell>
          <cell r="E8">
            <v>-7049.2304999999997</v>
          </cell>
          <cell r="F8">
            <v>-5806.5576000000001</v>
          </cell>
          <cell r="G8">
            <v>-5967.5956999999999</v>
          </cell>
          <cell r="H8">
            <v>-5679.3145000000004</v>
          </cell>
          <cell r="I8">
            <v>-6193.6133</v>
          </cell>
        </row>
        <row r="9">
          <cell r="A9">
            <v>9386.7309999999998</v>
          </cell>
          <cell r="B9">
            <v>10208.732</v>
          </cell>
          <cell r="C9">
            <v>10907.47</v>
          </cell>
          <cell r="D9">
            <v>8929.393</v>
          </cell>
          <cell r="E9">
            <v>10666.520500000001</v>
          </cell>
          <cell r="F9">
            <v>9559.5450000000001</v>
          </cell>
          <cell r="G9">
            <v>6862.3065999999999</v>
          </cell>
          <cell r="H9">
            <v>15168.268</v>
          </cell>
          <cell r="I9">
            <v>18362.646000000001</v>
          </cell>
        </row>
        <row r="13">
          <cell r="A13">
            <v>6816.1484</v>
          </cell>
          <cell r="B13">
            <v>5743.7494999999999</v>
          </cell>
          <cell r="C13">
            <v>6384.049</v>
          </cell>
          <cell r="D13">
            <v>5979.0029999999997</v>
          </cell>
          <cell r="E13">
            <v>7535.2950000000001</v>
          </cell>
          <cell r="F13">
            <v>7937.6494000000002</v>
          </cell>
          <cell r="G13">
            <v>6310.7049999999999</v>
          </cell>
          <cell r="H13">
            <v>12133.603999999999</v>
          </cell>
          <cell r="I13">
            <v>10367.893</v>
          </cell>
        </row>
        <row r="14">
          <cell r="A14">
            <v>-1787.0440000000001</v>
          </cell>
          <cell r="B14">
            <v>-1429.1357</v>
          </cell>
          <cell r="C14">
            <v>-1781.0078000000001</v>
          </cell>
          <cell r="D14">
            <v>-1520.4707000000001</v>
          </cell>
          <cell r="E14">
            <v>-2047.4707000000001</v>
          </cell>
          <cell r="F14">
            <v>-2181.0059000000001</v>
          </cell>
          <cell r="G14">
            <v>-2342.2714999999998</v>
          </cell>
          <cell r="H14">
            <v>-3215.9863</v>
          </cell>
          <cell r="I14">
            <v>-3146.0664000000002</v>
          </cell>
        </row>
        <row r="15">
          <cell r="A15">
            <v>5029.1045000000004</v>
          </cell>
          <cell r="B15">
            <v>4314.6139999999996</v>
          </cell>
          <cell r="C15">
            <v>4603.0410000000002</v>
          </cell>
          <cell r="D15">
            <v>4458.5320000000002</v>
          </cell>
          <cell r="E15">
            <v>5487.8239999999996</v>
          </cell>
          <cell r="F15">
            <v>5756.6436000000003</v>
          </cell>
          <cell r="G15">
            <v>3968.4335999999998</v>
          </cell>
          <cell r="H15">
            <v>8917.6170000000002</v>
          </cell>
          <cell r="I15">
            <v>7221.826</v>
          </cell>
        </row>
        <row r="19">
          <cell r="A19">
            <v>10235.6</v>
          </cell>
          <cell r="B19">
            <v>7550.9053000000004</v>
          </cell>
          <cell r="C19">
            <v>9293.6350000000002</v>
          </cell>
          <cell r="D19">
            <v>9047.8955000000005</v>
          </cell>
          <cell r="E19">
            <v>11984.955</v>
          </cell>
          <cell r="F19">
            <v>10728.755999999999</v>
          </cell>
          <cell r="G19">
            <v>8924.1409999999996</v>
          </cell>
          <cell r="H19">
            <v>13605.517</v>
          </cell>
          <cell r="I19">
            <v>12525.868</v>
          </cell>
        </row>
        <row r="20">
          <cell r="A20">
            <v>-4924.55</v>
          </cell>
          <cell r="B20">
            <v>-4951.9823999999999</v>
          </cell>
          <cell r="C20">
            <v>-5000.7217000000001</v>
          </cell>
          <cell r="D20">
            <v>-5879.0410000000002</v>
          </cell>
          <cell r="E20">
            <v>-6580.2313999999997</v>
          </cell>
          <cell r="F20">
            <v>-6792.2816999999995</v>
          </cell>
          <cell r="G20">
            <v>-6690.018</v>
          </cell>
          <cell r="H20">
            <v>-7561.4883</v>
          </cell>
          <cell r="I20">
            <v>-7546.0604999999996</v>
          </cell>
        </row>
        <row r="21">
          <cell r="A21">
            <v>5311.049</v>
          </cell>
          <cell r="B21">
            <v>2598.9229</v>
          </cell>
          <cell r="C21">
            <v>4292.9116000000004</v>
          </cell>
          <cell r="D21">
            <v>3168.8544999999999</v>
          </cell>
          <cell r="E21">
            <v>5404.7217000000001</v>
          </cell>
          <cell r="F21">
            <v>3936.4712</v>
          </cell>
          <cell r="G21">
            <v>2234.1226000000001</v>
          </cell>
          <cell r="H21">
            <v>6044.0282999999999</v>
          </cell>
          <cell r="I21">
            <v>4979.8076000000001</v>
          </cell>
        </row>
        <row r="25">
          <cell r="A25">
            <v>5210.8975</v>
          </cell>
          <cell r="B25">
            <v>4001.3472000000002</v>
          </cell>
          <cell r="C25">
            <v>5101</v>
          </cell>
          <cell r="D25">
            <v>4677.2035999999998</v>
          </cell>
          <cell r="E25">
            <v>6810.85</v>
          </cell>
          <cell r="F25">
            <v>5112.2719999999999</v>
          </cell>
          <cell r="G25">
            <v>4569.2173000000003</v>
          </cell>
          <cell r="H25">
            <v>7334.049</v>
          </cell>
          <cell r="I25">
            <v>6886.2</v>
          </cell>
        </row>
        <row r="26">
          <cell r="A26">
            <v>-1717.3701000000001</v>
          </cell>
          <cell r="B26">
            <v>-1795.9746</v>
          </cell>
          <cell r="C26">
            <v>-2128.5990000000002</v>
          </cell>
          <cell r="D26">
            <v>-1934.7494999999999</v>
          </cell>
          <cell r="E26">
            <v>-2319.6073999999999</v>
          </cell>
          <cell r="F26">
            <v>-2823.7109999999998</v>
          </cell>
          <cell r="G26">
            <v>-2557.7431999999999</v>
          </cell>
          <cell r="H26">
            <v>-2660.7226999999998</v>
          </cell>
          <cell r="I26">
            <v>-2455.6514000000002</v>
          </cell>
        </row>
        <row r="27">
          <cell r="A27">
            <v>3493.5273000000002</v>
          </cell>
          <cell r="B27">
            <v>2205.3726000000001</v>
          </cell>
          <cell r="C27">
            <v>2972.4009999999998</v>
          </cell>
          <cell r="D27">
            <v>2742.4540000000002</v>
          </cell>
          <cell r="E27">
            <v>4491.2426999999998</v>
          </cell>
          <cell r="F27">
            <v>2288.5610000000001</v>
          </cell>
          <cell r="G27">
            <v>2011.4740999999999</v>
          </cell>
          <cell r="H27">
            <v>4673.326</v>
          </cell>
          <cell r="I27">
            <v>4430.549</v>
          </cell>
        </row>
        <row r="31">
          <cell r="A31">
            <v>2999.7982999999999</v>
          </cell>
          <cell r="B31">
            <v>1199.1488999999999</v>
          </cell>
          <cell r="C31">
            <v>1596.0492999999999</v>
          </cell>
          <cell r="D31">
            <v>2727.8993999999998</v>
          </cell>
          <cell r="E31">
            <v>2230.5005000000001</v>
          </cell>
          <cell r="F31">
            <v>2203.9009999999998</v>
          </cell>
          <cell r="G31">
            <v>2364.6509999999998</v>
          </cell>
          <cell r="H31">
            <v>4130.6989999999996</v>
          </cell>
          <cell r="I31">
            <v>2743.3008</v>
          </cell>
        </row>
        <row r="32">
          <cell r="A32">
            <v>-596.97313999999994</v>
          </cell>
          <cell r="B32">
            <v>-471.46337999999997</v>
          </cell>
          <cell r="C32">
            <v>-361.89013999999997</v>
          </cell>
          <cell r="D32">
            <v>-359.32666</v>
          </cell>
          <cell r="E32">
            <v>-457.61475000000002</v>
          </cell>
          <cell r="F32">
            <v>-950.71190000000001</v>
          </cell>
          <cell r="G32">
            <v>-546.32227</v>
          </cell>
          <cell r="H32">
            <v>-700.28319999999997</v>
          </cell>
          <cell r="I32">
            <v>-812.14549999999997</v>
          </cell>
        </row>
        <row r="33">
          <cell r="A33">
            <v>2402.8252000000002</v>
          </cell>
          <cell r="B33">
            <v>727.68555000000003</v>
          </cell>
          <cell r="C33">
            <v>1234.1592000000001</v>
          </cell>
          <cell r="D33">
            <v>2368.5727999999999</v>
          </cell>
          <cell r="E33">
            <v>1772.8857</v>
          </cell>
          <cell r="F33">
            <v>1253.1890000000001</v>
          </cell>
          <cell r="G33">
            <v>1818.3286000000001</v>
          </cell>
          <cell r="H33">
            <v>3430.4160000000002</v>
          </cell>
          <cell r="I33">
            <v>1931.1552999999999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T457"/>
  <sheetViews>
    <sheetView tabSelected="1" zoomScale="85" zoomScaleNormal="85" workbookViewId="0">
      <pane xSplit="11" ySplit="1" topLeftCell="L332" activePane="bottomRight" state="frozen"/>
      <selection pane="topRight" activeCell="J1" sqref="J1"/>
      <selection pane="bottomLeft" activeCell="A2" sqref="A2"/>
      <selection pane="bottomRight" activeCell="A346" sqref="A346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5.21875" bestFit="1" customWidth="1"/>
    <col min="8" max="8" width="10.88671875" customWidth="1"/>
    <col min="9" max="9" width="17" bestFit="1" customWidth="1"/>
    <col min="10" max="10" width="13.5546875" bestFit="1" customWidth="1"/>
    <col min="11" max="11" width="15.21875" bestFit="1" customWidth="1"/>
    <col min="12" max="20" width="11" bestFit="1" customWidth="1"/>
  </cols>
  <sheetData>
    <row r="1" spans="1:20" x14ac:dyDescent="0.3">
      <c r="D1" t="s">
        <v>8</v>
      </c>
      <c r="E1" t="s">
        <v>9</v>
      </c>
      <c r="F1" s="6" t="s">
        <v>13</v>
      </c>
      <c r="G1" t="s">
        <v>11</v>
      </c>
      <c r="H1" t="s">
        <v>10</v>
      </c>
      <c r="I1" t="s">
        <v>14</v>
      </c>
      <c r="J1" t="s">
        <v>12</v>
      </c>
      <c r="K1" t="s">
        <v>11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</row>
    <row r="2" spans="1:20" x14ac:dyDescent="0.3">
      <c r="A2" t="s">
        <v>4</v>
      </c>
      <c r="B2" t="s">
        <v>36</v>
      </c>
      <c r="C2" t="s">
        <v>5</v>
      </c>
      <c r="D2" s="2">
        <f>SUM(L2:U2)</f>
        <v>462203.68099999998</v>
      </c>
      <c r="E2">
        <f>COUNT(L4:U4)</f>
        <v>9</v>
      </c>
      <c r="F2" s="6">
        <f>COUNTIF(L4:U4,"&gt;0")</f>
        <v>4</v>
      </c>
      <c r="G2" s="11">
        <f>100 *F2/E2</f>
        <v>44.444444444444443</v>
      </c>
      <c r="H2" s="12">
        <f>SUM(E2:E19)</f>
        <v>54</v>
      </c>
      <c r="I2" s="12">
        <f>SUM(F2:F19)</f>
        <v>35</v>
      </c>
      <c r="J2" s="12"/>
      <c r="K2" s="13">
        <f>100 *I2/H2</f>
        <v>64.81481481481481</v>
      </c>
      <c r="L2">
        <f>[1]testrun_SR!A1</f>
        <v>46181.63</v>
      </c>
      <c r="M2">
        <f>[1]testrun_SR!B1</f>
        <v>37674.035000000003</v>
      </c>
      <c r="N2">
        <f>[1]testrun_SR!C1</f>
        <v>47957.599999999999</v>
      </c>
      <c r="O2">
        <f>[1]testrun_SR!D1</f>
        <v>47416.44</v>
      </c>
      <c r="P2">
        <f>[1]testrun_SR!E1</f>
        <v>61282.883000000002</v>
      </c>
      <c r="Q2">
        <f>[1]testrun_SR!F1</f>
        <v>51913.89</v>
      </c>
      <c r="R2">
        <f>[1]testrun_SR!G1</f>
        <v>40689.445</v>
      </c>
      <c r="S2">
        <f>[1]testrun_SR!H1</f>
        <v>60704.843999999997</v>
      </c>
      <c r="T2">
        <f>[1]testrun_SR!I1</f>
        <v>68382.914000000004</v>
      </c>
    </row>
    <row r="3" spans="1:20" x14ac:dyDescent="0.3">
      <c r="A3" t="s">
        <v>4</v>
      </c>
      <c r="B3" t="s">
        <v>36</v>
      </c>
      <c r="C3" t="s">
        <v>6</v>
      </c>
      <c r="D3" s="2">
        <f>SUM(L3:U3)</f>
        <v>-468696.46400000004</v>
      </c>
      <c r="F3" s="6"/>
      <c r="G3" s="12"/>
      <c r="H3" s="12"/>
      <c r="I3" s="12"/>
      <c r="J3" s="12"/>
      <c r="K3" s="12"/>
      <c r="L3">
        <f>[1]testrun_SR!A2</f>
        <v>-40565.597999999998</v>
      </c>
      <c r="M3">
        <f>[1]testrun_SR!B2</f>
        <v>-38029.906000000003</v>
      </c>
      <c r="N3">
        <f>[1]testrun_SR!C2</f>
        <v>-45394.766000000003</v>
      </c>
      <c r="O3">
        <f>[1]testrun_SR!D2</f>
        <v>-45096.008000000002</v>
      </c>
      <c r="P3">
        <f>[1]testrun_SR!E2</f>
        <v>-56499.18</v>
      </c>
      <c r="Q3">
        <f>[1]testrun_SR!F2</f>
        <v>-52993.33</v>
      </c>
      <c r="R3">
        <f>[1]testrun_SR!G2</f>
        <v>-49404.745999999999</v>
      </c>
      <c r="S3">
        <f>[1]testrun_SR!H2</f>
        <v>-66164.78</v>
      </c>
      <c r="T3">
        <f>[1]testrun_SR!I2</f>
        <v>-74548.149999999994</v>
      </c>
    </row>
    <row r="4" spans="1:20" x14ac:dyDescent="0.3">
      <c r="A4" t="s">
        <v>4</v>
      </c>
      <c r="B4" t="s">
        <v>36</v>
      </c>
      <c r="C4" t="s">
        <v>7</v>
      </c>
      <c r="D4" s="2">
        <f>SUM(L4:U4)</f>
        <v>-6492.8256499999998</v>
      </c>
      <c r="G4" s="11">
        <f>100*D4/D2</f>
        <v>-1.4047542061872933</v>
      </c>
      <c r="H4" s="12"/>
      <c r="I4" s="12"/>
      <c r="J4" s="12"/>
      <c r="K4" s="12"/>
      <c r="L4">
        <f>[1]testrun_SR!A3</f>
        <v>5616.0635000000002</v>
      </c>
      <c r="M4">
        <f>[1]testrun_SR!B3</f>
        <v>-355.88965000000002</v>
      </c>
      <c r="N4">
        <f>[1]testrun_SR!C3</f>
        <v>2562.8145</v>
      </c>
      <c r="O4">
        <f>[1]testrun_SR!D3</f>
        <v>2320.4355</v>
      </c>
      <c r="P4">
        <f>[1]testrun_SR!E3</f>
        <v>4783.76</v>
      </c>
      <c r="Q4">
        <f>[1]testrun_SR!F3</f>
        <v>-1079.498</v>
      </c>
      <c r="R4">
        <f>[1]testrun_SR!G3</f>
        <v>-8715.2749999999996</v>
      </c>
      <c r="S4">
        <f>[1]testrun_SR!H3</f>
        <v>-5459.9354999999996</v>
      </c>
      <c r="T4">
        <f>[1]testrun_SR!I3</f>
        <v>-6165.3010000000004</v>
      </c>
    </row>
    <row r="5" spans="1:20" x14ac:dyDescent="0.3">
      <c r="A5" t="s">
        <v>4</v>
      </c>
      <c r="B5" s="1" t="s">
        <v>0</v>
      </c>
      <c r="C5" t="s">
        <v>5</v>
      </c>
      <c r="D5" s="2">
        <f t="shared" ref="D5:D68" si="0">SUM(L5:U5)</f>
        <v>275281.15799999994</v>
      </c>
      <c r="E5">
        <f>COUNT(L7:U7)</f>
        <v>9</v>
      </c>
      <c r="F5" s="6">
        <f>COUNTIF(L7:U7,"&gt;0")</f>
        <v>7</v>
      </c>
      <c r="G5" s="11">
        <f>100 *F5/E5</f>
        <v>77.777777777777771</v>
      </c>
      <c r="H5" s="12"/>
      <c r="I5" s="12"/>
      <c r="J5" s="13">
        <f>SUM(D2,D5,D8,D11,D14,D17)</f>
        <v>1151552.2225999997</v>
      </c>
      <c r="K5" s="11"/>
      <c r="L5">
        <f>[1]testrun_SR!A7</f>
        <v>26939.153999999999</v>
      </c>
      <c r="M5">
        <f>[1]testrun_SR!B7</f>
        <v>22062.59</v>
      </c>
      <c r="N5">
        <f>[1]testrun_SR!C7</f>
        <v>27841.23</v>
      </c>
      <c r="O5">
        <f>[1]testrun_SR!D7</f>
        <v>26738.706999999999</v>
      </c>
      <c r="P5">
        <f>[1]testrun_SR!E7</f>
        <v>34454.483999999997</v>
      </c>
      <c r="Q5">
        <f>[1]testrun_SR!F7</f>
        <v>31908.706999999999</v>
      </c>
      <c r="R5">
        <f>[1]testrun_SR!G7</f>
        <v>25862.030999999999</v>
      </c>
      <c r="S5">
        <f>[1]testrun_SR!H7</f>
        <v>38112.15</v>
      </c>
      <c r="T5">
        <f>[1]testrun_SR!I7</f>
        <v>41362.105000000003</v>
      </c>
    </row>
    <row r="6" spans="1:20" x14ac:dyDescent="0.3">
      <c r="A6" t="s">
        <v>4</v>
      </c>
      <c r="B6" s="1" t="s">
        <v>0</v>
      </c>
      <c r="C6" t="s">
        <v>6</v>
      </c>
      <c r="D6" s="2">
        <f t="shared" si="0"/>
        <v>-262659.56099999999</v>
      </c>
      <c r="F6" s="6"/>
      <c r="G6" s="12"/>
      <c r="H6" s="12"/>
      <c r="I6" s="12"/>
      <c r="J6" s="13">
        <f>SUM(D3,D6,D9,D12,D15,D18)</f>
        <v>-1119635.8143</v>
      </c>
      <c r="K6" s="12"/>
      <c r="L6">
        <f>[1]testrun_SR!A8</f>
        <v>-25278.84</v>
      </c>
      <c r="M6">
        <f>[1]testrun_SR!B8</f>
        <v>-23931.52</v>
      </c>
      <c r="N6">
        <f>[1]testrun_SR!C8</f>
        <v>-29198.023000000001</v>
      </c>
      <c r="O6">
        <f>[1]testrun_SR!D8</f>
        <v>-25811.383000000002</v>
      </c>
      <c r="P6">
        <f>[1]testrun_SR!E8</f>
        <v>-33603.67</v>
      </c>
      <c r="Q6">
        <f>[1]testrun_SR!F8</f>
        <v>-29426.004000000001</v>
      </c>
      <c r="R6">
        <f>[1]testrun_SR!G8</f>
        <v>-25286.6</v>
      </c>
      <c r="S6">
        <f>[1]testrun_SR!H8</f>
        <v>-31968.771000000001</v>
      </c>
      <c r="T6">
        <f>[1]testrun_SR!I8</f>
        <v>-38154.75</v>
      </c>
    </row>
    <row r="7" spans="1:20" x14ac:dyDescent="0.3">
      <c r="A7" t="s">
        <v>4</v>
      </c>
      <c r="B7" s="1" t="s">
        <v>0</v>
      </c>
      <c r="C7" t="s">
        <v>7</v>
      </c>
      <c r="D7" s="2">
        <f t="shared" si="0"/>
        <v>12621.588000000002</v>
      </c>
      <c r="G7" s="11">
        <f>100*D7/D5</f>
        <v>4.5849807127010136</v>
      </c>
      <c r="H7" s="12"/>
      <c r="I7" s="12"/>
      <c r="J7" s="13">
        <f>SUM(D4,D7,D10,D13,D16,D19)</f>
        <v>31916.325430000004</v>
      </c>
      <c r="K7" s="11">
        <f>100*J7/J5</f>
        <v>2.7715916658941118</v>
      </c>
      <c r="L7">
        <f>[1]testrun_SR!A9</f>
        <v>1660.3115</v>
      </c>
      <c r="M7">
        <f>[1]testrun_SR!B9</f>
        <v>-1868.9286999999999</v>
      </c>
      <c r="N7">
        <f>[1]testrun_SR!C9</f>
        <v>-1356.8018</v>
      </c>
      <c r="O7">
        <f>[1]testrun_SR!D9</f>
        <v>927.3252</v>
      </c>
      <c r="P7">
        <f>[1]testrun_SR!E9</f>
        <v>850.81835999999998</v>
      </c>
      <c r="Q7">
        <f>[1]testrun_SR!F9</f>
        <v>2482.7031000000002</v>
      </c>
      <c r="R7">
        <f>[1]testrun_SR!G9</f>
        <v>575.43164000000002</v>
      </c>
      <c r="S7">
        <f>[1]testrun_SR!H9</f>
        <v>6143.3810000000003</v>
      </c>
      <c r="T7">
        <f>[1]testrun_SR!I9</f>
        <v>3207.3476999999998</v>
      </c>
    </row>
    <row r="8" spans="1:20" x14ac:dyDescent="0.3">
      <c r="A8" t="s">
        <v>4</v>
      </c>
      <c r="B8" s="1" t="s">
        <v>1</v>
      </c>
      <c r="C8" t="s">
        <v>5</v>
      </c>
      <c r="D8" s="2">
        <f t="shared" si="0"/>
        <v>129114.204</v>
      </c>
      <c r="E8">
        <f>COUNT(L10:U10)</f>
        <v>9</v>
      </c>
      <c r="F8" s="6">
        <f>COUNTIF(L10:U10,"&gt;0")</f>
        <v>9</v>
      </c>
      <c r="G8" s="11">
        <f>100 *F8/E8</f>
        <v>100</v>
      </c>
      <c r="H8" s="12"/>
      <c r="I8" s="12"/>
      <c r="J8" s="12"/>
      <c r="K8" s="12"/>
      <c r="L8">
        <f>[1]testrun_SR!A13</f>
        <v>11570.851000000001</v>
      </c>
      <c r="M8">
        <f>[1]testrun_SR!B13</f>
        <v>10286.449000000001</v>
      </c>
      <c r="N8">
        <f>[1]testrun_SR!C13</f>
        <v>13181.598</v>
      </c>
      <c r="O8">
        <f>[1]testrun_SR!D13</f>
        <v>12650.45</v>
      </c>
      <c r="P8">
        <f>[1]testrun_SR!E13</f>
        <v>17015.451000000001</v>
      </c>
      <c r="Q8">
        <f>[1]testrun_SR!F13</f>
        <v>15186.299000000001</v>
      </c>
      <c r="R8">
        <f>[1]testrun_SR!G13</f>
        <v>13812</v>
      </c>
      <c r="S8">
        <f>[1]testrun_SR!H13</f>
        <v>16410.509999999998</v>
      </c>
      <c r="T8">
        <f>[1]testrun_SR!I13</f>
        <v>19000.596000000001</v>
      </c>
    </row>
    <row r="9" spans="1:20" x14ac:dyDescent="0.3">
      <c r="A9" t="s">
        <v>4</v>
      </c>
      <c r="B9" s="1" t="s">
        <v>1</v>
      </c>
      <c r="C9" t="s">
        <v>6</v>
      </c>
      <c r="D9" s="2">
        <f t="shared" si="0"/>
        <v>-106973.64</v>
      </c>
      <c r="F9" s="6"/>
      <c r="G9" s="12"/>
      <c r="H9" s="12"/>
      <c r="I9" s="12"/>
      <c r="J9" s="12"/>
      <c r="K9" s="12"/>
      <c r="L9">
        <f>[1]testrun_SR!A14</f>
        <v>-10721.196</v>
      </c>
      <c r="M9">
        <f>[1]testrun_SR!B14</f>
        <v>-9463.5550000000003</v>
      </c>
      <c r="N9">
        <f>[1]testrun_SR!C14</f>
        <v>-12638.647999999999</v>
      </c>
      <c r="O9">
        <f>[1]testrun_SR!D14</f>
        <v>-10429.101000000001</v>
      </c>
      <c r="P9">
        <f>[1]testrun_SR!E14</f>
        <v>-13466.097</v>
      </c>
      <c r="Q9">
        <f>[1]testrun_SR!F14</f>
        <v>-10111.950999999999</v>
      </c>
      <c r="R9">
        <f>[1]testrun_SR!G14</f>
        <v>-9619.5470000000005</v>
      </c>
      <c r="S9">
        <f>[1]testrun_SR!H14</f>
        <v>-13660.641</v>
      </c>
      <c r="T9">
        <f>[1]testrun_SR!I14</f>
        <v>-16862.903999999999</v>
      </c>
    </row>
    <row r="10" spans="1:20" x14ac:dyDescent="0.3">
      <c r="A10" t="s">
        <v>4</v>
      </c>
      <c r="B10" s="1" t="s">
        <v>1</v>
      </c>
      <c r="C10" t="s">
        <v>7</v>
      </c>
      <c r="D10" s="2">
        <f t="shared" si="0"/>
        <v>22140.564330000001</v>
      </c>
      <c r="G10" s="11">
        <f>100*D10/D8</f>
        <v>17.14804695694054</v>
      </c>
      <c r="H10" s="12"/>
      <c r="I10" s="12"/>
      <c r="J10" s="12"/>
      <c r="K10" s="12"/>
      <c r="L10">
        <f>[1]testrun_SR!A15</f>
        <v>849.65430000000003</v>
      </c>
      <c r="M10">
        <f>[1]testrun_SR!B15</f>
        <v>822.89453000000003</v>
      </c>
      <c r="N10">
        <f>[1]testrun_SR!C15</f>
        <v>542.94920000000002</v>
      </c>
      <c r="O10">
        <f>[1]testrun_SR!D15</f>
        <v>2221.3496</v>
      </c>
      <c r="P10">
        <f>[1]testrun_SR!E15</f>
        <v>3549.3555000000001</v>
      </c>
      <c r="Q10">
        <f>[1]testrun_SR!F15</f>
        <v>5074.3477000000003</v>
      </c>
      <c r="R10">
        <f>[1]testrun_SR!G15</f>
        <v>4192.4530000000004</v>
      </c>
      <c r="S10">
        <f>[1]testrun_SR!H15</f>
        <v>2749.8690999999999</v>
      </c>
      <c r="T10">
        <f>[1]testrun_SR!I15</f>
        <v>2137.6914000000002</v>
      </c>
    </row>
    <row r="11" spans="1:20" x14ac:dyDescent="0.3">
      <c r="A11" t="s">
        <v>4</v>
      </c>
      <c r="B11" s="1" t="s">
        <v>37</v>
      </c>
      <c r="C11" t="s">
        <v>5</v>
      </c>
      <c r="D11" s="2">
        <f t="shared" si="0"/>
        <v>151736.90499999997</v>
      </c>
      <c r="E11">
        <f>COUNT(L13:U13)</f>
        <v>9</v>
      </c>
      <c r="F11" s="6">
        <f>COUNTIF(L13:U13,"&gt;0")</f>
        <v>3</v>
      </c>
      <c r="G11" s="11">
        <f>100 *F11/E11</f>
        <v>33.333333333333336</v>
      </c>
      <c r="H11" s="12"/>
      <c r="I11" s="12"/>
      <c r="J11" s="12"/>
      <c r="K11" s="12"/>
      <c r="L11">
        <f>[1]testrun_SR!A19</f>
        <v>18516.296999999999</v>
      </c>
      <c r="M11">
        <f>[1]testrun_SR!B19</f>
        <v>12440.857</v>
      </c>
      <c r="N11">
        <f>[1]testrun_SR!C19</f>
        <v>14888.052</v>
      </c>
      <c r="O11">
        <f>[1]testrun_SR!D19</f>
        <v>14042.194</v>
      </c>
      <c r="P11">
        <f>[1]testrun_SR!E19</f>
        <v>20488.776999999998</v>
      </c>
      <c r="Q11">
        <f>[1]testrun_SR!F19</f>
        <v>16973.504000000001</v>
      </c>
      <c r="R11">
        <f>[1]testrun_SR!G19</f>
        <v>13369.781999999999</v>
      </c>
      <c r="S11">
        <f>[1]testrun_SR!H19</f>
        <v>20998.59</v>
      </c>
      <c r="T11">
        <f>[1]testrun_SR!I19</f>
        <v>20018.851999999999</v>
      </c>
    </row>
    <row r="12" spans="1:20" x14ac:dyDescent="0.3">
      <c r="A12" t="s">
        <v>4</v>
      </c>
      <c r="B12" s="1" t="s">
        <v>37</v>
      </c>
      <c r="C12" t="s">
        <v>6</v>
      </c>
      <c r="D12" s="2">
        <f t="shared" si="0"/>
        <v>-155970.842</v>
      </c>
      <c r="F12" s="6"/>
      <c r="G12" s="12"/>
      <c r="H12" s="12"/>
      <c r="I12" s="12"/>
      <c r="J12" s="12"/>
      <c r="K12" s="12"/>
      <c r="L12">
        <f>[1]testrun_SR!A20</f>
        <v>-16415.809000000001</v>
      </c>
      <c r="M12">
        <f>[1]testrun_SR!B20</f>
        <v>-13864.43</v>
      </c>
      <c r="N12">
        <f>[1]testrun_SR!C20</f>
        <v>-14670.73</v>
      </c>
      <c r="O12">
        <f>[1]testrun_SR!D20</f>
        <v>-15944.995000000001</v>
      </c>
      <c r="P12">
        <f>[1]testrun_SR!E20</f>
        <v>-18320.063999999998</v>
      </c>
      <c r="Q12">
        <f>[1]testrun_SR!F20</f>
        <v>-18009.451000000001</v>
      </c>
      <c r="R12">
        <f>[1]testrun_SR!G20</f>
        <v>-15977.528</v>
      </c>
      <c r="S12">
        <f>[1]testrun_SR!H20</f>
        <v>-21504.28</v>
      </c>
      <c r="T12">
        <f>[1]testrun_SR!I20</f>
        <v>-21263.555</v>
      </c>
    </row>
    <row r="13" spans="1:20" x14ac:dyDescent="0.3">
      <c r="A13" t="s">
        <v>4</v>
      </c>
      <c r="B13" s="1" t="s">
        <v>37</v>
      </c>
      <c r="C13" t="s">
        <v>7</v>
      </c>
      <c r="D13" s="2">
        <f t="shared" si="0"/>
        <v>-4233.9554100000005</v>
      </c>
      <c r="G13" s="11">
        <f>100*D13/D11</f>
        <v>-2.7903267237459479</v>
      </c>
      <c r="H13" s="12"/>
      <c r="I13" s="12"/>
      <c r="J13" s="12"/>
      <c r="K13" s="12"/>
      <c r="L13">
        <f>[1]testrun_SR!A21</f>
        <v>2100.4848999999999</v>
      </c>
      <c r="M13">
        <f>[1]testrun_SR!B21</f>
        <v>-1423.5498</v>
      </c>
      <c r="N13">
        <f>[1]testrun_SR!C21</f>
        <v>217.30273</v>
      </c>
      <c r="O13">
        <f>[1]testrun_SR!D21</f>
        <v>-1902.7998</v>
      </c>
      <c r="P13">
        <f>[1]testrun_SR!E21</f>
        <v>2168.6992</v>
      </c>
      <c r="Q13">
        <f>[1]testrun_SR!F21</f>
        <v>-1035.9492</v>
      </c>
      <c r="R13">
        <f>[1]testrun_SR!G21</f>
        <v>-2607.7449999999999</v>
      </c>
      <c r="S13">
        <f>[1]testrun_SR!H21</f>
        <v>-505.71093999999999</v>
      </c>
      <c r="T13">
        <f>[1]testrun_SR!I21</f>
        <v>-1244.6875</v>
      </c>
    </row>
    <row r="14" spans="1:20" x14ac:dyDescent="0.3">
      <c r="A14" t="s">
        <v>4</v>
      </c>
      <c r="B14" s="1" t="s">
        <v>2</v>
      </c>
      <c r="C14" t="s">
        <v>5</v>
      </c>
      <c r="D14" s="2">
        <f t="shared" si="0"/>
        <v>90688.214699999997</v>
      </c>
      <c r="E14">
        <f>COUNT(L16:U16)</f>
        <v>9</v>
      </c>
      <c r="F14" s="6">
        <f>COUNTIF(L16:U16,"&gt;0")</f>
        <v>5</v>
      </c>
      <c r="G14" s="11">
        <f>100 *F14/E14</f>
        <v>55.555555555555557</v>
      </c>
      <c r="H14" s="12"/>
      <c r="I14" s="12"/>
      <c r="J14" s="12"/>
      <c r="K14" s="12"/>
      <c r="L14">
        <f>[1]testrun_SR!A25</f>
        <v>10524.599</v>
      </c>
      <c r="M14">
        <f>[1]testrun_SR!B25</f>
        <v>7121.4507000000003</v>
      </c>
      <c r="N14">
        <f>[1]testrun_SR!C25</f>
        <v>8512</v>
      </c>
      <c r="O14">
        <f>[1]testrun_SR!D25</f>
        <v>8441.3979999999992</v>
      </c>
      <c r="P14">
        <f>[1]testrun_SR!E25</f>
        <v>11550.004999999999</v>
      </c>
      <c r="Q14">
        <f>[1]testrun_SR!F25</f>
        <v>11005.902</v>
      </c>
      <c r="R14">
        <f>[1]testrun_SR!G25</f>
        <v>8192.902</v>
      </c>
      <c r="S14">
        <f>[1]testrun_SR!H25</f>
        <v>13252.201999999999</v>
      </c>
      <c r="T14">
        <f>[1]testrun_SR!I25</f>
        <v>12087.755999999999</v>
      </c>
    </row>
    <row r="15" spans="1:20" x14ac:dyDescent="0.3">
      <c r="A15" t="s">
        <v>4</v>
      </c>
      <c r="B15" s="1" t="s">
        <v>2</v>
      </c>
      <c r="C15" t="s">
        <v>6</v>
      </c>
      <c r="D15" s="2">
        <f t="shared" si="0"/>
        <v>-90115.053000000014</v>
      </c>
      <c r="F15" s="6"/>
      <c r="G15" s="12"/>
      <c r="H15" s="12"/>
      <c r="I15" s="12"/>
      <c r="J15" s="12"/>
      <c r="K15" s="12"/>
      <c r="L15">
        <f>[1]testrun_SR!A26</f>
        <v>-10082.703</v>
      </c>
      <c r="M15">
        <f>[1]testrun_SR!B26</f>
        <v>-8353.4</v>
      </c>
      <c r="N15">
        <f>[1]testrun_SR!C26</f>
        <v>-9907.6</v>
      </c>
      <c r="O15">
        <f>[1]testrun_SR!D26</f>
        <v>-9208.3850000000002</v>
      </c>
      <c r="P15">
        <f>[1]testrun_SR!E26</f>
        <v>-11724.91</v>
      </c>
      <c r="Q15">
        <f>[1]testrun_SR!F26</f>
        <v>-10217.718000000001</v>
      </c>
      <c r="R15">
        <f>[1]testrun_SR!G26</f>
        <v>-7996.9530000000004</v>
      </c>
      <c r="S15">
        <f>[1]testrun_SR!H26</f>
        <v>-11036.494000000001</v>
      </c>
      <c r="T15">
        <f>[1]testrun_SR!I26</f>
        <v>-11586.89</v>
      </c>
    </row>
    <row r="16" spans="1:20" x14ac:dyDescent="0.3">
      <c r="A16" t="s">
        <v>4</v>
      </c>
      <c r="B16" s="1" t="s">
        <v>2</v>
      </c>
      <c r="C16" t="s">
        <v>7</v>
      </c>
      <c r="D16" s="2">
        <f t="shared" si="0"/>
        <v>573.14843999999994</v>
      </c>
      <c r="G16" s="11">
        <f>100*D16/D14</f>
        <v>0.6319988125204542</v>
      </c>
      <c r="H16" s="12"/>
      <c r="I16" s="12"/>
      <c r="J16" s="12"/>
      <c r="K16" s="12"/>
      <c r="L16">
        <f>[1]testrun_SR!A27</f>
        <v>441.89452999999997</v>
      </c>
      <c r="M16">
        <f>[1]testrun_SR!B27</f>
        <v>-1231.9521</v>
      </c>
      <c r="N16">
        <f>[1]testrun_SR!C27</f>
        <v>-1395.6006</v>
      </c>
      <c r="O16">
        <f>[1]testrun_SR!D27</f>
        <v>-766.98829999999998</v>
      </c>
      <c r="P16">
        <f>[1]testrun_SR!E27</f>
        <v>-174.91211000000001</v>
      </c>
      <c r="Q16">
        <f>[1]testrun_SR!F27</f>
        <v>788.18359999999996</v>
      </c>
      <c r="R16">
        <f>[1]testrun_SR!G27</f>
        <v>195.94922</v>
      </c>
      <c r="S16">
        <f>[1]testrun_SR!H27</f>
        <v>2215.7080000000001</v>
      </c>
      <c r="T16">
        <f>[1]testrun_SR!I27</f>
        <v>500.86619999999999</v>
      </c>
    </row>
    <row r="17" spans="1:20" x14ac:dyDescent="0.3">
      <c r="A17" t="s">
        <v>4</v>
      </c>
      <c r="B17" s="1" t="s">
        <v>3</v>
      </c>
      <c r="C17" t="s">
        <v>5</v>
      </c>
      <c r="D17" s="2">
        <f t="shared" si="0"/>
        <v>42528.0599</v>
      </c>
      <c r="E17">
        <f>COUNT(L19:U19)</f>
        <v>9</v>
      </c>
      <c r="F17" s="6">
        <f>COUNTIF(L19:U19,"&gt;0")</f>
        <v>7</v>
      </c>
      <c r="G17" s="11">
        <f>100 *F17/E17</f>
        <v>77.777777777777771</v>
      </c>
      <c r="H17" s="12"/>
      <c r="I17" s="12"/>
      <c r="J17" s="12"/>
      <c r="K17" s="12"/>
      <c r="L17">
        <f>[1]testrun_SR!A31</f>
        <v>4954.098</v>
      </c>
      <c r="M17">
        <f>[1]testrun_SR!B31</f>
        <v>3325.2997999999998</v>
      </c>
      <c r="N17">
        <f>[1]testrun_SR!C31</f>
        <v>4361.201</v>
      </c>
      <c r="O17">
        <f>[1]testrun_SR!D31</f>
        <v>4460.2524000000003</v>
      </c>
      <c r="P17">
        <f>[1]testrun_SR!E31</f>
        <v>5831.9560000000001</v>
      </c>
      <c r="Q17">
        <f>[1]testrun_SR!F31</f>
        <v>4150.8019999999997</v>
      </c>
      <c r="R17">
        <f>[1]testrun_SR!G31</f>
        <v>4251.7505000000001</v>
      </c>
      <c r="S17">
        <f>[1]testrun_SR!H31</f>
        <v>5807.3505999999998</v>
      </c>
      <c r="T17">
        <f>[1]testrun_SR!I31</f>
        <v>5385.3495999999996</v>
      </c>
    </row>
    <row r="18" spans="1:20" x14ac:dyDescent="0.3">
      <c r="A18" t="s">
        <v>4</v>
      </c>
      <c r="B18" s="1" t="s">
        <v>3</v>
      </c>
      <c r="C18" t="s">
        <v>6</v>
      </c>
      <c r="D18" s="2">
        <f t="shared" si="0"/>
        <v>-35220.254300000008</v>
      </c>
      <c r="F18" s="6"/>
      <c r="G18" s="12"/>
      <c r="H18" s="12"/>
      <c r="I18" s="12"/>
      <c r="J18" s="12"/>
      <c r="K18" s="12"/>
      <c r="L18">
        <f>[1]testrun_SR!A32</f>
        <v>-3641.0502999999999</v>
      </c>
      <c r="M18">
        <f>[1]testrun_SR!B32</f>
        <v>-3636.8506000000002</v>
      </c>
      <c r="N18">
        <f>[1]testrun_SR!C32</f>
        <v>-3100.4969999999998</v>
      </c>
      <c r="O18">
        <f>[1]testrun_SR!D32</f>
        <v>-2482.4976000000001</v>
      </c>
      <c r="P18">
        <f>[1]testrun_SR!E32</f>
        <v>-4432.299</v>
      </c>
      <c r="Q18">
        <f>[1]testrun_SR!F32</f>
        <v>-5527.1</v>
      </c>
      <c r="R18">
        <f>[1]testrun_SR!G32</f>
        <v>-2982.3008</v>
      </c>
      <c r="S18">
        <f>[1]testrun_SR!H32</f>
        <v>-4735.5020000000004</v>
      </c>
      <c r="T18">
        <f>[1]testrun_SR!I32</f>
        <v>-4682.1570000000002</v>
      </c>
    </row>
    <row r="19" spans="1:20" x14ac:dyDescent="0.3">
      <c r="A19" t="s">
        <v>4</v>
      </c>
      <c r="B19" s="1" t="s">
        <v>3</v>
      </c>
      <c r="C19" t="s">
        <v>7</v>
      </c>
      <c r="D19" s="2">
        <f t="shared" si="0"/>
        <v>7307.8057200000003</v>
      </c>
      <c r="G19" s="11">
        <f>100*D19/D17</f>
        <v>17.183491880851118</v>
      </c>
      <c r="H19" s="12"/>
      <c r="I19" s="12"/>
      <c r="J19" s="12"/>
      <c r="K19" s="12"/>
      <c r="L19">
        <f>[1]testrun_SR!A33</f>
        <v>1313.0479</v>
      </c>
      <c r="M19">
        <f>[1]testrun_SR!B33</f>
        <v>-311.55077999999997</v>
      </c>
      <c r="N19">
        <f>[1]testrun_SR!C33</f>
        <v>1260.7040999999999</v>
      </c>
      <c r="O19">
        <f>[1]testrun_SR!D33</f>
        <v>1977.7548999999999</v>
      </c>
      <c r="P19">
        <f>[1]testrun_SR!E33</f>
        <v>1399.6572000000001</v>
      </c>
      <c r="Q19">
        <f>[1]testrun_SR!F33</f>
        <v>-1376.2982999999999</v>
      </c>
      <c r="R19">
        <f>[1]testrun_SR!G33</f>
        <v>1269.4496999999999</v>
      </c>
      <c r="S19">
        <f>[1]testrun_SR!H33</f>
        <v>1071.8486</v>
      </c>
      <c r="T19">
        <f>[1]testrun_SR!I33</f>
        <v>703.19240000000002</v>
      </c>
    </row>
    <row r="20" spans="1:20" x14ac:dyDescent="0.3">
      <c r="A20" t="s">
        <v>22</v>
      </c>
      <c r="B20" t="s">
        <v>36</v>
      </c>
      <c r="C20" t="s">
        <v>5</v>
      </c>
      <c r="D20" s="2">
        <f t="shared" si="0"/>
        <v>245393.647</v>
      </c>
      <c r="E20">
        <f>COUNT(L22:U22)</f>
        <v>9</v>
      </c>
      <c r="F20" s="6">
        <f>COUNTIF(L22:U22,"&gt;0")</f>
        <v>8</v>
      </c>
      <c r="G20" s="11">
        <f>100 *F20/E20</f>
        <v>88.888888888888886</v>
      </c>
      <c r="H20" s="12">
        <f>SUM(E20:E37)</f>
        <v>54</v>
      </c>
      <c r="I20" s="12">
        <f>SUM(F20:F37)</f>
        <v>32</v>
      </c>
      <c r="J20" s="12"/>
      <c r="K20" s="13">
        <f>100 *I20/H20</f>
        <v>59.25925925925926</v>
      </c>
      <c r="L20">
        <f>[2]testrun_5ema_slope!A1</f>
        <v>24872.414000000001</v>
      </c>
      <c r="M20">
        <f>[2]testrun_5ema_slope!B1</f>
        <v>19185.555</v>
      </c>
      <c r="N20">
        <f>[2]testrun_5ema_slope!C1</f>
        <v>24092.046999999999</v>
      </c>
      <c r="O20">
        <f>[2]testrun_5ema_slope!D1</f>
        <v>24207.745999999999</v>
      </c>
      <c r="P20">
        <f>[2]testrun_5ema_slope!E1</f>
        <v>31002.437999999998</v>
      </c>
      <c r="Q20">
        <f>[2]testrun_5ema_slope!F1</f>
        <v>28918.405999999999</v>
      </c>
      <c r="R20">
        <f>[2]testrun_5ema_slope!G1</f>
        <v>23075.021000000001</v>
      </c>
      <c r="S20">
        <f>[2]testrun_5ema_slope!H1</f>
        <v>34371.32</v>
      </c>
      <c r="T20">
        <f>[2]testrun_5ema_slope!I1</f>
        <v>35668.699999999997</v>
      </c>
    </row>
    <row r="21" spans="1:20" x14ac:dyDescent="0.3">
      <c r="A21" t="s">
        <v>22</v>
      </c>
      <c r="B21" t="s">
        <v>36</v>
      </c>
      <c r="C21" t="s">
        <v>6</v>
      </c>
      <c r="D21" s="2">
        <f t="shared" si="0"/>
        <v>-225284.86</v>
      </c>
      <c r="F21" s="6"/>
      <c r="G21" s="12"/>
      <c r="H21" s="12"/>
      <c r="I21" s="12"/>
      <c r="J21" s="12"/>
      <c r="K21" s="12"/>
      <c r="L21">
        <f>[2]testrun_5ema_slope!A2</f>
        <v>-19518.046999999999</v>
      </c>
      <c r="M21">
        <f>[2]testrun_5ema_slope!B2</f>
        <v>-19154.565999999999</v>
      </c>
      <c r="N21">
        <f>[2]testrun_5ema_slope!C2</f>
        <v>-20867.473000000002</v>
      </c>
      <c r="O21">
        <f>[2]testrun_5ema_slope!D2</f>
        <v>-22638.886999999999</v>
      </c>
      <c r="P21">
        <f>[2]testrun_5ema_slope!E2</f>
        <v>-27937.351999999999</v>
      </c>
      <c r="Q21">
        <f>[2]testrun_5ema_slope!F2</f>
        <v>-26793.502</v>
      </c>
      <c r="R21">
        <f>[2]testrun_5ema_slope!G2</f>
        <v>-24180.166000000001</v>
      </c>
      <c r="S21">
        <f>[2]testrun_5ema_slope!H2</f>
        <v>-29803.447</v>
      </c>
      <c r="T21">
        <f>[2]testrun_5ema_slope!I2</f>
        <v>-34391.42</v>
      </c>
    </row>
    <row r="22" spans="1:20" x14ac:dyDescent="0.3">
      <c r="A22" t="s">
        <v>22</v>
      </c>
      <c r="B22" t="s">
        <v>36</v>
      </c>
      <c r="C22" t="s">
        <v>7</v>
      </c>
      <c r="D22" s="2">
        <f t="shared" si="0"/>
        <v>20108.812134</v>
      </c>
      <c r="G22" s="11">
        <f>100*D22/D20</f>
        <v>8.1945121154664609</v>
      </c>
      <c r="H22" s="12"/>
      <c r="I22" s="12"/>
      <c r="J22" s="12"/>
      <c r="K22" s="12"/>
      <c r="L22">
        <f>[2]testrun_5ema_slope!A3</f>
        <v>5354.3639999999996</v>
      </c>
      <c r="M22">
        <f>[2]testrun_5ema_slope!B3</f>
        <v>30.990234000000001</v>
      </c>
      <c r="N22">
        <f>[2]testrun_5ema_slope!C3</f>
        <v>3224.5907999999999</v>
      </c>
      <c r="O22">
        <f>[2]testrun_5ema_slope!D3</f>
        <v>1568.8643</v>
      </c>
      <c r="P22">
        <f>[2]testrun_5ema_slope!E3</f>
        <v>3065.0898000000002</v>
      </c>
      <c r="Q22">
        <f>[2]testrun_5ema_slope!F3</f>
        <v>2124.9052999999999</v>
      </c>
      <c r="R22">
        <f>[2]testrun_5ema_slope!G3</f>
        <v>-1105.1445000000001</v>
      </c>
      <c r="S22">
        <f>[2]testrun_5ema_slope!H3</f>
        <v>4567.8710000000001</v>
      </c>
      <c r="T22">
        <f>[2]testrun_5ema_slope!I3</f>
        <v>1277.2811999999999</v>
      </c>
    </row>
    <row r="23" spans="1:20" x14ac:dyDescent="0.3">
      <c r="A23" t="s">
        <v>22</v>
      </c>
      <c r="B23" s="1" t="s">
        <v>0</v>
      </c>
      <c r="C23" t="s">
        <v>5</v>
      </c>
      <c r="D23" s="2">
        <f t="shared" si="0"/>
        <v>131413.905</v>
      </c>
      <c r="E23">
        <f>COUNT(L25:U25)</f>
        <v>9</v>
      </c>
      <c r="F23" s="6">
        <f>COUNTIF(L25:U25,"&gt;0")</f>
        <v>2</v>
      </c>
      <c r="G23" s="11">
        <f>100 *F23/E23</f>
        <v>22.222222222222221</v>
      </c>
      <c r="H23" s="12"/>
      <c r="I23" s="12"/>
      <c r="J23" s="13">
        <f>SUM(D20,D23,D26,D29,D32,D35)</f>
        <v>580014.26220000011</v>
      </c>
      <c r="K23" s="11"/>
      <c r="L23">
        <f>[2]testrun_5ema_slope!A7</f>
        <v>12438.045</v>
      </c>
      <c r="M23">
        <f>[2]testrun_5ema_slope!B7</f>
        <v>10203.950000000001</v>
      </c>
      <c r="N23">
        <f>[2]testrun_5ema_slope!C7</f>
        <v>13997.195</v>
      </c>
      <c r="O23">
        <f>[2]testrun_5ema_slope!D7</f>
        <v>13141.655000000001</v>
      </c>
      <c r="P23">
        <f>[2]testrun_5ema_slope!E7</f>
        <v>15880.681</v>
      </c>
      <c r="Q23">
        <f>[2]testrun_5ema_slope!F7</f>
        <v>14973.995000000001</v>
      </c>
      <c r="R23">
        <f>[2]testrun_5ema_slope!G7</f>
        <v>12673.748</v>
      </c>
      <c r="S23">
        <f>[2]testrun_5ema_slope!H7</f>
        <v>20743.495999999999</v>
      </c>
      <c r="T23">
        <f>[2]testrun_5ema_slope!I7</f>
        <v>17361.14</v>
      </c>
    </row>
    <row r="24" spans="1:20" x14ac:dyDescent="0.3">
      <c r="A24" t="s">
        <v>22</v>
      </c>
      <c r="B24" s="1" t="s">
        <v>0</v>
      </c>
      <c r="C24" t="s">
        <v>6</v>
      </c>
      <c r="D24" s="2">
        <f t="shared" si="0"/>
        <v>-129846.996</v>
      </c>
      <c r="F24" s="6"/>
      <c r="G24" s="12"/>
      <c r="H24" s="12"/>
      <c r="I24" s="12"/>
      <c r="J24" s="13">
        <f>SUM(D21,D24,D27,D30,D33,D36)</f>
        <v>-542425.30420000001</v>
      </c>
      <c r="K24" s="12"/>
      <c r="L24">
        <f>[2]testrun_5ema_slope!A8</f>
        <v>-12644.242</v>
      </c>
      <c r="M24">
        <f>[2]testrun_5ema_slope!B8</f>
        <v>-10416.111000000001</v>
      </c>
      <c r="N24">
        <f>[2]testrun_5ema_slope!C8</f>
        <v>-14749.995000000001</v>
      </c>
      <c r="O24">
        <f>[2]testrun_5ema_slope!D8</f>
        <v>-10931.656000000001</v>
      </c>
      <c r="P24">
        <f>[2]testrun_5ema_slope!E8</f>
        <v>-17960.370999999999</v>
      </c>
      <c r="Q24">
        <f>[2]testrun_5ema_slope!F8</f>
        <v>-16093.3</v>
      </c>
      <c r="R24">
        <f>[2]testrun_5ema_slope!G8</f>
        <v>-12962.227000000001</v>
      </c>
      <c r="S24">
        <f>[2]testrun_5ema_slope!H8</f>
        <v>-13752.404</v>
      </c>
      <c r="T24">
        <f>[2]testrun_5ema_slope!I8</f>
        <v>-20336.689999999999</v>
      </c>
    </row>
    <row r="25" spans="1:20" x14ac:dyDescent="0.3">
      <c r="A25" t="s">
        <v>22</v>
      </c>
      <c r="B25" s="1" t="s">
        <v>0</v>
      </c>
      <c r="C25" t="s">
        <v>7</v>
      </c>
      <c r="D25" s="2">
        <f t="shared" si="0"/>
        <v>1566.9103599999985</v>
      </c>
      <c r="G25" s="11">
        <f>100*D25/D23</f>
        <v>1.1923474612522917</v>
      </c>
      <c r="H25" s="12"/>
      <c r="I25" s="12"/>
      <c r="J25" s="13">
        <f>SUM(D22,D25,D28,D31,D34,D37)</f>
        <v>37588.996046999993</v>
      </c>
      <c r="K25" s="11">
        <f>100*J25/J23</f>
        <v>6.4807020269509472</v>
      </c>
      <c r="L25">
        <f>[2]testrun_5ema_slope!A9</f>
        <v>-206.19629</v>
      </c>
      <c r="M25">
        <f>[2]testrun_5ema_slope!B9</f>
        <v>-212.16113000000001</v>
      </c>
      <c r="N25">
        <f>[2]testrun_5ema_slope!C9</f>
        <v>-752.7998</v>
      </c>
      <c r="O25">
        <f>[2]testrun_5ema_slope!D9</f>
        <v>2209.9989999999998</v>
      </c>
      <c r="P25">
        <f>[2]testrun_5ema_slope!E9</f>
        <v>-2079.6914000000002</v>
      </c>
      <c r="Q25">
        <f>[2]testrun_5ema_slope!F9</f>
        <v>-1119.3046999999999</v>
      </c>
      <c r="R25">
        <f>[2]testrun_5ema_slope!G9</f>
        <v>-288.47852</v>
      </c>
      <c r="S25">
        <f>[2]testrun_5ema_slope!H9</f>
        <v>6991.0919999999996</v>
      </c>
      <c r="T25">
        <f>[2]testrun_5ema_slope!I9</f>
        <v>-2975.5488</v>
      </c>
    </row>
    <row r="26" spans="1:20" x14ac:dyDescent="0.3">
      <c r="A26" t="s">
        <v>22</v>
      </c>
      <c r="B26" s="1" t="s">
        <v>1</v>
      </c>
      <c r="C26" t="s">
        <v>5</v>
      </c>
      <c r="D26" s="2">
        <f t="shared" si="0"/>
        <v>57409.497600000002</v>
      </c>
      <c r="E26">
        <f>COUNT(L28:U28)</f>
        <v>9</v>
      </c>
      <c r="F26" s="6">
        <f>COUNTIF(L28:U28,"&gt;0")</f>
        <v>4</v>
      </c>
      <c r="G26" s="11">
        <f>100 *F26/E26</f>
        <v>44.444444444444443</v>
      </c>
      <c r="H26" s="12"/>
      <c r="I26" s="12"/>
      <c r="J26" s="12"/>
      <c r="K26" s="12"/>
      <c r="L26">
        <f>[2]testrun_5ema_slope!A13</f>
        <v>3203.0488</v>
      </c>
      <c r="M26">
        <f>[2]testrun_5ema_slope!B13</f>
        <v>3463.7469999999998</v>
      </c>
      <c r="N26">
        <f>[2]testrun_5ema_slope!C13</f>
        <v>4113.6464999999998</v>
      </c>
      <c r="O26">
        <f>[2]testrun_5ema_slope!D13</f>
        <v>8482.1540000000005</v>
      </c>
      <c r="P26">
        <f>[2]testrun_5ema_slope!E13</f>
        <v>6036.95</v>
      </c>
      <c r="Q26">
        <f>[2]testrun_5ema_slope!F13</f>
        <v>7104.1972999999998</v>
      </c>
      <c r="R26">
        <f>[2]testrun_5ema_slope!G13</f>
        <v>8263.6020000000008</v>
      </c>
      <c r="S26">
        <f>[2]testrun_5ema_slope!H13</f>
        <v>8421.25</v>
      </c>
      <c r="T26">
        <f>[2]testrun_5ema_slope!I13</f>
        <v>8320.902</v>
      </c>
    </row>
    <row r="27" spans="1:20" x14ac:dyDescent="0.3">
      <c r="A27" t="s">
        <v>22</v>
      </c>
      <c r="B27" s="1" t="s">
        <v>1</v>
      </c>
      <c r="C27" t="s">
        <v>6</v>
      </c>
      <c r="D27" s="2">
        <f t="shared" si="0"/>
        <v>-53033.9594</v>
      </c>
      <c r="F27" s="6"/>
      <c r="G27" s="12"/>
      <c r="H27" s="12"/>
      <c r="I27" s="12"/>
      <c r="J27" s="12"/>
      <c r="K27" s="12"/>
      <c r="L27">
        <f>[2]testrun_5ema_slope!A14</f>
        <v>-5805.1972999999998</v>
      </c>
      <c r="M27">
        <f>[2]testrun_5ema_slope!B14</f>
        <v>-3626.2997999999998</v>
      </c>
      <c r="N27">
        <f>[2]testrun_5ema_slope!C14</f>
        <v>-5153.799</v>
      </c>
      <c r="O27">
        <f>[2]testrun_5ema_slope!D14</f>
        <v>-5431.951</v>
      </c>
      <c r="P27">
        <f>[2]testrun_5ema_slope!E14</f>
        <v>-8201.5010000000002</v>
      </c>
      <c r="Q27">
        <f>[2]testrun_5ema_slope!F14</f>
        <v>-5134.3516</v>
      </c>
      <c r="R27">
        <f>[2]testrun_5ema_slope!G14</f>
        <v>-3653.4061999999999</v>
      </c>
      <c r="S27">
        <f>[2]testrun_5ema_slope!H14</f>
        <v>-5573.1445000000003</v>
      </c>
      <c r="T27">
        <f>[2]testrun_5ema_slope!I14</f>
        <v>-10454.308999999999</v>
      </c>
    </row>
    <row r="28" spans="1:20" x14ac:dyDescent="0.3">
      <c r="A28" t="s">
        <v>22</v>
      </c>
      <c r="B28" s="1" t="s">
        <v>1</v>
      </c>
      <c r="C28" t="s">
        <v>7</v>
      </c>
      <c r="D28" s="2">
        <f t="shared" si="0"/>
        <v>4375.5391700000018</v>
      </c>
      <c r="G28" s="11">
        <f>100*D28/D26</f>
        <v>7.6216294392375969</v>
      </c>
      <c r="H28" s="12"/>
      <c r="I28" s="12"/>
      <c r="J28" s="12"/>
      <c r="K28" s="12"/>
      <c r="L28">
        <f>[2]testrun_5ema_slope!A15</f>
        <v>-2602.1484</v>
      </c>
      <c r="M28">
        <f>[2]testrun_5ema_slope!B15</f>
        <v>-162.55273</v>
      </c>
      <c r="N28">
        <f>[2]testrun_5ema_slope!C15</f>
        <v>-1040.1523</v>
      </c>
      <c r="O28">
        <f>[2]testrun_5ema_slope!D15</f>
        <v>3050.2031000000002</v>
      </c>
      <c r="P28">
        <f>[2]testrun_5ema_slope!E15</f>
        <v>-2164.5508</v>
      </c>
      <c r="Q28">
        <f>[2]testrun_5ema_slope!F15</f>
        <v>1969.8457000000001</v>
      </c>
      <c r="R28">
        <f>[2]testrun_5ema_slope!G15</f>
        <v>4610.1953000000003</v>
      </c>
      <c r="S28">
        <f>[2]testrun_5ema_slope!H15</f>
        <v>2848.1055000000001</v>
      </c>
      <c r="T28">
        <f>[2]testrun_5ema_slope!I15</f>
        <v>-2133.4061999999999</v>
      </c>
    </row>
    <row r="29" spans="1:20" x14ac:dyDescent="0.3">
      <c r="A29" t="s">
        <v>22</v>
      </c>
      <c r="B29" s="1" t="s">
        <v>37</v>
      </c>
      <c r="C29" t="s">
        <v>5</v>
      </c>
      <c r="D29" s="2">
        <f t="shared" si="0"/>
        <v>80870.156900000002</v>
      </c>
      <c r="E29">
        <f>COUNT(L31:U31)</f>
        <v>9</v>
      </c>
      <c r="F29" s="6">
        <f>COUNTIF(L31:U31,"&gt;0")</f>
        <v>7</v>
      </c>
      <c r="G29" s="11">
        <f>100 *F29/E29</f>
        <v>77.777777777777771</v>
      </c>
      <c r="H29" s="12"/>
      <c r="I29" s="12"/>
      <c r="J29" s="12"/>
      <c r="K29" s="12"/>
      <c r="L29">
        <f>[2]testrun_5ema_slope!A19</f>
        <v>10037.892</v>
      </c>
      <c r="M29">
        <f>[2]testrun_5ema_slope!B19</f>
        <v>6432.1040000000003</v>
      </c>
      <c r="N29">
        <f>[2]testrun_5ema_slope!C19</f>
        <v>7655.2524000000003</v>
      </c>
      <c r="O29">
        <f>[2]testrun_5ema_slope!D19</f>
        <v>7636.8019999999997</v>
      </c>
      <c r="P29">
        <f>[2]testrun_5ema_slope!E19</f>
        <v>9820.0040000000008</v>
      </c>
      <c r="Q29">
        <f>[2]testrun_5ema_slope!F19</f>
        <v>9404.348</v>
      </c>
      <c r="R29">
        <f>[2]testrun_5ema_slope!G19</f>
        <v>7904.9390000000003</v>
      </c>
      <c r="S29">
        <f>[2]testrun_5ema_slope!H19</f>
        <v>11228.960999999999</v>
      </c>
      <c r="T29">
        <f>[2]testrun_5ema_slope!I19</f>
        <v>10749.854499999999</v>
      </c>
    </row>
    <row r="30" spans="1:20" x14ac:dyDescent="0.3">
      <c r="A30" t="s">
        <v>22</v>
      </c>
      <c r="B30" s="1" t="s">
        <v>37</v>
      </c>
      <c r="C30" t="s">
        <v>6</v>
      </c>
      <c r="D30" s="2">
        <f t="shared" si="0"/>
        <v>-74554.717699999994</v>
      </c>
      <c r="F30" s="6"/>
      <c r="G30" s="12"/>
      <c r="H30" s="12"/>
      <c r="I30" s="12"/>
      <c r="J30" s="12"/>
      <c r="K30" s="12"/>
      <c r="L30">
        <f>[2]testrun_5ema_slope!A20</f>
        <v>-8149.2060000000001</v>
      </c>
      <c r="M30">
        <f>[2]testrun_5ema_slope!B20</f>
        <v>-6979.1553000000004</v>
      </c>
      <c r="N30">
        <f>[2]testrun_5ema_slope!C20</f>
        <v>-6671.7974000000004</v>
      </c>
      <c r="O30">
        <f>[2]testrun_5ema_slope!D20</f>
        <v>-7667.7505000000001</v>
      </c>
      <c r="P30">
        <f>[2]testrun_5ema_slope!E20</f>
        <v>-8724.9179999999997</v>
      </c>
      <c r="Q30">
        <f>[2]testrun_5ema_slope!F20</f>
        <v>-8565.4040000000005</v>
      </c>
      <c r="R30">
        <f>[2]testrun_5ema_slope!G20</f>
        <v>-7500.1054999999997</v>
      </c>
      <c r="S30">
        <f>[2]testrun_5ema_slope!H20</f>
        <v>-10607.987999999999</v>
      </c>
      <c r="T30">
        <f>[2]testrun_5ema_slope!I20</f>
        <v>-9688.393</v>
      </c>
    </row>
    <row r="31" spans="1:20" x14ac:dyDescent="0.3">
      <c r="A31" t="s">
        <v>22</v>
      </c>
      <c r="B31" s="1" t="s">
        <v>37</v>
      </c>
      <c r="C31" t="s">
        <v>7</v>
      </c>
      <c r="D31" s="2">
        <f t="shared" si="0"/>
        <v>6315.4492300000002</v>
      </c>
      <c r="G31" s="11">
        <f>100*D31/D29</f>
        <v>7.8093693299116138</v>
      </c>
      <c r="H31" s="12"/>
      <c r="I31" s="12"/>
      <c r="J31" s="12"/>
      <c r="K31" s="12"/>
      <c r="L31">
        <f>[2]testrun_5ema_slope!A21</f>
        <v>1888.6885</v>
      </c>
      <c r="M31">
        <f>[2]testrun_5ema_slope!B21</f>
        <v>-547.05129999999997</v>
      </c>
      <c r="N31">
        <f>[2]testrun_5ema_slope!C21</f>
        <v>983.45510000000002</v>
      </c>
      <c r="O31">
        <f>[2]testrun_5ema_slope!D21</f>
        <v>-30.948730000000001</v>
      </c>
      <c r="P31">
        <f>[2]testrun_5ema_slope!E21</f>
        <v>1095.0879</v>
      </c>
      <c r="Q31">
        <f>[2]testrun_5ema_slope!F21</f>
        <v>838.94970000000001</v>
      </c>
      <c r="R31">
        <f>[2]testrun_5ema_slope!G21</f>
        <v>404.83350000000002</v>
      </c>
      <c r="S31">
        <f>[2]testrun_5ema_slope!H21</f>
        <v>620.97266000000002</v>
      </c>
      <c r="T31">
        <f>[2]testrun_5ema_slope!I21</f>
        <v>1061.4619</v>
      </c>
    </row>
    <row r="32" spans="1:20" x14ac:dyDescent="0.3">
      <c r="A32" t="s">
        <v>22</v>
      </c>
      <c r="B32" s="1" t="s">
        <v>2</v>
      </c>
      <c r="C32" t="s">
        <v>5</v>
      </c>
      <c r="D32" s="2">
        <f t="shared" si="0"/>
        <v>45414.352599999998</v>
      </c>
      <c r="E32">
        <f>COUNT(L34:U34)</f>
        <v>9</v>
      </c>
      <c r="F32" s="6">
        <f>COUNTIF(L34:U34,"&gt;0")</f>
        <v>5</v>
      </c>
      <c r="G32" s="11">
        <f>100 *F32/E32</f>
        <v>55.555555555555557</v>
      </c>
      <c r="H32" s="12"/>
      <c r="I32" s="12"/>
      <c r="J32" s="12"/>
      <c r="K32" s="12"/>
      <c r="L32">
        <f>[2]testrun_5ema_slope!A25</f>
        <v>4725.7466000000004</v>
      </c>
      <c r="M32">
        <f>[2]testrun_5ema_slope!B25</f>
        <v>3646.1493999999998</v>
      </c>
      <c r="N32">
        <f>[2]testrun_5ema_slope!C25</f>
        <v>4565.1490000000003</v>
      </c>
      <c r="O32">
        <f>[2]testrun_5ema_slope!D25</f>
        <v>4440.6016</v>
      </c>
      <c r="P32">
        <f>[2]testrun_5ema_slope!E25</f>
        <v>6021.2529999999997</v>
      </c>
      <c r="Q32">
        <f>[2]testrun_5ema_slope!F25</f>
        <v>4958.4989999999998</v>
      </c>
      <c r="R32">
        <f>[2]testrun_5ema_slope!G25</f>
        <v>4926.1494000000002</v>
      </c>
      <c r="S32">
        <f>[2]testrun_5ema_slope!H25</f>
        <v>6828.1005999999998</v>
      </c>
      <c r="T32">
        <f>[2]testrun_5ema_slope!I25</f>
        <v>5302.7039999999997</v>
      </c>
    </row>
    <row r="33" spans="1:20" x14ac:dyDescent="0.3">
      <c r="A33" t="s">
        <v>22</v>
      </c>
      <c r="B33" s="1" t="s">
        <v>2</v>
      </c>
      <c r="C33" t="s">
        <v>6</v>
      </c>
      <c r="D33" s="2">
        <f t="shared" si="0"/>
        <v>-42899.566000000006</v>
      </c>
      <c r="F33" s="6"/>
      <c r="G33" s="12"/>
      <c r="H33" s="12"/>
      <c r="I33" s="12"/>
      <c r="J33" s="12"/>
      <c r="K33" s="12"/>
      <c r="L33">
        <f>[2]testrun_5ema_slope!A26</f>
        <v>-4857.6480000000001</v>
      </c>
      <c r="M33">
        <f>[2]testrun_5ema_slope!B26</f>
        <v>-3153.2530000000002</v>
      </c>
      <c r="N33">
        <f>[2]testrun_5ema_slope!C26</f>
        <v>-4978.7007000000003</v>
      </c>
      <c r="O33">
        <f>[2]testrun_5ema_slope!D26</f>
        <v>-3932.4434000000001</v>
      </c>
      <c r="P33">
        <f>[2]testrun_5ema_slope!E26</f>
        <v>-5406.4546</v>
      </c>
      <c r="Q33">
        <f>[2]testrun_5ema_slope!F26</f>
        <v>-5560.8609999999999</v>
      </c>
      <c r="R33">
        <f>[2]testrun_5ema_slope!G26</f>
        <v>-3679.5596</v>
      </c>
      <c r="S33">
        <f>[2]testrun_5ema_slope!H26</f>
        <v>-4639.8010000000004</v>
      </c>
      <c r="T33">
        <f>[2]testrun_5ema_slope!I26</f>
        <v>-6690.8446999999996</v>
      </c>
    </row>
    <row r="34" spans="1:20" x14ac:dyDescent="0.3">
      <c r="A34" t="s">
        <v>22</v>
      </c>
      <c r="B34" s="1" t="s">
        <v>2</v>
      </c>
      <c r="C34" t="s">
        <v>7</v>
      </c>
      <c r="D34" s="2">
        <f t="shared" si="0"/>
        <v>2514.7870899999998</v>
      </c>
      <c r="G34" s="11">
        <f>100*D34/D32</f>
        <v>5.5374280288650422</v>
      </c>
      <c r="H34" s="12"/>
      <c r="I34" s="12"/>
      <c r="J34" s="12"/>
      <c r="K34" s="12"/>
      <c r="L34">
        <f>[2]testrun_5ema_slope!A27</f>
        <v>-131.90136999999999</v>
      </c>
      <c r="M34">
        <f>[2]testrun_5ema_slope!B27</f>
        <v>492.89648</v>
      </c>
      <c r="N34">
        <f>[2]testrun_5ema_slope!C27</f>
        <v>-413.55176</v>
      </c>
      <c r="O34">
        <f>[2]testrun_5ema_slope!D27</f>
        <v>508.15820000000002</v>
      </c>
      <c r="P34">
        <f>[2]testrun_5ema_slope!E27</f>
        <v>614.79834000000005</v>
      </c>
      <c r="Q34">
        <f>[2]testrun_5ema_slope!F27</f>
        <v>-602.36180000000002</v>
      </c>
      <c r="R34">
        <f>[2]testrun_5ema_slope!G27</f>
        <v>1246.5898</v>
      </c>
      <c r="S34">
        <f>[2]testrun_5ema_slope!H27</f>
        <v>2188.2997999999998</v>
      </c>
      <c r="T34">
        <f>[2]testrun_5ema_slope!I27</f>
        <v>-1388.1405999999999</v>
      </c>
    </row>
    <row r="35" spans="1:20" x14ac:dyDescent="0.3">
      <c r="A35" t="s">
        <v>22</v>
      </c>
      <c r="B35" s="1" t="s">
        <v>3</v>
      </c>
      <c r="C35" t="s">
        <v>5</v>
      </c>
      <c r="D35" s="2">
        <f t="shared" si="0"/>
        <v>19512.703099999999</v>
      </c>
      <c r="E35">
        <f>COUNT(L37:U37)</f>
        <v>9</v>
      </c>
      <c r="F35" s="6">
        <f>COUNTIF(L37:U37,"&gt;0")</f>
        <v>6</v>
      </c>
      <c r="G35" s="11">
        <f>100 *F35/E35</f>
        <v>66.666666666666671</v>
      </c>
      <c r="H35" s="12"/>
      <c r="I35" s="12"/>
      <c r="J35" s="12"/>
      <c r="K35" s="12"/>
      <c r="L35">
        <f>[2]testrun_5ema_slope!A31</f>
        <v>937.44870000000003</v>
      </c>
      <c r="M35">
        <f>[2]testrun_5ema_slope!B31</f>
        <v>1785.6992</v>
      </c>
      <c r="N35">
        <f>[2]testrun_5ema_slope!C31</f>
        <v>1378.5005000000001</v>
      </c>
      <c r="O35">
        <f>[2]testrun_5ema_slope!D31</f>
        <v>2248.5513000000001</v>
      </c>
      <c r="P35">
        <f>[2]testrun_5ema_slope!E31</f>
        <v>2561.7026000000001</v>
      </c>
      <c r="Q35">
        <f>[2]testrun_5ema_slope!F31</f>
        <v>2566.1992</v>
      </c>
      <c r="R35">
        <f>[2]testrun_5ema_slope!G31</f>
        <v>1978.6514</v>
      </c>
      <c r="S35">
        <f>[2]testrun_5ema_slope!H31</f>
        <v>3570.75</v>
      </c>
      <c r="T35">
        <f>[2]testrun_5ema_slope!I31</f>
        <v>2485.2002000000002</v>
      </c>
    </row>
    <row r="36" spans="1:20" x14ac:dyDescent="0.3">
      <c r="A36" t="s">
        <v>22</v>
      </c>
      <c r="B36" s="1" t="s">
        <v>3</v>
      </c>
      <c r="C36" t="s">
        <v>6</v>
      </c>
      <c r="D36" s="2">
        <f t="shared" si="0"/>
        <v>-16805.205100000003</v>
      </c>
      <c r="F36" s="6"/>
      <c r="G36" s="12"/>
      <c r="H36" s="12"/>
      <c r="I36" s="12"/>
      <c r="J36" s="12"/>
      <c r="K36" s="12"/>
      <c r="L36">
        <f>[2]testrun_5ema_slope!A32</f>
        <v>-2192.7494999999999</v>
      </c>
      <c r="M36">
        <f>[2]testrun_5ema_slope!B32</f>
        <v>-1577.9009000000001</v>
      </c>
      <c r="N36">
        <f>[2]testrun_5ema_slope!C32</f>
        <v>-1042.749</v>
      </c>
      <c r="O36">
        <f>[2]testrun_5ema_slope!D32</f>
        <v>-1208.1498999999999</v>
      </c>
      <c r="P36">
        <f>[2]testrun_5ema_slope!E32</f>
        <v>-2513.9492</v>
      </c>
      <c r="Q36">
        <f>[2]testrun_5ema_slope!F32</f>
        <v>-2632.1010000000001</v>
      </c>
      <c r="R36">
        <f>[2]testrun_5ema_slope!G32</f>
        <v>-1307.6514</v>
      </c>
      <c r="S36">
        <f>[2]testrun_5ema_slope!H32</f>
        <v>-1553.9502</v>
      </c>
      <c r="T36">
        <f>[2]testrun_5ema_slope!I32</f>
        <v>-2776.0039999999999</v>
      </c>
    </row>
    <row r="37" spans="1:20" x14ac:dyDescent="0.3">
      <c r="A37" t="s">
        <v>22</v>
      </c>
      <c r="B37" s="1" t="s">
        <v>3</v>
      </c>
      <c r="C37" t="s">
        <v>7</v>
      </c>
      <c r="D37" s="2">
        <f t="shared" si="0"/>
        <v>2707.498063</v>
      </c>
      <c r="G37" s="11">
        <f>100*D37/D35</f>
        <v>13.8755663381154</v>
      </c>
      <c r="H37" s="12"/>
      <c r="I37" s="12"/>
      <c r="J37" s="12"/>
      <c r="K37" s="12"/>
      <c r="L37">
        <f>[2]testrun_5ema_slope!A33</f>
        <v>-1255.3008</v>
      </c>
      <c r="M37">
        <f>[2]testrun_5ema_slope!B33</f>
        <v>207.79834</v>
      </c>
      <c r="N37">
        <f>[2]testrun_5ema_slope!C33</f>
        <v>335.75146000000001</v>
      </c>
      <c r="O37">
        <f>[2]testrun_5ema_slope!D33</f>
        <v>1040.4014</v>
      </c>
      <c r="P37">
        <f>[2]testrun_5ema_slope!E33</f>
        <v>47.753418000000003</v>
      </c>
      <c r="Q37">
        <f>[2]testrun_5ema_slope!F33</f>
        <v>-65.901854999999998</v>
      </c>
      <c r="R37">
        <f>[2]testrun_5ema_slope!G33</f>
        <v>671</v>
      </c>
      <c r="S37">
        <f>[2]testrun_5ema_slope!H33</f>
        <v>2016.7998</v>
      </c>
      <c r="T37">
        <f>[2]testrun_5ema_slope!I33</f>
        <v>-290.80369999999999</v>
      </c>
    </row>
    <row r="38" spans="1:20" x14ac:dyDescent="0.3">
      <c r="A38" t="s">
        <v>23</v>
      </c>
      <c r="B38" t="s">
        <v>36</v>
      </c>
      <c r="C38" t="s">
        <v>5</v>
      </c>
      <c r="D38" s="2">
        <f t="shared" si="0"/>
        <v>212660.80600000001</v>
      </c>
      <c r="E38">
        <f>COUNT(L40:U40)</f>
        <v>9</v>
      </c>
      <c r="F38" s="6">
        <f>COUNTIF(L40:U40,"&gt;0")</f>
        <v>8</v>
      </c>
      <c r="G38" s="11">
        <f>100 *F38/E38</f>
        <v>88.888888888888886</v>
      </c>
      <c r="H38" s="12">
        <f>SUM(E38:E55)</f>
        <v>54</v>
      </c>
      <c r="I38" s="12">
        <f>SUM(F38:F55)</f>
        <v>36</v>
      </c>
      <c r="J38" s="12"/>
      <c r="K38" s="13">
        <f>100 *I38/H38</f>
        <v>66.666666666666671</v>
      </c>
      <c r="L38" s="2">
        <f>[3]testrun_13ema_slope!A1</f>
        <v>22169.754000000001</v>
      </c>
      <c r="M38" s="2">
        <f>[3]testrun_13ema_slope!B1</f>
        <v>16546.046999999999</v>
      </c>
      <c r="N38" s="2">
        <f>[3]testrun_13ema_slope!C1</f>
        <v>21619.453000000001</v>
      </c>
      <c r="O38" s="2">
        <f>[3]testrun_13ema_slope!D1</f>
        <v>20817.995999999999</v>
      </c>
      <c r="P38" s="2">
        <f>[3]testrun_13ema_slope!E1</f>
        <v>26601.197</v>
      </c>
      <c r="Q38" s="2">
        <f>[3]testrun_13ema_slope!F1</f>
        <v>23835.72</v>
      </c>
      <c r="R38" s="2">
        <f>[3]testrun_13ema_slope!G1</f>
        <v>20353.02</v>
      </c>
      <c r="S38" s="2">
        <f>[3]testrun_13ema_slope!H1</f>
        <v>28797.585999999999</v>
      </c>
      <c r="T38" s="2">
        <f>[3]testrun_13ema_slope!I1</f>
        <v>31920.032999999999</v>
      </c>
    </row>
    <row r="39" spans="1:20" x14ac:dyDescent="0.3">
      <c r="A39" t="s">
        <v>23</v>
      </c>
      <c r="B39" t="s">
        <v>36</v>
      </c>
      <c r="C39" t="s">
        <v>6</v>
      </c>
      <c r="D39" s="2">
        <f t="shared" si="0"/>
        <v>-188006.245</v>
      </c>
      <c r="F39" s="6"/>
      <c r="G39" s="12"/>
      <c r="H39" s="12"/>
      <c r="I39" s="12"/>
      <c r="J39" s="12"/>
      <c r="K39" s="12"/>
      <c r="L39" s="2">
        <f>[3]testrun_13ema_slope!A2</f>
        <v>-15618.298000000001</v>
      </c>
      <c r="M39" s="2">
        <f>[3]testrun_13ema_slope!B2</f>
        <v>-17151.366999999998</v>
      </c>
      <c r="N39" s="2">
        <f>[3]testrun_13ema_slope!C2</f>
        <v>-17652.3</v>
      </c>
      <c r="O39" s="2">
        <f>[3]testrun_13ema_slope!D2</f>
        <v>-18540.486000000001</v>
      </c>
      <c r="P39" s="2">
        <f>[3]testrun_13ema_slope!E2</f>
        <v>-22182.478999999999</v>
      </c>
      <c r="Q39" s="2">
        <f>[3]testrun_13ema_slope!F2</f>
        <v>-22948.842000000001</v>
      </c>
      <c r="R39" s="2">
        <f>[3]testrun_13ema_slope!G2</f>
        <v>-19276.370999999999</v>
      </c>
      <c r="S39" s="2">
        <f>[3]testrun_13ema_slope!H2</f>
        <v>-25265.25</v>
      </c>
      <c r="T39" s="2">
        <f>[3]testrun_13ema_slope!I2</f>
        <v>-29370.851999999999</v>
      </c>
    </row>
    <row r="40" spans="1:20" x14ac:dyDescent="0.3">
      <c r="A40" t="s">
        <v>23</v>
      </c>
      <c r="B40" t="s">
        <v>36</v>
      </c>
      <c r="C40" t="s">
        <v>7</v>
      </c>
      <c r="D40" s="2">
        <f t="shared" si="0"/>
        <v>24654.578699999998</v>
      </c>
      <c r="G40" s="11">
        <f>100*D40/D38</f>
        <v>11.593381574976254</v>
      </c>
      <c r="H40" s="12"/>
      <c r="I40" s="12"/>
      <c r="J40" s="12"/>
      <c r="K40" s="12"/>
      <c r="L40" s="2">
        <f>[3]testrun_13ema_slope!A3</f>
        <v>6551.4575000000004</v>
      </c>
      <c r="M40" s="2">
        <f>[3]testrun_13ema_slope!B3</f>
        <v>-605.31150000000002</v>
      </c>
      <c r="N40" s="2">
        <f>[3]testrun_13ema_slope!C3</f>
        <v>3967.1619999999998</v>
      </c>
      <c r="O40" s="2">
        <f>[3]testrun_13ema_slope!D3</f>
        <v>2277.5097999999998</v>
      </c>
      <c r="P40" s="2">
        <f>[3]testrun_13ema_slope!E3</f>
        <v>4418.7169999999996</v>
      </c>
      <c r="Q40" s="2">
        <f>[3]testrun_13ema_slope!F3</f>
        <v>886.87789999999995</v>
      </c>
      <c r="R40" s="2">
        <f>[3]testrun_13ema_slope!G3</f>
        <v>1076.6484</v>
      </c>
      <c r="S40" s="2">
        <f>[3]testrun_13ema_slope!H3</f>
        <v>3532.3359999999998</v>
      </c>
      <c r="T40" s="2">
        <f>[3]testrun_13ema_slope!I3</f>
        <v>2549.1815999999999</v>
      </c>
    </row>
    <row r="41" spans="1:20" x14ac:dyDescent="0.3">
      <c r="A41" t="s">
        <v>23</v>
      </c>
      <c r="B41" s="1" t="s">
        <v>0</v>
      </c>
      <c r="C41" t="s">
        <v>5</v>
      </c>
      <c r="D41" s="2">
        <f t="shared" si="0"/>
        <v>111879.7985</v>
      </c>
      <c r="E41">
        <f>COUNT(L43:U43)</f>
        <v>9</v>
      </c>
      <c r="F41" s="6">
        <f>COUNTIF(L43:U43,"&gt;0")</f>
        <v>4</v>
      </c>
      <c r="G41" s="11">
        <f>100 *F41/E41</f>
        <v>44.444444444444443</v>
      </c>
      <c r="H41" s="12"/>
      <c r="I41" s="12"/>
      <c r="J41" s="13">
        <f>SUM(D38,D41,D44,D47,D50,D53)</f>
        <v>503293.2496000001</v>
      </c>
      <c r="K41" s="11"/>
      <c r="L41" s="2">
        <f>[3]testrun_13ema_slope!A7</f>
        <v>9936.2540000000008</v>
      </c>
      <c r="M41" s="2">
        <f>[3]testrun_13ema_slope!B7</f>
        <v>8388.1479999999992</v>
      </c>
      <c r="N41" s="2">
        <f>[3]testrun_13ema_slope!C7</f>
        <v>12683.843999999999</v>
      </c>
      <c r="O41" s="2">
        <f>[3]testrun_13ema_slope!D7</f>
        <v>12203.851000000001</v>
      </c>
      <c r="P41" s="2">
        <f>[3]testrun_13ema_slope!E7</f>
        <v>12507.9375</v>
      </c>
      <c r="Q41" s="2">
        <f>[3]testrun_13ema_slope!F7</f>
        <v>11624.312</v>
      </c>
      <c r="R41" s="2">
        <f>[3]testrun_13ema_slope!G7</f>
        <v>11601.352000000001</v>
      </c>
      <c r="S41" s="2">
        <f>[3]testrun_13ema_slope!H7</f>
        <v>17366.508000000002</v>
      </c>
      <c r="T41" s="2">
        <f>[3]testrun_13ema_slope!I7</f>
        <v>15567.592000000001</v>
      </c>
    </row>
    <row r="42" spans="1:20" x14ac:dyDescent="0.3">
      <c r="A42" t="s">
        <v>23</v>
      </c>
      <c r="B42" s="1" t="s">
        <v>0</v>
      </c>
      <c r="C42" t="s">
        <v>6</v>
      </c>
      <c r="D42" s="2">
        <f t="shared" si="0"/>
        <v>-112401.571</v>
      </c>
      <c r="F42" s="6"/>
      <c r="G42" s="12"/>
      <c r="H42" s="12"/>
      <c r="I42" s="12"/>
      <c r="J42" s="13">
        <f>SUM(D39,D42,D45,D48,D51,D54)</f>
        <v>-452339.77359999996</v>
      </c>
      <c r="K42" s="12"/>
      <c r="L42" s="2">
        <f>[3]testrun_13ema_slope!A8</f>
        <v>-11211.986999999999</v>
      </c>
      <c r="M42" s="2">
        <f>[3]testrun_13ema_slope!B8</f>
        <v>-9999.7049999999999</v>
      </c>
      <c r="N42" s="2">
        <f>[3]testrun_13ema_slope!C8</f>
        <v>-11615.097</v>
      </c>
      <c r="O42" s="2">
        <f>[3]testrun_13ema_slope!D8</f>
        <v>-10157.002</v>
      </c>
      <c r="P42" s="2">
        <f>[3]testrun_13ema_slope!E8</f>
        <v>-14972.315000000001</v>
      </c>
      <c r="Q42" s="2">
        <f>[3]testrun_13ema_slope!F8</f>
        <v>-11771.9</v>
      </c>
      <c r="R42" s="2">
        <f>[3]testrun_13ema_slope!G8</f>
        <v>-11157.008</v>
      </c>
      <c r="S42" s="2">
        <f>[3]testrun_13ema_slope!H8</f>
        <v>-12661.959000000001</v>
      </c>
      <c r="T42" s="2">
        <f>[3]testrun_13ema_slope!I8</f>
        <v>-18854.598000000002</v>
      </c>
    </row>
    <row r="43" spans="1:20" x14ac:dyDescent="0.3">
      <c r="A43" t="s">
        <v>23</v>
      </c>
      <c r="B43" s="1" t="s">
        <v>0</v>
      </c>
      <c r="C43" t="s">
        <v>7</v>
      </c>
      <c r="D43" s="2">
        <f t="shared" si="0"/>
        <v>-521.77291999999989</v>
      </c>
      <c r="G43" s="11">
        <f>100*D43/D41</f>
        <v>-0.46636919890412554</v>
      </c>
      <c r="H43" s="12"/>
      <c r="I43" s="12"/>
      <c r="J43" s="13">
        <f>SUM(D40,D43,D46,D49,D52,D55)</f>
        <v>50953.492744000003</v>
      </c>
      <c r="K43" s="11">
        <f>100*J43/J41</f>
        <v>10.124016720767875</v>
      </c>
      <c r="L43" s="2">
        <f>[3]testrun_13ema_slope!A9</f>
        <v>-1275.7324000000001</v>
      </c>
      <c r="M43" s="2">
        <f>[3]testrun_13ema_slope!B9</f>
        <v>-1611.5562</v>
      </c>
      <c r="N43" s="2">
        <f>[3]testrun_13ema_slope!C9</f>
        <v>1068.7471</v>
      </c>
      <c r="O43" s="2">
        <f>[3]testrun_13ema_slope!D9</f>
        <v>2046.8486</v>
      </c>
      <c r="P43" s="2">
        <f>[3]testrun_13ema_slope!E9</f>
        <v>-2464.3780000000002</v>
      </c>
      <c r="Q43" s="2">
        <f>[3]testrun_13ema_slope!F9</f>
        <v>-147.58886999999999</v>
      </c>
      <c r="R43" s="2">
        <f>[3]testrun_13ema_slope!G9</f>
        <v>444.34375</v>
      </c>
      <c r="S43" s="2">
        <f>[3]testrun_13ema_slope!H9</f>
        <v>4704.549</v>
      </c>
      <c r="T43" s="2">
        <f>[3]testrun_13ema_slope!I9</f>
        <v>-3287.0059000000001</v>
      </c>
    </row>
    <row r="44" spans="1:20" x14ac:dyDescent="0.3">
      <c r="A44" t="s">
        <v>23</v>
      </c>
      <c r="B44" s="1" t="s">
        <v>1</v>
      </c>
      <c r="C44" t="s">
        <v>5</v>
      </c>
      <c r="D44" s="2">
        <f t="shared" si="0"/>
        <v>52112.8557</v>
      </c>
      <c r="E44">
        <f>COUNT(L46:U46)</f>
        <v>9</v>
      </c>
      <c r="F44" s="6">
        <f>COUNTIF(L46:U46,"&gt;0")</f>
        <v>6</v>
      </c>
      <c r="G44" s="11">
        <f>100 *F44/E44</f>
        <v>66.666666666666671</v>
      </c>
      <c r="H44" s="12"/>
      <c r="I44" s="12"/>
      <c r="J44" s="12"/>
      <c r="K44" s="12"/>
      <c r="L44" s="2">
        <f>[3]testrun_13ema_slope!A13</f>
        <v>2157.3506000000002</v>
      </c>
      <c r="M44" s="2">
        <f>[3]testrun_13ema_slope!B13</f>
        <v>4284.1484</v>
      </c>
      <c r="N44" s="2">
        <f>[3]testrun_13ema_slope!C13</f>
        <v>4405.6494000000002</v>
      </c>
      <c r="O44" s="2">
        <f>[3]testrun_13ema_slope!D13</f>
        <v>6803.6016</v>
      </c>
      <c r="P44" s="2">
        <f>[3]testrun_13ema_slope!E13</f>
        <v>4613.0995999999996</v>
      </c>
      <c r="Q44" s="2">
        <f>[3]testrun_13ema_slope!F13</f>
        <v>8366.5529999999999</v>
      </c>
      <c r="R44" s="2">
        <f>[3]testrun_13ema_slope!G13</f>
        <v>7033.6054999999997</v>
      </c>
      <c r="S44" s="2">
        <f>[3]testrun_13ema_slope!H13</f>
        <v>4906.3495999999996</v>
      </c>
      <c r="T44" s="2">
        <f>[3]testrun_13ema_slope!I13</f>
        <v>9542.4979999999996</v>
      </c>
    </row>
    <row r="45" spans="1:20" x14ac:dyDescent="0.3">
      <c r="A45" t="s">
        <v>23</v>
      </c>
      <c r="B45" s="1" t="s">
        <v>1</v>
      </c>
      <c r="C45" t="s">
        <v>6</v>
      </c>
      <c r="D45" s="2">
        <f t="shared" si="0"/>
        <v>-40750.641300000003</v>
      </c>
      <c r="F45" s="6"/>
      <c r="G45" s="12"/>
      <c r="H45" s="12"/>
      <c r="I45" s="12"/>
      <c r="J45" s="12"/>
      <c r="K45" s="12"/>
      <c r="L45" s="2">
        <f>[3]testrun_13ema_slope!A14</f>
        <v>-4380.4480000000003</v>
      </c>
      <c r="M45" s="2">
        <f>[3]testrun_13ema_slope!B14</f>
        <v>-3908.8525</v>
      </c>
      <c r="N45" s="2">
        <f>[3]testrun_13ema_slope!C14</f>
        <v>-3102.4989999999998</v>
      </c>
      <c r="O45" s="2">
        <f>[3]testrun_13ema_slope!D14</f>
        <v>-3557.8993999999998</v>
      </c>
      <c r="P45" s="2">
        <f>[3]testrun_13ema_slope!E14</f>
        <v>-7083.8926000000001</v>
      </c>
      <c r="Q45" s="2">
        <f>[3]testrun_13ema_slope!F14</f>
        <v>-2944.0497999999998</v>
      </c>
      <c r="R45" s="2">
        <f>[3]testrun_13ema_slope!G14</f>
        <v>-2226.8984</v>
      </c>
      <c r="S45" s="2">
        <f>[3]testrun_13ema_slope!H14</f>
        <v>-6203.8905999999997</v>
      </c>
      <c r="T45" s="2">
        <f>[3]testrun_13ema_slope!I14</f>
        <v>-7342.2110000000002</v>
      </c>
    </row>
    <row r="46" spans="1:20" x14ac:dyDescent="0.3">
      <c r="A46" t="s">
        <v>23</v>
      </c>
      <c r="B46" s="1" t="s">
        <v>1</v>
      </c>
      <c r="C46" t="s">
        <v>7</v>
      </c>
      <c r="D46" s="2">
        <f t="shared" si="0"/>
        <v>11362.213700000002</v>
      </c>
      <c r="G46" s="11">
        <f>100*D46/D44</f>
        <v>21.803091669758565</v>
      </c>
      <c r="H46" s="12"/>
      <c r="I46" s="12"/>
      <c r="J46" s="12"/>
      <c r="K46" s="12"/>
      <c r="L46" s="2">
        <f>[3]testrun_13ema_slope!A15</f>
        <v>-2223.0976999999998</v>
      </c>
      <c r="M46" s="2">
        <f>[3]testrun_13ema_slope!B15</f>
        <v>375.29590000000002</v>
      </c>
      <c r="N46" s="2">
        <f>[3]testrun_13ema_slope!C15</f>
        <v>1303.1504</v>
      </c>
      <c r="O46" s="2">
        <f>[3]testrun_13ema_slope!D15</f>
        <v>3245.7021</v>
      </c>
      <c r="P46" s="2">
        <f>[3]testrun_13ema_slope!E15</f>
        <v>-2470.7930000000001</v>
      </c>
      <c r="Q46" s="2">
        <f>[3]testrun_13ema_slope!F15</f>
        <v>5422.5029999999997</v>
      </c>
      <c r="R46" s="2">
        <f>[3]testrun_13ema_slope!G15</f>
        <v>4806.7070000000003</v>
      </c>
      <c r="S46" s="2">
        <f>[3]testrun_13ema_slope!H15</f>
        <v>-1297.5409999999999</v>
      </c>
      <c r="T46" s="2">
        <f>[3]testrun_13ema_slope!I15</f>
        <v>2200.2869999999998</v>
      </c>
    </row>
    <row r="47" spans="1:20" x14ac:dyDescent="0.3">
      <c r="A47" t="s">
        <v>23</v>
      </c>
      <c r="B47" s="1" t="s">
        <v>37</v>
      </c>
      <c r="C47" t="s">
        <v>5</v>
      </c>
      <c r="D47" s="2">
        <f t="shared" si="0"/>
        <v>71150.788400000005</v>
      </c>
      <c r="E47">
        <f>COUNT(L49:U49)</f>
        <v>9</v>
      </c>
      <c r="F47" s="6">
        <f>COUNTIF(L49:U49,"&gt;0")</f>
        <v>8</v>
      </c>
      <c r="G47" s="11">
        <f>100 *F47/E47</f>
        <v>88.888888888888886</v>
      </c>
      <c r="H47" s="12"/>
      <c r="I47" s="12"/>
      <c r="J47" s="12"/>
      <c r="K47" s="12"/>
      <c r="L47" s="2">
        <f>[3]testrun_13ema_slope!A19</f>
        <v>8525.1929999999993</v>
      </c>
      <c r="M47" s="2">
        <f>[3]testrun_13ema_slope!B19</f>
        <v>5483.2505000000001</v>
      </c>
      <c r="N47" s="2">
        <f>[3]testrun_13ema_slope!C19</f>
        <v>6868.049</v>
      </c>
      <c r="O47" s="2">
        <f>[3]testrun_13ema_slope!D19</f>
        <v>6963.1494000000002</v>
      </c>
      <c r="P47" s="2">
        <f>[3]testrun_13ema_slope!E19</f>
        <v>8926.1540000000005</v>
      </c>
      <c r="Q47" s="2">
        <f>[3]testrun_13ema_slope!F19</f>
        <v>7786.1445000000003</v>
      </c>
      <c r="R47" s="2">
        <f>[3]testrun_13ema_slope!G19</f>
        <v>6596.3879999999999</v>
      </c>
      <c r="S47" s="2">
        <f>[3]testrun_13ema_slope!H19</f>
        <v>10535.102999999999</v>
      </c>
      <c r="T47" s="2">
        <f>[3]testrun_13ema_slope!I19</f>
        <v>9467.357</v>
      </c>
    </row>
    <row r="48" spans="1:20" x14ac:dyDescent="0.3">
      <c r="A48" t="s">
        <v>23</v>
      </c>
      <c r="B48" s="1" t="s">
        <v>37</v>
      </c>
      <c r="C48" t="s">
        <v>6</v>
      </c>
      <c r="D48" s="2">
        <f t="shared" si="0"/>
        <v>-59677.056400000001</v>
      </c>
      <c r="F48" s="6"/>
      <c r="G48" s="12"/>
      <c r="H48" s="12"/>
      <c r="I48" s="12"/>
      <c r="J48" s="12"/>
      <c r="K48" s="12"/>
      <c r="L48" s="2">
        <f>[3]testrun_13ema_slope!A20</f>
        <v>-6326.1049999999996</v>
      </c>
      <c r="M48" s="2">
        <f>[3]testrun_13ema_slope!B20</f>
        <v>-5825.9049999999997</v>
      </c>
      <c r="N48" s="2">
        <f>[3]testrun_13ema_slope!C20</f>
        <v>-5498.6980000000003</v>
      </c>
      <c r="O48" s="2">
        <f>[3]testrun_13ema_slope!D20</f>
        <v>-5616.75</v>
      </c>
      <c r="P48" s="2">
        <f>[3]testrun_13ema_slope!E20</f>
        <v>-7021.5150000000003</v>
      </c>
      <c r="Q48" s="2">
        <f>[3]testrun_13ema_slope!F20</f>
        <v>-7008.3446999999996</v>
      </c>
      <c r="R48" s="2">
        <f>[3]testrun_13ema_slope!G20</f>
        <v>-6357.4097000000002</v>
      </c>
      <c r="S48" s="2">
        <f>[3]testrun_13ema_slope!H20</f>
        <v>-7816.5829999999996</v>
      </c>
      <c r="T48" s="2">
        <f>[3]testrun_13ema_slope!I20</f>
        <v>-8205.7459999999992</v>
      </c>
    </row>
    <row r="49" spans="1:20" x14ac:dyDescent="0.3">
      <c r="A49" t="s">
        <v>23</v>
      </c>
      <c r="B49" s="1" t="s">
        <v>37</v>
      </c>
      <c r="C49" t="s">
        <v>7</v>
      </c>
      <c r="D49" s="2">
        <f t="shared" si="0"/>
        <v>11473.73192</v>
      </c>
      <c r="G49" s="11">
        <f>100*D49/D47</f>
        <v>16.125937853978861</v>
      </c>
      <c r="H49" s="12"/>
      <c r="I49" s="12"/>
      <c r="J49" s="12"/>
      <c r="K49" s="12"/>
      <c r="L49" s="2">
        <f>[3]testrun_13ema_slope!A21</f>
        <v>2199.0893999999998</v>
      </c>
      <c r="M49" s="2">
        <f>[3]testrun_13ema_slope!B21</f>
        <v>-342.65429999999998</v>
      </c>
      <c r="N49" s="2">
        <f>[3]testrun_13ema_slope!C21</f>
        <v>1369.3506</v>
      </c>
      <c r="O49" s="2">
        <f>[3]testrun_13ema_slope!D21</f>
        <v>1346.3994</v>
      </c>
      <c r="P49" s="2">
        <f>[3]testrun_13ema_slope!E21</f>
        <v>1904.6377</v>
      </c>
      <c r="Q49" s="2">
        <f>[3]testrun_13ema_slope!F21</f>
        <v>777.7998</v>
      </c>
      <c r="R49" s="2">
        <f>[3]testrun_13ema_slope!G21</f>
        <v>238.97852</v>
      </c>
      <c r="S49" s="2">
        <f>[3]testrun_13ema_slope!H21</f>
        <v>2718.5194999999999</v>
      </c>
      <c r="T49" s="2">
        <f>[3]testrun_13ema_slope!I21</f>
        <v>1261.6113</v>
      </c>
    </row>
    <row r="50" spans="1:20" x14ac:dyDescent="0.3">
      <c r="A50" t="s">
        <v>23</v>
      </c>
      <c r="B50" s="1" t="s">
        <v>2</v>
      </c>
      <c r="C50" t="s">
        <v>5</v>
      </c>
      <c r="D50" s="2">
        <f t="shared" si="0"/>
        <v>38680.844700000001</v>
      </c>
      <c r="E50">
        <f>COUNT(L52:U52)</f>
        <v>9</v>
      </c>
      <c r="F50" s="6">
        <f>COUNTIF(L52:U52,"&gt;0")</f>
        <v>6</v>
      </c>
      <c r="G50" s="11">
        <f>100 *F50/E50</f>
        <v>66.666666666666671</v>
      </c>
      <c r="H50" s="12"/>
      <c r="I50" s="12"/>
      <c r="J50" s="12"/>
      <c r="K50" s="12"/>
      <c r="L50" s="2">
        <f>[3]testrun_13ema_slope!A25</f>
        <v>4566.8999999999996</v>
      </c>
      <c r="M50" s="2">
        <f>[3]testrun_13ema_slope!B25</f>
        <v>2975.5497999999998</v>
      </c>
      <c r="N50" s="2">
        <f>[3]testrun_13ema_slope!C25</f>
        <v>3568.65</v>
      </c>
      <c r="O50" s="2">
        <f>[3]testrun_13ema_slope!D25</f>
        <v>3656.1986999999999</v>
      </c>
      <c r="P50" s="2">
        <f>[3]testrun_13ema_slope!E25</f>
        <v>5003.3495999999996</v>
      </c>
      <c r="Q50" s="2">
        <f>[3]testrun_13ema_slope!F25</f>
        <v>4267.6454999999996</v>
      </c>
      <c r="R50" s="2">
        <f>[3]testrun_13ema_slope!G25</f>
        <v>4013.2505000000001</v>
      </c>
      <c r="S50" s="2">
        <f>[3]testrun_13ema_slope!H25</f>
        <v>5999.9489999999996</v>
      </c>
      <c r="T50" s="2">
        <f>[3]testrun_13ema_slope!I25</f>
        <v>4629.3516</v>
      </c>
    </row>
    <row r="51" spans="1:20" x14ac:dyDescent="0.3">
      <c r="A51" t="s">
        <v>23</v>
      </c>
      <c r="B51" s="1" t="s">
        <v>2</v>
      </c>
      <c r="C51" t="s">
        <v>6</v>
      </c>
      <c r="D51" s="2">
        <f t="shared" si="0"/>
        <v>-37430.911200000002</v>
      </c>
      <c r="F51" s="6"/>
      <c r="G51" s="12"/>
      <c r="H51" s="12"/>
      <c r="I51" s="12"/>
      <c r="J51" s="12"/>
      <c r="K51" s="12"/>
      <c r="L51" s="2">
        <f>[3]testrun_13ema_slope!A26</f>
        <v>-4046.0981000000002</v>
      </c>
      <c r="M51" s="2">
        <f>[3]testrun_13ema_slope!B26</f>
        <v>-2940.502</v>
      </c>
      <c r="N51" s="2">
        <f>[3]testrun_13ema_slope!C26</f>
        <v>-4158.299</v>
      </c>
      <c r="O51" s="2">
        <f>[3]testrun_13ema_slope!D26</f>
        <v>-3185.1952999999999</v>
      </c>
      <c r="P51" s="2">
        <f>[3]testrun_13ema_slope!E26</f>
        <v>-4629.7025999999996</v>
      </c>
      <c r="Q51" s="2">
        <f>[3]testrun_13ema_slope!F26</f>
        <v>-4510.9549999999999</v>
      </c>
      <c r="R51" s="2">
        <f>[3]testrun_13ema_slope!G26</f>
        <v>-3179.6104</v>
      </c>
      <c r="S51" s="2">
        <f>[3]testrun_13ema_slope!H26</f>
        <v>-4554.1522999999997</v>
      </c>
      <c r="T51" s="2">
        <f>[3]testrun_13ema_slope!I26</f>
        <v>-6226.3964999999998</v>
      </c>
    </row>
    <row r="52" spans="1:20" x14ac:dyDescent="0.3">
      <c r="A52" t="s">
        <v>23</v>
      </c>
      <c r="B52" s="1" t="s">
        <v>2</v>
      </c>
      <c r="C52" t="s">
        <v>7</v>
      </c>
      <c r="D52" s="2">
        <f t="shared" si="0"/>
        <v>1249.9336700000001</v>
      </c>
      <c r="G52" s="11">
        <f>100*D52/D50</f>
        <v>3.2314022087526957</v>
      </c>
      <c r="H52" s="12"/>
      <c r="I52" s="12"/>
      <c r="J52" s="12"/>
      <c r="K52" s="12"/>
      <c r="L52" s="2">
        <f>[3]testrun_13ema_slope!A27</f>
        <v>520.80175999999994</v>
      </c>
      <c r="M52" s="2">
        <f>[3]testrun_13ema_slope!B27</f>
        <v>35.047849999999997</v>
      </c>
      <c r="N52" s="2">
        <f>[3]testrun_13ema_slope!C27</f>
        <v>-589.64890000000003</v>
      </c>
      <c r="O52" s="2">
        <f>[3]testrun_13ema_slope!D27</f>
        <v>471.00342000000001</v>
      </c>
      <c r="P52" s="2">
        <f>[3]testrun_13ema_slope!E27</f>
        <v>373.64697000000001</v>
      </c>
      <c r="Q52" s="2">
        <f>[3]testrun_13ema_slope!F27</f>
        <v>-243.30957000000001</v>
      </c>
      <c r="R52" s="2">
        <f>[3]testrun_13ema_slope!G27</f>
        <v>833.64013999999997</v>
      </c>
      <c r="S52" s="2">
        <f>[3]testrun_13ema_slope!H27</f>
        <v>1445.7969000000001</v>
      </c>
      <c r="T52" s="2">
        <f>[3]testrun_13ema_slope!I27</f>
        <v>-1597.0449000000001</v>
      </c>
    </row>
    <row r="53" spans="1:20" x14ac:dyDescent="0.3">
      <c r="A53" t="s">
        <v>23</v>
      </c>
      <c r="B53" s="1" t="s">
        <v>3</v>
      </c>
      <c r="C53" t="s">
        <v>5</v>
      </c>
      <c r="D53" s="2">
        <f t="shared" si="0"/>
        <v>16808.156300000002</v>
      </c>
      <c r="E53">
        <f>COUNT(L55:U55)</f>
        <v>9</v>
      </c>
      <c r="F53" s="6">
        <f>COUNTIF(L55:U55,"&gt;0")</f>
        <v>4</v>
      </c>
      <c r="G53" s="11">
        <f>100 *F53/E53</f>
        <v>44.444444444444443</v>
      </c>
      <c r="H53" s="12"/>
      <c r="I53" s="12"/>
      <c r="J53" s="12"/>
      <c r="K53" s="12"/>
      <c r="L53" s="2">
        <f>[3]testrun_13ema_slope!A31</f>
        <v>1067.2494999999999</v>
      </c>
      <c r="M53" s="2">
        <f>[3]testrun_13ema_slope!B31</f>
        <v>1158.0508</v>
      </c>
      <c r="N53" s="2">
        <f>[3]testrun_13ema_slope!C31</f>
        <v>1255.001</v>
      </c>
      <c r="O53" s="2">
        <f>[3]testrun_13ema_slope!D31</f>
        <v>2414.5005000000001</v>
      </c>
      <c r="P53" s="2">
        <f>[3]testrun_13ema_slope!E31</f>
        <v>1660.0527</v>
      </c>
      <c r="Q53" s="2">
        <f>[3]testrun_13ema_slope!F31</f>
        <v>1930.25</v>
      </c>
      <c r="R53" s="2">
        <f>[3]testrun_13ema_slope!G31</f>
        <v>1836.1006</v>
      </c>
      <c r="S53" s="2">
        <f>[3]testrun_13ema_slope!H31</f>
        <v>3264.1493999999998</v>
      </c>
      <c r="T53" s="2">
        <f>[3]testrun_13ema_slope!I31</f>
        <v>2222.8018000000002</v>
      </c>
    </row>
    <row r="54" spans="1:20" x14ac:dyDescent="0.3">
      <c r="A54" t="s">
        <v>23</v>
      </c>
      <c r="B54" s="1" t="s">
        <v>3</v>
      </c>
      <c r="C54" t="s">
        <v>6</v>
      </c>
      <c r="D54" s="2">
        <f t="shared" si="0"/>
        <v>-14073.3487</v>
      </c>
      <c r="F54" s="6"/>
      <c r="G54" s="12"/>
      <c r="H54" s="12"/>
      <c r="I54" s="12"/>
      <c r="J54" s="12"/>
      <c r="K54" s="12"/>
      <c r="L54" s="2">
        <f>[3]testrun_13ema_slope!A32</f>
        <v>-2108.7489999999998</v>
      </c>
      <c r="M54" s="2">
        <f>[3]testrun_13ema_slope!B32</f>
        <v>-1401.9512</v>
      </c>
      <c r="N54" s="2">
        <f>[3]testrun_13ema_slope!C32</f>
        <v>-1363.8988999999999</v>
      </c>
      <c r="O54" s="2">
        <f>[3]testrun_13ema_slope!D32</f>
        <v>-844.7002</v>
      </c>
      <c r="P54" s="2">
        <f>[3]testrun_13ema_slope!E32</f>
        <v>-2475.6977999999999</v>
      </c>
      <c r="Q54" s="2">
        <f>[3]testrun_13ema_slope!F32</f>
        <v>-1987.1006</v>
      </c>
      <c r="R54" s="2">
        <f>[3]testrun_13ema_slope!G32</f>
        <v>-502.64940000000001</v>
      </c>
      <c r="S54" s="2">
        <f>[3]testrun_13ema_slope!H32</f>
        <v>-1332.8496</v>
      </c>
      <c r="T54" s="2">
        <f>[3]testrun_13ema_slope!I32</f>
        <v>-2055.752</v>
      </c>
    </row>
    <row r="55" spans="1:20" x14ac:dyDescent="0.3">
      <c r="A55" t="s">
        <v>23</v>
      </c>
      <c r="B55" s="1" t="s">
        <v>3</v>
      </c>
      <c r="C55" t="s">
        <v>7</v>
      </c>
      <c r="D55" s="2">
        <f t="shared" si="0"/>
        <v>2734.8076739999997</v>
      </c>
      <c r="G55" s="11">
        <f>100*D55/D53</f>
        <v>16.270717770514779</v>
      </c>
      <c r="H55" s="12"/>
      <c r="I55" s="12"/>
      <c r="J55" s="12"/>
      <c r="K55" s="12"/>
      <c r="L55" s="2">
        <f>[3]testrun_13ema_slope!A33</f>
        <v>-1041.4994999999999</v>
      </c>
      <c r="M55" s="2">
        <f>[3]testrun_13ema_slope!B33</f>
        <v>-243.90038999999999</v>
      </c>
      <c r="N55" s="2">
        <f>[3]testrun_13ema_slope!C33</f>
        <v>-108.89794999999999</v>
      </c>
      <c r="O55" s="2">
        <f>[3]testrun_13ema_slope!D33</f>
        <v>1569.8003000000001</v>
      </c>
      <c r="P55" s="2">
        <f>[3]testrun_13ema_slope!E33</f>
        <v>-815.64499999999998</v>
      </c>
      <c r="Q55" s="2">
        <f>[3]testrun_13ema_slope!F33</f>
        <v>-56.850586</v>
      </c>
      <c r="R55" s="2">
        <f>[3]testrun_13ema_slope!G33</f>
        <v>1333.4512</v>
      </c>
      <c r="S55" s="2">
        <f>[3]testrun_13ema_slope!H33</f>
        <v>1931.2998</v>
      </c>
      <c r="T55" s="2">
        <f>[3]testrun_13ema_slope!I33</f>
        <v>167.0498</v>
      </c>
    </row>
    <row r="56" spans="1:20" x14ac:dyDescent="0.3">
      <c r="A56" t="s">
        <v>16</v>
      </c>
      <c r="B56" t="s">
        <v>36</v>
      </c>
      <c r="C56" t="s">
        <v>5</v>
      </c>
      <c r="D56" s="2">
        <f t="shared" si="0"/>
        <v>119773.53</v>
      </c>
      <c r="E56">
        <f>COUNT(L58:U58)</f>
        <v>9</v>
      </c>
      <c r="F56" s="6">
        <f>COUNTIF(L58:U58,"&gt;0")</f>
        <v>8</v>
      </c>
      <c r="G56" s="11">
        <f>100 *F56/E56</f>
        <v>88.888888888888886</v>
      </c>
      <c r="H56" s="12">
        <f>SUM(E56:E73)</f>
        <v>54</v>
      </c>
      <c r="I56" s="12">
        <f>SUM(F56:F73)</f>
        <v>45</v>
      </c>
      <c r="J56" s="12"/>
      <c r="K56" s="13">
        <f>100 *I56/H56</f>
        <v>83.333333333333329</v>
      </c>
      <c r="L56" s="2">
        <f>[4]testrun_5x13crossover_SL5!A1</f>
        <v>12752.299000000001</v>
      </c>
      <c r="M56" s="2">
        <f>[4]testrun_5x13crossover_SL5!B1</f>
        <v>9379.1</v>
      </c>
      <c r="N56" s="2">
        <f>[4]testrun_5x13crossover_SL5!C1</f>
        <v>12381.999</v>
      </c>
      <c r="O56" s="2">
        <f>[4]testrun_5x13crossover_SL5!D1</f>
        <v>12725.341</v>
      </c>
      <c r="P56" s="2">
        <f>[4]testrun_5x13crossover_SL5!E1</f>
        <v>14143.548000000001</v>
      </c>
      <c r="Q56" s="2">
        <f>[4]testrun_5x13crossover_SL5!F1</f>
        <v>14604.235000000001</v>
      </c>
      <c r="R56" s="2">
        <f>[4]testrun_5x13crossover_SL5!G1</f>
        <v>8630.8909999999996</v>
      </c>
      <c r="S56" s="2">
        <f>[4]testrun_5x13crossover_SL5!H1</f>
        <v>15744.057000000001</v>
      </c>
      <c r="T56" s="2">
        <f>[4]testrun_5x13crossover_SL5!I1</f>
        <v>19412.060000000001</v>
      </c>
    </row>
    <row r="57" spans="1:20" x14ac:dyDescent="0.3">
      <c r="A57" t="s">
        <v>16</v>
      </c>
      <c r="B57" t="s">
        <v>36</v>
      </c>
      <c r="C57" t="s">
        <v>6</v>
      </c>
      <c r="D57" s="2">
        <f t="shared" si="0"/>
        <v>-96806.5052</v>
      </c>
      <c r="F57" s="6"/>
      <c r="G57" s="12"/>
      <c r="H57" s="12"/>
      <c r="I57" s="12"/>
      <c r="J57" s="12"/>
      <c r="K57" s="12"/>
      <c r="L57" s="2">
        <f>[4]testrun_5x13crossover_SL5!A2</f>
        <v>-8957.4979999999996</v>
      </c>
      <c r="M57" s="2">
        <f>[4]testrun_5x13crossover_SL5!B2</f>
        <v>-6936.6562000000004</v>
      </c>
      <c r="N57" s="2">
        <f>[4]testrun_5x13crossover_SL5!C2</f>
        <v>-9630.0470000000005</v>
      </c>
      <c r="O57" s="2">
        <f>[4]testrun_5x13crossover_SL5!D2</f>
        <v>-10253.898999999999</v>
      </c>
      <c r="P57" s="2">
        <f>[4]testrun_5x13crossover_SL5!E2</f>
        <v>-11931.998</v>
      </c>
      <c r="Q57" s="2">
        <f>[4]testrun_5x13crossover_SL5!F2</f>
        <v>-12141.954</v>
      </c>
      <c r="R57" s="2">
        <f>[4]testrun_5x13crossover_SL5!G2</f>
        <v>-9399.2909999999993</v>
      </c>
      <c r="S57" s="2">
        <f>[4]testrun_5x13crossover_SL5!H2</f>
        <v>-12558.01</v>
      </c>
      <c r="T57" s="2">
        <f>[4]testrun_5x13crossover_SL5!I2</f>
        <v>-14997.152</v>
      </c>
    </row>
    <row r="58" spans="1:20" x14ac:dyDescent="0.3">
      <c r="A58" t="s">
        <v>16</v>
      </c>
      <c r="B58" t="s">
        <v>36</v>
      </c>
      <c r="C58" t="s">
        <v>7</v>
      </c>
      <c r="D58" s="2">
        <f t="shared" si="0"/>
        <v>22967.0232</v>
      </c>
      <c r="G58" s="11">
        <f>100*D58/D56</f>
        <v>19.175374725951549</v>
      </c>
      <c r="H58" s="12"/>
      <c r="I58" s="12"/>
      <c r="J58" s="12"/>
      <c r="K58" s="12"/>
      <c r="L58" s="2">
        <f>[4]testrun_5x13crossover_SL5!A3</f>
        <v>3794.8008</v>
      </c>
      <c r="M58" s="2">
        <f>[4]testrun_5x13crossover_SL5!B3</f>
        <v>2442.4434000000001</v>
      </c>
      <c r="N58" s="2">
        <f>[4]testrun_5x13crossover_SL5!C3</f>
        <v>2751.9521</v>
      </c>
      <c r="O58" s="2">
        <f>[4]testrun_5x13crossover_SL5!D3</f>
        <v>2471.4414000000002</v>
      </c>
      <c r="P58" s="2">
        <f>[4]testrun_5x13crossover_SL5!E3</f>
        <v>2211.5497999999998</v>
      </c>
      <c r="Q58" s="2">
        <f>[4]testrun_5x13crossover_SL5!F3</f>
        <v>2462.2811999999999</v>
      </c>
      <c r="R58" s="2">
        <f>[4]testrun_5x13crossover_SL5!G3</f>
        <v>-768.40039999999999</v>
      </c>
      <c r="S58" s="2">
        <f>[4]testrun_5x13crossover_SL5!H3</f>
        <v>3186.0468999999998</v>
      </c>
      <c r="T58" s="2">
        <f>[4]testrun_5x13crossover_SL5!I3</f>
        <v>4414.9080000000004</v>
      </c>
    </row>
    <row r="59" spans="1:20" x14ac:dyDescent="0.3">
      <c r="A59" t="s">
        <v>16</v>
      </c>
      <c r="B59" s="1" t="s">
        <v>0</v>
      </c>
      <c r="C59" t="s">
        <v>5</v>
      </c>
      <c r="D59" s="2">
        <f t="shared" si="0"/>
        <v>82738.804499999998</v>
      </c>
      <c r="E59">
        <f>COUNT(L61:U61)</f>
        <v>9</v>
      </c>
      <c r="F59" s="6">
        <f>COUNTIF(L61:U61,"&gt;0")</f>
        <v>9</v>
      </c>
      <c r="G59" s="11">
        <f>100 *F59/E59</f>
        <v>100</v>
      </c>
      <c r="H59" s="12"/>
      <c r="I59" s="12"/>
      <c r="J59" s="13">
        <f>SUM(D56,D59,D62,D65,D68,D71)</f>
        <v>308180.39510000002</v>
      </c>
      <c r="K59" s="11"/>
      <c r="L59" s="2">
        <f>[4]testrun_5x13crossover_SL5!A7</f>
        <v>7245.8530000000001</v>
      </c>
      <c r="M59" s="2">
        <f>[4]testrun_5x13crossover_SL5!B7</f>
        <v>6275.951</v>
      </c>
      <c r="N59" s="2">
        <f>[4]testrun_5x13crossover_SL5!C7</f>
        <v>8407.3449999999993</v>
      </c>
      <c r="O59" s="2">
        <f>[4]testrun_5x13crossover_SL5!D7</f>
        <v>9996.0020000000004</v>
      </c>
      <c r="P59" s="2">
        <f>[4]testrun_5x13crossover_SL5!E7</f>
        <v>9438.2540000000008</v>
      </c>
      <c r="Q59" s="2">
        <f>[4]testrun_5x13crossover_SL5!F7</f>
        <v>7627.8945000000003</v>
      </c>
      <c r="R59" s="2">
        <f>[4]testrun_5x13crossover_SL5!G7</f>
        <v>9096.9040000000005</v>
      </c>
      <c r="S59" s="2">
        <f>[4]testrun_5x13crossover_SL5!H7</f>
        <v>10303.947</v>
      </c>
      <c r="T59" s="2">
        <f>[4]testrun_5x13crossover_SL5!I7</f>
        <v>14346.654</v>
      </c>
    </row>
    <row r="60" spans="1:20" x14ac:dyDescent="0.3">
      <c r="A60" t="s">
        <v>16</v>
      </c>
      <c r="B60" s="1" t="s">
        <v>0</v>
      </c>
      <c r="C60" t="s">
        <v>6</v>
      </c>
      <c r="D60" s="2">
        <f t="shared" si="0"/>
        <v>-53069.742400000003</v>
      </c>
      <c r="F60" s="6"/>
      <c r="G60" s="12"/>
      <c r="H60" s="12"/>
      <c r="I60" s="12"/>
      <c r="J60" s="13">
        <f>SUM(D57,D60,D63,D66,D69,D72)</f>
        <v>-233659.52704000002</v>
      </c>
      <c r="K60" s="12"/>
      <c r="L60" s="2">
        <f>[4]testrun_5x13crossover_SL5!A8</f>
        <v>-4350.701</v>
      </c>
      <c r="M60" s="2">
        <f>[4]testrun_5x13crossover_SL5!B8</f>
        <v>-4604.9480000000003</v>
      </c>
      <c r="N60" s="2">
        <f>[4]testrun_5x13crossover_SL5!C8</f>
        <v>-4657.3</v>
      </c>
      <c r="O60" s="2">
        <f>[4]testrun_5x13crossover_SL5!D8</f>
        <v>-6459.4930000000004</v>
      </c>
      <c r="P60" s="2">
        <f>[4]testrun_5x13crossover_SL5!E8</f>
        <v>-7560.799</v>
      </c>
      <c r="Q60" s="2">
        <f>[4]testrun_5x13crossover_SL5!F8</f>
        <v>-6219.3994000000002</v>
      </c>
      <c r="R60" s="2">
        <f>[4]testrun_5x13crossover_SL5!G8</f>
        <v>-4598.299</v>
      </c>
      <c r="S60" s="2">
        <f>[4]testrun_5x13crossover_SL5!H8</f>
        <v>-5031.951</v>
      </c>
      <c r="T60" s="2">
        <f>[4]testrun_5x13crossover_SL5!I8</f>
        <v>-9586.8520000000008</v>
      </c>
    </row>
    <row r="61" spans="1:20" x14ac:dyDescent="0.3">
      <c r="A61" t="s">
        <v>16</v>
      </c>
      <c r="B61" s="1" t="s">
        <v>0</v>
      </c>
      <c r="C61" t="s">
        <v>7</v>
      </c>
      <c r="D61" s="2">
        <f t="shared" si="0"/>
        <v>29669.062999999998</v>
      </c>
      <c r="G61" s="11">
        <f>100*D61/D59</f>
        <v>35.858704001457987</v>
      </c>
      <c r="H61" s="12"/>
      <c r="I61" s="12"/>
      <c r="J61" s="13">
        <f>SUM(D58,D61,D64,D67,D70,D73)</f>
        <v>74520.867922999998</v>
      </c>
      <c r="K61" s="11">
        <f>100*J61/J59</f>
        <v>24.180924259902731</v>
      </c>
      <c r="L61" s="2">
        <f>[4]testrun_5x13crossover_SL5!A9</f>
        <v>2895.1518999999998</v>
      </c>
      <c r="M61" s="2">
        <f>[4]testrun_5x13crossover_SL5!B9</f>
        <v>1671.0029</v>
      </c>
      <c r="N61" s="2">
        <f>[4]testrun_5x13crossover_SL5!C9</f>
        <v>3750.0450000000001</v>
      </c>
      <c r="O61" s="2">
        <f>[4]testrun_5x13crossover_SL5!D9</f>
        <v>3536.5088000000001</v>
      </c>
      <c r="P61" s="2">
        <f>[4]testrun_5x13crossover_SL5!E9</f>
        <v>1877.4550999999999</v>
      </c>
      <c r="Q61" s="2">
        <f>[4]testrun_5x13crossover_SL5!F9</f>
        <v>1408.4951000000001</v>
      </c>
      <c r="R61" s="2">
        <f>[4]testrun_5x13crossover_SL5!G9</f>
        <v>4498.6054999999997</v>
      </c>
      <c r="S61" s="2">
        <f>[4]testrun_5x13crossover_SL5!H9</f>
        <v>5271.9960000000001</v>
      </c>
      <c r="T61" s="2">
        <f>[4]testrun_5x13crossover_SL5!I9</f>
        <v>4759.8027000000002</v>
      </c>
    </row>
    <row r="62" spans="1:20" x14ac:dyDescent="0.3">
      <c r="A62" t="s">
        <v>16</v>
      </c>
      <c r="B62" s="1" t="s">
        <v>1</v>
      </c>
      <c r="C62" t="s">
        <v>5</v>
      </c>
      <c r="D62" s="2">
        <f t="shared" si="0"/>
        <v>29791.246899999998</v>
      </c>
      <c r="E62">
        <f>COUNT(L64:U64)</f>
        <v>9</v>
      </c>
      <c r="F62" s="6">
        <f>COUNTIF(L64:U64,"&gt;0")</f>
        <v>5</v>
      </c>
      <c r="G62" s="11">
        <f>100 *F62/E62</f>
        <v>55.555555555555557</v>
      </c>
      <c r="H62" s="12"/>
      <c r="I62" s="12"/>
      <c r="J62" s="12"/>
      <c r="K62" s="12"/>
      <c r="L62" s="2">
        <f>[4]testrun_5x13crossover_SL5!A13</f>
        <v>2799.9989999999998</v>
      </c>
      <c r="M62" s="2">
        <f>[4]testrun_5x13crossover_SL5!B13</f>
        <v>3203.5996</v>
      </c>
      <c r="N62" s="2">
        <f>[4]testrun_5x13crossover_SL5!C13</f>
        <v>2723.9989999999998</v>
      </c>
      <c r="O62" s="2">
        <f>[4]testrun_5x13crossover_SL5!D13</f>
        <v>3507.1016</v>
      </c>
      <c r="P62" s="2">
        <f>[4]testrun_5x13crossover_SL5!E13</f>
        <v>2977.6514000000002</v>
      </c>
      <c r="Q62" s="2">
        <f>[4]testrun_5x13crossover_SL5!F13</f>
        <v>4883.8477000000003</v>
      </c>
      <c r="R62" s="2">
        <f>[4]testrun_5x13crossover_SL5!G13</f>
        <v>2099.4004</v>
      </c>
      <c r="S62" s="2">
        <f>[4]testrun_5x13crossover_SL5!H13</f>
        <v>5475.4489999999996</v>
      </c>
      <c r="T62" s="2">
        <f>[4]testrun_5x13crossover_SL5!I13</f>
        <v>2120.1992</v>
      </c>
    </row>
    <row r="63" spans="1:20" x14ac:dyDescent="0.3">
      <c r="A63" t="s">
        <v>16</v>
      </c>
      <c r="B63" s="1" t="s">
        <v>1</v>
      </c>
      <c r="C63" t="s">
        <v>6</v>
      </c>
      <c r="D63" s="2">
        <f t="shared" si="0"/>
        <v>-26273.988400000002</v>
      </c>
      <c r="F63" s="6"/>
      <c r="G63" s="12"/>
      <c r="H63" s="12"/>
      <c r="I63" s="12"/>
      <c r="J63" s="12"/>
      <c r="K63" s="12"/>
      <c r="L63" s="2">
        <f>[4]testrun_5x13crossover_SL5!A14</f>
        <v>-3727.7510000000002</v>
      </c>
      <c r="M63" s="2">
        <f>[4]testrun_5x13crossover_SL5!B14</f>
        <v>-2175.0996</v>
      </c>
      <c r="N63" s="2">
        <f>[4]testrun_5x13crossover_SL5!C14</f>
        <v>-2692.6504</v>
      </c>
      <c r="O63" s="2">
        <f>[4]testrun_5x13crossover_SL5!D14</f>
        <v>-2643.7997999999998</v>
      </c>
      <c r="P63" s="2">
        <f>[4]testrun_5x13crossover_SL5!E14</f>
        <v>-3680.9492</v>
      </c>
      <c r="Q63" s="2">
        <f>[4]testrun_5x13crossover_SL5!F14</f>
        <v>-2471.9472999999998</v>
      </c>
      <c r="R63" s="2">
        <f>[4]testrun_5x13crossover_SL5!G14</f>
        <v>-2183.1934000000001</v>
      </c>
      <c r="S63" s="2">
        <f>[4]testrun_5x13crossover_SL5!H14</f>
        <v>-1791.4473</v>
      </c>
      <c r="T63" s="2">
        <f>[4]testrun_5x13crossover_SL5!I14</f>
        <v>-4907.1504000000004</v>
      </c>
    </row>
    <row r="64" spans="1:20" x14ac:dyDescent="0.3">
      <c r="A64" t="s">
        <v>16</v>
      </c>
      <c r="B64" s="1" t="s">
        <v>1</v>
      </c>
      <c r="C64" t="s">
        <v>7</v>
      </c>
      <c r="D64" s="2">
        <f t="shared" si="0"/>
        <v>3517.2588229999997</v>
      </c>
      <c r="G64" s="11">
        <f>100*D64/D62</f>
        <v>11.80634981411268</v>
      </c>
      <c r="H64" s="12"/>
      <c r="I64" s="12"/>
      <c r="J64" s="12"/>
      <c r="K64" s="12"/>
      <c r="L64" s="2">
        <f>[4]testrun_5x13crossover_SL5!A15</f>
        <v>-927.75194999999997</v>
      </c>
      <c r="M64" s="2">
        <f>[4]testrun_5x13crossover_SL5!B15</f>
        <v>1028.5</v>
      </c>
      <c r="N64" s="2">
        <f>[4]testrun_5x13crossover_SL5!C15</f>
        <v>31.348633</v>
      </c>
      <c r="O64" s="2">
        <f>[4]testrun_5x13crossover_SL5!D15</f>
        <v>863.30175999999994</v>
      </c>
      <c r="P64" s="2">
        <f>[4]testrun_5x13crossover_SL5!E15</f>
        <v>-703.29785000000004</v>
      </c>
      <c r="Q64" s="2">
        <f>[4]testrun_5x13crossover_SL5!F15</f>
        <v>2411.9004</v>
      </c>
      <c r="R64" s="2">
        <f>[4]testrun_5x13crossover_SL5!G15</f>
        <v>-83.792969999999997</v>
      </c>
      <c r="S64" s="2">
        <f>[4]testrun_5x13crossover_SL5!H15</f>
        <v>3684.002</v>
      </c>
      <c r="T64" s="2">
        <f>[4]testrun_5x13crossover_SL5!I15</f>
        <v>-2786.9512</v>
      </c>
    </row>
    <row r="65" spans="1:20" x14ac:dyDescent="0.3">
      <c r="A65" t="s">
        <v>16</v>
      </c>
      <c r="B65" s="1" t="s">
        <v>37</v>
      </c>
      <c r="C65" t="s">
        <v>5</v>
      </c>
      <c r="D65" s="2">
        <f t="shared" si="0"/>
        <v>38554.162899999996</v>
      </c>
      <c r="E65">
        <f>COUNT(L67:U67)</f>
        <v>9</v>
      </c>
      <c r="F65" s="6">
        <f>COUNTIF(L67:U67,"&gt;0")</f>
        <v>8</v>
      </c>
      <c r="G65" s="11">
        <f>100 *F65/E65</f>
        <v>88.888888888888886</v>
      </c>
      <c r="H65" s="12"/>
      <c r="I65" s="12"/>
      <c r="J65" s="12"/>
      <c r="K65" s="12"/>
      <c r="L65" s="2">
        <f>[4]testrun_5x13crossover_SL5!A19</f>
        <v>5223.3495999999996</v>
      </c>
      <c r="M65" s="2">
        <f>[4]testrun_5x13crossover_SL5!B19</f>
        <v>3039.5493000000001</v>
      </c>
      <c r="N65" s="2">
        <f>[4]testrun_5x13crossover_SL5!C19</f>
        <v>3616.9492</v>
      </c>
      <c r="O65" s="2">
        <f>[4]testrun_5x13crossover_SL5!D19</f>
        <v>3979.6558</v>
      </c>
      <c r="P65" s="2">
        <f>[4]testrun_5x13crossover_SL5!E19</f>
        <v>4652.0010000000002</v>
      </c>
      <c r="Q65" s="2">
        <f>[4]testrun_5x13crossover_SL5!F19</f>
        <v>4415.05</v>
      </c>
      <c r="R65" s="2">
        <f>[4]testrun_5x13crossover_SL5!G19</f>
        <v>3392.1509999999998</v>
      </c>
      <c r="S65" s="2">
        <f>[4]testrun_5x13crossover_SL5!H19</f>
        <v>5365.2</v>
      </c>
      <c r="T65" s="2">
        <f>[4]testrun_5x13crossover_SL5!I19</f>
        <v>4870.2569999999996</v>
      </c>
    </row>
    <row r="66" spans="1:20" x14ac:dyDescent="0.3">
      <c r="A66" t="s">
        <v>16</v>
      </c>
      <c r="B66" s="1" t="s">
        <v>37</v>
      </c>
      <c r="C66" t="s">
        <v>6</v>
      </c>
      <c r="D66" s="2">
        <f t="shared" si="0"/>
        <v>-31815.995299999999</v>
      </c>
      <c r="F66" s="6"/>
      <c r="G66" s="12"/>
      <c r="H66" s="12"/>
      <c r="I66" s="12"/>
      <c r="J66" s="12"/>
      <c r="K66" s="12"/>
      <c r="L66" s="2">
        <f>[4]testrun_5x13crossover_SL5!A20</f>
        <v>-3669.9569999999999</v>
      </c>
      <c r="M66" s="2">
        <f>[4]testrun_5x13crossover_SL5!B20</f>
        <v>-2732.8018000000002</v>
      </c>
      <c r="N66" s="2">
        <f>[4]testrun_5x13crossover_SL5!C20</f>
        <v>-3002.2469999999998</v>
      </c>
      <c r="O66" s="2">
        <f>[4]testrun_5x13crossover_SL5!D20</f>
        <v>-3164.2997999999998</v>
      </c>
      <c r="P66" s="2">
        <f>[4]testrun_5x13crossover_SL5!E20</f>
        <v>-3362.1484</v>
      </c>
      <c r="Q66" s="2">
        <f>[4]testrun_5x13crossover_SL5!F20</f>
        <v>-3903.8580000000002</v>
      </c>
      <c r="R66" s="2">
        <f>[4]testrun_5x13crossover_SL5!G20</f>
        <v>-3575.0034000000001</v>
      </c>
      <c r="S66" s="2">
        <f>[4]testrun_5x13crossover_SL5!H20</f>
        <v>-4347.6319999999996</v>
      </c>
      <c r="T66" s="2">
        <f>[4]testrun_5x13crossover_SL5!I20</f>
        <v>-4058.0479</v>
      </c>
    </row>
    <row r="67" spans="1:20" x14ac:dyDescent="0.3">
      <c r="A67" t="s">
        <v>16</v>
      </c>
      <c r="B67" s="1" t="s">
        <v>37</v>
      </c>
      <c r="C67" t="s">
        <v>7</v>
      </c>
      <c r="D67" s="2">
        <f t="shared" si="0"/>
        <v>6738.1674899999998</v>
      </c>
      <c r="G67" s="11">
        <f>100*D67/D65</f>
        <v>17.477146391369324</v>
      </c>
      <c r="H67" s="12"/>
      <c r="I67" s="12"/>
      <c r="J67" s="12"/>
      <c r="K67" s="12"/>
      <c r="L67" s="2">
        <f>[4]testrun_5x13crossover_SL5!A21</f>
        <v>1553.3925999999999</v>
      </c>
      <c r="M67" s="2">
        <f>[4]testrun_5x13crossover_SL5!B21</f>
        <v>306.74756000000002</v>
      </c>
      <c r="N67" s="2">
        <f>[4]testrun_5x13crossover_SL5!C21</f>
        <v>614.70214999999996</v>
      </c>
      <c r="O67" s="2">
        <f>[4]testrun_5x13crossover_SL5!D21</f>
        <v>815.35595999999998</v>
      </c>
      <c r="P67" s="2">
        <f>[4]testrun_5x13crossover_SL5!E21</f>
        <v>1289.8525</v>
      </c>
      <c r="Q67" s="2">
        <f>[4]testrun_5x13crossover_SL5!F21</f>
        <v>511.19189999999998</v>
      </c>
      <c r="R67" s="2">
        <f>[4]testrun_5x13crossover_SL5!G21</f>
        <v>-182.85254</v>
      </c>
      <c r="S67" s="2">
        <f>[4]testrun_5x13crossover_SL5!H21</f>
        <v>1017.56836</v>
      </c>
      <c r="T67" s="2">
        <f>[4]testrun_5x13crossover_SL5!I21</f>
        <v>812.20899999999995</v>
      </c>
    </row>
    <row r="68" spans="1:20" x14ac:dyDescent="0.3">
      <c r="A68" t="s">
        <v>16</v>
      </c>
      <c r="B68" s="1" t="s">
        <v>2</v>
      </c>
      <c r="C68" t="s">
        <v>5</v>
      </c>
      <c r="D68" s="2">
        <f t="shared" si="0"/>
        <v>26482.052199999998</v>
      </c>
      <c r="E68">
        <f>COUNT(L70:U70)</f>
        <v>9</v>
      </c>
      <c r="F68" s="6">
        <f>COUNTIF(L70:U70,"&gt;0")</f>
        <v>8</v>
      </c>
      <c r="G68" s="11">
        <f>100 *F68/E68</f>
        <v>88.888888888888886</v>
      </c>
      <c r="H68" s="12"/>
      <c r="I68" s="12"/>
      <c r="J68" s="12"/>
      <c r="K68" s="12"/>
      <c r="L68" s="2">
        <f>[4]testrun_5x13crossover_SL5!A25</f>
        <v>2270.9492</v>
      </c>
      <c r="M68" s="2">
        <f>[4]testrun_5x13crossover_SL5!B25</f>
        <v>1436.4512</v>
      </c>
      <c r="N68" s="2">
        <f>[4]testrun_5x13crossover_SL5!C25</f>
        <v>2537.5497999999998</v>
      </c>
      <c r="O68" s="2">
        <f>[4]testrun_5x13crossover_SL5!D25</f>
        <v>2337.5497999999998</v>
      </c>
      <c r="P68" s="2">
        <f>[4]testrun_5x13crossover_SL5!E25</f>
        <v>2665.0488</v>
      </c>
      <c r="Q68" s="2">
        <f>[4]testrun_5x13crossover_SL5!F25</f>
        <v>3797.6509999999998</v>
      </c>
      <c r="R68" s="2">
        <f>[4]testrun_5x13crossover_SL5!G25</f>
        <v>2358.2539999999999</v>
      </c>
      <c r="S68" s="2">
        <f>[4]testrun_5x13crossover_SL5!H25</f>
        <v>4495.8994000000002</v>
      </c>
      <c r="T68" s="2">
        <f>[4]testrun_5x13crossover_SL5!I25</f>
        <v>4582.6989999999996</v>
      </c>
    </row>
    <row r="69" spans="1:20" x14ac:dyDescent="0.3">
      <c r="A69" t="s">
        <v>16</v>
      </c>
      <c r="B69" s="1" t="s">
        <v>2</v>
      </c>
      <c r="C69" t="s">
        <v>6</v>
      </c>
      <c r="D69" s="2">
        <f t="shared" ref="D69:D132" si="1">SUM(L69:U69)</f>
        <v>-17324.7997</v>
      </c>
      <c r="F69" s="6"/>
      <c r="G69" s="12"/>
      <c r="H69" s="12"/>
      <c r="I69" s="12"/>
      <c r="J69" s="12"/>
      <c r="K69" s="12"/>
      <c r="L69" s="2">
        <f>[4]testrun_5x13crossover_SL5!A26</f>
        <v>-1973.2475999999999</v>
      </c>
      <c r="M69" s="2">
        <f>[4]testrun_5x13crossover_SL5!B26</f>
        <v>-1599.0977</v>
      </c>
      <c r="N69" s="2">
        <f>[4]testrun_5x13crossover_SL5!C26</f>
        <v>-1631.501</v>
      </c>
      <c r="O69" s="2">
        <f>[4]testrun_5x13crossover_SL5!D26</f>
        <v>-1365.0473999999999</v>
      </c>
      <c r="P69" s="2">
        <f>[4]testrun_5x13crossover_SL5!E26</f>
        <v>-2135.9517000000001</v>
      </c>
      <c r="Q69" s="2">
        <f>[4]testrun_5x13crossover_SL5!F26</f>
        <v>-2539.5050000000001</v>
      </c>
      <c r="R69" s="2">
        <f>[4]testrun_5x13crossover_SL5!G26</f>
        <v>-2000.5508</v>
      </c>
      <c r="S69" s="2">
        <f>[4]testrun_5x13crossover_SL5!H26</f>
        <v>-2159.6514000000002</v>
      </c>
      <c r="T69" s="2">
        <f>[4]testrun_5x13crossover_SL5!I26</f>
        <v>-1920.2471</v>
      </c>
    </row>
    <row r="70" spans="1:20" x14ac:dyDescent="0.3">
      <c r="A70" t="s">
        <v>16</v>
      </c>
      <c r="B70" s="1" t="s">
        <v>2</v>
      </c>
      <c r="C70" t="s">
        <v>7</v>
      </c>
      <c r="D70" s="2">
        <f t="shared" si="1"/>
        <v>9157.25281</v>
      </c>
      <c r="G70" s="11">
        <f>100*D70/D68</f>
        <v>34.579090550995893</v>
      </c>
      <c r="H70" s="12"/>
      <c r="I70" s="12"/>
      <c r="J70" s="12"/>
      <c r="K70" s="12"/>
      <c r="L70" s="2">
        <f>[4]testrun_5x13crossover_SL5!A27</f>
        <v>297.70166</v>
      </c>
      <c r="M70" s="2">
        <f>[4]testrun_5x13crossover_SL5!B27</f>
        <v>-162.64648</v>
      </c>
      <c r="N70" s="2">
        <f>[4]testrun_5x13crossover_SL5!C27</f>
        <v>906.04880000000003</v>
      </c>
      <c r="O70" s="2">
        <f>[4]testrun_5x13crossover_SL5!D27</f>
        <v>972.50243999999998</v>
      </c>
      <c r="P70" s="2">
        <f>[4]testrun_5x13crossover_SL5!E27</f>
        <v>529.09717000000001</v>
      </c>
      <c r="Q70" s="2">
        <f>[4]testrun_5x13crossover_SL5!F27</f>
        <v>1258.146</v>
      </c>
      <c r="R70" s="2">
        <f>[4]testrun_5x13crossover_SL5!G27</f>
        <v>357.70312000000001</v>
      </c>
      <c r="S70" s="2">
        <f>[4]testrun_5x13crossover_SL5!H27</f>
        <v>2336.248</v>
      </c>
      <c r="T70" s="2">
        <f>[4]testrun_5x13crossover_SL5!I27</f>
        <v>2662.4521</v>
      </c>
    </row>
    <row r="71" spans="1:20" x14ac:dyDescent="0.3">
      <c r="A71" t="s">
        <v>16</v>
      </c>
      <c r="B71" s="1" t="s">
        <v>3</v>
      </c>
      <c r="C71" t="s">
        <v>5</v>
      </c>
      <c r="D71" s="2">
        <f t="shared" si="1"/>
        <v>10840.598599999999</v>
      </c>
      <c r="E71">
        <f>COUNT(L73:U73)</f>
        <v>9</v>
      </c>
      <c r="F71" s="6">
        <f>COUNTIF(L73:U73,"&gt;0")</f>
        <v>7</v>
      </c>
      <c r="G71" s="11">
        <f>100 *F71/E71</f>
        <v>77.777777777777771</v>
      </c>
      <c r="H71" s="12"/>
      <c r="I71" s="12"/>
      <c r="J71" s="12"/>
      <c r="K71" s="12"/>
      <c r="L71" s="2">
        <f>[4]testrun_5x13crossover_SL5!A31</f>
        <v>1617</v>
      </c>
      <c r="M71" s="2">
        <f>[4]testrun_5x13crossover_SL5!B31</f>
        <v>967.64890000000003</v>
      </c>
      <c r="N71" s="2">
        <f>[4]testrun_5x13crossover_SL5!C31</f>
        <v>1363</v>
      </c>
      <c r="O71" s="2">
        <f>[4]testrun_5x13crossover_SL5!D31</f>
        <v>1574.4492</v>
      </c>
      <c r="P71" s="2">
        <f>[4]testrun_5x13crossover_SL5!E31</f>
        <v>1344.8998999999999</v>
      </c>
      <c r="Q71" s="2">
        <f>[4]testrun_5x13crossover_SL5!F31</f>
        <v>1503.3506</v>
      </c>
      <c r="R71" s="2">
        <f>[4]testrun_5x13crossover_SL5!G31</f>
        <v>695.69920000000002</v>
      </c>
      <c r="S71" s="2">
        <f>[4]testrun_5x13crossover_SL5!H31</f>
        <v>770.59960000000001</v>
      </c>
      <c r="T71" s="2">
        <f>[4]testrun_5x13crossover_SL5!I31</f>
        <v>1003.9512</v>
      </c>
    </row>
    <row r="72" spans="1:20" x14ac:dyDescent="0.3">
      <c r="A72" t="s">
        <v>16</v>
      </c>
      <c r="B72" s="1" t="s">
        <v>3</v>
      </c>
      <c r="C72" t="s">
        <v>6</v>
      </c>
      <c r="D72" s="2">
        <f t="shared" si="1"/>
        <v>-8368.4960399999982</v>
      </c>
      <c r="F72" s="6"/>
      <c r="G72" s="12"/>
      <c r="H72" s="12"/>
      <c r="I72" s="12"/>
      <c r="J72" s="12"/>
      <c r="K72" s="12"/>
      <c r="L72" s="2">
        <f>[4]testrun_5x13crossover_SL5!A32</f>
        <v>-1104.7992999999999</v>
      </c>
      <c r="M72" s="2">
        <f>[4]testrun_5x13crossover_SL5!B32</f>
        <v>-659.1001</v>
      </c>
      <c r="N72" s="2">
        <f>[4]testrun_5x13crossover_SL5!C32</f>
        <v>-814.8999</v>
      </c>
      <c r="O72" s="2">
        <f>[4]testrun_5x13crossover_SL5!D32</f>
        <v>-575.04930000000002</v>
      </c>
      <c r="P72" s="2">
        <f>[4]testrun_5x13crossover_SL5!E32</f>
        <v>-1451.8998999999999</v>
      </c>
      <c r="Q72" s="2">
        <f>[4]testrun_5x13crossover_SL5!F32</f>
        <v>-913.74950000000001</v>
      </c>
      <c r="R72" s="2">
        <f>[4]testrun_5x13crossover_SL5!G32</f>
        <v>-256.34960000000001</v>
      </c>
      <c r="S72" s="2">
        <f>[4]testrun_5x13crossover_SL5!H32</f>
        <v>-723.14844000000005</v>
      </c>
      <c r="T72" s="2">
        <f>[4]testrun_5x13crossover_SL5!I32</f>
        <v>-1869.5</v>
      </c>
    </row>
    <row r="73" spans="1:20" x14ac:dyDescent="0.3">
      <c r="A73" t="s">
        <v>16</v>
      </c>
      <c r="B73" s="1" t="s">
        <v>3</v>
      </c>
      <c r="C73" t="s">
        <v>7</v>
      </c>
      <c r="D73" s="2">
        <f t="shared" si="1"/>
        <v>2472.1025999999997</v>
      </c>
      <c r="G73" s="11">
        <f>100*D73/D71</f>
        <v>22.804115263524285</v>
      </c>
      <c r="H73" s="12"/>
      <c r="I73" s="12"/>
      <c r="J73" s="12"/>
      <c r="K73" s="12"/>
      <c r="L73" s="2">
        <f>[4]testrun_5x13crossover_SL5!A33</f>
        <v>512.20069999999998</v>
      </c>
      <c r="M73" s="2">
        <f>[4]testrun_5x13crossover_SL5!B33</f>
        <v>308.54883000000001</v>
      </c>
      <c r="N73" s="2">
        <f>[4]testrun_5x13crossover_SL5!C33</f>
        <v>548.1001</v>
      </c>
      <c r="O73" s="2">
        <f>[4]testrun_5x13crossover_SL5!D33</f>
        <v>999.3999</v>
      </c>
      <c r="P73" s="2">
        <f>[4]testrun_5x13crossover_SL5!E33</f>
        <v>-107</v>
      </c>
      <c r="Q73" s="2">
        <f>[4]testrun_5x13crossover_SL5!F33</f>
        <v>589.60109999999997</v>
      </c>
      <c r="R73" s="2">
        <f>[4]testrun_5x13crossover_SL5!G33</f>
        <v>439.34960000000001</v>
      </c>
      <c r="S73" s="2">
        <f>[4]testrun_5x13crossover_SL5!H33</f>
        <v>47.451169999999998</v>
      </c>
      <c r="T73" s="2">
        <f>[4]testrun_5x13crossover_SL5!I33</f>
        <v>-865.54880000000003</v>
      </c>
    </row>
    <row r="74" spans="1:20" x14ac:dyDescent="0.3">
      <c r="A74" t="s">
        <v>17</v>
      </c>
      <c r="B74" t="s">
        <v>36</v>
      </c>
      <c r="C74" t="s">
        <v>5</v>
      </c>
      <c r="D74" s="2">
        <f t="shared" si="1"/>
        <v>160283.603</v>
      </c>
      <c r="E74">
        <f>COUNT(L76:U76)</f>
        <v>9</v>
      </c>
      <c r="F74" s="6">
        <f>COUNTIF(L76:U76,"&gt;0")</f>
        <v>9</v>
      </c>
      <c r="G74" s="11">
        <f>100 *F74/E74</f>
        <v>100</v>
      </c>
      <c r="H74" s="12">
        <f>SUM(E74:E91)</f>
        <v>54</v>
      </c>
      <c r="I74" s="12">
        <f>SUM(F74:F91)</f>
        <v>49</v>
      </c>
      <c r="J74" s="12"/>
      <c r="K74" s="13">
        <f>100 *I74/H74</f>
        <v>90.740740740740748</v>
      </c>
      <c r="L74" s="2">
        <f>[5]testrun_5x13crossover_SL13!A1</f>
        <v>15481.147999999999</v>
      </c>
      <c r="M74" s="2">
        <f>[5]testrun_5x13crossover_SL13!B1</f>
        <v>11708.805</v>
      </c>
      <c r="N74" s="2">
        <f>[5]testrun_5x13crossover_SL13!C1</f>
        <v>17770.098000000002</v>
      </c>
      <c r="O74" s="2">
        <f>[5]testrun_5x13crossover_SL13!D1</f>
        <v>14806.056</v>
      </c>
      <c r="P74" s="2">
        <f>[5]testrun_5x13crossover_SL13!E1</f>
        <v>18819.041000000001</v>
      </c>
      <c r="Q74" s="2">
        <f>[5]testrun_5x13crossover_SL13!F1</f>
        <v>19169.504000000001</v>
      </c>
      <c r="R74" s="2">
        <f>[5]testrun_5x13crossover_SL13!G1</f>
        <v>11807.299000000001</v>
      </c>
      <c r="S74" s="2">
        <f>[5]testrun_5x13crossover_SL13!H1</f>
        <v>23419.002</v>
      </c>
      <c r="T74" s="2">
        <f>[5]testrun_5x13crossover_SL13!I1</f>
        <v>27302.65</v>
      </c>
    </row>
    <row r="75" spans="1:20" x14ac:dyDescent="0.3">
      <c r="A75" t="s">
        <v>17</v>
      </c>
      <c r="B75" t="s">
        <v>36</v>
      </c>
      <c r="C75" t="s">
        <v>6</v>
      </c>
      <c r="D75" s="2">
        <f t="shared" si="1"/>
        <v>-120148.49900000001</v>
      </c>
      <c r="F75" s="6"/>
      <c r="G75" s="12"/>
      <c r="H75" s="12"/>
      <c r="I75" s="12"/>
      <c r="J75" s="12"/>
      <c r="K75" s="12"/>
      <c r="L75" s="2">
        <f>[5]testrun_5x13crossover_SL13!A2</f>
        <v>-11216.453</v>
      </c>
      <c r="M75" s="2">
        <f>[5]testrun_5x13crossover_SL13!B2</f>
        <v>-8516.7530000000006</v>
      </c>
      <c r="N75" s="2">
        <f>[5]testrun_5x13crossover_SL13!C2</f>
        <v>-11635.642</v>
      </c>
      <c r="O75" s="2">
        <f>[5]testrun_5x13crossover_SL13!D2</f>
        <v>-12194.791999999999</v>
      </c>
      <c r="P75" s="2">
        <f>[5]testrun_5x13crossover_SL13!E2</f>
        <v>-14227.946</v>
      </c>
      <c r="Q75" s="2">
        <f>[5]testrun_5x13crossover_SL13!F2</f>
        <v>-16256.825000000001</v>
      </c>
      <c r="R75" s="2">
        <f>[5]testrun_5x13crossover_SL13!G2</f>
        <v>-11472.588</v>
      </c>
      <c r="S75" s="2">
        <f>[5]testrun_5x13crossover_SL13!H2</f>
        <v>-15257.055</v>
      </c>
      <c r="T75" s="2">
        <f>[5]testrun_5x13crossover_SL13!I2</f>
        <v>-19370.445</v>
      </c>
    </row>
    <row r="76" spans="1:20" x14ac:dyDescent="0.3">
      <c r="A76" t="s">
        <v>17</v>
      </c>
      <c r="B76" t="s">
        <v>36</v>
      </c>
      <c r="C76" t="s">
        <v>7</v>
      </c>
      <c r="D76" s="2">
        <f t="shared" si="1"/>
        <v>40135.104139999996</v>
      </c>
      <c r="G76" s="11">
        <f>100*D76/D74</f>
        <v>25.040056118528852</v>
      </c>
      <c r="H76" s="12"/>
      <c r="I76" s="12"/>
      <c r="J76" s="12"/>
      <c r="K76" s="12"/>
      <c r="L76" s="2">
        <f>[5]testrun_5x13crossover_SL13!A3</f>
        <v>4264.6970000000001</v>
      </c>
      <c r="M76" s="2">
        <f>[5]testrun_5x13crossover_SL13!B3</f>
        <v>3192.0518000000002</v>
      </c>
      <c r="N76" s="2">
        <f>[5]testrun_5x13crossover_SL13!C3</f>
        <v>6134.4549999999999</v>
      </c>
      <c r="O76" s="2">
        <f>[5]testrun_5x13crossover_SL13!D3</f>
        <v>2611.2637</v>
      </c>
      <c r="P76" s="2">
        <f>[5]testrun_5x13crossover_SL13!E3</f>
        <v>4591.0956999999999</v>
      </c>
      <c r="Q76" s="2">
        <f>[5]testrun_5x13crossover_SL13!F3</f>
        <v>2912.6777000000002</v>
      </c>
      <c r="R76" s="2">
        <f>[5]testrun_5x13crossover_SL13!G3</f>
        <v>334.71093999999999</v>
      </c>
      <c r="S76" s="2">
        <f>[5]testrun_5x13crossover_SL13!H3</f>
        <v>8161.9472999999998</v>
      </c>
      <c r="T76" s="2">
        <f>[5]testrun_5x13crossover_SL13!I3</f>
        <v>7932.2049999999999</v>
      </c>
    </row>
    <row r="77" spans="1:20" x14ac:dyDescent="0.3">
      <c r="A77" t="s">
        <v>17</v>
      </c>
      <c r="B77" s="1" t="s">
        <v>0</v>
      </c>
      <c r="C77" t="s">
        <v>5</v>
      </c>
      <c r="D77" s="2">
        <f t="shared" si="1"/>
        <v>94371.322</v>
      </c>
      <c r="E77">
        <f>COUNT(L79:U79)</f>
        <v>9</v>
      </c>
      <c r="F77" s="6">
        <f>COUNTIF(L79:U79,"&gt;0")</f>
        <v>9</v>
      </c>
      <c r="G77" s="11">
        <f>100 *F77/E77</f>
        <v>100</v>
      </c>
      <c r="H77" s="12"/>
      <c r="I77" s="12"/>
      <c r="J77" s="13">
        <f>SUM(D74,D77,D80,D83,D86,D89)</f>
        <v>395467.33060000004</v>
      </c>
      <c r="K77" s="11"/>
      <c r="L77" s="2">
        <f>[5]testrun_5x13crossover_SL13!A7</f>
        <v>9150.5030000000006</v>
      </c>
      <c r="M77" s="2">
        <f>[5]testrun_5x13crossover_SL13!B7</f>
        <v>7106.9489999999996</v>
      </c>
      <c r="N77" s="2">
        <f>[5]testrun_5x13crossover_SL13!C7</f>
        <v>8483.8459999999995</v>
      </c>
      <c r="O77" s="2">
        <f>[5]testrun_5x13crossover_SL13!D7</f>
        <v>9858.402</v>
      </c>
      <c r="P77" s="2">
        <f>[5]testrun_5x13crossover_SL13!E7</f>
        <v>12174.463</v>
      </c>
      <c r="Q77" s="2">
        <f>[5]testrun_5x13crossover_SL13!F7</f>
        <v>8986.0959999999995</v>
      </c>
      <c r="R77" s="2">
        <f>[5]testrun_5x13crossover_SL13!G7</f>
        <v>10826.603999999999</v>
      </c>
      <c r="S77" s="2">
        <f>[5]testrun_5x13crossover_SL13!H7</f>
        <v>12275.455</v>
      </c>
      <c r="T77" s="2">
        <f>[5]testrun_5x13crossover_SL13!I7</f>
        <v>15509.004000000001</v>
      </c>
    </row>
    <row r="78" spans="1:20" x14ac:dyDescent="0.3">
      <c r="A78" t="s">
        <v>17</v>
      </c>
      <c r="B78" s="1" t="s">
        <v>0</v>
      </c>
      <c r="C78" t="s">
        <v>6</v>
      </c>
      <c r="D78" s="2">
        <f t="shared" si="1"/>
        <v>-69718.137699999992</v>
      </c>
      <c r="F78" s="6"/>
      <c r="G78" s="12"/>
      <c r="H78" s="12"/>
      <c r="I78" s="12"/>
      <c r="J78" s="13">
        <f>SUM(D75,D78,D81,D84,D87,D90)</f>
        <v>-294237.36070000002</v>
      </c>
      <c r="K78" s="12"/>
      <c r="L78" s="2">
        <f>[5]testrun_5x13crossover_SL13!A8</f>
        <v>-6164.4489999999996</v>
      </c>
      <c r="M78" s="2">
        <f>[5]testrun_5x13crossover_SL13!B8</f>
        <v>-5893.4960000000001</v>
      </c>
      <c r="N78" s="2">
        <f>[5]testrun_5x13crossover_SL13!C8</f>
        <v>-6603.6553000000004</v>
      </c>
      <c r="O78" s="2">
        <f>[5]testrun_5x13crossover_SL13!D8</f>
        <v>-7927.7430000000004</v>
      </c>
      <c r="P78" s="2">
        <f>[5]testrun_5x13crossover_SL13!E8</f>
        <v>-9702.2440000000006</v>
      </c>
      <c r="Q78" s="2">
        <f>[5]testrun_5x13crossover_SL13!F8</f>
        <v>-8596.6010000000006</v>
      </c>
      <c r="R78" s="2">
        <f>[5]testrun_5x13crossover_SL13!G8</f>
        <v>-6289.799</v>
      </c>
      <c r="S78" s="2">
        <f>[5]testrun_5x13crossover_SL13!H8</f>
        <v>-6809.6504000000004</v>
      </c>
      <c r="T78" s="2">
        <f>[5]testrun_5x13crossover_SL13!I8</f>
        <v>-11730.5</v>
      </c>
    </row>
    <row r="79" spans="1:20" x14ac:dyDescent="0.3">
      <c r="A79" t="s">
        <v>17</v>
      </c>
      <c r="B79" s="1" t="s">
        <v>0</v>
      </c>
      <c r="C79" t="s">
        <v>7</v>
      </c>
      <c r="D79" s="2">
        <f t="shared" si="1"/>
        <v>24653.183720000001</v>
      </c>
      <c r="G79" s="11">
        <f>100*D79/D77</f>
        <v>26.123596869820261</v>
      </c>
      <c r="H79" s="12"/>
      <c r="I79" s="12"/>
      <c r="J79" s="13">
        <f>SUM(D76,D79,D82,D85,D88,D91)</f>
        <v>101229.96926000001</v>
      </c>
      <c r="K79" s="11">
        <f>100*J79/J77</f>
        <v>25.597555455823535</v>
      </c>
      <c r="L79" s="2">
        <f>[5]testrun_5x13crossover_SL13!A9</f>
        <v>2986.0536999999999</v>
      </c>
      <c r="M79" s="2">
        <f>[5]testrun_5x13crossover_SL13!B9</f>
        <v>1213.4530999999999</v>
      </c>
      <c r="N79" s="2">
        <f>[5]testrun_5x13crossover_SL13!C9</f>
        <v>1880.1904</v>
      </c>
      <c r="O79" s="2">
        <f>[5]testrun_5x13crossover_SL13!D9</f>
        <v>1930.6592000000001</v>
      </c>
      <c r="P79" s="2">
        <f>[5]testrun_5x13crossover_SL13!E9</f>
        <v>2472.2188000000001</v>
      </c>
      <c r="Q79" s="2">
        <f>[5]testrun_5x13crossover_SL13!F9</f>
        <v>389.49511999999999</v>
      </c>
      <c r="R79" s="2">
        <f>[5]testrun_5x13crossover_SL13!G9</f>
        <v>4536.8046999999997</v>
      </c>
      <c r="S79" s="2">
        <f>[5]testrun_5x13crossover_SL13!H9</f>
        <v>5465.8046999999997</v>
      </c>
      <c r="T79" s="2">
        <f>[5]testrun_5x13crossover_SL13!I9</f>
        <v>3778.5039999999999</v>
      </c>
    </row>
    <row r="80" spans="1:20" x14ac:dyDescent="0.3">
      <c r="A80" t="s">
        <v>17</v>
      </c>
      <c r="B80" s="1" t="s">
        <v>1</v>
      </c>
      <c r="C80" t="s">
        <v>5</v>
      </c>
      <c r="D80" s="2">
        <f t="shared" si="1"/>
        <v>42994.648700000005</v>
      </c>
      <c r="E80">
        <f>COUNT(L82:U82)</f>
        <v>9</v>
      </c>
      <c r="F80" s="6">
        <f>COUNTIF(L82:U82,"&gt;0")</f>
        <v>7</v>
      </c>
      <c r="G80" s="11">
        <f>100 *F80/E80</f>
        <v>77.777777777777771</v>
      </c>
      <c r="H80" s="12"/>
      <c r="I80" s="12"/>
      <c r="J80" s="12"/>
      <c r="K80" s="12"/>
      <c r="L80" s="2">
        <f>[5]testrun_5x13crossover_SL13!A13</f>
        <v>3626</v>
      </c>
      <c r="M80" s="2">
        <f>[5]testrun_5x13crossover_SL13!B13</f>
        <v>4184.8495999999996</v>
      </c>
      <c r="N80" s="2">
        <f>[5]testrun_5x13crossover_SL13!C13</f>
        <v>5485.549</v>
      </c>
      <c r="O80" s="2">
        <f>[5]testrun_5x13crossover_SL13!D13</f>
        <v>5412.8486000000003</v>
      </c>
      <c r="P80" s="2">
        <f>[5]testrun_5x13crossover_SL13!E13</f>
        <v>2419.1484</v>
      </c>
      <c r="Q80" s="2">
        <f>[5]testrun_5x13crossover_SL13!F13</f>
        <v>6231.8037000000004</v>
      </c>
      <c r="R80" s="2">
        <f>[5]testrun_5x13crossover_SL13!G13</f>
        <v>3564.9004</v>
      </c>
      <c r="S80" s="2">
        <f>[5]testrun_5x13crossover_SL13!H13</f>
        <v>6027.7969999999996</v>
      </c>
      <c r="T80" s="2">
        <f>[5]testrun_5x13crossover_SL13!I13</f>
        <v>6041.7520000000004</v>
      </c>
    </row>
    <row r="81" spans="1:20" x14ac:dyDescent="0.3">
      <c r="A81" t="s">
        <v>17</v>
      </c>
      <c r="B81" s="1" t="s">
        <v>1</v>
      </c>
      <c r="C81" t="s">
        <v>6</v>
      </c>
      <c r="D81" s="2">
        <f t="shared" si="1"/>
        <v>-31432.435699999998</v>
      </c>
      <c r="F81" s="6"/>
      <c r="G81" s="12"/>
      <c r="H81" s="12"/>
      <c r="I81" s="12"/>
      <c r="J81" s="12"/>
      <c r="K81" s="12"/>
      <c r="L81" s="2">
        <f>[5]testrun_5x13crossover_SL13!A14</f>
        <v>-4007.0010000000002</v>
      </c>
      <c r="M81" s="2">
        <f>[5]testrun_5x13crossover_SL13!B14</f>
        <v>-3010.4481999999998</v>
      </c>
      <c r="N81" s="2">
        <f>[5]testrun_5x13crossover_SL13!C14</f>
        <v>-2970</v>
      </c>
      <c r="O81" s="2">
        <f>[5]testrun_5x13crossover_SL13!D14</f>
        <v>-3343.8496</v>
      </c>
      <c r="P81" s="2">
        <f>[5]testrun_5x13crossover_SL13!E14</f>
        <v>-5315.8964999999998</v>
      </c>
      <c r="Q81" s="2">
        <f>[5]testrun_5x13crossover_SL13!F14</f>
        <v>-3023.4472999999998</v>
      </c>
      <c r="R81" s="2">
        <f>[5]testrun_5x13crossover_SL13!G14</f>
        <v>-2285.5938000000001</v>
      </c>
      <c r="S81" s="2">
        <f>[5]testrun_5x13crossover_SL13!H14</f>
        <v>-2067.9472999999998</v>
      </c>
      <c r="T81" s="2">
        <f>[5]testrun_5x13crossover_SL13!I14</f>
        <v>-5408.2520000000004</v>
      </c>
    </row>
    <row r="82" spans="1:20" x14ac:dyDescent="0.3">
      <c r="A82" t="s">
        <v>17</v>
      </c>
      <c r="B82" s="1" t="s">
        <v>1</v>
      </c>
      <c r="C82" t="s">
        <v>7</v>
      </c>
      <c r="D82" s="2">
        <f t="shared" si="1"/>
        <v>11562.212820000001</v>
      </c>
      <c r="G82" s="11">
        <f>100*D82/D80</f>
        <v>26.892213727984245</v>
      </c>
      <c r="H82" s="12"/>
      <c r="I82" s="12"/>
      <c r="J82" s="12"/>
      <c r="K82" s="12"/>
      <c r="L82" s="2">
        <f>[5]testrun_5x13crossover_SL13!A15</f>
        <v>-381.00098000000003</v>
      </c>
      <c r="M82" s="2">
        <f>[5]testrun_5x13crossover_SL13!B15</f>
        <v>1174.4014</v>
      </c>
      <c r="N82" s="2">
        <f>[5]testrun_5x13crossover_SL13!C15</f>
        <v>2515.5488</v>
      </c>
      <c r="O82" s="2">
        <f>[5]testrun_5x13crossover_SL13!D15</f>
        <v>2068.9989999999998</v>
      </c>
      <c r="P82" s="2">
        <f>[5]testrun_5x13crossover_SL13!E15</f>
        <v>-2896.748</v>
      </c>
      <c r="Q82" s="2">
        <f>[5]testrun_5x13crossover_SL13!F15</f>
        <v>3208.3564000000001</v>
      </c>
      <c r="R82" s="2">
        <f>[5]testrun_5x13crossover_SL13!G15</f>
        <v>1279.3065999999999</v>
      </c>
      <c r="S82" s="2">
        <f>[5]testrun_5x13crossover_SL13!H15</f>
        <v>3959.8496</v>
      </c>
      <c r="T82" s="2">
        <f>[5]testrun_5x13crossover_SL13!I15</f>
        <v>633.5</v>
      </c>
    </row>
    <row r="83" spans="1:20" x14ac:dyDescent="0.3">
      <c r="A83" t="s">
        <v>17</v>
      </c>
      <c r="B83" s="1" t="s">
        <v>37</v>
      </c>
      <c r="C83" t="s">
        <v>5</v>
      </c>
      <c r="D83" s="2">
        <f t="shared" si="1"/>
        <v>52261.100900000005</v>
      </c>
      <c r="E83">
        <f>COUNT(L85:U85)</f>
        <v>9</v>
      </c>
      <c r="F83" s="6">
        <f>COUNTIF(L85:U85,"&gt;0")</f>
        <v>9</v>
      </c>
      <c r="G83" s="11">
        <f>100 *F83/E83</f>
        <v>100</v>
      </c>
      <c r="H83" s="12"/>
      <c r="I83" s="12"/>
      <c r="J83" s="12"/>
      <c r="K83" s="12"/>
      <c r="L83" s="2">
        <f>[5]testrun_5x13crossover_SL13!A19</f>
        <v>6098.7460000000001</v>
      </c>
      <c r="M83" s="2">
        <f>[5]testrun_5x13crossover_SL13!B19</f>
        <v>3953.1484</v>
      </c>
      <c r="N83" s="2">
        <f>[5]testrun_5x13crossover_SL13!C19</f>
        <v>4936.6494000000002</v>
      </c>
      <c r="O83" s="2">
        <f>[5]testrun_5x13crossover_SL13!D19</f>
        <v>4788.9525999999996</v>
      </c>
      <c r="P83" s="2">
        <f>[5]testrun_5x13crossover_SL13!E19</f>
        <v>6026.3469999999998</v>
      </c>
      <c r="Q83" s="2">
        <f>[5]testrun_5x13crossover_SL13!F19</f>
        <v>6333.7489999999998</v>
      </c>
      <c r="R83" s="2">
        <f>[5]testrun_5x13crossover_SL13!G19</f>
        <v>4631.6454999999996</v>
      </c>
      <c r="S83" s="2">
        <f>[5]testrun_5x13crossover_SL13!H19</f>
        <v>7810.9530000000004</v>
      </c>
      <c r="T83" s="2">
        <f>[5]testrun_5x13crossover_SL13!I19</f>
        <v>7680.91</v>
      </c>
    </row>
    <row r="84" spans="1:20" x14ac:dyDescent="0.3">
      <c r="A84" t="s">
        <v>17</v>
      </c>
      <c r="B84" s="1" t="s">
        <v>37</v>
      </c>
      <c r="C84" t="s">
        <v>6</v>
      </c>
      <c r="D84" s="2">
        <f t="shared" si="1"/>
        <v>-39966.237699999998</v>
      </c>
      <c r="F84" s="6"/>
      <c r="G84" s="12"/>
      <c r="H84" s="12"/>
      <c r="I84" s="12"/>
      <c r="J84" s="12"/>
      <c r="K84" s="12"/>
      <c r="L84" s="2">
        <f>[5]testrun_5x13crossover_SL13!A20</f>
        <v>-4625.8584000000001</v>
      </c>
      <c r="M84" s="2">
        <f>[5]testrun_5x13crossover_SL13!B20</f>
        <v>-3260.0536999999999</v>
      </c>
      <c r="N84" s="2">
        <f>[5]testrun_5x13crossover_SL13!C20</f>
        <v>-4027.2456000000002</v>
      </c>
      <c r="O84" s="2">
        <f>[5]testrun_5x13crossover_SL13!D20</f>
        <v>-3693.4492</v>
      </c>
      <c r="P84" s="2">
        <f>[5]testrun_5x13crossover_SL13!E20</f>
        <v>-4720.5450000000001</v>
      </c>
      <c r="Q84" s="2">
        <f>[5]testrun_5x13crossover_SL13!F20</f>
        <v>-4913.8563999999997</v>
      </c>
      <c r="R84" s="2">
        <f>[5]testrun_5x13crossover_SL13!G20</f>
        <v>-4362.3027000000002</v>
      </c>
      <c r="S84" s="2">
        <f>[5]testrun_5x13crossover_SL13!H20</f>
        <v>-5399.4823999999999</v>
      </c>
      <c r="T84" s="2">
        <f>[5]testrun_5x13crossover_SL13!I20</f>
        <v>-4963.4443000000001</v>
      </c>
    </row>
    <row r="85" spans="1:20" x14ac:dyDescent="0.3">
      <c r="A85" t="s">
        <v>17</v>
      </c>
      <c r="B85" s="1" t="s">
        <v>37</v>
      </c>
      <c r="C85" t="s">
        <v>7</v>
      </c>
      <c r="D85" s="2">
        <f t="shared" si="1"/>
        <v>12294.863670000001</v>
      </c>
      <c r="G85" s="11">
        <f>100*D85/D83</f>
        <v>23.52584132034616</v>
      </c>
      <c r="H85" s="12"/>
      <c r="I85" s="12"/>
      <c r="J85" s="12"/>
      <c r="K85" s="12"/>
      <c r="L85" s="2">
        <f>[5]testrun_5x13crossover_SL13!A21</f>
        <v>1472.8877</v>
      </c>
      <c r="M85" s="2">
        <f>[5]testrun_5x13crossover_SL13!B21</f>
        <v>693.09469999999999</v>
      </c>
      <c r="N85" s="2">
        <f>[5]testrun_5x13crossover_SL13!C21</f>
        <v>909.40380000000005</v>
      </c>
      <c r="O85" s="2">
        <f>[5]testrun_5x13crossover_SL13!D21</f>
        <v>1095.5034000000001</v>
      </c>
      <c r="P85" s="2">
        <f>[5]testrun_5x13crossover_SL13!E21</f>
        <v>1305.8022000000001</v>
      </c>
      <c r="Q85" s="2">
        <f>[5]testrun_5x13crossover_SL13!F21</f>
        <v>1419.8925999999999</v>
      </c>
      <c r="R85" s="2">
        <f>[5]testrun_5x13crossover_SL13!G21</f>
        <v>269.34276999999997</v>
      </c>
      <c r="S85" s="2">
        <f>[5]testrun_5x13crossover_SL13!H21</f>
        <v>2411.4706999999999</v>
      </c>
      <c r="T85" s="2">
        <f>[5]testrun_5x13crossover_SL13!I21</f>
        <v>2717.4657999999999</v>
      </c>
    </row>
    <row r="86" spans="1:20" x14ac:dyDescent="0.3">
      <c r="A86" t="s">
        <v>17</v>
      </c>
      <c r="B86" s="1" t="s">
        <v>2</v>
      </c>
      <c r="C86" t="s">
        <v>5</v>
      </c>
      <c r="D86" s="2">
        <f t="shared" si="1"/>
        <v>32382.951300000001</v>
      </c>
      <c r="E86">
        <f>COUNT(L88:U88)</f>
        <v>9</v>
      </c>
      <c r="F86" s="6">
        <f>COUNTIF(L88:U88,"&gt;0")</f>
        <v>8</v>
      </c>
      <c r="G86" s="11">
        <f>100 *F86/E86</f>
        <v>88.888888888888886</v>
      </c>
      <c r="H86" s="12"/>
      <c r="I86" s="12"/>
      <c r="J86" s="12"/>
      <c r="K86" s="12"/>
      <c r="L86" s="2">
        <f>[5]testrun_5x13crossover_SL13!A25</f>
        <v>3771.5990000000002</v>
      </c>
      <c r="M86" s="2">
        <f>[5]testrun_5x13crossover_SL13!B25</f>
        <v>2320</v>
      </c>
      <c r="N86" s="2">
        <f>[5]testrun_5x13crossover_SL13!C25</f>
        <v>2947.9004</v>
      </c>
      <c r="O86" s="2">
        <f>[5]testrun_5x13crossover_SL13!D25</f>
        <v>2946.3008</v>
      </c>
      <c r="P86" s="2">
        <f>[5]testrun_5x13crossover_SL13!E25</f>
        <v>3879.998</v>
      </c>
      <c r="Q86" s="2">
        <f>[5]testrun_5x13crossover_SL13!F25</f>
        <v>3461.8993999999998</v>
      </c>
      <c r="R86" s="2">
        <f>[5]testrun_5x13crossover_SL13!G25</f>
        <v>3029.2017000000001</v>
      </c>
      <c r="S86" s="2">
        <f>[5]testrun_5x13crossover_SL13!H25</f>
        <v>5424.5510000000004</v>
      </c>
      <c r="T86" s="2">
        <f>[5]testrun_5x13crossover_SL13!I25</f>
        <v>4601.5010000000002</v>
      </c>
    </row>
    <row r="87" spans="1:20" x14ac:dyDescent="0.3">
      <c r="A87" t="s">
        <v>17</v>
      </c>
      <c r="B87" s="1" t="s">
        <v>2</v>
      </c>
      <c r="C87" t="s">
        <v>6</v>
      </c>
      <c r="D87" s="2">
        <f t="shared" si="1"/>
        <v>-22829.2988</v>
      </c>
      <c r="F87" s="6"/>
      <c r="G87" s="12"/>
      <c r="H87" s="12"/>
      <c r="I87" s="12"/>
      <c r="J87" s="12"/>
      <c r="K87" s="12"/>
      <c r="L87" s="2">
        <f>[5]testrun_5x13crossover_SL13!A26</f>
        <v>-2530.8456999999999</v>
      </c>
      <c r="M87" s="2">
        <f>[5]testrun_5x13crossover_SL13!B26</f>
        <v>-2077.7465999999999</v>
      </c>
      <c r="N87" s="2">
        <f>[5]testrun_5x13crossover_SL13!C26</f>
        <v>-2101.6006000000002</v>
      </c>
      <c r="O87" s="2">
        <f>[5]testrun_5x13crossover_SL13!D26</f>
        <v>-1603.6475</v>
      </c>
      <c r="P87" s="2">
        <f>[5]testrun_5x13crossover_SL13!E26</f>
        <v>-3205.1527999999998</v>
      </c>
      <c r="Q87" s="2">
        <f>[5]testrun_5x13crossover_SL13!F26</f>
        <v>-3487.8056999999999</v>
      </c>
      <c r="R87" s="2">
        <f>[5]testrun_5x13crossover_SL13!G26</f>
        <v>-2500.9549999999999</v>
      </c>
      <c r="S87" s="2">
        <f>[5]testrun_5x13crossover_SL13!H26</f>
        <v>-2789.9521</v>
      </c>
      <c r="T87" s="2">
        <f>[5]testrun_5x13crossover_SL13!I26</f>
        <v>-2531.5927999999999</v>
      </c>
    </row>
    <row r="88" spans="1:20" x14ac:dyDescent="0.3">
      <c r="A88" t="s">
        <v>17</v>
      </c>
      <c r="B88" s="1" t="s">
        <v>2</v>
      </c>
      <c r="C88" t="s">
        <v>7</v>
      </c>
      <c r="D88" s="2">
        <f t="shared" si="1"/>
        <v>9553.6522699999987</v>
      </c>
      <c r="G88" s="11">
        <f>100*D88/D86</f>
        <v>29.502104923957312</v>
      </c>
      <c r="H88" s="12"/>
      <c r="I88" s="12"/>
      <c r="J88" s="12"/>
      <c r="K88" s="12"/>
      <c r="L88" s="2">
        <f>[5]testrun_5x13crossover_SL13!A27</f>
        <v>1240.7534000000001</v>
      </c>
      <c r="M88" s="2">
        <f>[5]testrun_5x13crossover_SL13!B27</f>
        <v>242.25342000000001</v>
      </c>
      <c r="N88" s="2">
        <f>[5]testrun_5x13crossover_SL13!C27</f>
        <v>846.2998</v>
      </c>
      <c r="O88" s="2">
        <f>[5]testrun_5x13crossover_SL13!D27</f>
        <v>1342.6532999999999</v>
      </c>
      <c r="P88" s="2">
        <f>[5]testrun_5x13crossover_SL13!E27</f>
        <v>674.84519999999998</v>
      </c>
      <c r="Q88" s="2">
        <f>[5]testrun_5x13crossover_SL13!F27</f>
        <v>-25.90625</v>
      </c>
      <c r="R88" s="2">
        <f>[5]testrun_5x13crossover_SL13!G27</f>
        <v>528.24659999999994</v>
      </c>
      <c r="S88" s="2">
        <f>[5]testrun_5x13crossover_SL13!H27</f>
        <v>2634.5985999999998</v>
      </c>
      <c r="T88" s="2">
        <f>[5]testrun_5x13crossover_SL13!I27</f>
        <v>2069.9081999999999</v>
      </c>
    </row>
    <row r="89" spans="1:20" x14ac:dyDescent="0.3">
      <c r="A89" t="s">
        <v>17</v>
      </c>
      <c r="B89" s="1" t="s">
        <v>3</v>
      </c>
      <c r="C89" t="s">
        <v>5</v>
      </c>
      <c r="D89" s="2">
        <f t="shared" si="1"/>
        <v>13173.7047</v>
      </c>
      <c r="E89">
        <f>COUNT(L91:U91)</f>
        <v>9</v>
      </c>
      <c r="F89" s="6">
        <f>COUNTIF(L91:U91,"&gt;0")</f>
        <v>7</v>
      </c>
      <c r="G89" s="11">
        <f>100 *F89/E89</f>
        <v>77.777777777777771</v>
      </c>
      <c r="H89" s="12"/>
      <c r="I89" s="12"/>
      <c r="J89" s="12"/>
      <c r="K89" s="12"/>
      <c r="L89" s="2">
        <f>[5]testrun_5x13crossover_SL13!A31</f>
        <v>1638.1504</v>
      </c>
      <c r="M89" s="2">
        <f>[5]testrun_5x13crossover_SL13!B31</f>
        <v>1376.1494</v>
      </c>
      <c r="N89" s="2">
        <f>[5]testrun_5x13crossover_SL13!C31</f>
        <v>1210.9507000000001</v>
      </c>
      <c r="O89" s="2">
        <f>[5]testrun_5x13crossover_SL13!D31</f>
        <v>2075.8496</v>
      </c>
      <c r="P89" s="2">
        <f>[5]testrun_5x13crossover_SL13!E31</f>
        <v>1251.0513000000001</v>
      </c>
      <c r="Q89" s="2">
        <f>[5]testrun_5x13crossover_SL13!F31</f>
        <v>1524.1011000000001</v>
      </c>
      <c r="R89" s="2">
        <f>[5]testrun_5x13crossover_SL13!G31</f>
        <v>1714.751</v>
      </c>
      <c r="S89" s="2">
        <f>[5]testrun_5x13crossover_SL13!H31</f>
        <v>1715.75</v>
      </c>
      <c r="T89" s="2">
        <f>[5]testrun_5x13crossover_SL13!I31</f>
        <v>666.95119999999997</v>
      </c>
    </row>
    <row r="90" spans="1:20" x14ac:dyDescent="0.3">
      <c r="A90" t="s">
        <v>17</v>
      </c>
      <c r="B90" s="1" t="s">
        <v>3</v>
      </c>
      <c r="C90" t="s">
        <v>6</v>
      </c>
      <c r="D90" s="2">
        <f t="shared" si="1"/>
        <v>-10142.7518</v>
      </c>
      <c r="F90" s="6"/>
      <c r="G90" s="12"/>
      <c r="H90" s="12"/>
      <c r="I90" s="12"/>
      <c r="J90" s="12"/>
      <c r="K90" s="12"/>
      <c r="L90" s="2">
        <f>[5]testrun_5x13crossover_SL13!A32</f>
        <v>-1310.3998999999999</v>
      </c>
      <c r="M90" s="2">
        <f>[5]testrun_5x13crossover_SL13!B32</f>
        <v>-994.2998</v>
      </c>
      <c r="N90" s="2">
        <f>[5]testrun_5x13crossover_SL13!C32</f>
        <v>-695.5</v>
      </c>
      <c r="O90" s="2">
        <f>[5]testrun_5x13crossover_SL13!D32</f>
        <v>-693.04930000000002</v>
      </c>
      <c r="P90" s="2">
        <f>[5]testrun_5x13crossover_SL13!E32</f>
        <v>-1801.0024000000001</v>
      </c>
      <c r="Q90" s="2">
        <f>[5]testrun_5x13crossover_SL13!F32</f>
        <v>-1069.4486999999999</v>
      </c>
      <c r="R90" s="2">
        <f>[5]testrun_5x13crossover_SL13!G32</f>
        <v>-592.2002</v>
      </c>
      <c r="S90" s="2">
        <f>[5]testrun_5x13crossover_SL13!H32</f>
        <v>-734.19920000000002</v>
      </c>
      <c r="T90" s="2">
        <f>[5]testrun_5x13crossover_SL13!I32</f>
        <v>-2252.6523000000002</v>
      </c>
    </row>
    <row r="91" spans="1:20" x14ac:dyDescent="0.3">
      <c r="A91" t="s">
        <v>17</v>
      </c>
      <c r="B91" s="1" t="s">
        <v>3</v>
      </c>
      <c r="C91" t="s">
        <v>7</v>
      </c>
      <c r="D91" s="2">
        <f t="shared" si="1"/>
        <v>3030.95264</v>
      </c>
      <c r="G91" s="11">
        <f>100*D91/D89</f>
        <v>23.007595122425965</v>
      </c>
      <c r="H91" s="12"/>
      <c r="I91" s="12"/>
      <c r="J91" s="12"/>
      <c r="K91" s="12"/>
      <c r="L91" s="2">
        <f>[5]testrun_5x13crossover_SL13!A33</f>
        <v>327.75049999999999</v>
      </c>
      <c r="M91" s="2">
        <f>[5]testrun_5x13crossover_SL13!B33</f>
        <v>381.84960000000001</v>
      </c>
      <c r="N91" s="2">
        <f>[5]testrun_5x13crossover_SL13!C33</f>
        <v>515.45069999999998</v>
      </c>
      <c r="O91" s="2">
        <f>[5]testrun_5x13crossover_SL13!D33</f>
        <v>1382.8003000000001</v>
      </c>
      <c r="P91" s="2">
        <f>[5]testrun_5x13crossover_SL13!E33</f>
        <v>-549.95119999999997</v>
      </c>
      <c r="Q91" s="2">
        <f>[5]testrun_5x13crossover_SL13!F33</f>
        <v>454.65233999999998</v>
      </c>
      <c r="R91" s="2">
        <f>[5]testrun_5x13crossover_SL13!G33</f>
        <v>1122.5508</v>
      </c>
      <c r="S91" s="2">
        <f>[5]testrun_5x13crossover_SL13!H33</f>
        <v>981.55079999999998</v>
      </c>
      <c r="T91" s="2">
        <f>[5]testrun_5x13crossover_SL13!I33</f>
        <v>-1585.7012</v>
      </c>
    </row>
    <row r="92" spans="1:20" x14ac:dyDescent="0.3">
      <c r="A92" t="s">
        <v>32</v>
      </c>
      <c r="B92" t="s">
        <v>36</v>
      </c>
      <c r="C92" t="s">
        <v>5</v>
      </c>
      <c r="D92" s="2">
        <f t="shared" si="1"/>
        <v>282590.63999999996</v>
      </c>
      <c r="E92">
        <f>COUNT(L94:U94)</f>
        <v>9</v>
      </c>
      <c r="F92" s="6">
        <f>COUNTIF(L94:U94,"&gt;0")</f>
        <v>8</v>
      </c>
      <c r="G92" s="11">
        <f>100 *F92/E92</f>
        <v>88.888888888888886</v>
      </c>
      <c r="H92" s="12">
        <f>SUM(E92:E109)</f>
        <v>54</v>
      </c>
      <c r="I92" s="12">
        <f>SUM(F92:F109)</f>
        <v>49</v>
      </c>
      <c r="J92" s="12"/>
      <c r="K92" s="13">
        <f>100 *I92/H92</f>
        <v>90.740740740740748</v>
      </c>
      <c r="L92" s="2">
        <f>[6]testrun_5x13crossover_indicator!A1</f>
        <v>28496.846000000001</v>
      </c>
      <c r="M92" s="2">
        <f>[6]testrun_5x13crossover_indicator!B1</f>
        <v>22446</v>
      </c>
      <c r="N92" s="2">
        <f>[6]testrun_5x13crossover_indicator!C1</f>
        <v>30229.414000000001</v>
      </c>
      <c r="O92" s="2">
        <f>[6]testrun_5x13crossover_indicator!D1</f>
        <v>27114.544999999998</v>
      </c>
      <c r="P92" s="2">
        <f>[6]testrun_5x13crossover_indicator!E1</f>
        <v>36175.25</v>
      </c>
      <c r="Q92" s="2">
        <f>[6]testrun_5x13crossover_indicator!F1</f>
        <v>30954.692999999999</v>
      </c>
      <c r="R92" s="2">
        <f>[6]testrun_5x13crossover_indicator!G1</f>
        <v>26283.955000000002</v>
      </c>
      <c r="S92" s="2">
        <f>[6]testrun_5x13crossover_indicator!H1</f>
        <v>40200.413999999997</v>
      </c>
      <c r="T92" s="2">
        <f>[6]testrun_5x13crossover_indicator!I1</f>
        <v>40689.523000000001</v>
      </c>
    </row>
    <row r="93" spans="1:20" x14ac:dyDescent="0.3">
      <c r="A93" t="s">
        <v>32</v>
      </c>
      <c r="B93" t="s">
        <v>36</v>
      </c>
      <c r="C93" t="s">
        <v>6</v>
      </c>
      <c r="D93" s="2">
        <f t="shared" si="1"/>
        <v>-246926.321</v>
      </c>
      <c r="F93" s="6"/>
      <c r="G93" s="12"/>
      <c r="H93" s="12"/>
      <c r="I93" s="12"/>
      <c r="J93" s="12"/>
      <c r="K93" s="12"/>
      <c r="L93" s="2">
        <f>[6]testrun_5x13crossover_indicator!A2</f>
        <v>-20403.93</v>
      </c>
      <c r="M93" s="2">
        <f>[6]testrun_5x13crossover_indicator!B2</f>
        <v>-19111.506000000001</v>
      </c>
      <c r="N93" s="2">
        <f>[6]testrun_5x13crossover_indicator!C2</f>
        <v>-22690.697</v>
      </c>
      <c r="O93" s="2">
        <f>[6]testrun_5x13crossover_indicator!D2</f>
        <v>-26223.803</v>
      </c>
      <c r="P93" s="2">
        <f>[6]testrun_5x13crossover_indicator!E2</f>
        <v>-32527.116999999998</v>
      </c>
      <c r="Q93" s="2">
        <f>[6]testrun_5x13crossover_indicator!F2</f>
        <v>-28447.842000000001</v>
      </c>
      <c r="R93" s="2">
        <f>[6]testrun_5x13crossover_indicator!G2</f>
        <v>-27372.271000000001</v>
      </c>
      <c r="S93" s="2">
        <f>[6]testrun_5x13crossover_indicator!H2</f>
        <v>-33704.195</v>
      </c>
      <c r="T93" s="2">
        <f>[6]testrun_5x13crossover_indicator!I2</f>
        <v>-36444.959999999999</v>
      </c>
    </row>
    <row r="94" spans="1:20" x14ac:dyDescent="0.3">
      <c r="A94" t="s">
        <v>32</v>
      </c>
      <c r="B94" t="s">
        <v>36</v>
      </c>
      <c r="C94" t="s">
        <v>7</v>
      </c>
      <c r="D94" s="2">
        <f t="shared" si="1"/>
        <v>35664.320540000001</v>
      </c>
      <c r="G94" s="11">
        <f>100*D94/D92</f>
        <v>12.620488965947352</v>
      </c>
      <c r="H94" s="12"/>
      <c r="I94" s="12"/>
      <c r="J94" s="12"/>
      <c r="K94" s="12"/>
      <c r="L94" s="2">
        <f>[6]testrun_5x13crossover_indicator!A3</f>
        <v>8092.9110000000001</v>
      </c>
      <c r="M94" s="2">
        <f>[6]testrun_5x13crossover_indicator!B3</f>
        <v>3334.4985000000001</v>
      </c>
      <c r="N94" s="2">
        <f>[6]testrun_5x13crossover_indicator!C3</f>
        <v>7538.7020000000002</v>
      </c>
      <c r="O94" s="2">
        <f>[6]testrun_5x13crossover_indicator!D3</f>
        <v>890.76074000000006</v>
      </c>
      <c r="P94" s="2">
        <f>[6]testrun_5x13crossover_indicator!E3</f>
        <v>3648.125</v>
      </c>
      <c r="Q94" s="2">
        <f>[6]testrun_5x13crossover_indicator!F3</f>
        <v>2506.8506000000002</v>
      </c>
      <c r="R94" s="2">
        <f>[6]testrun_5x13crossover_indicator!G3</f>
        <v>-1088.3163999999999</v>
      </c>
      <c r="S94" s="2">
        <f>[6]testrun_5x13crossover_indicator!H3</f>
        <v>6496.2227000000003</v>
      </c>
      <c r="T94" s="2">
        <f>[6]testrun_5x13crossover_indicator!I3</f>
        <v>4244.5663999999997</v>
      </c>
    </row>
    <row r="95" spans="1:20" x14ac:dyDescent="0.3">
      <c r="A95" t="s">
        <v>32</v>
      </c>
      <c r="B95" s="1" t="s">
        <v>0</v>
      </c>
      <c r="C95" t="s">
        <v>5</v>
      </c>
      <c r="D95" s="2">
        <f t="shared" si="1"/>
        <v>159197.95200000002</v>
      </c>
      <c r="E95">
        <f>COUNT(L97:U97)</f>
        <v>9</v>
      </c>
      <c r="F95" s="6">
        <f>COUNTIF(L97:U97,"&gt;0")</f>
        <v>9</v>
      </c>
      <c r="G95" s="11">
        <f>100 *F95/E95</f>
        <v>100</v>
      </c>
      <c r="H95" s="12"/>
      <c r="I95" s="12"/>
      <c r="J95" s="13">
        <f>SUM(D92,D95,D98,D101,D104,D107)</f>
        <v>676837.54810000001</v>
      </c>
      <c r="K95" s="11"/>
      <c r="L95" s="2">
        <f>[6]testrun_5x13crossover_indicator!A7</f>
        <v>13246.502</v>
      </c>
      <c r="M95" s="2">
        <f>[6]testrun_5x13crossover_indicator!B7</f>
        <v>12969.803</v>
      </c>
      <c r="N95" s="2">
        <f>[6]testrun_5x13crossover_indicator!C7</f>
        <v>16962.648000000001</v>
      </c>
      <c r="O95" s="2">
        <f>[6]testrun_5x13crossover_indicator!D7</f>
        <v>14714.099</v>
      </c>
      <c r="P95" s="2">
        <f>[6]testrun_5x13crossover_indicator!E7</f>
        <v>18548.695</v>
      </c>
      <c r="Q95" s="2">
        <f>[6]testrun_5x13crossover_indicator!F7</f>
        <v>18284.252</v>
      </c>
      <c r="R95" s="2">
        <f>[6]testrun_5x13crossover_indicator!G7</f>
        <v>14487.35</v>
      </c>
      <c r="S95" s="2">
        <f>[6]testrun_5x13crossover_indicator!H7</f>
        <v>23145.15</v>
      </c>
      <c r="T95" s="2">
        <f>[6]testrun_5x13crossover_indicator!I7</f>
        <v>26839.453000000001</v>
      </c>
    </row>
    <row r="96" spans="1:20" x14ac:dyDescent="0.3">
      <c r="A96" t="s">
        <v>32</v>
      </c>
      <c r="B96" s="1" t="s">
        <v>0</v>
      </c>
      <c r="C96" t="s">
        <v>6</v>
      </c>
      <c r="D96" s="2">
        <f t="shared" si="1"/>
        <v>-118367.315</v>
      </c>
      <c r="F96" s="6"/>
      <c r="G96" s="12"/>
      <c r="H96" s="12"/>
      <c r="I96" s="12"/>
      <c r="J96" s="13">
        <f>SUM(D93,D96,D99,D102,D105,D108)</f>
        <v>-555642.06020000007</v>
      </c>
      <c r="K96" s="12"/>
      <c r="L96" s="2">
        <f>[6]testrun_5x13crossover_indicator!A8</f>
        <v>-10648.442999999999</v>
      </c>
      <c r="M96" s="2">
        <f>[6]testrun_5x13crossover_indicator!B8</f>
        <v>-10645.507</v>
      </c>
      <c r="N96" s="2">
        <f>[6]testrun_5x13crossover_indicator!C8</f>
        <v>-12364.353999999999</v>
      </c>
      <c r="O96" s="2">
        <f>[6]testrun_5x13crossover_indicator!D8</f>
        <v>-11939.593999999999</v>
      </c>
      <c r="P96" s="2">
        <f>[6]testrun_5x13crossover_indicator!E8</f>
        <v>-16341.549000000001</v>
      </c>
      <c r="Q96" s="2">
        <f>[6]testrun_5x13crossover_indicator!F8</f>
        <v>-15733.055</v>
      </c>
      <c r="R96" s="2">
        <f>[6]testrun_5x13crossover_indicator!G8</f>
        <v>-11680.120999999999</v>
      </c>
      <c r="S96" s="2">
        <f>[6]testrun_5x13crossover_indicator!H8</f>
        <v>-12732.35</v>
      </c>
      <c r="T96" s="2">
        <f>[6]testrun_5x13crossover_indicator!I8</f>
        <v>-16282.342000000001</v>
      </c>
    </row>
    <row r="97" spans="1:20" x14ac:dyDescent="0.3">
      <c r="A97" t="s">
        <v>32</v>
      </c>
      <c r="B97" s="1" t="s">
        <v>0</v>
      </c>
      <c r="C97" t="s">
        <v>7</v>
      </c>
      <c r="D97" s="2">
        <f t="shared" si="1"/>
        <v>40830.637300000002</v>
      </c>
      <c r="G97" s="11">
        <f>100*D97/D95</f>
        <v>25.647715179150044</v>
      </c>
      <c r="H97" s="12"/>
      <c r="I97" s="12"/>
      <c r="J97" s="13">
        <f>SUM(D94,D97,D100,D103,D106,D109)</f>
        <v>121195.48706299999</v>
      </c>
      <c r="K97" s="11">
        <f>100*J97/J95</f>
        <v>17.906141200826799</v>
      </c>
      <c r="L97" s="2">
        <f>[6]testrun_5x13crossover_indicator!A9</f>
        <v>2598.06</v>
      </c>
      <c r="M97" s="2">
        <f>[6]testrun_5x13crossover_indicator!B9</f>
        <v>2324.2950000000001</v>
      </c>
      <c r="N97" s="2">
        <f>[6]testrun_5x13crossover_indicator!C9</f>
        <v>4598.2950000000001</v>
      </c>
      <c r="O97" s="2">
        <f>[6]testrun_5x13crossover_indicator!D9</f>
        <v>2774.5050000000001</v>
      </c>
      <c r="P97" s="2">
        <f>[6]testrun_5x13crossover_indicator!E9</f>
        <v>2207.1455000000001</v>
      </c>
      <c r="Q97" s="2">
        <f>[6]testrun_5x13crossover_indicator!F9</f>
        <v>2551.1963000000001</v>
      </c>
      <c r="R97" s="2">
        <f>[6]testrun_5x13crossover_indicator!G9</f>
        <v>2807.2285000000002</v>
      </c>
      <c r="S97" s="2">
        <f>[6]testrun_5x13crossover_indicator!H9</f>
        <v>10412.800999999999</v>
      </c>
      <c r="T97" s="2">
        <f>[6]testrun_5x13crossover_indicator!I9</f>
        <v>10557.111000000001</v>
      </c>
    </row>
    <row r="98" spans="1:20" x14ac:dyDescent="0.3">
      <c r="A98" t="s">
        <v>32</v>
      </c>
      <c r="B98" s="1" t="s">
        <v>1</v>
      </c>
      <c r="C98" t="s">
        <v>5</v>
      </c>
      <c r="D98" s="2">
        <f t="shared" ref="D98:D103" si="2">SUM(L98:U98)</f>
        <v>64100.791299999997</v>
      </c>
      <c r="E98">
        <f>COUNT(L100:U100)</f>
        <v>9</v>
      </c>
      <c r="F98" s="6">
        <f>COUNTIF(L100:U100,"&gt;0")</f>
        <v>8</v>
      </c>
      <c r="G98" s="11">
        <f>100 *F98/E98</f>
        <v>88.888888888888886</v>
      </c>
      <c r="H98" s="12"/>
      <c r="I98" s="12"/>
      <c r="J98" s="12"/>
      <c r="K98" s="12"/>
      <c r="L98" s="2">
        <f>[6]testrun_5x13crossover_indicator!A13</f>
        <v>6551.6494000000002</v>
      </c>
      <c r="M98" s="2">
        <f>[6]testrun_5x13crossover_indicator!B13</f>
        <v>5802.6494000000002</v>
      </c>
      <c r="N98" s="2">
        <f>[6]testrun_5x13crossover_indicator!C13</f>
        <v>6071.4949999999999</v>
      </c>
      <c r="O98" s="2">
        <f>[6]testrun_5x13crossover_indicator!D13</f>
        <v>6674.7550000000001</v>
      </c>
      <c r="P98" s="2">
        <f>[6]testrun_5x13crossover_indicator!E13</f>
        <v>6629.8954999999996</v>
      </c>
      <c r="Q98" s="2">
        <f>[6]testrun_5x13crossover_indicator!F13</f>
        <v>7613.6454999999996</v>
      </c>
      <c r="R98" s="2">
        <f>[6]testrun_5x13crossover_indicator!G13</f>
        <v>5520.6035000000002</v>
      </c>
      <c r="S98" s="2">
        <f>[6]testrun_5x13crossover_indicator!H13</f>
        <v>10354.75</v>
      </c>
      <c r="T98" s="2">
        <f>[6]testrun_5x13crossover_indicator!I13</f>
        <v>8881.348</v>
      </c>
    </row>
    <row r="99" spans="1:20" x14ac:dyDescent="0.3">
      <c r="A99" t="s">
        <v>32</v>
      </c>
      <c r="B99" s="1" t="s">
        <v>1</v>
      </c>
      <c r="C99" t="s">
        <v>6</v>
      </c>
      <c r="D99" s="2">
        <f t="shared" si="2"/>
        <v>-52061.346599999997</v>
      </c>
      <c r="F99" s="6"/>
      <c r="G99" s="12"/>
      <c r="H99" s="12"/>
      <c r="I99" s="12"/>
      <c r="J99" s="12"/>
      <c r="K99" s="12"/>
      <c r="L99" s="2">
        <f>[6]testrun_5x13crossover_indicator!A14</f>
        <v>-4678.6484</v>
      </c>
      <c r="M99" s="2">
        <f>[6]testrun_5x13crossover_indicator!B14</f>
        <v>-4228.2</v>
      </c>
      <c r="N99" s="2">
        <f>[6]testrun_5x13crossover_indicator!C14</f>
        <v>-4194.6504000000004</v>
      </c>
      <c r="O99" s="2">
        <f>[6]testrun_5x13crossover_indicator!D14</f>
        <v>-6625.7539999999999</v>
      </c>
      <c r="P99" s="2">
        <f>[6]testrun_5x13crossover_indicator!E14</f>
        <v>-8054.5956999999999</v>
      </c>
      <c r="Q99" s="2">
        <f>[6]testrun_5x13crossover_indicator!F14</f>
        <v>-5395.4453000000003</v>
      </c>
      <c r="R99" s="2">
        <f>[6]testrun_5x13crossover_indicator!G14</f>
        <v>-5138.8984</v>
      </c>
      <c r="S99" s="2">
        <f>[6]testrun_5x13crossover_indicator!H14</f>
        <v>-6920.0469999999996</v>
      </c>
      <c r="T99" s="2">
        <f>[6]testrun_5x13crossover_indicator!I14</f>
        <v>-6825.1073999999999</v>
      </c>
    </row>
    <row r="100" spans="1:20" x14ac:dyDescent="0.3">
      <c r="A100" t="s">
        <v>32</v>
      </c>
      <c r="B100" s="1" t="s">
        <v>1</v>
      </c>
      <c r="C100" t="s">
        <v>7</v>
      </c>
      <c r="D100" s="2">
        <f t="shared" si="2"/>
        <v>12039.444257000001</v>
      </c>
      <c r="G100" s="11">
        <f>100*D100/D98</f>
        <v>18.782052472104194</v>
      </c>
      <c r="H100" s="12"/>
      <c r="I100" s="12"/>
      <c r="J100" s="12"/>
      <c r="K100" s="12"/>
      <c r="L100" s="2">
        <f>[6]testrun_5x13crossover_indicator!A15</f>
        <v>1873.001</v>
      </c>
      <c r="M100" s="2">
        <f>[6]testrun_5x13crossover_indicator!B15</f>
        <v>1574.4492</v>
      </c>
      <c r="N100" s="2">
        <f>[6]testrun_5x13crossover_indicator!C15</f>
        <v>1876.8447000000001</v>
      </c>
      <c r="O100" s="2">
        <f>[6]testrun_5x13crossover_indicator!D15</f>
        <v>49.000976999999999</v>
      </c>
      <c r="P100" s="2">
        <f>[6]testrun_5x13crossover_indicator!E15</f>
        <v>-1424.7002</v>
      </c>
      <c r="Q100" s="2">
        <f>[6]testrun_5x13crossover_indicator!F15</f>
        <v>2218.2002000000002</v>
      </c>
      <c r="R100" s="2">
        <f>[6]testrun_5x13crossover_indicator!G15</f>
        <v>381.70508000000001</v>
      </c>
      <c r="S100" s="2">
        <f>[6]testrun_5x13crossover_indicator!H15</f>
        <v>3434.7031000000002</v>
      </c>
      <c r="T100" s="2">
        <f>[6]testrun_5x13crossover_indicator!I15</f>
        <v>2056.2402000000002</v>
      </c>
    </row>
    <row r="101" spans="1:20" x14ac:dyDescent="0.3">
      <c r="A101" t="s">
        <v>32</v>
      </c>
      <c r="B101" s="1" t="s">
        <v>37</v>
      </c>
      <c r="C101" t="s">
        <v>5</v>
      </c>
      <c r="D101" s="2">
        <f t="shared" si="2"/>
        <v>93718.972000000009</v>
      </c>
      <c r="E101">
        <f>COUNT(L103:U103)</f>
        <v>9</v>
      </c>
      <c r="F101" s="6">
        <f>COUNTIF(L103:U103,"&gt;0")</f>
        <v>8</v>
      </c>
      <c r="G101" s="11">
        <f>100 *F101/E101</f>
        <v>88.888888888888886</v>
      </c>
      <c r="H101" s="12"/>
      <c r="I101" s="12"/>
      <c r="J101" s="12"/>
      <c r="K101" s="12"/>
      <c r="L101" s="2">
        <f>[6]testrun_5x13crossover_indicator!A19</f>
        <v>10765.791999999999</v>
      </c>
      <c r="M101" s="2">
        <f>[6]testrun_5x13crossover_indicator!B19</f>
        <v>7371.3540000000003</v>
      </c>
      <c r="N101" s="2">
        <f>[6]testrun_5x13crossover_indicator!C19</f>
        <v>9321.5490000000009</v>
      </c>
      <c r="O101" s="2">
        <f>[6]testrun_5x13crossover_indicator!D19</f>
        <v>8980.8109999999997</v>
      </c>
      <c r="P101" s="2">
        <f>[6]testrun_5x13crossover_indicator!E19</f>
        <v>11924.013000000001</v>
      </c>
      <c r="Q101" s="2">
        <f>[6]testrun_5x13crossover_indicator!F19</f>
        <v>11076.396000000001</v>
      </c>
      <c r="R101" s="2">
        <f>[6]testrun_5x13crossover_indicator!G19</f>
        <v>8446.3970000000008</v>
      </c>
      <c r="S101" s="2">
        <f>[6]testrun_5x13crossover_indicator!H19</f>
        <v>13406.157999999999</v>
      </c>
      <c r="T101" s="2">
        <f>[6]testrun_5x13crossover_indicator!I19</f>
        <v>12426.502</v>
      </c>
    </row>
    <row r="102" spans="1:20" x14ac:dyDescent="0.3">
      <c r="A102" t="s">
        <v>32</v>
      </c>
      <c r="B102" s="1" t="s">
        <v>37</v>
      </c>
      <c r="C102" t="s">
        <v>6</v>
      </c>
      <c r="D102" s="2">
        <f t="shared" si="2"/>
        <v>-80434.577699999994</v>
      </c>
      <c r="F102" s="6"/>
      <c r="G102" s="12"/>
      <c r="H102" s="12"/>
      <c r="I102" s="12"/>
      <c r="J102" s="12"/>
      <c r="K102" s="12"/>
      <c r="L102" s="2">
        <f>[6]testrun_5x13crossover_indicator!A20</f>
        <v>-8612.7620000000006</v>
      </c>
      <c r="M102" s="2">
        <f>[6]testrun_5x13crossover_indicator!B20</f>
        <v>-7411.0614999999998</v>
      </c>
      <c r="N102" s="2">
        <f>[6]testrun_5x13crossover_indicator!C20</f>
        <v>-7477.8477000000003</v>
      </c>
      <c r="O102" s="2">
        <f>[6]testrun_5x13crossover_indicator!D20</f>
        <v>-8351.1970000000001</v>
      </c>
      <c r="P102" s="2">
        <f>[6]testrun_5x13crossover_indicator!E20</f>
        <v>-10247.904</v>
      </c>
      <c r="Q102" s="2">
        <f>[6]testrun_5x13crossover_indicator!F20</f>
        <v>-9001.6044999999995</v>
      </c>
      <c r="R102" s="2">
        <f>[6]testrun_5x13crossover_indicator!G20</f>
        <v>-8329.0920000000006</v>
      </c>
      <c r="S102" s="2">
        <f>[6]testrun_5x13crossover_indicator!H20</f>
        <v>-10508.173000000001</v>
      </c>
      <c r="T102" s="2">
        <f>[6]testrun_5x13crossover_indicator!I20</f>
        <v>-10494.936</v>
      </c>
    </row>
    <row r="103" spans="1:20" x14ac:dyDescent="0.3">
      <c r="A103" t="s">
        <v>32</v>
      </c>
      <c r="B103" s="1" t="s">
        <v>37</v>
      </c>
      <c r="C103" t="s">
        <v>7</v>
      </c>
      <c r="D103" s="2">
        <f t="shared" si="2"/>
        <v>13284.392615999999</v>
      </c>
      <c r="G103" s="11">
        <f>100*D103/D101</f>
        <v>14.174710128062435</v>
      </c>
      <c r="H103" s="12"/>
      <c r="I103" s="12"/>
      <c r="J103" s="12"/>
      <c r="K103" s="12"/>
      <c r="L103" s="2">
        <f>[6]testrun_5x13crossover_indicator!A21</f>
        <v>2153.0311999999999</v>
      </c>
      <c r="M103" s="2">
        <f>[6]testrun_5x13crossover_indicator!B21</f>
        <v>-39.707520000000002</v>
      </c>
      <c r="N103" s="2">
        <f>[6]testrun_5x13crossover_indicator!C21</f>
        <v>1843.7056</v>
      </c>
      <c r="O103" s="2">
        <f>[6]testrun_5x13crossover_indicator!D21</f>
        <v>629.61425999999994</v>
      </c>
      <c r="P103" s="2">
        <f>[6]testrun_5x13crossover_indicator!E21</f>
        <v>1676.0977</v>
      </c>
      <c r="Q103" s="2">
        <f>[6]testrun_5x13crossover_indicator!F21</f>
        <v>2074.7944000000002</v>
      </c>
      <c r="R103" s="2">
        <f>[6]testrun_5x13crossover_indicator!G21</f>
        <v>117.305176</v>
      </c>
      <c r="S103" s="2">
        <f>[6]testrun_5x13crossover_indicator!H21</f>
        <v>2897.9854</v>
      </c>
      <c r="T103" s="2">
        <f>[6]testrun_5x13crossover_indicator!I21</f>
        <v>1931.5663999999999</v>
      </c>
    </row>
    <row r="104" spans="1:20" x14ac:dyDescent="0.3">
      <c r="A104" t="s">
        <v>32</v>
      </c>
      <c r="B104" s="1" t="s">
        <v>2</v>
      </c>
      <c r="C104" t="s">
        <v>5</v>
      </c>
      <c r="D104" s="2">
        <f t="shared" si="1"/>
        <v>54264.292800000003</v>
      </c>
      <c r="E104">
        <f>COUNT(L106:U106)</f>
        <v>9</v>
      </c>
      <c r="F104" s="6">
        <f>COUNTIF(L106:U106,"&gt;0")</f>
        <v>9</v>
      </c>
      <c r="G104" s="11">
        <f>100 *F104/E104</f>
        <v>100</v>
      </c>
      <c r="H104" s="12"/>
      <c r="I104" s="12"/>
      <c r="J104" s="12"/>
      <c r="K104" s="12"/>
      <c r="L104" s="2">
        <f>[6]testrun_5x13crossover_indicator!A25</f>
        <v>5649.4470000000001</v>
      </c>
      <c r="M104" s="2">
        <f>[6]testrun_5x13crossover_indicator!B25</f>
        <v>3971.75</v>
      </c>
      <c r="N104" s="2">
        <f>[6]testrun_5x13crossover_indicator!C25</f>
        <v>5142.4979999999996</v>
      </c>
      <c r="O104" s="2">
        <f>[6]testrun_5x13crossover_indicator!D25</f>
        <v>5368.5529999999999</v>
      </c>
      <c r="P104" s="2">
        <f>[6]testrun_5x13crossover_indicator!E25</f>
        <v>6974.4970000000003</v>
      </c>
      <c r="Q104" s="2">
        <f>[6]testrun_5x13crossover_indicator!F25</f>
        <v>6424.3010000000004</v>
      </c>
      <c r="R104" s="2">
        <f>[6]testrun_5x13crossover_indicator!G25</f>
        <v>4669.7992999999997</v>
      </c>
      <c r="S104" s="2">
        <f>[6]testrun_5x13crossover_indicator!H25</f>
        <v>8568.2999999999993</v>
      </c>
      <c r="T104" s="2">
        <f>[6]testrun_5x13crossover_indicator!I25</f>
        <v>7495.1475</v>
      </c>
    </row>
    <row r="105" spans="1:20" x14ac:dyDescent="0.3">
      <c r="A105" t="s">
        <v>32</v>
      </c>
      <c r="B105" s="1" t="s">
        <v>2</v>
      </c>
      <c r="C105" t="s">
        <v>6</v>
      </c>
      <c r="D105" s="2">
        <f t="shared" si="1"/>
        <v>-42080.6014</v>
      </c>
      <c r="F105" s="6"/>
      <c r="G105" s="12"/>
      <c r="H105" s="12"/>
      <c r="I105" s="12"/>
      <c r="J105" s="12"/>
      <c r="K105" s="12"/>
      <c r="L105" s="2">
        <f>[6]testrun_5x13crossover_indicator!A26</f>
        <v>-4353.2489999999998</v>
      </c>
      <c r="M105" s="2">
        <f>[6]testrun_5x13crossover_indicator!B26</f>
        <v>-3822.0043999999998</v>
      </c>
      <c r="N105" s="2">
        <f>[6]testrun_5x13crossover_indicator!C26</f>
        <v>-4211.701</v>
      </c>
      <c r="O105" s="2">
        <f>[6]testrun_5x13crossover_indicator!D26</f>
        <v>-3767.5907999999999</v>
      </c>
      <c r="P105" s="2">
        <f>[6]testrun_5x13crossover_indicator!E26</f>
        <v>-5549.51</v>
      </c>
      <c r="Q105" s="2">
        <f>[6]testrun_5x13crossover_indicator!F26</f>
        <v>-5363.3076000000001</v>
      </c>
      <c r="R105" s="2">
        <f>[6]testrun_5x13crossover_indicator!G26</f>
        <v>-4164.3059999999996</v>
      </c>
      <c r="S105" s="2">
        <f>[6]testrun_5x13crossover_indicator!H26</f>
        <v>-4762.2920000000004</v>
      </c>
      <c r="T105" s="2">
        <f>[6]testrun_5x13crossover_indicator!I26</f>
        <v>-6086.6405999999997</v>
      </c>
    </row>
    <row r="106" spans="1:20" x14ac:dyDescent="0.3">
      <c r="A106" t="s">
        <v>32</v>
      </c>
      <c r="B106" s="1" t="s">
        <v>2</v>
      </c>
      <c r="C106" t="s">
        <v>7</v>
      </c>
      <c r="D106" s="2">
        <f t="shared" si="1"/>
        <v>12183.69096</v>
      </c>
      <c r="G106" s="11">
        <f>100*D106/D104</f>
        <v>22.452501140860715</v>
      </c>
      <c r="H106" s="12"/>
      <c r="I106" s="12"/>
      <c r="J106" s="12"/>
      <c r="K106" s="12"/>
      <c r="L106" s="2">
        <f>[6]testrun_5x13crossover_indicator!A27</f>
        <v>1296.1977999999999</v>
      </c>
      <c r="M106" s="2">
        <f>[6]testrun_5x13crossover_indicator!B27</f>
        <v>149.7456</v>
      </c>
      <c r="N106" s="2">
        <f>[6]testrun_5x13crossover_indicator!C27</f>
        <v>930.79690000000005</v>
      </c>
      <c r="O106" s="2">
        <f>[6]testrun_5x13crossover_indicator!D27</f>
        <v>1600.9623999999999</v>
      </c>
      <c r="P106" s="2">
        <f>[6]testrun_5x13crossover_indicator!E27</f>
        <v>1424.9873</v>
      </c>
      <c r="Q106" s="2">
        <f>[6]testrun_5x13crossover_indicator!F27</f>
        <v>1060.9931999999999</v>
      </c>
      <c r="R106" s="2">
        <f>[6]testrun_5x13crossover_indicator!G27</f>
        <v>505.49315999999999</v>
      </c>
      <c r="S106" s="2">
        <f>[6]testrun_5x13crossover_indicator!H27</f>
        <v>3806.0077999999999</v>
      </c>
      <c r="T106" s="2">
        <f>[6]testrun_5x13crossover_indicator!I27</f>
        <v>1408.5068000000001</v>
      </c>
    </row>
    <row r="107" spans="1:20" x14ac:dyDescent="0.3">
      <c r="A107" t="s">
        <v>32</v>
      </c>
      <c r="B107" s="1" t="s">
        <v>3</v>
      </c>
      <c r="C107" t="s">
        <v>5</v>
      </c>
      <c r="D107" s="2">
        <f t="shared" si="1"/>
        <v>22964.899999999998</v>
      </c>
      <c r="E107">
        <f>COUNT(L109:U109)</f>
        <v>9</v>
      </c>
      <c r="F107" s="6">
        <f>COUNTIF(L109:U109,"&gt;0")</f>
        <v>7</v>
      </c>
      <c r="G107" s="11">
        <f>100 *F107/E107</f>
        <v>77.777777777777771</v>
      </c>
      <c r="H107" s="12"/>
      <c r="I107" s="12"/>
      <c r="J107" s="12"/>
      <c r="K107" s="12"/>
      <c r="L107" s="2">
        <f>[6]testrun_5x13crossover_indicator!A31</f>
        <v>2684.4989999999998</v>
      </c>
      <c r="M107" s="2">
        <f>[6]testrun_5x13crossover_indicator!B31</f>
        <v>1881.6992</v>
      </c>
      <c r="N107" s="2">
        <f>[6]testrun_5x13crossover_indicator!C31</f>
        <v>1813.4009000000001</v>
      </c>
      <c r="O107" s="2">
        <f>[6]testrun_5x13crossover_indicator!D31</f>
        <v>2638.2997999999998</v>
      </c>
      <c r="P107" s="2">
        <f>[6]testrun_5x13crossover_indicator!E31</f>
        <v>2871</v>
      </c>
      <c r="Q107" s="2">
        <f>[6]testrun_5x13crossover_indicator!F31</f>
        <v>2172.6997000000001</v>
      </c>
      <c r="R107" s="2">
        <f>[6]testrun_5x13crossover_indicator!G31</f>
        <v>2145.4</v>
      </c>
      <c r="S107" s="2">
        <f>[6]testrun_5x13crossover_indicator!H31</f>
        <v>3931.5</v>
      </c>
      <c r="T107" s="2">
        <f>[6]testrun_5x13crossover_indicator!I31</f>
        <v>2826.4014000000002</v>
      </c>
    </row>
    <row r="108" spans="1:20" x14ac:dyDescent="0.3">
      <c r="A108" t="s">
        <v>32</v>
      </c>
      <c r="B108" s="1" t="s">
        <v>3</v>
      </c>
      <c r="C108" t="s">
        <v>6</v>
      </c>
      <c r="D108" s="2">
        <f t="shared" si="1"/>
        <v>-15771.898499999999</v>
      </c>
      <c r="F108" s="6"/>
      <c r="G108" s="12"/>
      <c r="H108" s="12"/>
      <c r="I108" s="12"/>
      <c r="J108" s="12"/>
      <c r="K108" s="12"/>
      <c r="L108" s="2">
        <f>[6]testrun_5x13crossover_indicator!A32</f>
        <v>-1611.6509000000001</v>
      </c>
      <c r="M108" s="2">
        <f>[6]testrun_5x13crossover_indicator!B32</f>
        <v>-1146.7007000000001</v>
      </c>
      <c r="N108" s="2">
        <f>[6]testrun_5x13crossover_indicator!C32</f>
        <v>-1999.0980999999999</v>
      </c>
      <c r="O108" s="2">
        <f>[6]testrun_5x13crossover_indicator!D32</f>
        <v>-1182.749</v>
      </c>
      <c r="P108" s="2">
        <f>[6]testrun_5x13crossover_indicator!E32</f>
        <v>-1922.3008</v>
      </c>
      <c r="Q108" s="2">
        <f>[6]testrun_5x13crossover_indicator!F32</f>
        <v>-2554.1977999999999</v>
      </c>
      <c r="R108" s="2">
        <f>[6]testrun_5x13crossover_indicator!G32</f>
        <v>-1055.7979</v>
      </c>
      <c r="S108" s="2">
        <f>[6]testrun_5x13crossover_indicator!H32</f>
        <v>-1880.249</v>
      </c>
      <c r="T108" s="2">
        <f>[6]testrun_5x13crossover_indicator!I32</f>
        <v>-2419.1543000000001</v>
      </c>
    </row>
    <row r="109" spans="1:20" x14ac:dyDescent="0.3">
      <c r="A109" t="s">
        <v>32</v>
      </c>
      <c r="B109" s="1" t="s">
        <v>3</v>
      </c>
      <c r="C109" t="s">
        <v>7</v>
      </c>
      <c r="D109" s="2">
        <f t="shared" si="1"/>
        <v>7193.0013900000004</v>
      </c>
      <c r="G109" s="11">
        <f>100*D109/D107</f>
        <v>31.321718753401939</v>
      </c>
      <c r="H109" s="12"/>
      <c r="I109" s="12"/>
      <c r="J109" s="12"/>
      <c r="K109" s="12"/>
      <c r="L109" s="2">
        <f>[6]testrun_5x13crossover_indicator!A33</f>
        <v>1072.8480999999999</v>
      </c>
      <c r="M109" s="2">
        <f>[6]testrun_5x13crossover_indicator!B33</f>
        <v>734.99854000000005</v>
      </c>
      <c r="N109" s="2">
        <f>[6]testrun_5x13crossover_indicator!C33</f>
        <v>-185.69727</v>
      </c>
      <c r="O109" s="2">
        <f>[6]testrun_5x13crossover_indicator!D33</f>
        <v>1455.5508</v>
      </c>
      <c r="P109" s="2">
        <f>[6]testrun_5x13crossover_indicator!E33</f>
        <v>948.69920000000002</v>
      </c>
      <c r="Q109" s="2">
        <f>[6]testrun_5x13crossover_indicator!F33</f>
        <v>-381.49804999999998</v>
      </c>
      <c r="R109" s="2">
        <f>[6]testrun_5x13crossover_indicator!G33</f>
        <v>1089.6020000000001</v>
      </c>
      <c r="S109" s="2">
        <f>[6]testrun_5x13crossover_indicator!H33</f>
        <v>2051.2510000000002</v>
      </c>
      <c r="T109" s="2">
        <f>[6]testrun_5x13crossover_indicator!I33</f>
        <v>407.24707000000001</v>
      </c>
    </row>
    <row r="110" spans="1:20" x14ac:dyDescent="0.3">
      <c r="A110" t="s">
        <v>33</v>
      </c>
      <c r="B110" t="s">
        <v>36</v>
      </c>
      <c r="C110" t="s">
        <v>5</v>
      </c>
      <c r="D110" s="2">
        <f t="shared" si="1"/>
        <v>273076.72500000003</v>
      </c>
      <c r="E110">
        <f>COUNT(L112:U112)</f>
        <v>9</v>
      </c>
      <c r="F110" s="6">
        <f>COUNTIF(L112:U112,"&gt;0")</f>
        <v>8</v>
      </c>
      <c r="G110" s="11">
        <f>100 *F110/E110</f>
        <v>88.888888888888886</v>
      </c>
      <c r="H110" s="12">
        <f>SUM(E110:E127)</f>
        <v>54</v>
      </c>
      <c r="I110" s="12">
        <f>SUM(F110:F127)</f>
        <v>46</v>
      </c>
      <c r="J110" s="12"/>
      <c r="K110" s="13">
        <f>100 *I110/H110</f>
        <v>85.18518518518519</v>
      </c>
      <c r="L110" s="2">
        <f>[7]testrun_5x13crossover_indicator!A1</f>
        <v>26918.835999999999</v>
      </c>
      <c r="M110" s="2">
        <f>[7]testrun_5x13crossover_indicator!B1</f>
        <v>22365.813999999998</v>
      </c>
      <c r="N110" s="2">
        <f>[7]testrun_5x13crossover_indicator!C1</f>
        <v>29755.758000000002</v>
      </c>
      <c r="O110" s="2">
        <f>[7]testrun_5x13crossover_indicator!D1</f>
        <v>27429.002</v>
      </c>
      <c r="P110" s="2">
        <f>[7]testrun_5x13crossover_indicator!E1</f>
        <v>35281.883000000002</v>
      </c>
      <c r="Q110" s="2">
        <f>[7]testrun_5x13crossover_indicator!F1</f>
        <v>30062.684000000001</v>
      </c>
      <c r="R110" s="2">
        <f>[7]testrun_5x13crossover_indicator!G1</f>
        <v>25731.85</v>
      </c>
      <c r="S110" s="2">
        <f>[7]testrun_5x13crossover_indicator!H1</f>
        <v>37680.311999999998</v>
      </c>
      <c r="T110" s="2">
        <f>[7]testrun_5x13crossover_indicator!I1</f>
        <v>37850.586000000003</v>
      </c>
    </row>
    <row r="111" spans="1:20" x14ac:dyDescent="0.3">
      <c r="A111" t="s">
        <v>33</v>
      </c>
      <c r="B111" t="s">
        <v>36</v>
      </c>
      <c r="C111" t="s">
        <v>6</v>
      </c>
      <c r="D111" s="2">
        <f t="shared" si="1"/>
        <v>-237625.69</v>
      </c>
      <c r="F111" s="6"/>
      <c r="G111" s="12"/>
      <c r="H111" s="12"/>
      <c r="I111" s="12"/>
      <c r="J111" s="12"/>
      <c r="K111" s="12"/>
      <c r="L111" s="2">
        <f>[7]testrun_5x13crossover_indicator!A2</f>
        <v>-19825.026999999998</v>
      </c>
      <c r="M111" s="2">
        <f>[7]testrun_5x13crossover_indicator!B2</f>
        <v>-18465.923999999999</v>
      </c>
      <c r="N111" s="2">
        <f>[7]testrun_5x13crossover_indicator!C2</f>
        <v>-21994.088</v>
      </c>
      <c r="O111" s="2">
        <f>[7]testrun_5x13crossover_indicator!D2</f>
        <v>-25187.89</v>
      </c>
      <c r="P111" s="2">
        <f>[7]testrun_5x13crossover_indicator!E2</f>
        <v>-30524.107</v>
      </c>
      <c r="Q111" s="2">
        <f>[7]testrun_5x13crossover_indicator!F2</f>
        <v>-28533.06</v>
      </c>
      <c r="R111" s="2">
        <f>[7]testrun_5x13crossover_indicator!G2</f>
        <v>-25977.782999999999</v>
      </c>
      <c r="S111" s="2">
        <f>[7]testrun_5x13crossover_indicator!H2</f>
        <v>-31601.701000000001</v>
      </c>
      <c r="T111" s="2">
        <f>[7]testrun_5x13crossover_indicator!I2</f>
        <v>-35516.11</v>
      </c>
    </row>
    <row r="112" spans="1:20" x14ac:dyDescent="0.3">
      <c r="A112" t="s">
        <v>33</v>
      </c>
      <c r="B112" t="s">
        <v>36</v>
      </c>
      <c r="C112" t="s">
        <v>7</v>
      </c>
      <c r="D112" s="2">
        <f t="shared" si="1"/>
        <v>35451.0288</v>
      </c>
      <c r="G112" s="11">
        <f>100*D112/D110</f>
        <v>12.982076301083513</v>
      </c>
      <c r="H112" s="12"/>
      <c r="I112" s="12"/>
      <c r="J112" s="12"/>
      <c r="K112" s="12"/>
      <c r="L112" s="2">
        <f>[7]testrun_5x13crossover_indicator!A3</f>
        <v>7093.8027000000002</v>
      </c>
      <c r="M112" s="2">
        <f>[7]testrun_5x13crossover_indicator!B3</f>
        <v>3899.8919999999998</v>
      </c>
      <c r="N112" s="2">
        <f>[7]testrun_5x13crossover_indicator!C3</f>
        <v>7761.6513999999997</v>
      </c>
      <c r="O112" s="2">
        <f>[7]testrun_5x13crossover_indicator!D3</f>
        <v>2241.1104</v>
      </c>
      <c r="P112" s="2">
        <f>[7]testrun_5x13crossover_indicator!E3</f>
        <v>4757.7772999999997</v>
      </c>
      <c r="Q112" s="2">
        <f>[7]testrun_5x13crossover_indicator!F3</f>
        <v>1529.623</v>
      </c>
      <c r="R112" s="2">
        <f>[7]testrun_5x13crossover_indicator!G3</f>
        <v>-245.93360000000001</v>
      </c>
      <c r="S112" s="2">
        <f>[7]testrun_5x13crossover_indicator!H3</f>
        <v>6078.6310000000003</v>
      </c>
      <c r="T112" s="2">
        <f>[7]testrun_5x13crossover_indicator!I3</f>
        <v>2334.4746</v>
      </c>
    </row>
    <row r="113" spans="1:20" x14ac:dyDescent="0.3">
      <c r="A113" t="s">
        <v>33</v>
      </c>
      <c r="B113" s="1" t="s">
        <v>0</v>
      </c>
      <c r="C113" t="s">
        <v>5</v>
      </c>
      <c r="D113" s="2">
        <f t="shared" si="1"/>
        <v>153772.06399999998</v>
      </c>
      <c r="E113">
        <f>COUNT(L115:U115)</f>
        <v>9</v>
      </c>
      <c r="F113" s="6">
        <f>COUNTIF(L115:U115,"&gt;0")</f>
        <v>9</v>
      </c>
      <c r="G113" s="11">
        <f>100 *F113/E113</f>
        <v>100</v>
      </c>
      <c r="H113" s="12"/>
      <c r="I113" s="12"/>
      <c r="J113" s="13">
        <f>SUM(D110,D113,D116,D119,D122,D125)</f>
        <v>653169.13639999996</v>
      </c>
      <c r="K113" s="11"/>
      <c r="L113" s="2">
        <f>[7]testrun_5x13crossover_indicator!A7</f>
        <v>12963.804</v>
      </c>
      <c r="M113" s="2">
        <f>[7]testrun_5x13crossover_indicator!B7</f>
        <v>12350.652</v>
      </c>
      <c r="N113" s="2">
        <f>[7]testrun_5x13crossover_indicator!C7</f>
        <v>16326.699000000001</v>
      </c>
      <c r="O113" s="2">
        <f>[7]testrun_5x13crossover_indicator!D7</f>
        <v>13757.902</v>
      </c>
      <c r="P113" s="2">
        <f>[7]testrun_5x13crossover_indicator!E7</f>
        <v>17107.748</v>
      </c>
      <c r="Q113" s="2">
        <f>[7]testrun_5x13crossover_indicator!F7</f>
        <v>17498.96</v>
      </c>
      <c r="R113" s="2">
        <f>[7]testrun_5x13crossover_indicator!G7</f>
        <v>14906.553</v>
      </c>
      <c r="S113" s="2">
        <f>[7]testrun_5x13crossover_indicator!H7</f>
        <v>22887.346000000001</v>
      </c>
      <c r="T113" s="2">
        <f>[7]testrun_5x13crossover_indicator!I7</f>
        <v>25972.400000000001</v>
      </c>
    </row>
    <row r="114" spans="1:20" x14ac:dyDescent="0.3">
      <c r="A114" t="s">
        <v>33</v>
      </c>
      <c r="B114" s="1" t="s">
        <v>0</v>
      </c>
      <c r="C114" t="s">
        <v>6</v>
      </c>
      <c r="D114" s="2">
        <f t="shared" si="1"/>
        <v>-113998.015</v>
      </c>
      <c r="F114" s="6"/>
      <c r="G114" s="12"/>
      <c r="H114" s="12"/>
      <c r="I114" s="12"/>
      <c r="J114" s="13">
        <f>SUM(D111,D114,D117,D120,D123,D126)</f>
        <v>-536493.87540000002</v>
      </c>
      <c r="K114" s="12"/>
      <c r="L114" s="2">
        <f>[7]testrun_5x13crossover_indicator!A8</f>
        <v>-10076.59</v>
      </c>
      <c r="M114" s="2">
        <f>[7]testrun_5x13crossover_indicator!B8</f>
        <v>-10456.557000000001</v>
      </c>
      <c r="N114" s="2">
        <f>[7]testrun_5x13crossover_indicator!C8</f>
        <v>-11476.806</v>
      </c>
      <c r="O114" s="2">
        <f>[7]testrun_5x13crossover_indicator!D8</f>
        <v>-11784.695</v>
      </c>
      <c r="P114" s="2">
        <f>[7]testrun_5x13crossover_indicator!E8</f>
        <v>-16813.643</v>
      </c>
      <c r="Q114" s="2">
        <f>[7]testrun_5x13crossover_indicator!F8</f>
        <v>-14913.109</v>
      </c>
      <c r="R114" s="2">
        <f>[7]testrun_5x13crossover_indicator!G8</f>
        <v>-11034.615</v>
      </c>
      <c r="S114" s="2">
        <f>[7]testrun_5x13crossover_indicator!H8</f>
        <v>-12439.75</v>
      </c>
      <c r="T114" s="2">
        <f>[7]testrun_5x13crossover_indicator!I8</f>
        <v>-15002.25</v>
      </c>
    </row>
    <row r="115" spans="1:20" x14ac:dyDescent="0.3">
      <c r="A115" t="s">
        <v>33</v>
      </c>
      <c r="B115" s="1" t="s">
        <v>0</v>
      </c>
      <c r="C115" t="s">
        <v>7</v>
      </c>
      <c r="D115" s="2">
        <f t="shared" si="1"/>
        <v>39774.05085</v>
      </c>
      <c r="G115" s="11">
        <f>100*D115/D113</f>
        <v>25.86558950655693</v>
      </c>
      <c r="H115" s="12"/>
      <c r="I115" s="12"/>
      <c r="J115" s="13">
        <f>SUM(D112,D115,D118,D121,D124,D127)</f>
        <v>116675.25441400001</v>
      </c>
      <c r="K115" s="11">
        <f>100*J115/J113</f>
        <v>17.862946656828598</v>
      </c>
      <c r="L115" s="2">
        <f>[7]testrun_5x13crossover_indicator!A9</f>
        <v>2887.2130000000002</v>
      </c>
      <c r="M115" s="2">
        <f>[7]testrun_5x13crossover_indicator!B9</f>
        <v>1894.0957000000001</v>
      </c>
      <c r="N115" s="2">
        <f>[7]testrun_5x13crossover_indicator!C9</f>
        <v>4849.8936000000003</v>
      </c>
      <c r="O115" s="2">
        <f>[7]testrun_5x13crossover_indicator!D9</f>
        <v>1973.2070000000001</v>
      </c>
      <c r="P115" s="2">
        <f>[7]testrun_5x13crossover_indicator!E9</f>
        <v>294.10645</v>
      </c>
      <c r="Q115" s="2">
        <f>[7]testrun_5x13crossover_indicator!F9</f>
        <v>2585.8516</v>
      </c>
      <c r="R115" s="2">
        <f>[7]testrun_5x13crossover_indicator!G9</f>
        <v>3871.9375</v>
      </c>
      <c r="S115" s="2">
        <f>[7]testrun_5x13crossover_indicator!H9</f>
        <v>10447.596</v>
      </c>
      <c r="T115" s="2">
        <f>[7]testrun_5x13crossover_indicator!I9</f>
        <v>10970.15</v>
      </c>
    </row>
    <row r="116" spans="1:20" x14ac:dyDescent="0.3">
      <c r="A116" t="s">
        <v>33</v>
      </c>
      <c r="B116" s="1" t="s">
        <v>1</v>
      </c>
      <c r="C116" t="s">
        <v>5</v>
      </c>
      <c r="D116" s="2">
        <f t="shared" si="1"/>
        <v>60417.344499999999</v>
      </c>
      <c r="E116">
        <f>COUNT(L118:U118)</f>
        <v>9</v>
      </c>
      <c r="F116" s="6">
        <f>COUNTIF(L118:U118,"&gt;0")</f>
        <v>6</v>
      </c>
      <c r="G116" s="11">
        <f>100 *F116/E116</f>
        <v>66.666666666666671</v>
      </c>
      <c r="H116" s="12"/>
      <c r="I116" s="12"/>
      <c r="J116" s="12"/>
      <c r="K116" s="12"/>
      <c r="L116" s="2">
        <f>[7]testrun_5x13crossover_indicator!A13</f>
        <v>6371.2489999999998</v>
      </c>
      <c r="M116" s="2">
        <f>[7]testrun_5x13crossover_indicator!B13</f>
        <v>5592.5986000000003</v>
      </c>
      <c r="N116" s="2">
        <f>[7]testrun_5x13crossover_indicator!C13</f>
        <v>5675.6972999999998</v>
      </c>
      <c r="O116" s="2">
        <f>[7]testrun_5x13crossover_indicator!D13</f>
        <v>6434.8535000000002</v>
      </c>
      <c r="P116" s="2">
        <f>[7]testrun_5x13crossover_indicator!E13</f>
        <v>5510.7439999999997</v>
      </c>
      <c r="Q116" s="2">
        <f>[7]testrun_5x13crossover_indicator!F13</f>
        <v>7716.1513999999997</v>
      </c>
      <c r="R116" s="2">
        <f>[7]testrun_5x13crossover_indicator!G13</f>
        <v>4954.3046999999997</v>
      </c>
      <c r="S116" s="2">
        <f>[7]testrun_5x13crossover_indicator!H13</f>
        <v>10266.75</v>
      </c>
      <c r="T116" s="2">
        <f>[7]testrun_5x13crossover_indicator!I13</f>
        <v>7894.9960000000001</v>
      </c>
    </row>
    <row r="117" spans="1:20" x14ac:dyDescent="0.3">
      <c r="A117" t="s">
        <v>33</v>
      </c>
      <c r="B117" s="1" t="s">
        <v>1</v>
      </c>
      <c r="C117" t="s">
        <v>6</v>
      </c>
      <c r="D117" s="2">
        <f t="shared" si="1"/>
        <v>-51201.089599999999</v>
      </c>
      <c r="F117" s="6"/>
      <c r="G117" s="12"/>
      <c r="H117" s="12"/>
      <c r="I117" s="12"/>
      <c r="J117" s="12"/>
      <c r="K117" s="12"/>
      <c r="L117" s="2">
        <f>[7]testrun_5x13crossover_indicator!A14</f>
        <v>-4636.1464999999998</v>
      </c>
      <c r="M117" s="2">
        <f>[7]testrun_5x13crossover_indicator!B14</f>
        <v>-4185.9480000000003</v>
      </c>
      <c r="N117" s="2">
        <f>[7]testrun_5x13crossover_indicator!C14</f>
        <v>-4429.451</v>
      </c>
      <c r="O117" s="2">
        <f>[7]testrun_5x13crossover_indicator!D14</f>
        <v>-7292.3027000000002</v>
      </c>
      <c r="P117" s="2">
        <f>[7]testrun_5x13crossover_indicator!E14</f>
        <v>-7144.4453000000003</v>
      </c>
      <c r="Q117" s="2">
        <f>[7]testrun_5x13crossover_indicator!F14</f>
        <v>-4994.6962999999996</v>
      </c>
      <c r="R117" s="2">
        <f>[7]testrun_5x13crossover_indicator!G14</f>
        <v>-5121.1972999999998</v>
      </c>
      <c r="S117" s="2">
        <f>[7]testrun_5x13crossover_indicator!H14</f>
        <v>-6255.6445000000003</v>
      </c>
      <c r="T117" s="2">
        <f>[7]testrun_5x13crossover_indicator!I14</f>
        <v>-7141.2579999999998</v>
      </c>
    </row>
    <row r="118" spans="1:20" x14ac:dyDescent="0.3">
      <c r="A118" t="s">
        <v>33</v>
      </c>
      <c r="B118" s="1" t="s">
        <v>1</v>
      </c>
      <c r="C118" t="s">
        <v>7</v>
      </c>
      <c r="D118" s="2">
        <f t="shared" si="1"/>
        <v>9216.2548199999983</v>
      </c>
      <c r="G118" s="11">
        <f>100*D118/D116</f>
        <v>15.254319593606102</v>
      </c>
      <c r="H118" s="12"/>
      <c r="I118" s="12"/>
      <c r="J118" s="12"/>
      <c r="K118" s="12"/>
      <c r="L118" s="2">
        <f>[7]testrun_5x13crossover_indicator!A15</f>
        <v>1735.1025</v>
      </c>
      <c r="M118" s="2">
        <f>[7]testrun_5x13crossover_indicator!B15</f>
        <v>1406.6504</v>
      </c>
      <c r="N118" s="2">
        <f>[7]testrun_5x13crossover_indicator!C15</f>
        <v>1246.2461000000001</v>
      </c>
      <c r="O118" s="2">
        <f>[7]testrun_5x13crossover_indicator!D15</f>
        <v>-857.44920000000002</v>
      </c>
      <c r="P118" s="2">
        <f>[7]testrun_5x13crossover_indicator!E15</f>
        <v>-1633.7012</v>
      </c>
      <c r="Q118" s="2">
        <f>[7]testrun_5x13crossover_indicator!F15</f>
        <v>2721.4549999999999</v>
      </c>
      <c r="R118" s="2">
        <f>[7]testrun_5x13crossover_indicator!G15</f>
        <v>-166.89258000000001</v>
      </c>
      <c r="S118" s="2">
        <f>[7]testrun_5x13crossover_indicator!H15</f>
        <v>4011.1055000000001</v>
      </c>
      <c r="T118" s="2">
        <f>[7]testrun_5x13crossover_indicator!I15</f>
        <v>753.73829999999998</v>
      </c>
    </row>
    <row r="119" spans="1:20" x14ac:dyDescent="0.3">
      <c r="A119" t="s">
        <v>33</v>
      </c>
      <c r="B119" s="1" t="s">
        <v>37</v>
      </c>
      <c r="C119" t="s">
        <v>5</v>
      </c>
      <c r="D119" s="2">
        <f t="shared" si="1"/>
        <v>92143.258300000016</v>
      </c>
      <c r="E119">
        <f>COUNT(L121:U121)</f>
        <v>9</v>
      </c>
      <c r="F119" s="6">
        <f>COUNTIF(L121:U121,"&gt;0")</f>
        <v>8</v>
      </c>
      <c r="G119" s="11">
        <f>100 *F119/E119</f>
        <v>88.888888888888886</v>
      </c>
      <c r="H119" s="12"/>
      <c r="I119" s="12"/>
      <c r="J119" s="12"/>
      <c r="K119" s="12"/>
      <c r="L119" s="2">
        <f>[7]testrun_5x13crossover_indicator!A19</f>
        <v>10564.741</v>
      </c>
      <c r="M119" s="2">
        <f>[7]testrun_5x13crossover_indicator!B19</f>
        <v>7367.2035999999998</v>
      </c>
      <c r="N119" s="2">
        <f>[7]testrun_5x13crossover_indicator!C19</f>
        <v>9333.65</v>
      </c>
      <c r="O119" s="2">
        <f>[7]testrun_5x13crossover_indicator!D19</f>
        <v>8758.607</v>
      </c>
      <c r="P119" s="2">
        <f>[7]testrun_5x13crossover_indicator!E19</f>
        <v>11563.703</v>
      </c>
      <c r="Q119" s="2">
        <f>[7]testrun_5x13crossover_indicator!F19</f>
        <v>11194.605</v>
      </c>
      <c r="R119" s="2">
        <f>[7]testrun_5x13crossover_indicator!G19</f>
        <v>7994.9937</v>
      </c>
      <c r="S119" s="2">
        <f>[7]testrun_5x13crossover_indicator!H19</f>
        <v>13249.35</v>
      </c>
      <c r="T119" s="2">
        <f>[7]testrun_5x13crossover_indicator!I19</f>
        <v>12116.405000000001</v>
      </c>
    </row>
    <row r="120" spans="1:20" x14ac:dyDescent="0.3">
      <c r="A120" t="s">
        <v>33</v>
      </c>
      <c r="B120" s="1" t="s">
        <v>37</v>
      </c>
      <c r="C120" t="s">
        <v>6</v>
      </c>
      <c r="D120" s="2">
        <f t="shared" si="1"/>
        <v>-77961.6397</v>
      </c>
      <c r="F120" s="6"/>
      <c r="G120" s="12"/>
      <c r="H120" s="12"/>
      <c r="I120" s="12"/>
      <c r="J120" s="12"/>
      <c r="K120" s="12"/>
      <c r="L120" s="2">
        <f>[7]testrun_5x13crossover_indicator!A20</f>
        <v>-8570.0609999999997</v>
      </c>
      <c r="M120" s="2">
        <f>[7]testrun_5x13crossover_indicator!B20</f>
        <v>-7307.3630000000003</v>
      </c>
      <c r="N120" s="2">
        <f>[7]testrun_5x13crossover_indicator!C20</f>
        <v>-7318.4472999999998</v>
      </c>
      <c r="O120" s="2">
        <f>[7]testrun_5x13crossover_indicator!D20</f>
        <v>-8083.7420000000002</v>
      </c>
      <c r="P120" s="2">
        <f>[7]testrun_5x13crossover_indicator!E20</f>
        <v>-9511.8029999999999</v>
      </c>
      <c r="Q120" s="2">
        <f>[7]testrun_5x13crossover_indicator!F20</f>
        <v>-8628.6479999999992</v>
      </c>
      <c r="R120" s="2">
        <f>[7]testrun_5x13crossover_indicator!G20</f>
        <v>-8083.3584000000001</v>
      </c>
      <c r="S120" s="2">
        <f>[7]testrun_5x13crossover_indicator!H20</f>
        <v>-10195.133</v>
      </c>
      <c r="T120" s="2">
        <f>[7]testrun_5x13crossover_indicator!I20</f>
        <v>-10263.084000000001</v>
      </c>
    </row>
    <row r="121" spans="1:20" x14ac:dyDescent="0.3">
      <c r="A121" t="s">
        <v>33</v>
      </c>
      <c r="B121" s="1" t="s">
        <v>37</v>
      </c>
      <c r="C121" t="s">
        <v>7</v>
      </c>
      <c r="D121" s="2">
        <f t="shared" si="1"/>
        <v>14181.617324000001</v>
      </c>
      <c r="G121" s="11">
        <f>100*D121/D119</f>
        <v>15.390835515960909</v>
      </c>
      <c r="H121" s="12"/>
      <c r="I121" s="12"/>
      <c r="J121" s="12"/>
      <c r="K121" s="12"/>
      <c r="L121" s="2">
        <f>[7]testrun_5x13crossover_indicator!A21</f>
        <v>1994.6821</v>
      </c>
      <c r="M121" s="2">
        <f>[7]testrun_5x13crossover_indicator!B21</f>
        <v>59.840820000000001</v>
      </c>
      <c r="N121" s="2">
        <f>[7]testrun_5x13crossover_indicator!C21</f>
        <v>2015.2046</v>
      </c>
      <c r="O121" s="2">
        <f>[7]testrun_5x13crossover_indicator!D21</f>
        <v>674.86474999999996</v>
      </c>
      <c r="P121" s="2">
        <f>[7]testrun_5x13crossover_indicator!E21</f>
        <v>2051.9</v>
      </c>
      <c r="Q121" s="2">
        <f>[7]testrun_5x13crossover_indicator!F21</f>
        <v>2565.9517000000001</v>
      </c>
      <c r="R121" s="2">
        <f>[7]testrun_5x13crossover_indicator!G21</f>
        <v>-88.364745999999997</v>
      </c>
      <c r="S121" s="2">
        <f>[7]testrun_5x13crossover_indicator!H21</f>
        <v>3054.2168000000001</v>
      </c>
      <c r="T121" s="2">
        <f>[7]testrun_5x13crossover_indicator!I21</f>
        <v>1853.3213000000001</v>
      </c>
    </row>
    <row r="122" spans="1:20" x14ac:dyDescent="0.3">
      <c r="A122" t="s">
        <v>33</v>
      </c>
      <c r="B122" s="1" t="s">
        <v>2</v>
      </c>
      <c r="C122" t="s">
        <v>5</v>
      </c>
      <c r="D122" s="2">
        <f t="shared" si="1"/>
        <v>51954.945800000009</v>
      </c>
      <c r="E122">
        <f>COUNT(L124:U124)</f>
        <v>9</v>
      </c>
      <c r="F122" s="6">
        <f>COUNTIF(L124:U124,"&gt;0")</f>
        <v>9</v>
      </c>
      <c r="G122" s="11">
        <f>100 *F122/E122</f>
        <v>100</v>
      </c>
      <c r="H122" s="12"/>
      <c r="I122" s="12"/>
      <c r="J122" s="12"/>
      <c r="K122" s="12"/>
      <c r="L122" s="2">
        <f>[7]testrun_5x13crossover_indicator!A25</f>
        <v>5632.9</v>
      </c>
      <c r="M122" s="2">
        <f>[7]testrun_5x13crossover_indicator!B25</f>
        <v>4000.3481000000002</v>
      </c>
      <c r="N122" s="2">
        <f>[7]testrun_5x13crossover_indicator!C25</f>
        <v>4901.4489999999996</v>
      </c>
      <c r="O122" s="2">
        <f>[7]testrun_5x13crossover_indicator!D25</f>
        <v>4934.5519999999997</v>
      </c>
      <c r="P122" s="2">
        <f>[7]testrun_5x13crossover_indicator!E25</f>
        <v>6309.0439999999999</v>
      </c>
      <c r="Q122" s="2">
        <f>[7]testrun_5x13crossover_indicator!F25</f>
        <v>6090.55</v>
      </c>
      <c r="R122" s="2">
        <f>[7]testrun_5x13crossover_indicator!G25</f>
        <v>4556.7016999999996</v>
      </c>
      <c r="S122" s="2">
        <f>[7]testrun_5x13crossover_indicator!H25</f>
        <v>8394.3529999999992</v>
      </c>
      <c r="T122" s="2">
        <f>[7]testrun_5x13crossover_indicator!I25</f>
        <v>7135.0479999999998</v>
      </c>
    </row>
    <row r="123" spans="1:20" x14ac:dyDescent="0.3">
      <c r="A123" t="s">
        <v>33</v>
      </c>
      <c r="B123" s="1" t="s">
        <v>2</v>
      </c>
      <c r="C123" t="s">
        <v>6</v>
      </c>
      <c r="D123" s="2">
        <f t="shared" si="1"/>
        <v>-39910.643200000006</v>
      </c>
      <c r="F123" s="6"/>
      <c r="G123" s="12"/>
      <c r="H123" s="12"/>
      <c r="I123" s="12"/>
      <c r="J123" s="12"/>
      <c r="K123" s="12"/>
      <c r="L123" s="2">
        <f>[7]testrun_5x13crossover_indicator!A26</f>
        <v>-4259.5483000000004</v>
      </c>
      <c r="M123" s="2">
        <f>[7]testrun_5x13crossover_indicator!B26</f>
        <v>-3501.0522000000001</v>
      </c>
      <c r="N123" s="2">
        <f>[7]testrun_5x13crossover_indicator!C26</f>
        <v>-4035.8008</v>
      </c>
      <c r="O123" s="2">
        <f>[7]testrun_5x13crossover_indicator!D26</f>
        <v>-3493.6401000000001</v>
      </c>
      <c r="P123" s="2">
        <f>[7]testrun_5x13crossover_indicator!E26</f>
        <v>-5174.9570000000003</v>
      </c>
      <c r="Q123" s="2">
        <f>[7]testrun_5x13crossover_indicator!F26</f>
        <v>-5107.9049999999997</v>
      </c>
      <c r="R123" s="2">
        <f>[7]testrun_5x13crossover_indicator!G26</f>
        <v>-3784.7085000000002</v>
      </c>
      <c r="S123" s="2">
        <f>[7]testrun_5x13crossover_indicator!H26</f>
        <v>-4880.6953000000003</v>
      </c>
      <c r="T123" s="2">
        <f>[7]testrun_5x13crossover_indicator!I26</f>
        <v>-5672.3360000000002</v>
      </c>
    </row>
    <row r="124" spans="1:20" x14ac:dyDescent="0.3">
      <c r="A124" t="s">
        <v>33</v>
      </c>
      <c r="B124" s="1" t="s">
        <v>2</v>
      </c>
      <c r="C124" t="s">
        <v>7</v>
      </c>
      <c r="D124" s="2">
        <f t="shared" si="1"/>
        <v>12044.3017</v>
      </c>
      <c r="G124" s="11">
        <f>100*D124/D122</f>
        <v>23.182204339822441</v>
      </c>
      <c r="H124" s="12"/>
      <c r="I124" s="12"/>
      <c r="J124" s="12"/>
      <c r="K124" s="12"/>
      <c r="L124" s="2">
        <f>[7]testrun_5x13crossover_indicator!A27</f>
        <v>1373.3516</v>
      </c>
      <c r="M124" s="2">
        <f>[7]testrun_5x13crossover_indicator!B27</f>
        <v>499.29590000000002</v>
      </c>
      <c r="N124" s="2">
        <f>[7]testrun_5x13crossover_indicator!C27</f>
        <v>865.64844000000005</v>
      </c>
      <c r="O124" s="2">
        <f>[7]testrun_5x13crossover_indicator!D27</f>
        <v>1440.9115999999999</v>
      </c>
      <c r="P124" s="2">
        <f>[7]testrun_5x13crossover_indicator!E27</f>
        <v>1134.0869</v>
      </c>
      <c r="Q124" s="2">
        <f>[7]testrun_5x13crossover_indicator!F27</f>
        <v>982.64499999999998</v>
      </c>
      <c r="R124" s="2">
        <f>[7]testrun_5x13crossover_indicator!G27</f>
        <v>771.99315999999999</v>
      </c>
      <c r="S124" s="2">
        <f>[7]testrun_5x13crossover_indicator!H27</f>
        <v>3513.6572000000001</v>
      </c>
      <c r="T124" s="2">
        <f>[7]testrun_5x13crossover_indicator!I27</f>
        <v>1462.7119</v>
      </c>
    </row>
    <row r="125" spans="1:20" x14ac:dyDescent="0.3">
      <c r="A125" t="s">
        <v>33</v>
      </c>
      <c r="B125" s="1" t="s">
        <v>3</v>
      </c>
      <c r="C125" t="s">
        <v>5</v>
      </c>
      <c r="D125" s="2">
        <f t="shared" si="1"/>
        <v>21804.7988</v>
      </c>
      <c r="E125">
        <f>COUNT(L127:U127)</f>
        <v>9</v>
      </c>
      <c r="F125" s="6">
        <f>COUNTIF(L127:U127,"&gt;0")</f>
        <v>6</v>
      </c>
      <c r="G125" s="11">
        <f>100 *F125/E125</f>
        <v>66.666666666666671</v>
      </c>
      <c r="H125" s="12"/>
      <c r="I125" s="12"/>
      <c r="J125" s="12"/>
      <c r="K125" s="12"/>
      <c r="L125" s="2">
        <f>[7]testrun_5x13crossover_indicator!A31</f>
        <v>2726.25</v>
      </c>
      <c r="M125" s="2">
        <f>[7]testrun_5x13crossover_indicator!B31</f>
        <v>1987.749</v>
      </c>
      <c r="N125" s="2">
        <f>[7]testrun_5x13crossover_indicator!C31</f>
        <v>1638.2007000000001</v>
      </c>
      <c r="O125" s="2">
        <f>[7]testrun_5x13crossover_indicator!D31</f>
        <v>2588.0493000000001</v>
      </c>
      <c r="P125" s="2">
        <f>[7]testrun_5x13crossover_indicator!E31</f>
        <v>2638.0996</v>
      </c>
      <c r="Q125" s="2">
        <f>[7]testrun_5x13crossover_indicator!F31</f>
        <v>2100.9497000000001</v>
      </c>
      <c r="R125" s="2">
        <f>[7]testrun_5x13crossover_indicator!G31</f>
        <v>2013.5005000000001</v>
      </c>
      <c r="S125" s="2">
        <f>[7]testrun_5x13crossover_indicator!H31</f>
        <v>3636.9989999999998</v>
      </c>
      <c r="T125" s="2">
        <f>[7]testrun_5x13crossover_indicator!I31</f>
        <v>2475.0010000000002</v>
      </c>
    </row>
    <row r="126" spans="1:20" x14ac:dyDescent="0.3">
      <c r="A126" t="s">
        <v>33</v>
      </c>
      <c r="B126" s="1" t="s">
        <v>3</v>
      </c>
      <c r="C126" t="s">
        <v>6</v>
      </c>
      <c r="D126" s="2">
        <f t="shared" si="1"/>
        <v>-15796.797900000001</v>
      </c>
      <c r="F126" s="6"/>
      <c r="G126" s="12"/>
      <c r="H126" s="12"/>
      <c r="I126" s="12"/>
      <c r="J126" s="12"/>
      <c r="K126" s="12"/>
      <c r="L126" s="2">
        <f>[7]testrun_5x13crossover_indicator!A32</f>
        <v>-1536.1509000000001</v>
      </c>
      <c r="M126" s="2">
        <f>[7]testrun_5x13crossover_indicator!B32</f>
        <v>-1238.2998</v>
      </c>
      <c r="N126" s="2">
        <f>[7]testrun_5x13crossover_indicator!C32</f>
        <v>-1879.998</v>
      </c>
      <c r="O126" s="2">
        <f>[7]testrun_5x13crossover_indicator!D32</f>
        <v>-1304.0990999999999</v>
      </c>
      <c r="P126" s="2">
        <f>[7]testrun_5x13crossover_indicator!E32</f>
        <v>-1910.1509000000001</v>
      </c>
      <c r="Q126" s="2">
        <f>[7]testrun_5x13crossover_indicator!F32</f>
        <v>-2471.2476000000001</v>
      </c>
      <c r="R126" s="2">
        <f>[7]testrun_5x13crossover_indicator!G32</f>
        <v>-1140.0977</v>
      </c>
      <c r="S126" s="2">
        <f>[7]testrun_5x13crossover_indicator!H32</f>
        <v>-1759.3486</v>
      </c>
      <c r="T126" s="2">
        <f>[7]testrun_5x13crossover_indicator!I32</f>
        <v>-2557.4052999999999</v>
      </c>
    </row>
    <row r="127" spans="1:20" x14ac:dyDescent="0.3">
      <c r="A127" t="s">
        <v>33</v>
      </c>
      <c r="B127" s="1" t="s">
        <v>3</v>
      </c>
      <c r="C127" t="s">
        <v>7</v>
      </c>
      <c r="D127" s="2">
        <f t="shared" si="1"/>
        <v>6008.0009200000004</v>
      </c>
      <c r="G127" s="11">
        <f>100*D127/D125</f>
        <v>27.553571922892498</v>
      </c>
      <c r="H127" s="12"/>
      <c r="I127" s="12"/>
      <c r="J127" s="12"/>
      <c r="K127" s="12"/>
      <c r="L127" s="2">
        <f>[7]testrun_5x13crossover_indicator!A33</f>
        <v>1190.0990999999999</v>
      </c>
      <c r="M127" s="2">
        <f>[7]testrun_5x13crossover_indicator!B33</f>
        <v>749.44920000000002</v>
      </c>
      <c r="N127" s="2">
        <f>[7]testrun_5x13crossover_indicator!C33</f>
        <v>-241.79736</v>
      </c>
      <c r="O127" s="2">
        <f>[7]testrun_5x13crossover_indicator!D33</f>
        <v>1283.9502</v>
      </c>
      <c r="P127" s="2">
        <f>[7]testrun_5x13crossover_indicator!E33</f>
        <v>727.94870000000003</v>
      </c>
      <c r="Q127" s="2">
        <f>[7]testrun_5x13crossover_indicator!F33</f>
        <v>-370.29784999999998</v>
      </c>
      <c r="R127" s="2">
        <f>[7]testrun_5x13crossover_indicator!G33</f>
        <v>873.40282999999999</v>
      </c>
      <c r="S127" s="2">
        <f>[7]testrun_5x13crossover_indicator!H33</f>
        <v>1877.6504</v>
      </c>
      <c r="T127" s="2">
        <f>[7]testrun_5x13crossover_indicator!I33</f>
        <v>-82.404300000000006</v>
      </c>
    </row>
    <row r="128" spans="1:20" x14ac:dyDescent="0.3">
      <c r="A128" t="s">
        <v>34</v>
      </c>
      <c r="B128" t="s">
        <v>36</v>
      </c>
      <c r="C128" t="s">
        <v>5</v>
      </c>
      <c r="D128" s="2">
        <f t="shared" si="1"/>
        <v>262811.70600000001</v>
      </c>
      <c r="E128">
        <f>COUNT(L130:U130)</f>
        <v>9</v>
      </c>
      <c r="F128" s="6">
        <f>COUNTIF(L130:U130,"&gt;0")</f>
        <v>9</v>
      </c>
      <c r="G128" s="11">
        <f>100 *F128/E128</f>
        <v>100</v>
      </c>
      <c r="H128" s="12">
        <f>SUM(E128:E145)</f>
        <v>54</v>
      </c>
      <c r="I128" s="12">
        <f>SUM(F128:F145)</f>
        <v>54</v>
      </c>
      <c r="J128" s="12"/>
      <c r="K128" s="13">
        <f>100 *I128/H128</f>
        <v>100</v>
      </c>
      <c r="L128" s="2">
        <f>[8]testrun_5x13crossover_indicator!A1</f>
        <v>26332.697</v>
      </c>
      <c r="M128" s="2">
        <f>[8]testrun_5x13crossover_indicator!B1</f>
        <v>20124.805</v>
      </c>
      <c r="N128" s="2">
        <f>[8]testrun_5x13crossover_indicator!C1</f>
        <v>29696.822</v>
      </c>
      <c r="O128" s="2">
        <f>[8]testrun_5x13crossover_indicator!D1</f>
        <v>26415.476999999999</v>
      </c>
      <c r="P128" s="2">
        <f>[8]testrun_5x13crossover_indicator!E1</f>
        <v>33150.167999999998</v>
      </c>
      <c r="Q128" s="2">
        <f>[8]testrun_5x13crossover_indicator!F1</f>
        <v>27958.365000000002</v>
      </c>
      <c r="R128" s="2">
        <f>[8]testrun_5x13crossover_indicator!G1</f>
        <v>26506.238000000001</v>
      </c>
      <c r="S128" s="2">
        <f>[8]testrun_5x13crossover_indicator!H1</f>
        <v>38706.04</v>
      </c>
      <c r="T128" s="2">
        <f>[8]testrun_5x13crossover_indicator!I1</f>
        <v>33921.093999999997</v>
      </c>
    </row>
    <row r="129" spans="1:20" x14ac:dyDescent="0.3">
      <c r="A129" t="s">
        <v>34</v>
      </c>
      <c r="B129" t="s">
        <v>36</v>
      </c>
      <c r="C129" t="s">
        <v>6</v>
      </c>
      <c r="D129" s="2">
        <f t="shared" si="1"/>
        <v>-159060.43299999999</v>
      </c>
      <c r="F129" s="6"/>
      <c r="G129" s="12"/>
      <c r="H129" s="12"/>
      <c r="I129" s="12"/>
      <c r="J129" s="12"/>
      <c r="K129" s="12"/>
      <c r="L129" s="2">
        <f>[8]testrun_5x13crossover_indicator!A2</f>
        <v>-10616.895</v>
      </c>
      <c r="M129" s="2">
        <f>[8]testrun_5x13crossover_indicator!B2</f>
        <v>-11114.540999999999</v>
      </c>
      <c r="N129" s="2">
        <f>[8]testrun_5x13crossover_indicator!C2</f>
        <v>-11946.67</v>
      </c>
      <c r="O129" s="2">
        <f>[8]testrun_5x13crossover_indicator!D2</f>
        <v>-15125.135</v>
      </c>
      <c r="P129" s="2">
        <f>[8]testrun_5x13crossover_indicator!E2</f>
        <v>-20619.936000000002</v>
      </c>
      <c r="Q129" s="2">
        <f>[8]testrun_5x13crossover_indicator!F2</f>
        <v>-19488.634999999998</v>
      </c>
      <c r="R129" s="2">
        <f>[8]testrun_5x13crossover_indicator!G2</f>
        <v>-21553.493999999999</v>
      </c>
      <c r="S129" s="2">
        <f>[8]testrun_5x13crossover_indicator!H2</f>
        <v>-24749.043000000001</v>
      </c>
      <c r="T129" s="2">
        <f>[8]testrun_5x13crossover_indicator!I2</f>
        <v>-23846.083999999999</v>
      </c>
    </row>
    <row r="130" spans="1:20" x14ac:dyDescent="0.3">
      <c r="A130" t="s">
        <v>34</v>
      </c>
      <c r="B130" t="s">
        <v>36</v>
      </c>
      <c r="C130" t="s">
        <v>7</v>
      </c>
      <c r="D130" s="2">
        <f t="shared" si="1"/>
        <v>103751.2715</v>
      </c>
      <c r="G130" s="11">
        <f>100*D130/D128</f>
        <v>39.477416390272964</v>
      </c>
      <c r="H130" s="12"/>
      <c r="I130" s="12"/>
      <c r="J130" s="12"/>
      <c r="K130" s="12"/>
      <c r="L130" s="2">
        <f>[8]testrun_5x13crossover_indicator!A3</f>
        <v>15715.800999999999</v>
      </c>
      <c r="M130" s="2">
        <f>[8]testrun_5x13crossover_indicator!B3</f>
        <v>9010.2739999999994</v>
      </c>
      <c r="N130" s="2">
        <f>[8]testrun_5x13crossover_indicator!C3</f>
        <v>17750.145</v>
      </c>
      <c r="O130" s="2">
        <f>[8]testrun_5x13crossover_indicator!D3</f>
        <v>11290.343999999999</v>
      </c>
      <c r="P130" s="2">
        <f>[8]testrun_5x13crossover_indicator!E3</f>
        <v>12530.226000000001</v>
      </c>
      <c r="Q130" s="2">
        <f>[8]testrun_5x13crossover_indicator!F3</f>
        <v>8469.7294999999995</v>
      </c>
      <c r="R130" s="2">
        <f>[8]testrun_5x13crossover_indicator!G3</f>
        <v>4952.7439999999997</v>
      </c>
      <c r="S130" s="2">
        <f>[8]testrun_5x13crossover_indicator!H3</f>
        <v>13957</v>
      </c>
      <c r="T130" s="2">
        <f>[8]testrun_5x13crossover_indicator!I3</f>
        <v>10075.008</v>
      </c>
    </row>
    <row r="131" spans="1:20" x14ac:dyDescent="0.3">
      <c r="A131" t="s">
        <v>34</v>
      </c>
      <c r="B131" s="1" t="s">
        <v>0</v>
      </c>
      <c r="C131" t="s">
        <v>5</v>
      </c>
      <c r="D131" s="2">
        <f t="shared" si="1"/>
        <v>147980.451</v>
      </c>
      <c r="E131">
        <f>COUNT(L133:U133)</f>
        <v>9</v>
      </c>
      <c r="F131" s="6">
        <f>COUNTIF(L133:U133,"&gt;0")</f>
        <v>9</v>
      </c>
      <c r="G131" s="11">
        <f>100 *F131/E131</f>
        <v>100</v>
      </c>
      <c r="H131" s="12"/>
      <c r="I131" s="12"/>
      <c r="J131" s="13">
        <f>SUM(D128,D131,D134,D137,D140,D143)</f>
        <v>643849.22720000008</v>
      </c>
      <c r="K131" s="11"/>
      <c r="L131" s="2">
        <f>[8]testrun_5x13crossover_indicator!A7</f>
        <v>12504.64</v>
      </c>
      <c r="M131" s="2">
        <f>[8]testrun_5x13crossover_indicator!B7</f>
        <v>13942.25</v>
      </c>
      <c r="N131" s="2">
        <f>[8]testrun_5x13crossover_indicator!C7</f>
        <v>15662.019</v>
      </c>
      <c r="O131" s="2">
        <f>[8]testrun_5x13crossover_indicator!D7</f>
        <v>13905.847</v>
      </c>
      <c r="P131" s="2">
        <f>[8]testrun_5x13crossover_indicator!E7</f>
        <v>18260.349999999999</v>
      </c>
      <c r="Q131" s="2">
        <f>[8]testrun_5x13crossover_indicator!F7</f>
        <v>15995.903</v>
      </c>
      <c r="R131" s="2">
        <f>[8]testrun_5x13crossover_indicator!G7</f>
        <v>12641.897999999999</v>
      </c>
      <c r="S131" s="2">
        <f>[8]testrun_5x13crossover_indicator!H7</f>
        <v>20618.833999999999</v>
      </c>
      <c r="T131" s="2">
        <f>[8]testrun_5x13crossover_indicator!I7</f>
        <v>24448.71</v>
      </c>
    </row>
    <row r="132" spans="1:20" x14ac:dyDescent="0.3">
      <c r="A132" t="s">
        <v>34</v>
      </c>
      <c r="B132" s="1" t="s">
        <v>0</v>
      </c>
      <c r="C132" t="s">
        <v>6</v>
      </c>
      <c r="D132" s="2">
        <f t="shared" si="1"/>
        <v>-47898.925600000002</v>
      </c>
      <c r="F132" s="6"/>
      <c r="G132" s="12"/>
      <c r="H132" s="12"/>
      <c r="I132" s="12"/>
      <c r="J132" s="13">
        <f>SUM(D129,D132,D135,D138,D141,D144)</f>
        <v>-311674.40472999995</v>
      </c>
      <c r="K132" s="12"/>
      <c r="L132" s="2">
        <f>[8]testrun_5x13crossover_indicator!A8</f>
        <v>-3435.8535000000002</v>
      </c>
      <c r="M132" s="2">
        <f>[8]testrun_5x13crossover_indicator!B8</f>
        <v>-3883.5444000000002</v>
      </c>
      <c r="N132" s="2">
        <f>[8]testrun_5x13crossover_indicator!C8</f>
        <v>-4730.3076000000001</v>
      </c>
      <c r="O132" s="2">
        <f>[8]testrun_5x13crossover_indicator!D8</f>
        <v>-5108.6063999999997</v>
      </c>
      <c r="P132" s="2">
        <f>[8]testrun_5x13crossover_indicator!E8</f>
        <v>-6498.2245999999996</v>
      </c>
      <c r="Q132" s="2">
        <f>[8]testrun_5x13crossover_indicator!F8</f>
        <v>-5857.01</v>
      </c>
      <c r="R132" s="2">
        <f>[8]testrun_5x13crossover_indicator!G8</f>
        <v>-6223.2206999999999</v>
      </c>
      <c r="S132" s="2">
        <f>[8]testrun_5x13crossover_indicator!H8</f>
        <v>-5974.8573999999999</v>
      </c>
      <c r="T132" s="2">
        <f>[8]testrun_5x13crossover_indicator!I8</f>
        <v>-6187.3010000000004</v>
      </c>
    </row>
    <row r="133" spans="1:20" x14ac:dyDescent="0.3">
      <c r="A133" t="s">
        <v>34</v>
      </c>
      <c r="B133" s="1" t="s">
        <v>0</v>
      </c>
      <c r="C133" t="s">
        <v>7</v>
      </c>
      <c r="D133" s="2">
        <f t="shared" ref="D133:D196" si="3">SUM(L133:U133)</f>
        <v>100081.52770000001</v>
      </c>
      <c r="G133" s="11">
        <f>100*D133/D131</f>
        <v>67.631587161469056</v>
      </c>
      <c r="H133" s="12"/>
      <c r="I133" s="12"/>
      <c r="J133" s="13">
        <f>SUM(D130,D133,D136,D139,D142,D145)</f>
        <v>332174.82316000003</v>
      </c>
      <c r="K133" s="11">
        <f>100*J133/J131</f>
        <v>51.592020169780518</v>
      </c>
      <c r="L133" s="2">
        <f>[8]testrun_5x13crossover_indicator!A9</f>
        <v>9068.7860000000001</v>
      </c>
      <c r="M133" s="2">
        <f>[8]testrun_5x13crossover_indicator!B9</f>
        <v>10058.706</v>
      </c>
      <c r="N133" s="2">
        <f>[8]testrun_5x13crossover_indicator!C9</f>
        <v>10931.710999999999</v>
      </c>
      <c r="O133" s="2">
        <f>[8]testrun_5x13crossover_indicator!D9</f>
        <v>8797.24</v>
      </c>
      <c r="P133" s="2">
        <f>[8]testrun_5x13crossover_indicator!E9</f>
        <v>11762.126</v>
      </c>
      <c r="Q133" s="2">
        <f>[8]testrun_5x13crossover_indicator!F9</f>
        <v>10138.894</v>
      </c>
      <c r="R133" s="2">
        <f>[8]testrun_5x13crossover_indicator!G9</f>
        <v>6418.6777000000002</v>
      </c>
      <c r="S133" s="2">
        <f>[8]testrun_5x13crossover_indicator!H9</f>
        <v>14643.977000000001</v>
      </c>
      <c r="T133" s="2">
        <f>[8]testrun_5x13crossover_indicator!I9</f>
        <v>18261.41</v>
      </c>
    </row>
    <row r="134" spans="1:20" x14ac:dyDescent="0.3">
      <c r="A134" t="s">
        <v>34</v>
      </c>
      <c r="B134" s="1" t="s">
        <v>1</v>
      </c>
      <c r="C134" t="s">
        <v>5</v>
      </c>
      <c r="D134" s="2">
        <f t="shared" si="3"/>
        <v>69315.289600000004</v>
      </c>
      <c r="E134">
        <f>COUNT(L136:U136)</f>
        <v>9</v>
      </c>
      <c r="F134" s="6">
        <f>COUNTIF(L136:U136,"&gt;0")</f>
        <v>9</v>
      </c>
      <c r="G134" s="11">
        <f>100 *F134/E134</f>
        <v>100</v>
      </c>
      <c r="H134" s="12"/>
      <c r="I134" s="12"/>
      <c r="J134" s="12"/>
      <c r="K134" s="12"/>
      <c r="L134" s="2">
        <f>[8]testrun_5x13crossover_indicator!A13</f>
        <v>6711.3486000000003</v>
      </c>
      <c r="M134" s="2">
        <f>[8]testrun_5x13crossover_indicator!B13</f>
        <v>5834.2494999999999</v>
      </c>
      <c r="N134" s="2">
        <f>[8]testrun_5x13crossover_indicator!C13</f>
        <v>6528.7489999999998</v>
      </c>
      <c r="O134" s="2">
        <f>[8]testrun_5x13crossover_indicator!D13</f>
        <v>5923.1035000000002</v>
      </c>
      <c r="P134" s="2">
        <f>[8]testrun_5x13crossover_indicator!E13</f>
        <v>8023.0946999999996</v>
      </c>
      <c r="Q134" s="2">
        <f>[8]testrun_5x13crossover_indicator!F13</f>
        <v>7987.6962999999996</v>
      </c>
      <c r="R134" s="2">
        <f>[8]testrun_5x13crossover_indicator!G13</f>
        <v>6310.7049999999999</v>
      </c>
      <c r="S134" s="2">
        <f>[8]testrun_5x13crossover_indicator!H13</f>
        <v>11685.402</v>
      </c>
      <c r="T134" s="2">
        <f>[8]testrun_5x13crossover_indicator!I13</f>
        <v>10310.941000000001</v>
      </c>
    </row>
    <row r="135" spans="1:20" x14ac:dyDescent="0.3">
      <c r="A135" t="s">
        <v>34</v>
      </c>
      <c r="B135" s="1" t="s">
        <v>1</v>
      </c>
      <c r="C135" t="s">
        <v>6</v>
      </c>
      <c r="D135" s="2">
        <f t="shared" si="3"/>
        <v>-19851.553599999999</v>
      </c>
      <c r="F135" s="6"/>
      <c r="G135" s="12"/>
      <c r="H135" s="12"/>
      <c r="I135" s="12"/>
      <c r="J135" s="12"/>
      <c r="K135" s="12"/>
      <c r="L135" s="2">
        <f>[8]testrun_5x13crossover_indicator!A14</f>
        <v>-1850.4697000000001</v>
      </c>
      <c r="M135" s="2">
        <f>[8]testrun_5x13crossover_indicator!B14</f>
        <v>-1370.4863</v>
      </c>
      <c r="N135" s="2">
        <f>[8]testrun_5x13crossover_indicator!C14</f>
        <v>-1781.0078000000001</v>
      </c>
      <c r="O135" s="2">
        <f>[8]testrun_5x13crossover_indicator!D14</f>
        <v>-1520.4707000000001</v>
      </c>
      <c r="P135" s="2">
        <f>[8]testrun_5x13crossover_indicator!E14</f>
        <v>-2266.2206999999999</v>
      </c>
      <c r="Q135" s="2">
        <f>[8]testrun_5x13crossover_indicator!F14</f>
        <v>-2319.0117</v>
      </c>
      <c r="R135" s="2">
        <f>[8]testrun_5x13crossover_indicator!G14</f>
        <v>-2342.2714999999998</v>
      </c>
      <c r="S135" s="2">
        <f>[8]testrun_5x13crossover_indicator!H14</f>
        <v>-3243.3652000000002</v>
      </c>
      <c r="T135" s="2">
        <f>[8]testrun_5x13crossover_indicator!I14</f>
        <v>-3158.25</v>
      </c>
    </row>
    <row r="136" spans="1:20" x14ac:dyDescent="0.3">
      <c r="A136" t="s">
        <v>34</v>
      </c>
      <c r="B136" s="1" t="s">
        <v>1</v>
      </c>
      <c r="C136" t="s">
        <v>7</v>
      </c>
      <c r="D136" s="2">
        <f t="shared" si="3"/>
        <v>49463.736599999989</v>
      </c>
      <c r="G136" s="11">
        <f>100*D136/D134</f>
        <v>71.360499083884648</v>
      </c>
      <c r="H136" s="12"/>
      <c r="I136" s="12"/>
      <c r="J136" s="12"/>
      <c r="K136" s="12"/>
      <c r="L136" s="2">
        <f>[8]testrun_5x13crossover_indicator!A15</f>
        <v>4860.8789999999999</v>
      </c>
      <c r="M136" s="2">
        <f>[8]testrun_5x13crossover_indicator!B15</f>
        <v>4463.7629999999999</v>
      </c>
      <c r="N136" s="2">
        <f>[8]testrun_5x13crossover_indicator!C15</f>
        <v>4747.741</v>
      </c>
      <c r="O136" s="2">
        <f>[8]testrun_5x13crossover_indicator!D15</f>
        <v>4402.6329999999998</v>
      </c>
      <c r="P136" s="2">
        <f>[8]testrun_5x13crossover_indicator!E15</f>
        <v>5756.8739999999998</v>
      </c>
      <c r="Q136" s="2">
        <f>[8]testrun_5x13crossover_indicator!F15</f>
        <v>5668.6845999999996</v>
      </c>
      <c r="R136" s="2">
        <f>[8]testrun_5x13crossover_indicator!G15</f>
        <v>3968.4335999999998</v>
      </c>
      <c r="S136" s="2">
        <f>[8]testrun_5x13crossover_indicator!H15</f>
        <v>8442.0370000000003</v>
      </c>
      <c r="T136" s="2">
        <f>[8]testrun_5x13crossover_indicator!I15</f>
        <v>7152.6913999999997</v>
      </c>
    </row>
    <row r="137" spans="1:20" x14ac:dyDescent="0.3">
      <c r="A137" t="s">
        <v>34</v>
      </c>
      <c r="B137" s="1" t="s">
        <v>37</v>
      </c>
      <c r="C137" t="s">
        <v>5</v>
      </c>
      <c r="D137" s="2">
        <f t="shared" si="3"/>
        <v>91579.648000000001</v>
      </c>
      <c r="E137">
        <f>COUNT(L139:U139)</f>
        <v>9</v>
      </c>
      <c r="F137" s="6">
        <f>COUNTIF(L139:U139,"&gt;0")</f>
        <v>9</v>
      </c>
      <c r="G137" s="11">
        <f>100 *F137/E137</f>
        <v>100</v>
      </c>
      <c r="H137" s="12"/>
      <c r="I137" s="12"/>
      <c r="J137" s="12"/>
      <c r="K137" s="12"/>
      <c r="L137" s="2">
        <f>[8]testrun_5x13crossover_indicator!A19</f>
        <v>10108.947</v>
      </c>
      <c r="M137" s="2">
        <f>[8]testrun_5x13crossover_indicator!B19</f>
        <v>7291.7550000000001</v>
      </c>
      <c r="N137" s="2">
        <f>[8]testrun_5x13crossover_indicator!C19</f>
        <v>8867.232</v>
      </c>
      <c r="O137" s="2">
        <f>[8]testrun_5x13crossover_indicator!D19</f>
        <v>8887.9449999999997</v>
      </c>
      <c r="P137" s="2">
        <f>[8]testrun_5x13crossover_indicator!E19</f>
        <v>11807.536</v>
      </c>
      <c r="Q137" s="2">
        <f>[8]testrun_5x13crossover_indicator!F19</f>
        <v>10228.455</v>
      </c>
      <c r="R137" s="2">
        <f>[8]testrun_5x13crossover_indicator!G19</f>
        <v>8789.8420000000006</v>
      </c>
      <c r="S137" s="2">
        <f>[8]testrun_5x13crossover_indicator!H19</f>
        <v>13381.817999999999</v>
      </c>
      <c r="T137" s="2">
        <f>[8]testrun_5x13crossover_indicator!I19</f>
        <v>12216.118</v>
      </c>
    </row>
    <row r="138" spans="1:20" x14ac:dyDescent="0.3">
      <c r="A138" t="s">
        <v>34</v>
      </c>
      <c r="B138" s="1" t="s">
        <v>37</v>
      </c>
      <c r="C138" t="s">
        <v>6</v>
      </c>
      <c r="D138" s="2">
        <f t="shared" si="3"/>
        <v>-58457.873399999997</v>
      </c>
      <c r="F138" s="6"/>
      <c r="G138" s="12"/>
      <c r="H138" s="12"/>
      <c r="I138" s="12"/>
      <c r="J138" s="12"/>
      <c r="K138" s="12"/>
      <c r="L138" s="2">
        <f>[8]testrun_5x13crossover_indicator!A20</f>
        <v>-5141.3027000000002</v>
      </c>
      <c r="M138" s="2">
        <f>[8]testrun_5x13crossover_indicator!B20</f>
        <v>-5159.3900000000003</v>
      </c>
      <c r="N138" s="2">
        <f>[8]testrun_5x13crossover_indicator!C20</f>
        <v>-5171.4229999999998</v>
      </c>
      <c r="O138" s="2">
        <f>[8]testrun_5x13crossover_indicator!D20</f>
        <v>-6143.7259999999997</v>
      </c>
      <c r="P138" s="2">
        <f>[8]testrun_5x13crossover_indicator!E20</f>
        <v>-7008.98</v>
      </c>
      <c r="Q138" s="2">
        <f>[8]testrun_5x13crossover_indicator!F20</f>
        <v>-7142.0492999999997</v>
      </c>
      <c r="R138" s="2">
        <f>[8]testrun_5x13crossover_indicator!G20</f>
        <v>-6922.8647000000001</v>
      </c>
      <c r="S138" s="2">
        <f>[8]testrun_5x13crossover_indicator!H20</f>
        <v>-8015.2510000000002</v>
      </c>
      <c r="T138" s="2">
        <f>[8]testrun_5x13crossover_indicator!I20</f>
        <v>-7752.8867</v>
      </c>
    </row>
    <row r="139" spans="1:20" x14ac:dyDescent="0.3">
      <c r="A139" t="s">
        <v>34</v>
      </c>
      <c r="B139" s="1" t="s">
        <v>37</v>
      </c>
      <c r="C139" t="s">
        <v>7</v>
      </c>
      <c r="D139" s="2">
        <f t="shared" si="3"/>
        <v>33121.773699999998</v>
      </c>
      <c r="G139" s="11">
        <f>100*D139/D137</f>
        <v>36.167177340537492</v>
      </c>
      <c r="H139" s="12"/>
      <c r="I139" s="12"/>
      <c r="J139" s="12"/>
      <c r="K139" s="12"/>
      <c r="L139" s="2">
        <f>[8]testrun_5x13crossover_indicator!A21</f>
        <v>4967.6419999999998</v>
      </c>
      <c r="M139" s="2">
        <f>[8]testrun_5x13crossover_indicator!B21</f>
        <v>2132.3647000000001</v>
      </c>
      <c r="N139" s="2">
        <f>[8]testrun_5x13crossover_indicator!C21</f>
        <v>3695.8110000000001</v>
      </c>
      <c r="O139" s="2">
        <f>[8]testrun_5x13crossover_indicator!D21</f>
        <v>2744.2183</v>
      </c>
      <c r="P139" s="2">
        <f>[8]testrun_5x13crossover_indicator!E21</f>
        <v>4798.5565999999999</v>
      </c>
      <c r="Q139" s="2">
        <f>[8]testrun_5x13crossover_indicator!F21</f>
        <v>3086.4052999999999</v>
      </c>
      <c r="R139" s="2">
        <f>[8]testrun_5x13crossover_indicator!G21</f>
        <v>1866.9770000000001</v>
      </c>
      <c r="S139" s="2">
        <f>[8]testrun_5x13crossover_indicator!H21</f>
        <v>5366.5673999999999</v>
      </c>
      <c r="T139" s="2">
        <f>[8]testrun_5x13crossover_indicator!I21</f>
        <v>4463.2313999999997</v>
      </c>
    </row>
    <row r="140" spans="1:20" x14ac:dyDescent="0.3">
      <c r="A140" t="s">
        <v>34</v>
      </c>
      <c r="B140" s="1" t="s">
        <v>2</v>
      </c>
      <c r="C140" t="s">
        <v>5</v>
      </c>
      <c r="D140" s="2">
        <f t="shared" si="3"/>
        <v>49786.033599999995</v>
      </c>
      <c r="E140">
        <f>COUNT(L142:U142)</f>
        <v>9</v>
      </c>
      <c r="F140" s="6">
        <f>COUNTIF(L142:U142,"&gt;0")</f>
        <v>9</v>
      </c>
      <c r="G140" s="11">
        <f>100 *F140/E140</f>
        <v>100</v>
      </c>
      <c r="H140" s="12"/>
      <c r="I140" s="12"/>
      <c r="J140" s="12"/>
      <c r="K140" s="12"/>
      <c r="L140" s="2">
        <f>[8]testrun_5x13crossover_indicator!A25</f>
        <v>5177.0469999999996</v>
      </c>
      <c r="M140" s="2">
        <f>[8]testrun_5x13crossover_indicator!B25</f>
        <v>3804.748</v>
      </c>
      <c r="N140" s="2">
        <f>[8]testrun_5x13crossover_indicator!C25</f>
        <v>5164.9009999999998</v>
      </c>
      <c r="O140" s="2">
        <f>[8]testrun_5x13crossover_indicator!D25</f>
        <v>4743.3029999999999</v>
      </c>
      <c r="P140" s="2">
        <f>[8]testrun_5x13crossover_indicator!E25</f>
        <v>6829.8505999999998</v>
      </c>
      <c r="Q140" s="2">
        <f>[8]testrun_5x13crossover_indicator!F25</f>
        <v>5039.37</v>
      </c>
      <c r="R140" s="2">
        <f>[8]testrun_5x13crossover_indicator!G25</f>
        <v>4684.2640000000001</v>
      </c>
      <c r="S140" s="2">
        <f>[8]testrun_5x13crossover_indicator!H25</f>
        <v>7416.299</v>
      </c>
      <c r="T140" s="2">
        <f>[8]testrun_5x13crossover_indicator!I25</f>
        <v>6926.2510000000002</v>
      </c>
    </row>
    <row r="141" spans="1:20" x14ac:dyDescent="0.3">
      <c r="A141" t="s">
        <v>34</v>
      </c>
      <c r="B141" s="1" t="s">
        <v>2</v>
      </c>
      <c r="C141" t="s">
        <v>6</v>
      </c>
      <c r="D141" s="2">
        <f t="shared" si="3"/>
        <v>-21139.138200000001</v>
      </c>
      <c r="F141" s="6"/>
      <c r="G141" s="12"/>
      <c r="H141" s="12"/>
      <c r="I141" s="12"/>
      <c r="J141" s="12"/>
      <c r="K141" s="12"/>
      <c r="L141" s="2">
        <f>[8]testrun_5x13crossover_indicator!A26</f>
        <v>-1757.6763000000001</v>
      </c>
      <c r="M141" s="2">
        <f>[8]testrun_5x13crossover_indicator!B26</f>
        <v>-1869.9141</v>
      </c>
      <c r="N141" s="2">
        <f>[8]testrun_5x13crossover_indicator!C26</f>
        <v>-2166.8231999999998</v>
      </c>
      <c r="O141" s="2">
        <f>[8]testrun_5x13crossover_indicator!D26</f>
        <v>-2006.3042</v>
      </c>
      <c r="P141" s="2">
        <f>[8]testrun_5x13crossover_indicator!E26</f>
        <v>-2482.0322000000001</v>
      </c>
      <c r="Q141" s="2">
        <f>[8]testrun_5x13crossover_indicator!F26</f>
        <v>-2920.2456000000002</v>
      </c>
      <c r="R141" s="2">
        <f>[8]testrun_5x13crossover_indicator!G26</f>
        <v>-2648.2217000000001</v>
      </c>
      <c r="S141" s="2">
        <f>[8]testrun_5x13crossover_indicator!H26</f>
        <v>-2735.6963000000001</v>
      </c>
      <c r="T141" s="2">
        <f>[8]testrun_5x13crossover_indicator!I26</f>
        <v>-2552.2246</v>
      </c>
    </row>
    <row r="142" spans="1:20" x14ac:dyDescent="0.3">
      <c r="A142" t="s">
        <v>34</v>
      </c>
      <c r="B142" s="1" t="s">
        <v>2</v>
      </c>
      <c r="C142" t="s">
        <v>7</v>
      </c>
      <c r="D142" s="2">
        <f t="shared" si="3"/>
        <v>28646.895499999999</v>
      </c>
      <c r="G142" s="11">
        <f>100*D142/D140</f>
        <v>57.540023634258745</v>
      </c>
      <c r="H142" s="12"/>
      <c r="I142" s="12"/>
      <c r="J142" s="12"/>
      <c r="K142" s="12"/>
      <c r="L142" s="2">
        <f>[8]testrun_5x13crossover_indicator!A27</f>
        <v>3419.3706000000002</v>
      </c>
      <c r="M142" s="2">
        <f>[8]testrun_5x13crossover_indicator!B27</f>
        <v>1934.8340000000001</v>
      </c>
      <c r="N142" s="2">
        <f>[8]testrun_5x13crossover_indicator!C27</f>
        <v>2998.0776000000001</v>
      </c>
      <c r="O142" s="2">
        <f>[8]testrun_5x13crossover_indicator!D27</f>
        <v>2736.9989999999998</v>
      </c>
      <c r="P142" s="2">
        <f>[8]testrun_5x13crossover_indicator!E27</f>
        <v>4347.8184000000001</v>
      </c>
      <c r="Q142" s="2">
        <f>[8]testrun_5x13crossover_indicator!F27</f>
        <v>2119.1244999999999</v>
      </c>
      <c r="R142" s="2">
        <f>[8]testrun_5x13crossover_indicator!G27</f>
        <v>2036.0425</v>
      </c>
      <c r="S142" s="2">
        <f>[8]testrun_5x13crossover_indicator!H27</f>
        <v>4680.6025</v>
      </c>
      <c r="T142" s="2">
        <f>[8]testrun_5x13crossover_indicator!I27</f>
        <v>4374.0263999999997</v>
      </c>
    </row>
    <row r="143" spans="1:20" x14ac:dyDescent="0.3">
      <c r="A143" t="s">
        <v>34</v>
      </c>
      <c r="B143" s="1" t="s">
        <v>3</v>
      </c>
      <c r="C143" t="s">
        <v>5</v>
      </c>
      <c r="D143" s="2">
        <f t="shared" si="3"/>
        <v>22376.098999999998</v>
      </c>
      <c r="E143">
        <f>COUNT(L145:U145)</f>
        <v>9</v>
      </c>
      <c r="F143" s="6">
        <f>COUNTIF(L145:U145,"&gt;0")</f>
        <v>9</v>
      </c>
      <c r="G143" s="11">
        <f>100 *F143/E143</f>
        <v>100</v>
      </c>
      <c r="H143" s="12"/>
      <c r="I143" s="12"/>
      <c r="J143" s="12"/>
      <c r="K143" s="12"/>
      <c r="L143" s="2">
        <f>[8]testrun_5x13crossover_indicator!A31</f>
        <v>2850.5479</v>
      </c>
      <c r="M143" s="2">
        <f>[8]testrun_5x13crossover_indicator!B31</f>
        <v>1227.2998</v>
      </c>
      <c r="N143" s="2">
        <f>[8]testrun_5x13crossover_indicator!C31</f>
        <v>1663.5498</v>
      </c>
      <c r="O143" s="2">
        <f>[8]testrun_5x13crossover_indicator!D31</f>
        <v>2687.5493000000001</v>
      </c>
      <c r="P143" s="2">
        <f>[8]testrun_5x13crossover_indicator!E31</f>
        <v>2233.7006999999999</v>
      </c>
      <c r="Q143" s="2">
        <f>[8]testrun_5x13crossover_indicator!F31</f>
        <v>2300.3008</v>
      </c>
      <c r="R143" s="2">
        <f>[8]testrun_5x13crossover_indicator!G31</f>
        <v>2427.5014999999999</v>
      </c>
      <c r="S143" s="2">
        <f>[8]testrun_5x13crossover_indicator!H31</f>
        <v>4137.4489999999996</v>
      </c>
      <c r="T143" s="2">
        <f>[8]testrun_5x13crossover_indicator!I31</f>
        <v>2848.2002000000002</v>
      </c>
    </row>
    <row r="144" spans="1:20" x14ac:dyDescent="0.3">
      <c r="A144" t="s">
        <v>34</v>
      </c>
      <c r="B144" s="1" t="s">
        <v>3</v>
      </c>
      <c r="C144" t="s">
        <v>6</v>
      </c>
      <c r="D144" s="2">
        <f t="shared" si="3"/>
        <v>-5266.4809300000006</v>
      </c>
      <c r="F144" s="6"/>
      <c r="G144" s="12"/>
      <c r="H144" s="12"/>
      <c r="I144" s="12"/>
      <c r="J144" s="12"/>
      <c r="K144" s="12"/>
      <c r="L144" s="2">
        <f>[8]testrun_5x13crossover_indicator!A32</f>
        <v>-638.17334000000005</v>
      </c>
      <c r="M144" s="2">
        <f>[8]testrun_5x13crossover_indicator!B32</f>
        <v>-476.59814</v>
      </c>
      <c r="N144" s="2">
        <f>[8]testrun_5x13crossover_indicator!C32</f>
        <v>-377.29003999999998</v>
      </c>
      <c r="O144" s="2">
        <f>[8]testrun_5x13crossover_indicator!D32</f>
        <v>-360.99169999999998</v>
      </c>
      <c r="P144" s="2">
        <f>[8]testrun_5x13crossover_indicator!E32</f>
        <v>-457.61475000000002</v>
      </c>
      <c r="Q144" s="2">
        <f>[8]testrun_5x13crossover_indicator!F32</f>
        <v>-965.86180000000002</v>
      </c>
      <c r="R144" s="2">
        <f>[8]testrun_5x13crossover_indicator!G32</f>
        <v>-462.52246000000002</v>
      </c>
      <c r="S144" s="2">
        <f>[8]testrun_5x13crossover_indicator!H32</f>
        <v>-715.28319999999997</v>
      </c>
      <c r="T144" s="2">
        <f>[8]testrun_5x13crossover_indicator!I32</f>
        <v>-812.14549999999997</v>
      </c>
    </row>
    <row r="145" spans="1:20" x14ac:dyDescent="0.3">
      <c r="A145" t="s">
        <v>34</v>
      </c>
      <c r="B145" s="1" t="s">
        <v>3</v>
      </c>
      <c r="C145" t="s">
        <v>7</v>
      </c>
      <c r="D145" s="2">
        <f t="shared" si="3"/>
        <v>17109.618159999998</v>
      </c>
      <c r="G145" s="11">
        <f>100*D145/D143</f>
        <v>76.463811498152566</v>
      </c>
      <c r="H145" s="12"/>
      <c r="I145" s="12"/>
      <c r="J145" s="12"/>
      <c r="K145" s="12"/>
      <c r="L145" s="2">
        <f>[8]testrun_5x13crossover_indicator!A33</f>
        <v>2212.3744999999999</v>
      </c>
      <c r="M145" s="2">
        <f>[8]testrun_5x13crossover_indicator!B33</f>
        <v>750.70165999999995</v>
      </c>
      <c r="N145" s="2">
        <f>[8]testrun_5x13crossover_indicator!C33</f>
        <v>1286.2598</v>
      </c>
      <c r="O145" s="2">
        <f>[8]testrun_5x13crossover_indicator!D33</f>
        <v>2326.5576000000001</v>
      </c>
      <c r="P145" s="2">
        <f>[8]testrun_5x13crossover_indicator!E33</f>
        <v>1776.0859</v>
      </c>
      <c r="Q145" s="2">
        <f>[8]testrun_5x13crossover_indicator!F33</f>
        <v>1334.4390000000001</v>
      </c>
      <c r="R145" s="2">
        <f>[8]testrun_5x13crossover_indicator!G33</f>
        <v>1964.979</v>
      </c>
      <c r="S145" s="2">
        <f>[8]testrun_5x13crossover_indicator!H33</f>
        <v>3422.1660000000002</v>
      </c>
      <c r="T145" s="2">
        <f>[8]testrun_5x13crossover_indicator!I33</f>
        <v>2036.0546999999999</v>
      </c>
    </row>
    <row r="146" spans="1:20" x14ac:dyDescent="0.3">
      <c r="A146" t="s">
        <v>41</v>
      </c>
      <c r="B146" t="s">
        <v>36</v>
      </c>
      <c r="C146" t="s">
        <v>5</v>
      </c>
      <c r="D146" s="2">
        <f t="shared" si="3"/>
        <v>268449.85800000001</v>
      </c>
      <c r="E146">
        <f>COUNT(L148:U148)</f>
        <v>9</v>
      </c>
      <c r="F146" s="6">
        <f>COUNTIF(L148:U148,"&gt;0")</f>
        <v>9</v>
      </c>
      <c r="G146" s="11">
        <f>100 *F146/E146</f>
        <v>100</v>
      </c>
      <c r="H146" s="12">
        <f>SUM(E146:E163)</f>
        <v>54</v>
      </c>
      <c r="I146" s="12">
        <f>SUM(F146:F163)</f>
        <v>54</v>
      </c>
      <c r="J146" s="12"/>
      <c r="K146" s="13">
        <f>100 *I146/H146</f>
        <v>100</v>
      </c>
      <c r="L146" s="2">
        <f>[9]testrun_5x13crossover_indicator!A1</f>
        <v>26420.893</v>
      </c>
      <c r="M146" s="2">
        <f>[9]testrun_5x13crossover_indicator!B1</f>
        <v>21434.666000000001</v>
      </c>
      <c r="N146" s="2">
        <f>[9]testrun_5x13crossover_indicator!C1</f>
        <v>30724.766</v>
      </c>
      <c r="O146" s="2">
        <f>[9]testrun_5x13crossover_indicator!D1</f>
        <v>27105.932000000001</v>
      </c>
      <c r="P146" s="2">
        <f>[9]testrun_5x13crossover_indicator!E1</f>
        <v>33979.707000000002</v>
      </c>
      <c r="Q146" s="2">
        <f>[9]testrun_5x13crossover_indicator!F1</f>
        <v>27678.803</v>
      </c>
      <c r="R146" s="2">
        <f>[9]testrun_5x13crossover_indicator!G1</f>
        <v>27255.942999999999</v>
      </c>
      <c r="S146" s="2">
        <f>[9]testrun_5x13crossover_indicator!H1</f>
        <v>39570.758000000002</v>
      </c>
      <c r="T146" s="2">
        <f>[9]testrun_5x13crossover_indicator!I1</f>
        <v>34278.39</v>
      </c>
    </row>
    <row r="147" spans="1:20" x14ac:dyDescent="0.3">
      <c r="A147" t="s">
        <v>41</v>
      </c>
      <c r="B147" t="s">
        <v>36</v>
      </c>
      <c r="C147" t="s">
        <v>6</v>
      </c>
      <c r="D147" s="2">
        <f t="shared" si="3"/>
        <v>-152514.25</v>
      </c>
      <c r="F147" s="6"/>
      <c r="G147" s="12"/>
      <c r="H147" s="12"/>
      <c r="I147" s="12"/>
      <c r="J147" s="12"/>
      <c r="K147" s="12"/>
      <c r="L147" s="2">
        <f>[9]testrun_5x13crossover_indicator!A2</f>
        <v>-10177.963</v>
      </c>
      <c r="M147" s="2">
        <f>[9]testrun_5x13crossover_indicator!B2</f>
        <v>-10770.175999999999</v>
      </c>
      <c r="N147" s="2">
        <f>[9]testrun_5x13crossover_indicator!C2</f>
        <v>-11719.956</v>
      </c>
      <c r="O147" s="2">
        <f>[9]testrun_5x13crossover_indicator!D2</f>
        <v>-14936.409</v>
      </c>
      <c r="P147" s="2">
        <f>[9]testrun_5x13crossover_indicator!E2</f>
        <v>-19769.025000000001</v>
      </c>
      <c r="Q147" s="2">
        <f>[9]testrun_5x13crossover_indicator!F2</f>
        <v>-18979.830000000002</v>
      </c>
      <c r="R147" s="2">
        <f>[9]testrun_5x13crossover_indicator!G2</f>
        <v>-19942.296999999999</v>
      </c>
      <c r="S147" s="2">
        <f>[9]testrun_5x13crossover_indicator!H2</f>
        <v>-22894.384999999998</v>
      </c>
      <c r="T147" s="2">
        <f>[9]testrun_5x13crossover_indicator!I2</f>
        <v>-23324.208999999999</v>
      </c>
    </row>
    <row r="148" spans="1:20" x14ac:dyDescent="0.3">
      <c r="A148" t="s">
        <v>41</v>
      </c>
      <c r="B148" t="s">
        <v>36</v>
      </c>
      <c r="C148" t="s">
        <v>7</v>
      </c>
      <c r="D148" s="2">
        <f t="shared" si="3"/>
        <v>115935.57950000001</v>
      </c>
      <c r="G148" s="11">
        <f>100*D148/D146</f>
        <v>43.187051900023732</v>
      </c>
      <c r="H148" s="12"/>
      <c r="I148" s="12"/>
      <c r="J148" s="12"/>
      <c r="K148" s="12"/>
      <c r="L148" s="2">
        <f>[9]testrun_5x13crossover_indicator!A3</f>
        <v>16242.93</v>
      </c>
      <c r="M148" s="2">
        <f>[9]testrun_5x13crossover_indicator!B3</f>
        <v>10664.493</v>
      </c>
      <c r="N148" s="2">
        <f>[9]testrun_5x13crossover_indicator!C3</f>
        <v>19004.807000000001</v>
      </c>
      <c r="O148" s="2">
        <f>[9]testrun_5x13crossover_indicator!D3</f>
        <v>12169.513999999999</v>
      </c>
      <c r="P148" s="2">
        <f>[9]testrun_5x13crossover_indicator!E3</f>
        <v>14210.673000000001</v>
      </c>
      <c r="Q148" s="2">
        <f>[9]testrun_5x13crossover_indicator!F3</f>
        <v>8698.973</v>
      </c>
      <c r="R148" s="2">
        <f>[9]testrun_5x13crossover_indicator!G3</f>
        <v>7313.6464999999998</v>
      </c>
      <c r="S148" s="2">
        <f>[9]testrun_5x13crossover_indicator!H3</f>
        <v>16676.361000000001</v>
      </c>
      <c r="T148" s="2">
        <f>[9]testrun_5x13crossover_indicator!I3</f>
        <v>10954.182000000001</v>
      </c>
    </row>
    <row r="149" spans="1:20" x14ac:dyDescent="0.3">
      <c r="A149" t="s">
        <v>41</v>
      </c>
      <c r="B149" s="1" t="s">
        <v>0</v>
      </c>
      <c r="C149" t="s">
        <v>5</v>
      </c>
      <c r="D149" s="2">
        <f t="shared" si="3"/>
        <v>147453.003</v>
      </c>
      <c r="E149">
        <f>COUNT(L151:U151)</f>
        <v>9</v>
      </c>
      <c r="F149" s="6">
        <f>COUNTIF(L151:U151,"&gt;0")</f>
        <v>9</v>
      </c>
      <c r="G149" s="11">
        <f>100 *F149/E149</f>
        <v>100</v>
      </c>
      <c r="H149" s="12"/>
      <c r="I149" s="12"/>
      <c r="J149" s="13">
        <f>SUM(D146,D149,D152,D155,D158,D161)</f>
        <v>650907.21490000002</v>
      </c>
      <c r="K149" s="11"/>
      <c r="L149" s="2">
        <f>[9]testrun_5x13crossover_indicator!A7</f>
        <v>12783.94</v>
      </c>
      <c r="M149" s="2">
        <f>[9]testrun_5x13crossover_indicator!B7</f>
        <v>13945.599</v>
      </c>
      <c r="N149" s="2">
        <f>[9]testrun_5x13crossover_indicator!C7</f>
        <v>15581.717000000001</v>
      </c>
      <c r="O149" s="2">
        <f>[9]testrun_5x13crossover_indicator!D7</f>
        <v>13826.147999999999</v>
      </c>
      <c r="P149" s="2">
        <f>[9]testrun_5x13crossover_indicator!E7</f>
        <v>17715.752</v>
      </c>
      <c r="Q149" s="2">
        <f>[9]testrun_5x13crossover_indicator!F7</f>
        <v>15366.102999999999</v>
      </c>
      <c r="R149" s="2">
        <f>[9]testrun_5x13crossover_indicator!G7</f>
        <v>12829.902</v>
      </c>
      <c r="S149" s="2">
        <f>[9]testrun_5x13crossover_indicator!H7</f>
        <v>20847.581999999999</v>
      </c>
      <c r="T149" s="2">
        <f>[9]testrun_5x13crossover_indicator!I7</f>
        <v>24556.26</v>
      </c>
    </row>
    <row r="150" spans="1:20" x14ac:dyDescent="0.3">
      <c r="A150" t="s">
        <v>41</v>
      </c>
      <c r="B150" s="1" t="s">
        <v>0</v>
      </c>
      <c r="C150" t="s">
        <v>6</v>
      </c>
      <c r="D150" s="2">
        <f t="shared" si="3"/>
        <v>-47401.389299999995</v>
      </c>
      <c r="F150" s="6"/>
      <c r="G150" s="12"/>
      <c r="H150" s="12"/>
      <c r="I150" s="12"/>
      <c r="J150" s="13">
        <f>SUM(D147,D150,D153,D156,D159,D162)</f>
        <v>-300943.33313999994</v>
      </c>
      <c r="K150" s="12"/>
      <c r="L150" s="2">
        <f>[9]testrun_5x13crossover_indicator!A8</f>
        <v>-3397.2080000000001</v>
      </c>
      <c r="M150" s="2">
        <f>[9]testrun_5x13crossover_indicator!B8</f>
        <v>-3736.8667</v>
      </c>
      <c r="N150" s="2">
        <f>[9]testrun_5x13crossover_indicator!C8</f>
        <v>-4674.2470000000003</v>
      </c>
      <c r="O150" s="2">
        <f>[9]testrun_5x13crossover_indicator!D8</f>
        <v>-4896.7560000000003</v>
      </c>
      <c r="P150" s="2">
        <f>[9]testrun_5x13crossover_indicator!E8</f>
        <v>-7049.2304999999997</v>
      </c>
      <c r="Q150" s="2">
        <f>[9]testrun_5x13crossover_indicator!F8</f>
        <v>-5806.5576000000001</v>
      </c>
      <c r="R150" s="2">
        <f>[9]testrun_5x13crossover_indicator!G8</f>
        <v>-5967.5956999999999</v>
      </c>
      <c r="S150" s="2">
        <f>[9]testrun_5x13crossover_indicator!H8</f>
        <v>-5679.3145000000004</v>
      </c>
      <c r="T150" s="2">
        <f>[9]testrun_5x13crossover_indicator!I8</f>
        <v>-6193.6133</v>
      </c>
    </row>
    <row r="151" spans="1:20" x14ac:dyDescent="0.3">
      <c r="A151" t="s">
        <v>41</v>
      </c>
      <c r="B151" s="1" t="s">
        <v>0</v>
      </c>
      <c r="C151" t="s">
        <v>7</v>
      </c>
      <c r="D151" s="2">
        <f t="shared" si="3"/>
        <v>100051.6121</v>
      </c>
      <c r="G151" s="11">
        <f>100*D151/D149</f>
        <v>67.85322107003816</v>
      </c>
      <c r="H151" s="12"/>
      <c r="I151" s="12"/>
      <c r="J151" s="13">
        <f>SUM(D148,D151,D154,D157,D160,D163)</f>
        <v>349963.84174999996</v>
      </c>
      <c r="K151" s="11">
        <f>100*J151/J149</f>
        <v>53.765549641935607</v>
      </c>
      <c r="L151" s="2">
        <f>[9]testrun_5x13crossover_indicator!A9</f>
        <v>9386.7309999999998</v>
      </c>
      <c r="M151" s="2">
        <f>[9]testrun_5x13crossover_indicator!B9</f>
        <v>10208.732</v>
      </c>
      <c r="N151" s="2">
        <f>[9]testrun_5x13crossover_indicator!C9</f>
        <v>10907.47</v>
      </c>
      <c r="O151" s="2">
        <f>[9]testrun_5x13crossover_indicator!D9</f>
        <v>8929.393</v>
      </c>
      <c r="P151" s="2">
        <f>[9]testrun_5x13crossover_indicator!E9</f>
        <v>10666.520500000001</v>
      </c>
      <c r="Q151" s="2">
        <f>[9]testrun_5x13crossover_indicator!F9</f>
        <v>9559.5450000000001</v>
      </c>
      <c r="R151" s="2">
        <f>[9]testrun_5x13crossover_indicator!G9</f>
        <v>6862.3065999999999</v>
      </c>
      <c r="S151" s="2">
        <f>[9]testrun_5x13crossover_indicator!H9</f>
        <v>15168.268</v>
      </c>
      <c r="T151" s="2">
        <f>[9]testrun_5x13crossover_indicator!I9</f>
        <v>18362.646000000001</v>
      </c>
    </row>
    <row r="152" spans="1:20" x14ac:dyDescent="0.3">
      <c r="A152" t="s">
        <v>41</v>
      </c>
      <c r="B152" s="1" t="s">
        <v>1</v>
      </c>
      <c r="C152" t="s">
        <v>5</v>
      </c>
      <c r="D152" s="2">
        <f t="shared" si="3"/>
        <v>69208.096300000005</v>
      </c>
      <c r="E152">
        <f>COUNT(L154:U154)</f>
        <v>9</v>
      </c>
      <c r="F152" s="6">
        <f>COUNTIF(L154:U154,"&gt;0")</f>
        <v>9</v>
      </c>
      <c r="G152" s="11">
        <f>100 *F152/E152</f>
        <v>100</v>
      </c>
      <c r="H152" s="12"/>
      <c r="I152" s="12"/>
      <c r="J152" s="12"/>
      <c r="K152" s="12"/>
      <c r="L152" s="2">
        <f>[9]testrun_5x13crossover_indicator!A13</f>
        <v>6816.1484</v>
      </c>
      <c r="M152" s="2">
        <f>[9]testrun_5x13crossover_indicator!B13</f>
        <v>5743.7494999999999</v>
      </c>
      <c r="N152" s="2">
        <f>[9]testrun_5x13crossover_indicator!C13</f>
        <v>6384.049</v>
      </c>
      <c r="O152" s="2">
        <f>[9]testrun_5x13crossover_indicator!D13</f>
        <v>5979.0029999999997</v>
      </c>
      <c r="P152" s="2">
        <f>[9]testrun_5x13crossover_indicator!E13</f>
        <v>7535.2950000000001</v>
      </c>
      <c r="Q152" s="2">
        <f>[9]testrun_5x13crossover_indicator!F13</f>
        <v>7937.6494000000002</v>
      </c>
      <c r="R152" s="2">
        <f>[9]testrun_5x13crossover_indicator!G13</f>
        <v>6310.7049999999999</v>
      </c>
      <c r="S152" s="2">
        <f>[9]testrun_5x13crossover_indicator!H13</f>
        <v>12133.603999999999</v>
      </c>
      <c r="T152" s="2">
        <f>[9]testrun_5x13crossover_indicator!I13</f>
        <v>10367.893</v>
      </c>
    </row>
    <row r="153" spans="1:20" x14ac:dyDescent="0.3">
      <c r="A153" t="s">
        <v>41</v>
      </c>
      <c r="B153" s="1" t="s">
        <v>1</v>
      </c>
      <c r="C153" t="s">
        <v>6</v>
      </c>
      <c r="D153" s="2">
        <f t="shared" si="3"/>
        <v>-19450.458999999999</v>
      </c>
      <c r="F153" s="6"/>
      <c r="G153" s="12"/>
      <c r="H153" s="12"/>
      <c r="I153" s="12"/>
      <c r="J153" s="12"/>
      <c r="K153" s="12"/>
      <c r="L153" s="2">
        <f>[9]testrun_5x13crossover_indicator!A14</f>
        <v>-1787.0440000000001</v>
      </c>
      <c r="M153" s="2">
        <f>[9]testrun_5x13crossover_indicator!B14</f>
        <v>-1429.1357</v>
      </c>
      <c r="N153" s="2">
        <f>[9]testrun_5x13crossover_indicator!C14</f>
        <v>-1781.0078000000001</v>
      </c>
      <c r="O153" s="2">
        <f>[9]testrun_5x13crossover_indicator!D14</f>
        <v>-1520.4707000000001</v>
      </c>
      <c r="P153" s="2">
        <f>[9]testrun_5x13crossover_indicator!E14</f>
        <v>-2047.4707000000001</v>
      </c>
      <c r="Q153" s="2">
        <f>[9]testrun_5x13crossover_indicator!F14</f>
        <v>-2181.0059000000001</v>
      </c>
      <c r="R153" s="2">
        <f>[9]testrun_5x13crossover_indicator!G14</f>
        <v>-2342.2714999999998</v>
      </c>
      <c r="S153" s="2">
        <f>[9]testrun_5x13crossover_indicator!H14</f>
        <v>-3215.9863</v>
      </c>
      <c r="T153" s="2">
        <f>[9]testrun_5x13crossover_indicator!I14</f>
        <v>-3146.0664000000002</v>
      </c>
    </row>
    <row r="154" spans="1:20" x14ac:dyDescent="0.3">
      <c r="A154" t="s">
        <v>41</v>
      </c>
      <c r="B154" s="1" t="s">
        <v>1</v>
      </c>
      <c r="C154" t="s">
        <v>7</v>
      </c>
      <c r="D154" s="2">
        <f t="shared" si="3"/>
        <v>49757.635699999999</v>
      </c>
      <c r="G154" s="11">
        <f>100*D154/D152</f>
        <v>71.895686140986953</v>
      </c>
      <c r="H154" s="12"/>
      <c r="I154" s="12"/>
      <c r="J154" s="12"/>
      <c r="K154" s="12"/>
      <c r="L154" s="2">
        <f>[9]testrun_5x13crossover_indicator!A15</f>
        <v>5029.1045000000004</v>
      </c>
      <c r="M154" s="2">
        <f>[9]testrun_5x13crossover_indicator!B15</f>
        <v>4314.6139999999996</v>
      </c>
      <c r="N154" s="2">
        <f>[9]testrun_5x13crossover_indicator!C15</f>
        <v>4603.0410000000002</v>
      </c>
      <c r="O154" s="2">
        <f>[9]testrun_5x13crossover_indicator!D15</f>
        <v>4458.5320000000002</v>
      </c>
      <c r="P154" s="2">
        <f>[9]testrun_5x13crossover_indicator!E15</f>
        <v>5487.8239999999996</v>
      </c>
      <c r="Q154" s="2">
        <f>[9]testrun_5x13crossover_indicator!F15</f>
        <v>5756.6436000000003</v>
      </c>
      <c r="R154" s="2">
        <f>[9]testrun_5x13crossover_indicator!G15</f>
        <v>3968.4335999999998</v>
      </c>
      <c r="S154" s="2">
        <f>[9]testrun_5x13crossover_indicator!H15</f>
        <v>8917.6170000000002</v>
      </c>
      <c r="T154" s="2">
        <f>[9]testrun_5x13crossover_indicator!I15</f>
        <v>7221.826</v>
      </c>
    </row>
    <row r="155" spans="1:20" x14ac:dyDescent="0.3">
      <c r="A155" t="s">
        <v>41</v>
      </c>
      <c r="B155" s="1" t="s">
        <v>37</v>
      </c>
      <c r="C155" t="s">
        <v>5</v>
      </c>
      <c r="D155" s="2">
        <f t="shared" si="3"/>
        <v>93897.272799999992</v>
      </c>
      <c r="E155">
        <f>COUNT(L157:U157)</f>
        <v>9</v>
      </c>
      <c r="F155" s="6">
        <f>COUNTIF(L157:U157,"&gt;0")</f>
        <v>9</v>
      </c>
      <c r="G155" s="11">
        <f>100 *F155/E155</f>
        <v>100</v>
      </c>
      <c r="H155" s="12"/>
      <c r="I155" s="12"/>
      <c r="J155" s="12"/>
      <c r="K155" s="12"/>
      <c r="L155" s="2">
        <f>[9]testrun_5x13crossover_indicator!A19</f>
        <v>10235.6</v>
      </c>
      <c r="M155" s="2">
        <f>[9]testrun_5x13crossover_indicator!B19</f>
        <v>7550.9053000000004</v>
      </c>
      <c r="N155" s="2">
        <f>[9]testrun_5x13crossover_indicator!C19</f>
        <v>9293.6350000000002</v>
      </c>
      <c r="O155" s="2">
        <f>[9]testrun_5x13crossover_indicator!D19</f>
        <v>9047.8955000000005</v>
      </c>
      <c r="P155" s="2">
        <f>[9]testrun_5x13crossover_indicator!E19</f>
        <v>11984.955</v>
      </c>
      <c r="Q155" s="2">
        <f>[9]testrun_5x13crossover_indicator!F19</f>
        <v>10728.755999999999</v>
      </c>
      <c r="R155" s="2">
        <f>[9]testrun_5x13crossover_indicator!G19</f>
        <v>8924.1409999999996</v>
      </c>
      <c r="S155" s="2">
        <f>[9]testrun_5x13crossover_indicator!H19</f>
        <v>13605.517</v>
      </c>
      <c r="T155" s="2">
        <f>[9]testrun_5x13crossover_indicator!I19</f>
        <v>12525.868</v>
      </c>
    </row>
    <row r="156" spans="1:20" x14ac:dyDescent="0.3">
      <c r="A156" t="s">
        <v>41</v>
      </c>
      <c r="B156" s="1" t="s">
        <v>37</v>
      </c>
      <c r="C156" t="s">
        <v>6</v>
      </c>
      <c r="D156" s="2">
        <f t="shared" si="3"/>
        <v>-55926.374999999993</v>
      </c>
      <c r="F156" s="6"/>
      <c r="G156" s="12"/>
      <c r="H156" s="12"/>
      <c r="I156" s="12"/>
      <c r="J156" s="12"/>
      <c r="K156" s="12"/>
      <c r="L156" s="2">
        <f>[9]testrun_5x13crossover_indicator!A20</f>
        <v>-4924.55</v>
      </c>
      <c r="M156" s="2">
        <f>[9]testrun_5x13crossover_indicator!B20</f>
        <v>-4951.9823999999999</v>
      </c>
      <c r="N156" s="2">
        <f>[9]testrun_5x13crossover_indicator!C20</f>
        <v>-5000.7217000000001</v>
      </c>
      <c r="O156" s="2">
        <f>[9]testrun_5x13crossover_indicator!D20</f>
        <v>-5879.0410000000002</v>
      </c>
      <c r="P156" s="2">
        <f>[9]testrun_5x13crossover_indicator!E20</f>
        <v>-6580.2313999999997</v>
      </c>
      <c r="Q156" s="2">
        <f>[9]testrun_5x13crossover_indicator!F20</f>
        <v>-6792.2816999999995</v>
      </c>
      <c r="R156" s="2">
        <f>[9]testrun_5x13crossover_indicator!G20</f>
        <v>-6690.018</v>
      </c>
      <c r="S156" s="2">
        <f>[9]testrun_5x13crossover_indicator!H20</f>
        <v>-7561.4883</v>
      </c>
      <c r="T156" s="2">
        <f>[9]testrun_5x13crossover_indicator!I20</f>
        <v>-7546.0604999999996</v>
      </c>
    </row>
    <row r="157" spans="1:20" x14ac:dyDescent="0.3">
      <c r="A157" t="s">
        <v>41</v>
      </c>
      <c r="B157" s="1" t="s">
        <v>37</v>
      </c>
      <c r="C157" t="s">
        <v>7</v>
      </c>
      <c r="D157" s="2">
        <f t="shared" si="3"/>
        <v>37970.8894</v>
      </c>
      <c r="G157" s="11">
        <f>100*D157/D155</f>
        <v>40.438756385265329</v>
      </c>
      <c r="H157" s="12"/>
      <c r="I157" s="12"/>
      <c r="J157" s="12"/>
      <c r="K157" s="12"/>
      <c r="L157" s="2">
        <f>[9]testrun_5x13crossover_indicator!A21</f>
        <v>5311.049</v>
      </c>
      <c r="M157" s="2">
        <f>[9]testrun_5x13crossover_indicator!B21</f>
        <v>2598.9229</v>
      </c>
      <c r="N157" s="2">
        <f>[9]testrun_5x13crossover_indicator!C21</f>
        <v>4292.9116000000004</v>
      </c>
      <c r="O157" s="2">
        <f>[9]testrun_5x13crossover_indicator!D21</f>
        <v>3168.8544999999999</v>
      </c>
      <c r="P157" s="2">
        <f>[9]testrun_5x13crossover_indicator!E21</f>
        <v>5404.7217000000001</v>
      </c>
      <c r="Q157" s="2">
        <f>[9]testrun_5x13crossover_indicator!F21</f>
        <v>3936.4712</v>
      </c>
      <c r="R157" s="2">
        <f>[9]testrun_5x13crossover_indicator!G21</f>
        <v>2234.1226000000001</v>
      </c>
      <c r="S157" s="2">
        <f>[9]testrun_5x13crossover_indicator!H21</f>
        <v>6044.0282999999999</v>
      </c>
      <c r="T157" s="2">
        <f>[9]testrun_5x13crossover_indicator!I21</f>
        <v>4979.8076000000001</v>
      </c>
    </row>
    <row r="158" spans="1:20" x14ac:dyDescent="0.3">
      <c r="A158" t="s">
        <v>41</v>
      </c>
      <c r="B158" s="1" t="s">
        <v>2</v>
      </c>
      <c r="C158" t="s">
        <v>5</v>
      </c>
      <c r="D158" s="2">
        <f t="shared" si="3"/>
        <v>49703.036599999999</v>
      </c>
      <c r="E158">
        <f>COUNT(L160:U160)</f>
        <v>9</v>
      </c>
      <c r="F158" s="6">
        <f>COUNTIF(L160:U160,"&gt;0")</f>
        <v>9</v>
      </c>
      <c r="G158" s="11">
        <f>100 *F158/E158</f>
        <v>100</v>
      </c>
      <c r="H158" s="12"/>
      <c r="I158" s="12"/>
      <c r="J158" s="12"/>
      <c r="K158" s="12"/>
      <c r="L158" s="2">
        <f>[9]testrun_5x13crossover_indicator!A25</f>
        <v>5210.8975</v>
      </c>
      <c r="M158" s="2">
        <f>[9]testrun_5x13crossover_indicator!B25</f>
        <v>4001.3472000000002</v>
      </c>
      <c r="N158" s="2">
        <f>[9]testrun_5x13crossover_indicator!C25</f>
        <v>5101</v>
      </c>
      <c r="O158" s="2">
        <f>[9]testrun_5x13crossover_indicator!D25</f>
        <v>4677.2035999999998</v>
      </c>
      <c r="P158" s="2">
        <f>[9]testrun_5x13crossover_indicator!E25</f>
        <v>6810.85</v>
      </c>
      <c r="Q158" s="2">
        <f>[9]testrun_5x13crossover_indicator!F25</f>
        <v>5112.2719999999999</v>
      </c>
      <c r="R158" s="2">
        <f>[9]testrun_5x13crossover_indicator!G25</f>
        <v>4569.2173000000003</v>
      </c>
      <c r="S158" s="2">
        <f>[9]testrun_5x13crossover_indicator!H25</f>
        <v>7334.049</v>
      </c>
      <c r="T158" s="2">
        <f>[9]testrun_5x13crossover_indicator!I25</f>
        <v>6886.2</v>
      </c>
    </row>
    <row r="159" spans="1:20" x14ac:dyDescent="0.3">
      <c r="A159" t="s">
        <v>41</v>
      </c>
      <c r="B159" s="1" t="s">
        <v>2</v>
      </c>
      <c r="C159" t="s">
        <v>6</v>
      </c>
      <c r="D159" s="2">
        <f t="shared" si="3"/>
        <v>-20394.128899999996</v>
      </c>
      <c r="F159" s="6"/>
      <c r="G159" s="12"/>
      <c r="H159" s="12"/>
      <c r="I159" s="12"/>
      <c r="J159" s="12"/>
      <c r="K159" s="12"/>
      <c r="L159" s="2">
        <f>[9]testrun_5x13crossover_indicator!A26</f>
        <v>-1717.3701000000001</v>
      </c>
      <c r="M159" s="2">
        <f>[9]testrun_5x13crossover_indicator!B26</f>
        <v>-1795.9746</v>
      </c>
      <c r="N159" s="2">
        <f>[9]testrun_5x13crossover_indicator!C26</f>
        <v>-2128.5990000000002</v>
      </c>
      <c r="O159" s="2">
        <f>[9]testrun_5x13crossover_indicator!D26</f>
        <v>-1934.7494999999999</v>
      </c>
      <c r="P159" s="2">
        <f>[9]testrun_5x13crossover_indicator!E26</f>
        <v>-2319.6073999999999</v>
      </c>
      <c r="Q159" s="2">
        <f>[9]testrun_5x13crossover_indicator!F26</f>
        <v>-2823.7109999999998</v>
      </c>
      <c r="R159" s="2">
        <f>[9]testrun_5x13crossover_indicator!G26</f>
        <v>-2557.7431999999999</v>
      </c>
      <c r="S159" s="2">
        <f>[9]testrun_5x13crossover_indicator!H26</f>
        <v>-2660.7226999999998</v>
      </c>
      <c r="T159" s="2">
        <f>[9]testrun_5x13crossover_indicator!I26</f>
        <v>-2455.6514000000002</v>
      </c>
    </row>
    <row r="160" spans="1:20" x14ac:dyDescent="0.3">
      <c r="A160" t="s">
        <v>41</v>
      </c>
      <c r="B160" s="1" t="s">
        <v>2</v>
      </c>
      <c r="C160" t="s">
        <v>7</v>
      </c>
      <c r="D160" s="2">
        <f t="shared" si="3"/>
        <v>29308.9077</v>
      </c>
      <c r="G160" s="11">
        <f>100*D160/D158</f>
        <v>58.968042407292273</v>
      </c>
      <c r="H160" s="12"/>
      <c r="I160" s="12"/>
      <c r="J160" s="12"/>
      <c r="K160" s="12"/>
      <c r="L160" s="2">
        <f>[9]testrun_5x13crossover_indicator!A27</f>
        <v>3493.5273000000002</v>
      </c>
      <c r="M160" s="2">
        <f>[9]testrun_5x13crossover_indicator!B27</f>
        <v>2205.3726000000001</v>
      </c>
      <c r="N160" s="2">
        <f>[9]testrun_5x13crossover_indicator!C27</f>
        <v>2972.4009999999998</v>
      </c>
      <c r="O160" s="2">
        <f>[9]testrun_5x13crossover_indicator!D27</f>
        <v>2742.4540000000002</v>
      </c>
      <c r="P160" s="2">
        <f>[9]testrun_5x13crossover_indicator!E27</f>
        <v>4491.2426999999998</v>
      </c>
      <c r="Q160" s="2">
        <f>[9]testrun_5x13crossover_indicator!F27</f>
        <v>2288.5610000000001</v>
      </c>
      <c r="R160" s="2">
        <f>[9]testrun_5x13crossover_indicator!G27</f>
        <v>2011.4740999999999</v>
      </c>
      <c r="S160" s="2">
        <f>[9]testrun_5x13crossover_indicator!H27</f>
        <v>4673.326</v>
      </c>
      <c r="T160" s="2">
        <f>[9]testrun_5x13crossover_indicator!I27</f>
        <v>4430.549</v>
      </c>
    </row>
    <row r="161" spans="1:20" x14ac:dyDescent="0.3">
      <c r="A161" t="s">
        <v>41</v>
      </c>
      <c r="B161" s="1" t="s">
        <v>3</v>
      </c>
      <c r="C161" t="s">
        <v>5</v>
      </c>
      <c r="D161" s="2">
        <f t="shared" si="3"/>
        <v>22195.948199999999</v>
      </c>
      <c r="E161">
        <f>COUNT(L163:U163)</f>
        <v>9</v>
      </c>
      <c r="F161" s="6">
        <f>COUNTIF(L163:U163,"&gt;0")</f>
        <v>9</v>
      </c>
      <c r="G161" s="11">
        <f>100 *F161/E161</f>
        <v>100</v>
      </c>
      <c r="H161" s="12"/>
      <c r="I161" s="12"/>
      <c r="J161" s="12"/>
      <c r="K161" s="12"/>
      <c r="L161" s="2">
        <f>[9]testrun_5x13crossover_indicator!A31</f>
        <v>2999.7982999999999</v>
      </c>
      <c r="M161" s="2">
        <f>[9]testrun_5x13crossover_indicator!B31</f>
        <v>1199.1488999999999</v>
      </c>
      <c r="N161" s="2">
        <f>[9]testrun_5x13crossover_indicator!C31</f>
        <v>1596.0492999999999</v>
      </c>
      <c r="O161" s="2">
        <f>[9]testrun_5x13crossover_indicator!D31</f>
        <v>2727.8993999999998</v>
      </c>
      <c r="P161" s="2">
        <f>[9]testrun_5x13crossover_indicator!E31</f>
        <v>2230.5005000000001</v>
      </c>
      <c r="Q161" s="2">
        <f>[9]testrun_5x13crossover_indicator!F31</f>
        <v>2203.9009999999998</v>
      </c>
      <c r="R161" s="2">
        <f>[9]testrun_5x13crossover_indicator!G31</f>
        <v>2364.6509999999998</v>
      </c>
      <c r="S161" s="2">
        <f>[9]testrun_5x13crossover_indicator!H31</f>
        <v>4130.6989999999996</v>
      </c>
      <c r="T161" s="2">
        <f>[9]testrun_5x13crossover_indicator!I31</f>
        <v>2743.3008</v>
      </c>
    </row>
    <row r="162" spans="1:20" x14ac:dyDescent="0.3">
      <c r="A162" t="s">
        <v>41</v>
      </c>
      <c r="B162" s="1" t="s">
        <v>3</v>
      </c>
      <c r="C162" t="s">
        <v>6</v>
      </c>
      <c r="D162" s="2">
        <f t="shared" si="3"/>
        <v>-5256.7309400000004</v>
      </c>
      <c r="F162" s="6"/>
      <c r="G162" s="12"/>
      <c r="H162" s="12"/>
      <c r="I162" s="12"/>
      <c r="J162" s="12"/>
      <c r="K162" s="12"/>
      <c r="L162" s="2">
        <f>[9]testrun_5x13crossover_indicator!A32</f>
        <v>-596.97313999999994</v>
      </c>
      <c r="M162" s="2">
        <f>[9]testrun_5x13crossover_indicator!B32</f>
        <v>-471.46337999999997</v>
      </c>
      <c r="N162" s="2">
        <f>[9]testrun_5x13crossover_indicator!C32</f>
        <v>-361.89013999999997</v>
      </c>
      <c r="O162" s="2">
        <f>[9]testrun_5x13crossover_indicator!D32</f>
        <v>-359.32666</v>
      </c>
      <c r="P162" s="2">
        <f>[9]testrun_5x13crossover_indicator!E32</f>
        <v>-457.61475000000002</v>
      </c>
      <c r="Q162" s="2">
        <f>[9]testrun_5x13crossover_indicator!F32</f>
        <v>-950.71190000000001</v>
      </c>
      <c r="R162" s="2">
        <f>[9]testrun_5x13crossover_indicator!G32</f>
        <v>-546.32227</v>
      </c>
      <c r="S162" s="2">
        <f>[9]testrun_5x13crossover_indicator!H32</f>
        <v>-700.28319999999997</v>
      </c>
      <c r="T162" s="2">
        <f>[9]testrun_5x13crossover_indicator!I32</f>
        <v>-812.14549999999997</v>
      </c>
    </row>
    <row r="163" spans="1:20" x14ac:dyDescent="0.3">
      <c r="A163" t="s">
        <v>41</v>
      </c>
      <c r="B163" s="1" t="s">
        <v>3</v>
      </c>
      <c r="C163" t="s">
        <v>7</v>
      </c>
      <c r="D163" s="2">
        <f t="shared" si="3"/>
        <v>16939.217349999999</v>
      </c>
      <c r="G163" s="11">
        <f>100*D163/D161</f>
        <v>76.316709686680554</v>
      </c>
      <c r="H163" s="12"/>
      <c r="I163" s="12"/>
      <c r="J163" s="12"/>
      <c r="K163" s="12"/>
      <c r="L163" s="2">
        <f>[9]testrun_5x13crossover_indicator!A33</f>
        <v>2402.8252000000002</v>
      </c>
      <c r="M163" s="2">
        <f>[9]testrun_5x13crossover_indicator!B33</f>
        <v>727.68555000000003</v>
      </c>
      <c r="N163" s="2">
        <f>[9]testrun_5x13crossover_indicator!C33</f>
        <v>1234.1592000000001</v>
      </c>
      <c r="O163" s="2">
        <f>[9]testrun_5x13crossover_indicator!D33</f>
        <v>2368.5727999999999</v>
      </c>
      <c r="P163" s="2">
        <f>[9]testrun_5x13crossover_indicator!E33</f>
        <v>1772.8857</v>
      </c>
      <c r="Q163" s="2">
        <f>[9]testrun_5x13crossover_indicator!F33</f>
        <v>1253.1890000000001</v>
      </c>
      <c r="R163" s="2">
        <f>[9]testrun_5x13crossover_indicator!G33</f>
        <v>1818.3286000000001</v>
      </c>
      <c r="S163" s="2">
        <f>[9]testrun_5x13crossover_indicator!H33</f>
        <v>3430.4160000000002</v>
      </c>
      <c r="T163" s="2">
        <f>[9]testrun_5x13crossover_indicator!I33</f>
        <v>1931.1552999999999</v>
      </c>
    </row>
    <row r="164" spans="1:20" x14ac:dyDescent="0.3">
      <c r="A164" t="s">
        <v>18</v>
      </c>
      <c r="B164" t="s">
        <v>36</v>
      </c>
      <c r="C164" t="s">
        <v>5</v>
      </c>
      <c r="D164" s="2">
        <f t="shared" si="3"/>
        <v>216176.97000000003</v>
      </c>
      <c r="E164">
        <f>COUNT(L166:U166)</f>
        <v>9</v>
      </c>
      <c r="F164" s="6">
        <f>COUNTIF(L166:U166,"&gt;0")</f>
        <v>8</v>
      </c>
      <c r="G164" s="11">
        <f>100 *F164/E164</f>
        <v>88.888888888888886</v>
      </c>
      <c r="H164" s="12">
        <f>SUM(E164:E181)</f>
        <v>54</v>
      </c>
      <c r="I164" s="12">
        <f>SUM(F164:F181)</f>
        <v>35</v>
      </c>
      <c r="J164" s="12"/>
      <c r="K164" s="13">
        <f>100 *I164/H164</f>
        <v>64.81481481481481</v>
      </c>
      <c r="L164" s="2">
        <f>[10]testrun_macd_12_26_higher_time_!A1</f>
        <v>20639.238000000001</v>
      </c>
      <c r="M164" s="2">
        <f>[10]testrun_macd_12_26_higher_time_!B1</f>
        <v>16557.055</v>
      </c>
      <c r="N164" s="2">
        <f>[10]testrun_macd_12_26_higher_time_!C1</f>
        <v>23624.45</v>
      </c>
      <c r="O164" s="2">
        <f>[10]testrun_macd_12_26_higher_time_!D1</f>
        <v>22652.71</v>
      </c>
      <c r="P164" s="2">
        <f>[10]testrun_macd_12_26_higher_time_!E1</f>
        <v>25852.294999999998</v>
      </c>
      <c r="Q164" s="2">
        <f>[10]testrun_macd_12_26_higher_time_!F1</f>
        <v>22384.544999999998</v>
      </c>
      <c r="R164" s="2">
        <f>[10]testrun_macd_12_26_higher_time_!G1</f>
        <v>19904.335999999999</v>
      </c>
      <c r="S164" s="2">
        <f>[10]testrun_macd_12_26_higher_time_!H1</f>
        <v>30197.701000000001</v>
      </c>
      <c r="T164" s="2">
        <f>[10]testrun_macd_12_26_higher_time_!I1</f>
        <v>34364.639999999999</v>
      </c>
    </row>
    <row r="165" spans="1:20" x14ac:dyDescent="0.3">
      <c r="A165" t="s">
        <v>18</v>
      </c>
      <c r="B165" t="s">
        <v>36</v>
      </c>
      <c r="C165" t="s">
        <v>6</v>
      </c>
      <c r="D165" s="2">
        <f t="shared" si="3"/>
        <v>-168024.68799999999</v>
      </c>
      <c r="F165" s="6"/>
      <c r="G165" s="12"/>
      <c r="H165" s="12"/>
      <c r="I165" s="12"/>
      <c r="J165" s="12"/>
      <c r="K165" s="12"/>
      <c r="L165" s="2">
        <f>[10]testrun_macd_12_26_higher_time_!A2</f>
        <v>-17166.440999999999</v>
      </c>
      <c r="M165" s="2">
        <f>[10]testrun_macd_12_26_higher_time_!B2</f>
        <v>-14340.9</v>
      </c>
      <c r="N165" s="2">
        <f>[10]testrun_macd_12_26_higher_time_!C2</f>
        <v>-16256.203</v>
      </c>
      <c r="O165" s="2">
        <f>[10]testrun_macd_12_26_higher_time_!D2</f>
        <v>-14899.1</v>
      </c>
      <c r="P165" s="2">
        <f>[10]testrun_macd_12_26_higher_time_!E2</f>
        <v>-22166.15</v>
      </c>
      <c r="Q165" s="2">
        <f>[10]testrun_macd_12_26_higher_time_!F2</f>
        <v>-22430.77</v>
      </c>
      <c r="R165" s="2">
        <f>[10]testrun_macd_12_26_higher_time_!G2</f>
        <v>-17217.326000000001</v>
      </c>
      <c r="S165" s="2">
        <f>[10]testrun_macd_12_26_higher_time_!H2</f>
        <v>-20192.258000000002</v>
      </c>
      <c r="T165" s="2">
        <f>[10]testrun_macd_12_26_higher_time_!I2</f>
        <v>-23355.54</v>
      </c>
    </row>
    <row r="166" spans="1:20" x14ac:dyDescent="0.3">
      <c r="A166" t="s">
        <v>18</v>
      </c>
      <c r="B166" t="s">
        <v>36</v>
      </c>
      <c r="C166" t="s">
        <v>7</v>
      </c>
      <c r="D166" s="2">
        <f t="shared" si="3"/>
        <v>48152.297143999996</v>
      </c>
      <c r="G166" s="11">
        <f>100*D166/D164</f>
        <v>22.274480553594582</v>
      </c>
      <c r="H166" s="12"/>
      <c r="I166" s="12"/>
      <c r="J166" s="12"/>
      <c r="K166" s="12"/>
      <c r="L166" s="2">
        <f>[10]testrun_macd_12_26_higher_time_!A3</f>
        <v>3472.7997999999998</v>
      </c>
      <c r="M166" s="2">
        <f>[10]testrun_macd_12_26_higher_time_!B3</f>
        <v>2216.1543000000001</v>
      </c>
      <c r="N166" s="2">
        <f>[10]testrun_macd_12_26_higher_time_!C3</f>
        <v>7368.2539999999999</v>
      </c>
      <c r="O166" s="2">
        <f>[10]testrun_macd_12_26_higher_time_!D3</f>
        <v>7753.6054999999997</v>
      </c>
      <c r="P166" s="2">
        <f>[10]testrun_macd_12_26_higher_time_!E3</f>
        <v>3686.1484</v>
      </c>
      <c r="Q166" s="2">
        <f>[10]testrun_macd_12_26_higher_time_!F3</f>
        <v>-46.222656000000001</v>
      </c>
      <c r="R166" s="2">
        <f>[10]testrun_macd_12_26_higher_time_!G3</f>
        <v>2687.0097999999998</v>
      </c>
      <c r="S166" s="2">
        <f>[10]testrun_macd_12_26_higher_time_!H3</f>
        <v>10005.442999999999</v>
      </c>
      <c r="T166" s="2">
        <f>[10]testrun_macd_12_26_higher_time_!I3</f>
        <v>11009.105</v>
      </c>
    </row>
    <row r="167" spans="1:20" x14ac:dyDescent="0.3">
      <c r="A167" t="s">
        <v>18</v>
      </c>
      <c r="B167" s="1" t="s">
        <v>0</v>
      </c>
      <c r="C167" t="s">
        <v>5</v>
      </c>
      <c r="D167" s="2">
        <f t="shared" si="3"/>
        <v>84816.18</v>
      </c>
      <c r="E167">
        <f>COUNT(L169:U169)</f>
        <v>9</v>
      </c>
      <c r="F167" s="6">
        <f>COUNTIF(L169:U169,"&gt;0")</f>
        <v>7</v>
      </c>
      <c r="G167" s="11">
        <f>100 *F167/E167</f>
        <v>77.777777777777771</v>
      </c>
      <c r="H167" s="12"/>
      <c r="I167" s="12"/>
      <c r="J167" s="13">
        <f>SUM(D164,D167,D170,D173,D176,D179)</f>
        <v>453166.3873</v>
      </c>
      <c r="K167" s="11"/>
      <c r="L167" s="2">
        <f>[10]testrun_macd_12_26_higher_time_!A7</f>
        <v>7813.451</v>
      </c>
      <c r="M167" s="2">
        <f>[10]testrun_macd_12_26_higher_time_!B7</f>
        <v>7423.95</v>
      </c>
      <c r="N167" s="2">
        <f>[10]testrun_macd_12_26_higher_time_!C7</f>
        <v>7116.4520000000002</v>
      </c>
      <c r="O167" s="2">
        <f>[10]testrun_macd_12_26_higher_time_!D7</f>
        <v>8764.9959999999992</v>
      </c>
      <c r="P167" s="2">
        <f>[10]testrun_macd_12_26_higher_time_!E7</f>
        <v>11435.742</v>
      </c>
      <c r="Q167" s="2">
        <f>[10]testrun_macd_12_26_higher_time_!F7</f>
        <v>10398.098</v>
      </c>
      <c r="R167" s="2">
        <f>[10]testrun_macd_12_26_higher_time_!G7</f>
        <v>9154.848</v>
      </c>
      <c r="S167" s="2">
        <f>[10]testrun_macd_12_26_higher_time_!H7</f>
        <v>9643.2950000000001</v>
      </c>
      <c r="T167" s="2">
        <f>[10]testrun_macd_12_26_higher_time_!I7</f>
        <v>13065.348</v>
      </c>
    </row>
    <row r="168" spans="1:20" x14ac:dyDescent="0.3">
      <c r="A168" t="s">
        <v>18</v>
      </c>
      <c r="B168" s="1" t="s">
        <v>0</v>
      </c>
      <c r="C168" t="s">
        <v>6</v>
      </c>
      <c r="D168" s="2">
        <f t="shared" si="3"/>
        <v>-78022.573299999989</v>
      </c>
      <c r="F168" s="6"/>
      <c r="G168" s="12"/>
      <c r="H168" s="12"/>
      <c r="I168" s="12"/>
      <c r="J168" s="13">
        <f>SUM(D165,D168,D171,D174,D177,D180)</f>
        <v>-393471.04279999994</v>
      </c>
      <c r="K168" s="12"/>
      <c r="L168" s="2">
        <f>[10]testrun_macd_12_26_higher_time_!A8</f>
        <v>-7037.4462999999996</v>
      </c>
      <c r="M168" s="2">
        <f>[10]testrun_macd_12_26_higher_time_!B8</f>
        <v>-5138.0029999999997</v>
      </c>
      <c r="N168" s="2">
        <f>[10]testrun_macd_12_26_higher_time_!C8</f>
        <v>-9524.2990000000009</v>
      </c>
      <c r="O168" s="2">
        <f>[10]testrun_macd_12_26_higher_time_!D8</f>
        <v>-8499.3520000000008</v>
      </c>
      <c r="P168" s="2">
        <f>[10]testrun_macd_12_26_higher_time_!E8</f>
        <v>-9243.107</v>
      </c>
      <c r="Q168" s="2">
        <f>[10]testrun_macd_12_26_higher_time_!F8</f>
        <v>-8217.4470000000001</v>
      </c>
      <c r="R168" s="2">
        <f>[10]testrun_macd_12_26_higher_time_!G8</f>
        <v>-7316.9080000000004</v>
      </c>
      <c r="S168" s="2">
        <f>[10]testrun_macd_12_26_higher_time_!H8</f>
        <v>-11832.615</v>
      </c>
      <c r="T168" s="2">
        <f>[10]testrun_macd_12_26_higher_time_!I8</f>
        <v>-11213.396000000001</v>
      </c>
    </row>
    <row r="169" spans="1:20" x14ac:dyDescent="0.3">
      <c r="A169" t="s">
        <v>18</v>
      </c>
      <c r="B169" s="1" t="s">
        <v>0</v>
      </c>
      <c r="C169" t="s">
        <v>7</v>
      </c>
      <c r="D169" s="2">
        <f t="shared" si="3"/>
        <v>6793.60563</v>
      </c>
      <c r="G169" s="11">
        <f>100*D169/D167</f>
        <v>8.0097991090850833</v>
      </c>
      <c r="H169" s="12"/>
      <c r="I169" s="12"/>
      <c r="J169" s="13">
        <f>SUM(D166,D169,D172,D175,D178,D181)</f>
        <v>59695.358633999997</v>
      </c>
      <c r="K169" s="11">
        <f>100*J169/J167</f>
        <v>13.172944928609887</v>
      </c>
      <c r="L169" s="2">
        <f>[10]testrun_macd_12_26_higher_time_!A9</f>
        <v>776.00490000000002</v>
      </c>
      <c r="M169" s="2">
        <f>[10]testrun_macd_12_26_higher_time_!B9</f>
        <v>2285.9472999999998</v>
      </c>
      <c r="N169" s="2">
        <f>[10]testrun_macd_12_26_higher_time_!C9</f>
        <v>-2407.8467000000001</v>
      </c>
      <c r="O169" s="2">
        <f>[10]testrun_macd_12_26_higher_time_!D9</f>
        <v>265.64452999999997</v>
      </c>
      <c r="P169" s="2">
        <f>[10]testrun_macd_12_26_higher_time_!E9</f>
        <v>2192.6347999999998</v>
      </c>
      <c r="Q169" s="2">
        <f>[10]testrun_macd_12_26_higher_time_!F9</f>
        <v>2180.6504</v>
      </c>
      <c r="R169" s="2">
        <f>[10]testrun_macd_12_26_higher_time_!G9</f>
        <v>1837.9395</v>
      </c>
      <c r="S169" s="2">
        <f>[10]testrun_macd_12_26_higher_time_!H9</f>
        <v>-2189.3202999999999</v>
      </c>
      <c r="T169" s="2">
        <f>[10]testrun_macd_12_26_higher_time_!I9</f>
        <v>1851.9512</v>
      </c>
    </row>
    <row r="170" spans="1:20" x14ac:dyDescent="0.3">
      <c r="A170" t="s">
        <v>18</v>
      </c>
      <c r="B170" s="1" t="s">
        <v>1</v>
      </c>
      <c r="C170" t="s">
        <v>5</v>
      </c>
      <c r="D170" s="2">
        <f t="shared" si="3"/>
        <v>41486.304200000006</v>
      </c>
      <c r="E170">
        <f>COUNT(L172:U172)</f>
        <v>9</v>
      </c>
      <c r="F170" s="6">
        <f>COUNTIF(L172:U172,"&gt;0")</f>
        <v>5</v>
      </c>
      <c r="G170" s="11">
        <f>100 *F170/E170</f>
        <v>55.555555555555557</v>
      </c>
      <c r="H170" s="12"/>
      <c r="I170" s="12"/>
      <c r="J170" s="12"/>
      <c r="K170" s="12"/>
      <c r="L170" s="2">
        <f>[10]testrun_macd_12_26_higher_time_!A13</f>
        <v>1446.75</v>
      </c>
      <c r="M170" s="2">
        <f>[10]testrun_macd_12_26_higher_time_!B13</f>
        <v>2514.1006000000002</v>
      </c>
      <c r="N170" s="2">
        <f>[10]testrun_macd_12_26_higher_time_!C13</f>
        <v>5615.7</v>
      </c>
      <c r="O170" s="2">
        <f>[10]testrun_macd_12_26_higher_time_!D13</f>
        <v>5757.8495999999996</v>
      </c>
      <c r="P170" s="2">
        <f>[10]testrun_macd_12_26_higher_time_!E13</f>
        <v>2213.3008</v>
      </c>
      <c r="Q170" s="2">
        <f>[10]testrun_macd_12_26_higher_time_!F13</f>
        <v>3800.7968999999998</v>
      </c>
      <c r="R170" s="2">
        <f>[10]testrun_macd_12_26_higher_time_!G13</f>
        <v>3864.1523000000002</v>
      </c>
      <c r="S170" s="2">
        <f>[10]testrun_macd_12_26_higher_time_!H13</f>
        <v>7444.2049999999999</v>
      </c>
      <c r="T170" s="2">
        <f>[10]testrun_macd_12_26_higher_time_!I13</f>
        <v>8829.4490000000005</v>
      </c>
    </row>
    <row r="171" spans="1:20" x14ac:dyDescent="0.3">
      <c r="A171" t="s">
        <v>18</v>
      </c>
      <c r="B171" s="1" t="s">
        <v>1</v>
      </c>
      <c r="C171" t="s">
        <v>6</v>
      </c>
      <c r="D171" s="2">
        <f t="shared" si="3"/>
        <v>-43199.849699999999</v>
      </c>
      <c r="F171" s="6"/>
      <c r="G171" s="12"/>
      <c r="H171" s="12"/>
      <c r="I171" s="12"/>
      <c r="J171" s="12"/>
      <c r="K171" s="12"/>
      <c r="L171" s="2">
        <f>[10]testrun_macd_12_26_higher_time_!A14</f>
        <v>-2903.5996</v>
      </c>
      <c r="M171" s="2">
        <f>[10]testrun_macd_12_26_higher_time_!B14</f>
        <v>-1484.7002</v>
      </c>
      <c r="N171" s="2">
        <f>[10]testrun_macd_12_26_higher_time_!C14</f>
        <v>-4168.5995999999996</v>
      </c>
      <c r="O171" s="2">
        <f>[10]testrun_macd_12_26_higher_time_!D14</f>
        <v>-2795.9502000000002</v>
      </c>
      <c r="P171" s="2">
        <f>[10]testrun_macd_12_26_higher_time_!E14</f>
        <v>-10831.453</v>
      </c>
      <c r="Q171" s="2">
        <f>[10]testrun_macd_12_26_higher_time_!F14</f>
        <v>-6921.2479999999996</v>
      </c>
      <c r="R171" s="2">
        <f>[10]testrun_macd_12_26_higher_time_!G14</f>
        <v>-5870.8010000000004</v>
      </c>
      <c r="S171" s="2">
        <f>[10]testrun_macd_12_26_higher_time_!H14</f>
        <v>-4432.8964999999998</v>
      </c>
      <c r="T171" s="2">
        <f>[10]testrun_macd_12_26_higher_time_!I14</f>
        <v>-3790.6016</v>
      </c>
    </row>
    <row r="172" spans="1:20" x14ac:dyDescent="0.3">
      <c r="A172" t="s">
        <v>18</v>
      </c>
      <c r="B172" s="1" t="s">
        <v>1</v>
      </c>
      <c r="C172" t="s">
        <v>7</v>
      </c>
      <c r="D172" s="2">
        <f t="shared" si="3"/>
        <v>-1713.5445</v>
      </c>
      <c r="G172" s="11">
        <f>100*D172/D170</f>
        <v>-4.1303859985676912</v>
      </c>
      <c r="H172" s="12"/>
      <c r="I172" s="12"/>
      <c r="J172" s="12"/>
      <c r="K172" s="12"/>
      <c r="L172" s="2">
        <f>[10]testrun_macd_12_26_higher_time_!A15</f>
        <v>-1456.8496</v>
      </c>
      <c r="M172" s="2">
        <f>[10]testrun_macd_12_26_higher_time_!B15</f>
        <v>1029.4004</v>
      </c>
      <c r="N172" s="2">
        <f>[10]testrun_macd_12_26_higher_time_!C15</f>
        <v>1447.1006</v>
      </c>
      <c r="O172" s="2">
        <f>[10]testrun_macd_12_26_higher_time_!D15</f>
        <v>2961.8993999999998</v>
      </c>
      <c r="P172" s="2">
        <f>[10]testrun_macd_12_26_higher_time_!E15</f>
        <v>-8618.152</v>
      </c>
      <c r="Q172" s="2">
        <f>[10]testrun_macd_12_26_higher_time_!F15</f>
        <v>-3120.4512</v>
      </c>
      <c r="R172" s="2">
        <f>[10]testrun_macd_12_26_higher_time_!G15</f>
        <v>-2006.6484</v>
      </c>
      <c r="S172" s="2">
        <f>[10]testrun_macd_12_26_higher_time_!H15</f>
        <v>3011.3085999999998</v>
      </c>
      <c r="T172" s="2">
        <f>[10]testrun_macd_12_26_higher_time_!I15</f>
        <v>5038.8477000000003</v>
      </c>
    </row>
    <row r="173" spans="1:20" x14ac:dyDescent="0.3">
      <c r="A173" t="s">
        <v>18</v>
      </c>
      <c r="B173" s="1" t="s">
        <v>37</v>
      </c>
      <c r="C173" t="s">
        <v>5</v>
      </c>
      <c r="D173" s="2">
        <f t="shared" si="3"/>
        <v>68598.243700000006</v>
      </c>
      <c r="E173">
        <f>COUNT(L175:U175)</f>
        <v>9</v>
      </c>
      <c r="F173" s="6">
        <f>COUNTIF(L175:U175,"&gt;0")</f>
        <v>8</v>
      </c>
      <c r="G173" s="11">
        <f>100 *F173/E173</f>
        <v>88.888888888888886</v>
      </c>
      <c r="H173" s="12"/>
      <c r="I173" s="12"/>
      <c r="J173" s="12"/>
      <c r="K173" s="12"/>
      <c r="L173" s="2">
        <f>[10]testrun_macd_12_26_higher_time_!A19</f>
        <v>7909.2470000000003</v>
      </c>
      <c r="M173" s="2">
        <f>[10]testrun_macd_12_26_higher_time_!B19</f>
        <v>5495.75</v>
      </c>
      <c r="N173" s="2">
        <f>[10]testrun_macd_12_26_higher_time_!C19</f>
        <v>7065.1480000000001</v>
      </c>
      <c r="O173" s="2">
        <f>[10]testrun_macd_12_26_higher_time_!D19</f>
        <v>6498.5519999999997</v>
      </c>
      <c r="P173" s="2">
        <f>[10]testrun_macd_12_26_higher_time_!E19</f>
        <v>8604.8080000000009</v>
      </c>
      <c r="Q173" s="2">
        <f>[10]testrun_macd_12_26_higher_time_!F19</f>
        <v>8203.35</v>
      </c>
      <c r="R173" s="2">
        <f>[10]testrun_macd_12_26_higher_time_!G19</f>
        <v>5876.5977000000003</v>
      </c>
      <c r="S173" s="2">
        <f>[10]testrun_macd_12_26_higher_time_!H19</f>
        <v>9174.4950000000008</v>
      </c>
      <c r="T173" s="2">
        <f>[10]testrun_macd_12_26_higher_time_!I19</f>
        <v>9770.2960000000003</v>
      </c>
    </row>
    <row r="174" spans="1:20" x14ac:dyDescent="0.3">
      <c r="A174" t="s">
        <v>18</v>
      </c>
      <c r="B174" s="1" t="s">
        <v>37</v>
      </c>
      <c r="C174" t="s">
        <v>6</v>
      </c>
      <c r="D174" s="2">
        <f t="shared" si="3"/>
        <v>-60770.468899999993</v>
      </c>
      <c r="F174" s="6"/>
      <c r="G174" s="12"/>
      <c r="H174" s="12"/>
      <c r="I174" s="12"/>
      <c r="J174" s="12"/>
      <c r="K174" s="12"/>
      <c r="L174" s="2">
        <f>[10]testrun_macd_12_26_higher_time_!A20</f>
        <v>-6930.5986000000003</v>
      </c>
      <c r="M174" s="2">
        <f>[10]testrun_macd_12_26_higher_time_!B20</f>
        <v>-5078.7964000000002</v>
      </c>
      <c r="N174" s="2">
        <f>[10]testrun_macd_12_26_higher_time_!C20</f>
        <v>-5856.05</v>
      </c>
      <c r="O174" s="2">
        <f>[10]testrun_macd_12_26_higher_time_!D20</f>
        <v>-6137.4535999999998</v>
      </c>
      <c r="P174" s="2">
        <f>[10]testrun_macd_12_26_higher_time_!E20</f>
        <v>-7235.5977000000003</v>
      </c>
      <c r="Q174" s="2">
        <f>[10]testrun_macd_12_26_higher_time_!F20</f>
        <v>-7467.8402999999998</v>
      </c>
      <c r="R174" s="2">
        <f>[10]testrun_macd_12_26_higher_time_!G20</f>
        <v>-6122.6962999999996</v>
      </c>
      <c r="S174" s="2">
        <f>[10]testrun_macd_12_26_higher_time_!H20</f>
        <v>-8748.3449999999993</v>
      </c>
      <c r="T174" s="2">
        <f>[10]testrun_macd_12_26_higher_time_!I20</f>
        <v>-7193.0910000000003</v>
      </c>
    </row>
    <row r="175" spans="1:20" x14ac:dyDescent="0.3">
      <c r="A175" t="s">
        <v>18</v>
      </c>
      <c r="B175" s="1" t="s">
        <v>37</v>
      </c>
      <c r="C175" t="s">
        <v>7</v>
      </c>
      <c r="D175" s="2">
        <f t="shared" si="3"/>
        <v>7827.7738499999996</v>
      </c>
      <c r="G175" s="11">
        <f>100*D175/D173</f>
        <v>11.411041198420651</v>
      </c>
      <c r="H175" s="12"/>
      <c r="I175" s="12"/>
      <c r="J175" s="12"/>
      <c r="K175" s="12"/>
      <c r="L175" s="2">
        <f>[10]testrun_macd_12_26_higher_time_!A21</f>
        <v>978.64844000000005</v>
      </c>
      <c r="M175" s="2">
        <f>[10]testrun_macd_12_26_higher_time_!B21</f>
        <v>416.95359999999999</v>
      </c>
      <c r="N175" s="2">
        <f>[10]testrun_macd_12_26_higher_time_!C21</f>
        <v>1209.0980999999999</v>
      </c>
      <c r="O175" s="2">
        <f>[10]testrun_macd_12_26_higher_time_!D21</f>
        <v>361.09814</v>
      </c>
      <c r="P175" s="2">
        <f>[10]testrun_macd_12_26_higher_time_!E21</f>
        <v>1369.21</v>
      </c>
      <c r="Q175" s="2">
        <f>[10]testrun_macd_12_26_higher_time_!F21</f>
        <v>735.50879999999995</v>
      </c>
      <c r="R175" s="2">
        <f>[10]testrun_macd_12_26_higher_time_!G21</f>
        <v>-246.09863000000001</v>
      </c>
      <c r="S175" s="2">
        <f>[10]testrun_macd_12_26_higher_time_!H21</f>
        <v>426.15039999999999</v>
      </c>
      <c r="T175" s="2">
        <f>[10]testrun_macd_12_26_higher_time_!I21</f>
        <v>2577.2049999999999</v>
      </c>
    </row>
    <row r="176" spans="1:20" x14ac:dyDescent="0.3">
      <c r="A176" t="s">
        <v>18</v>
      </c>
      <c r="B176" s="1" t="s">
        <v>2</v>
      </c>
      <c r="C176" t="s">
        <v>5</v>
      </c>
      <c r="D176" s="2">
        <f t="shared" si="3"/>
        <v>29334.789000000004</v>
      </c>
      <c r="E176">
        <f>COUNT(L178:U178)</f>
        <v>9</v>
      </c>
      <c r="F176" s="6">
        <f>COUNTIF(L178:U178,"&gt;0")</f>
        <v>4</v>
      </c>
      <c r="G176" s="11">
        <f>100 *F176/E176</f>
        <v>44.444444444444443</v>
      </c>
      <c r="H176" s="12"/>
      <c r="I176" s="12"/>
      <c r="J176" s="12"/>
      <c r="K176" s="12"/>
      <c r="L176" s="2">
        <f>[10]testrun_macd_12_26_higher_time_!A25</f>
        <v>3627.3989999999999</v>
      </c>
      <c r="M176" s="2">
        <f>[10]testrun_macd_12_26_higher_time_!B25</f>
        <v>2514.15</v>
      </c>
      <c r="N176" s="2">
        <f>[10]testrun_macd_12_26_higher_time_!C25</f>
        <v>2758.0493000000001</v>
      </c>
      <c r="O176" s="2">
        <f>[10]testrun_macd_12_26_higher_time_!D25</f>
        <v>2680.4497000000001</v>
      </c>
      <c r="P176" s="2">
        <f>[10]testrun_macd_12_26_higher_time_!E25</f>
        <v>4196.2</v>
      </c>
      <c r="Q176" s="2">
        <f>[10]testrun_macd_12_26_higher_time_!F25</f>
        <v>3614.5488</v>
      </c>
      <c r="R176" s="2">
        <f>[10]testrun_macd_12_26_higher_time_!G25</f>
        <v>2885.2979</v>
      </c>
      <c r="S176" s="2">
        <f>[10]testrun_macd_12_26_higher_time_!H25</f>
        <v>4032.0985999999998</v>
      </c>
      <c r="T176" s="2">
        <f>[10]testrun_macd_12_26_higher_time_!I25</f>
        <v>3026.5956999999999</v>
      </c>
    </row>
    <row r="177" spans="1:20" x14ac:dyDescent="0.3">
      <c r="A177" t="s">
        <v>18</v>
      </c>
      <c r="B177" s="1" t="s">
        <v>2</v>
      </c>
      <c r="C177" t="s">
        <v>6</v>
      </c>
      <c r="D177" s="2">
        <f t="shared" si="3"/>
        <v>-29115.8125</v>
      </c>
      <c r="F177" s="6"/>
      <c r="G177" s="12"/>
      <c r="H177" s="12"/>
      <c r="I177" s="12"/>
      <c r="J177" s="12"/>
      <c r="K177" s="12"/>
      <c r="L177" s="2">
        <f>[10]testrun_macd_12_26_higher_time_!A26</f>
        <v>-2680.4014000000002</v>
      </c>
      <c r="M177" s="2">
        <f>[10]testrun_macd_12_26_higher_time_!B26</f>
        <v>-2673.1010000000001</v>
      </c>
      <c r="N177" s="2">
        <f>[10]testrun_macd_12_26_higher_time_!C26</f>
        <v>-2954.5522000000001</v>
      </c>
      <c r="O177" s="2">
        <f>[10]testrun_macd_12_26_higher_time_!D26</f>
        <v>-3304.4512</v>
      </c>
      <c r="P177" s="2">
        <f>[10]testrun_macd_12_26_higher_time_!E26</f>
        <v>-3690.2017000000001</v>
      </c>
      <c r="Q177" s="2">
        <f>[10]testrun_macd_12_26_higher_time_!F26</f>
        <v>-3647.2982999999999</v>
      </c>
      <c r="R177" s="2">
        <f>[10]testrun_macd_12_26_higher_time_!G26</f>
        <v>-2335.7530000000002</v>
      </c>
      <c r="S177" s="2">
        <f>[10]testrun_macd_12_26_higher_time_!H26</f>
        <v>-3772.5956999999999</v>
      </c>
      <c r="T177" s="2">
        <f>[10]testrun_macd_12_26_higher_time_!I26</f>
        <v>-4057.4580000000001</v>
      </c>
    </row>
    <row r="178" spans="1:20" x14ac:dyDescent="0.3">
      <c r="A178" t="s">
        <v>18</v>
      </c>
      <c r="B178" s="1" t="s">
        <v>2</v>
      </c>
      <c r="C178" t="s">
        <v>7</v>
      </c>
      <c r="D178" s="2">
        <f t="shared" si="3"/>
        <v>218.97655999999984</v>
      </c>
      <c r="G178" s="11">
        <f>100*D178/D176</f>
        <v>0.74647395622992141</v>
      </c>
      <c r="H178" s="12"/>
      <c r="I178" s="12"/>
      <c r="J178" s="12"/>
      <c r="K178" s="12"/>
      <c r="L178" s="2">
        <f>[10]testrun_macd_12_26_higher_time_!A27</f>
        <v>946.99756000000002</v>
      </c>
      <c r="M178" s="2">
        <f>[10]testrun_macd_12_26_higher_time_!B27</f>
        <v>-158.95116999999999</v>
      </c>
      <c r="N178" s="2">
        <f>[10]testrun_macd_12_26_higher_time_!C27</f>
        <v>-196.50292999999999</v>
      </c>
      <c r="O178" s="2">
        <f>[10]testrun_macd_12_26_higher_time_!D27</f>
        <v>-624.00145999999995</v>
      </c>
      <c r="P178" s="2">
        <f>[10]testrun_macd_12_26_higher_time_!E27</f>
        <v>505.99853999999999</v>
      </c>
      <c r="Q178" s="2">
        <f>[10]testrun_macd_12_26_higher_time_!F27</f>
        <v>-32.749510000000001</v>
      </c>
      <c r="R178" s="2">
        <f>[10]testrun_macd_12_26_higher_time_!G27</f>
        <v>549.54489999999998</v>
      </c>
      <c r="S178" s="2">
        <f>[10]testrun_macd_12_26_higher_time_!H27</f>
        <v>259.50292999999999</v>
      </c>
      <c r="T178" s="2">
        <f>[10]testrun_macd_12_26_higher_time_!I27</f>
        <v>-1030.8623</v>
      </c>
    </row>
    <row r="179" spans="1:20" x14ac:dyDescent="0.3">
      <c r="A179" t="s">
        <v>18</v>
      </c>
      <c r="B179" s="1" t="s">
        <v>3</v>
      </c>
      <c r="C179" t="s">
        <v>5</v>
      </c>
      <c r="D179" s="2">
        <f t="shared" si="3"/>
        <v>12753.9004</v>
      </c>
      <c r="E179">
        <f>COUNT(L181:U181)</f>
        <v>9</v>
      </c>
      <c r="F179" s="6">
        <f>COUNTIF(L181:U181,"&gt;0")</f>
        <v>3</v>
      </c>
      <c r="G179" s="11">
        <f>100 *F179/E179</f>
        <v>33.333333333333336</v>
      </c>
      <c r="H179" s="12"/>
      <c r="I179" s="12"/>
      <c r="J179" s="12"/>
      <c r="K179" s="12"/>
      <c r="L179" s="2">
        <f>[10]testrun_macd_12_26_higher_time_!A31</f>
        <v>954.20069999999998</v>
      </c>
      <c r="M179" s="2">
        <f>[10]testrun_macd_12_26_higher_time_!B31</f>
        <v>842.8999</v>
      </c>
      <c r="N179" s="2">
        <f>[10]testrun_macd_12_26_higher_time_!C31</f>
        <v>721.19970000000001</v>
      </c>
      <c r="O179" s="2">
        <f>[10]testrun_macd_12_26_higher_time_!D31</f>
        <v>1519</v>
      </c>
      <c r="P179" s="2">
        <f>[10]testrun_macd_12_26_higher_time_!E31</f>
        <v>1114.4507000000001</v>
      </c>
      <c r="Q179" s="2">
        <f>[10]testrun_macd_12_26_higher_time_!F31</f>
        <v>1278.0498</v>
      </c>
      <c r="R179" s="2">
        <f>[10]testrun_macd_12_26_higher_time_!G31</f>
        <v>1129.5</v>
      </c>
      <c r="S179" s="2">
        <f>[10]testrun_macd_12_26_higher_time_!H31</f>
        <v>2043.3008</v>
      </c>
      <c r="T179" s="2">
        <f>[10]testrun_macd_12_26_higher_time_!I31</f>
        <v>3151.2988</v>
      </c>
    </row>
    <row r="180" spans="1:20" x14ac:dyDescent="0.3">
      <c r="A180" t="s">
        <v>18</v>
      </c>
      <c r="B180" s="1" t="s">
        <v>3</v>
      </c>
      <c r="C180" t="s">
        <v>6</v>
      </c>
      <c r="D180" s="2">
        <f t="shared" si="3"/>
        <v>-14337.650399999999</v>
      </c>
      <c r="F180" s="6"/>
      <c r="G180" s="12"/>
      <c r="H180" s="12"/>
      <c r="I180" s="12"/>
      <c r="J180" s="12"/>
      <c r="K180" s="12"/>
      <c r="L180" s="2">
        <f>[10]testrun_macd_12_26_higher_time_!A32</f>
        <v>-1195.2998</v>
      </c>
      <c r="M180" s="2">
        <f>[10]testrun_macd_12_26_higher_time_!B32</f>
        <v>-667.49900000000002</v>
      </c>
      <c r="N180" s="2">
        <f>[10]testrun_macd_12_26_higher_time_!C32</f>
        <v>-849.8501</v>
      </c>
      <c r="O180" s="2">
        <f>[10]testrun_macd_12_26_higher_time_!D32</f>
        <v>-1768.4492</v>
      </c>
      <c r="P180" s="2">
        <f>[10]testrun_macd_12_26_higher_time_!E32</f>
        <v>-2216.5518000000002</v>
      </c>
      <c r="Q180" s="2">
        <f>[10]testrun_macd_12_26_higher_time_!F32</f>
        <v>-2912.2006999999999</v>
      </c>
      <c r="R180" s="2">
        <f>[10]testrun_macd_12_26_higher_time_!G32</f>
        <v>-2832.2489999999998</v>
      </c>
      <c r="S180" s="2">
        <f>[10]testrun_macd_12_26_higher_time_!H32</f>
        <v>-546.10059999999999</v>
      </c>
      <c r="T180" s="2">
        <f>[10]testrun_macd_12_26_higher_time_!I32</f>
        <v>-1349.4502</v>
      </c>
    </row>
    <row r="181" spans="1:20" x14ac:dyDescent="0.3">
      <c r="A181" t="s">
        <v>18</v>
      </c>
      <c r="B181" s="1" t="s">
        <v>3</v>
      </c>
      <c r="C181" t="s">
        <v>7</v>
      </c>
      <c r="D181" s="2">
        <f t="shared" si="3"/>
        <v>-1583.7500499999999</v>
      </c>
      <c r="G181" s="11">
        <f>100*D181/D179</f>
        <v>-12.417770253247388</v>
      </c>
      <c r="H181" s="12"/>
      <c r="I181" s="12"/>
      <c r="J181" s="12"/>
      <c r="K181" s="12"/>
      <c r="L181" s="2">
        <f>[10]testrun_macd_12_26_higher_time_!A33</f>
        <v>-241.09912</v>
      </c>
      <c r="M181" s="2">
        <f>[10]testrun_macd_12_26_higher_time_!B33</f>
        <v>175.40088</v>
      </c>
      <c r="N181" s="2">
        <f>[10]testrun_macd_12_26_higher_time_!C33</f>
        <v>-128.65038999999999</v>
      </c>
      <c r="O181" s="2">
        <f>[10]testrun_macd_12_26_higher_time_!D33</f>
        <v>-249.44922</v>
      </c>
      <c r="P181" s="2">
        <f>[10]testrun_macd_12_26_higher_time_!E33</f>
        <v>-1102.1011000000001</v>
      </c>
      <c r="Q181" s="2">
        <f>[10]testrun_macd_12_26_higher_time_!F33</f>
        <v>-1634.1509000000001</v>
      </c>
      <c r="R181" s="2">
        <f>[10]testrun_macd_12_26_higher_time_!G33</f>
        <v>-1702.749</v>
      </c>
      <c r="S181" s="2">
        <f>[10]testrun_macd_12_26_higher_time_!H33</f>
        <v>1497.2002</v>
      </c>
      <c r="T181" s="2">
        <f>[10]testrun_macd_12_26_higher_time_!I33</f>
        <v>1801.8486</v>
      </c>
    </row>
    <row r="182" spans="1:20" x14ac:dyDescent="0.3">
      <c r="A182" t="s">
        <v>19</v>
      </c>
      <c r="B182" t="s">
        <v>36</v>
      </c>
      <c r="C182" t="s">
        <v>5</v>
      </c>
      <c r="D182" s="2">
        <f t="shared" si="3"/>
        <v>282626.78599999996</v>
      </c>
      <c r="E182">
        <f>COUNT(L184:U184)</f>
        <v>9</v>
      </c>
      <c r="F182" s="6">
        <f>COUNTIF(L184:U184,"&gt;0")</f>
        <v>8</v>
      </c>
      <c r="G182" s="11">
        <f>100 *F182/E182</f>
        <v>88.888888888888886</v>
      </c>
      <c r="H182" s="12">
        <f>SUM(E182:E199)</f>
        <v>54</v>
      </c>
      <c r="I182" s="12">
        <f>SUM(F182:F199)</f>
        <v>38</v>
      </c>
      <c r="J182" s="12"/>
      <c r="K182" s="13">
        <f>100 *I182/H182</f>
        <v>70.370370370370367</v>
      </c>
      <c r="L182" s="2">
        <f>[11]testrun_macd_12_26_same_time_fo!A1</f>
        <v>26872.543000000001</v>
      </c>
      <c r="M182" s="2">
        <f>[11]testrun_macd_12_26_same_time_fo!B1</f>
        <v>23296.85</v>
      </c>
      <c r="N182" s="2">
        <f>[11]testrun_macd_12_26_same_time_fo!C1</f>
        <v>27380.241999999998</v>
      </c>
      <c r="O182" s="2">
        <f>[11]testrun_macd_12_26_same_time_fo!D1</f>
        <v>28321.88</v>
      </c>
      <c r="P182" s="2">
        <f>[11]testrun_macd_12_26_same_time_fo!E1</f>
        <v>34254.29</v>
      </c>
      <c r="Q182" s="2">
        <f>[11]testrun_macd_12_26_same_time_fo!F1</f>
        <v>32677.294999999998</v>
      </c>
      <c r="R182" s="2">
        <f>[11]testrun_macd_12_26_same_time_fo!G1</f>
        <v>26946.812000000002</v>
      </c>
      <c r="S182" s="2">
        <f>[11]testrun_macd_12_26_same_time_fo!H1</f>
        <v>39401.14</v>
      </c>
      <c r="T182" s="2">
        <f>[11]testrun_macd_12_26_same_time_fo!I1</f>
        <v>43475.733999999997</v>
      </c>
    </row>
    <row r="183" spans="1:20" x14ac:dyDescent="0.3">
      <c r="A183" t="s">
        <v>19</v>
      </c>
      <c r="B183" t="s">
        <v>36</v>
      </c>
      <c r="C183" t="s">
        <v>6</v>
      </c>
      <c r="D183" s="2">
        <f t="shared" si="3"/>
        <v>-255233.242</v>
      </c>
      <c r="F183" s="6"/>
      <c r="G183" s="12"/>
      <c r="H183" s="12"/>
      <c r="I183" s="12"/>
      <c r="J183" s="12"/>
      <c r="K183" s="12"/>
      <c r="L183" s="2">
        <f>[11]testrun_macd_12_26_same_time_fo!A2</f>
        <v>-25714.723000000002</v>
      </c>
      <c r="M183" s="2">
        <f>[11]testrun_macd_12_26_same_time_fo!B2</f>
        <v>-22267.004000000001</v>
      </c>
      <c r="N183" s="2">
        <f>[11]testrun_macd_12_26_same_time_fo!C2</f>
        <v>-27568.333999999999</v>
      </c>
      <c r="O183" s="2">
        <f>[11]testrun_macd_12_26_same_time_fo!D2</f>
        <v>-23609.766</v>
      </c>
      <c r="P183" s="2">
        <f>[11]testrun_macd_12_26_same_time_fo!E2</f>
        <v>-34071.906000000003</v>
      </c>
      <c r="Q183" s="2">
        <f>[11]testrun_macd_12_26_same_time_fo!F2</f>
        <v>-27378.153999999999</v>
      </c>
      <c r="R183" s="2">
        <f>[11]testrun_macd_12_26_same_time_fo!G2</f>
        <v>-25695.574000000001</v>
      </c>
      <c r="S183" s="2">
        <f>[11]testrun_macd_12_26_same_time_fo!H2</f>
        <v>-32875.116999999998</v>
      </c>
      <c r="T183" s="2">
        <f>[11]testrun_macd_12_26_same_time_fo!I2</f>
        <v>-36052.663999999997</v>
      </c>
    </row>
    <row r="184" spans="1:20" x14ac:dyDescent="0.3">
      <c r="A184" t="s">
        <v>19</v>
      </c>
      <c r="B184" t="s">
        <v>36</v>
      </c>
      <c r="C184" t="s">
        <v>7</v>
      </c>
      <c r="D184" s="2">
        <f t="shared" si="3"/>
        <v>27393.562149999998</v>
      </c>
      <c r="G184" s="11">
        <f>100*D184/D182</f>
        <v>9.6924861714982669</v>
      </c>
      <c r="H184" s="12"/>
      <c r="I184" s="12"/>
      <c r="J184" s="12"/>
      <c r="K184" s="12"/>
      <c r="L184" s="2">
        <f>[11]testrun_macd_12_26_same_time_fo!A3</f>
        <v>1157.8076000000001</v>
      </c>
      <c r="M184" s="2">
        <f>[11]testrun_macd_12_26_same_time_fo!B3</f>
        <v>1029.8544999999999</v>
      </c>
      <c r="N184" s="2">
        <f>[11]testrun_macd_12_26_same_time_fo!C3</f>
        <v>-188.07812000000001</v>
      </c>
      <c r="O184" s="2">
        <f>[11]testrun_macd_12_26_same_time_fo!D3</f>
        <v>4712.1189999999997</v>
      </c>
      <c r="P184" s="2">
        <f>[11]testrun_macd_12_26_same_time_fo!E3</f>
        <v>182.38477</v>
      </c>
      <c r="Q184" s="2">
        <f>[11]testrun_macd_12_26_same_time_fo!F3</f>
        <v>5299.1405999999997</v>
      </c>
      <c r="R184" s="2">
        <f>[11]testrun_macd_12_26_same_time_fo!G3</f>
        <v>1251.2383</v>
      </c>
      <c r="S184" s="2">
        <f>[11]testrun_macd_12_26_same_time_fo!H3</f>
        <v>6526.0214999999998</v>
      </c>
      <c r="T184" s="2">
        <f>[11]testrun_macd_12_26_same_time_fo!I3</f>
        <v>7423.0739999999996</v>
      </c>
    </row>
    <row r="185" spans="1:20" x14ac:dyDescent="0.3">
      <c r="A185" t="s">
        <v>19</v>
      </c>
      <c r="B185" s="1" t="s">
        <v>0</v>
      </c>
      <c r="C185" t="s">
        <v>5</v>
      </c>
      <c r="D185" s="2">
        <f t="shared" si="3"/>
        <v>174392.28899999996</v>
      </c>
      <c r="E185">
        <f>COUNT(L187:U187)</f>
        <v>9</v>
      </c>
      <c r="F185" s="6">
        <f>COUNTIF(L187:U187,"&gt;0")</f>
        <v>8</v>
      </c>
      <c r="G185" s="11">
        <f>100 *F185/E185</f>
        <v>88.888888888888886</v>
      </c>
      <c r="H185" s="12"/>
      <c r="I185" s="12"/>
      <c r="J185" s="13">
        <f>SUM(D182,D185,D188,D191,D194,D197)</f>
        <v>689505.85739999986</v>
      </c>
      <c r="K185" s="11"/>
      <c r="L185" s="2">
        <f>[11]testrun_macd_12_26_same_time_fo!A7</f>
        <v>16014.706</v>
      </c>
      <c r="M185" s="2">
        <f>[11]testrun_macd_12_26_same_time_fo!B7</f>
        <v>13553</v>
      </c>
      <c r="N185" s="2">
        <f>[11]testrun_macd_12_26_same_time_fo!C7</f>
        <v>19809.713</v>
      </c>
      <c r="O185" s="2">
        <f>[11]testrun_macd_12_26_same_time_fo!D7</f>
        <v>19321.305</v>
      </c>
      <c r="P185" s="2">
        <f>[11]testrun_macd_12_26_same_time_fo!E7</f>
        <v>21156.044999999998</v>
      </c>
      <c r="Q185" s="2">
        <f>[11]testrun_macd_12_26_same_time_fo!F7</f>
        <v>18133.111000000001</v>
      </c>
      <c r="R185" s="2">
        <f>[11]testrun_macd_12_26_same_time_fo!G7</f>
        <v>15942.953</v>
      </c>
      <c r="S185" s="2">
        <f>[11]testrun_macd_12_26_same_time_fo!H7</f>
        <v>23970.05</v>
      </c>
      <c r="T185" s="2">
        <f>[11]testrun_macd_12_26_same_time_fo!I7</f>
        <v>26491.405999999999</v>
      </c>
    </row>
    <row r="186" spans="1:20" x14ac:dyDescent="0.3">
      <c r="A186" t="s">
        <v>19</v>
      </c>
      <c r="B186" s="1" t="s">
        <v>0</v>
      </c>
      <c r="C186" t="s">
        <v>6</v>
      </c>
      <c r="D186" s="2">
        <f t="shared" si="3"/>
        <v>-144733.413</v>
      </c>
      <c r="F186" s="6"/>
      <c r="G186" s="12"/>
      <c r="H186" s="12"/>
      <c r="I186" s="12"/>
      <c r="J186" s="13">
        <f>SUM(D183,D186,D189,D192,D195,D198)</f>
        <v>-630743.84219999996</v>
      </c>
      <c r="K186" s="12"/>
      <c r="L186" s="2">
        <f>[11]testrun_macd_12_26_same_time_fo!A8</f>
        <v>-15896.699000000001</v>
      </c>
      <c r="M186" s="2">
        <f>[11]testrun_macd_12_26_same_time_fo!B8</f>
        <v>-11340.656999999999</v>
      </c>
      <c r="N186" s="2">
        <f>[11]testrun_macd_12_26_same_time_fo!C8</f>
        <v>-14012.341</v>
      </c>
      <c r="O186" s="2">
        <f>[11]testrun_macd_12_26_same_time_fo!D8</f>
        <v>-12088.791999999999</v>
      </c>
      <c r="P186" s="2">
        <f>[11]testrun_macd_12_26_same_time_fo!E8</f>
        <v>-20402.668000000001</v>
      </c>
      <c r="Q186" s="2">
        <f>[11]testrun_macd_12_26_same_time_fo!F8</f>
        <v>-20451.107</v>
      </c>
      <c r="R186" s="2">
        <f>[11]testrun_macd_12_26_same_time_fo!G8</f>
        <v>-12092.975</v>
      </c>
      <c r="S186" s="2">
        <f>[11]testrun_macd_12_26_same_time_fo!H8</f>
        <v>-15890.880999999999</v>
      </c>
      <c r="T186" s="2">
        <f>[11]testrun_macd_12_26_same_time_fo!I8</f>
        <v>-22557.293000000001</v>
      </c>
    </row>
    <row r="187" spans="1:20" x14ac:dyDescent="0.3">
      <c r="A187" t="s">
        <v>19</v>
      </c>
      <c r="B187" s="1" t="s">
        <v>0</v>
      </c>
      <c r="C187" t="s">
        <v>7</v>
      </c>
      <c r="D187" s="2">
        <f t="shared" si="3"/>
        <v>29658.871086000003</v>
      </c>
      <c r="G187" s="11">
        <f>100*D187/D185</f>
        <v>17.006985375368295</v>
      </c>
      <c r="H187" s="12"/>
      <c r="I187" s="12"/>
      <c r="J187" s="13">
        <f>SUM(D184,D187,D190,D193,D196,D199)</f>
        <v>58762.037855999995</v>
      </c>
      <c r="K187" s="11">
        <f>100*J187/J185</f>
        <v>8.5223406335634131</v>
      </c>
      <c r="L187" s="2">
        <f>[11]testrun_macd_12_26_same_time_fo!A9</f>
        <v>118.00683600000001</v>
      </c>
      <c r="M187" s="2">
        <f>[11]testrun_macd_12_26_same_time_fo!B9</f>
        <v>2212.3438000000001</v>
      </c>
      <c r="N187" s="2">
        <f>[11]testrun_macd_12_26_same_time_fo!C9</f>
        <v>5797.3649999999998</v>
      </c>
      <c r="O187" s="2">
        <f>[11]testrun_macd_12_26_same_time_fo!D9</f>
        <v>7232.5127000000002</v>
      </c>
      <c r="P187" s="2">
        <f>[11]testrun_macd_12_26_same_time_fo!E9</f>
        <v>753.37694999999997</v>
      </c>
      <c r="Q187" s="2">
        <f>[11]testrun_macd_12_26_same_time_fo!F9</f>
        <v>-2317.9960000000001</v>
      </c>
      <c r="R187" s="2">
        <f>[11]testrun_macd_12_26_same_time_fo!G9</f>
        <v>3849.9785000000002</v>
      </c>
      <c r="S187" s="2">
        <f>[11]testrun_macd_12_26_same_time_fo!H9</f>
        <v>8079.17</v>
      </c>
      <c r="T187" s="2">
        <f>[11]testrun_macd_12_26_same_time_fo!I9</f>
        <v>3934.1133</v>
      </c>
    </row>
    <row r="188" spans="1:20" x14ac:dyDescent="0.3">
      <c r="A188" t="s">
        <v>19</v>
      </c>
      <c r="B188" s="1" t="s">
        <v>1</v>
      </c>
      <c r="C188" t="s">
        <v>5</v>
      </c>
      <c r="D188" s="2">
        <f t="shared" si="3"/>
        <v>63806.838100000001</v>
      </c>
      <c r="E188">
        <f>COUNT(L190:U190)</f>
        <v>9</v>
      </c>
      <c r="F188" s="6">
        <f>COUNTIF(L190:U190,"&gt;0")</f>
        <v>4</v>
      </c>
      <c r="G188" s="11">
        <f>100 *F188/E188</f>
        <v>44.444444444444443</v>
      </c>
      <c r="H188" s="12"/>
      <c r="I188" s="12"/>
      <c r="J188" s="12"/>
      <c r="K188" s="12"/>
      <c r="L188" s="2">
        <f>[11]testrun_macd_12_26_same_time_fo!A13</f>
        <v>6528.6989999999996</v>
      </c>
      <c r="M188" s="2">
        <f>[11]testrun_macd_12_26_same_time_fo!B13</f>
        <v>4500.3477000000003</v>
      </c>
      <c r="N188" s="2">
        <f>[11]testrun_macd_12_26_same_time_fo!C13</f>
        <v>7000.05</v>
      </c>
      <c r="O188" s="2">
        <f>[11]testrun_macd_12_26_same_time_fo!D13</f>
        <v>5995.3984</v>
      </c>
      <c r="P188" s="2">
        <f>[11]testrun_macd_12_26_same_time_fo!E13</f>
        <v>6676.9960000000001</v>
      </c>
      <c r="Q188" s="2">
        <f>[11]testrun_macd_12_26_same_time_fo!F13</f>
        <v>8222.0509999999995</v>
      </c>
      <c r="R188" s="2">
        <f>[11]testrun_macd_12_26_same_time_fo!G13</f>
        <v>6906.951</v>
      </c>
      <c r="S188" s="2">
        <f>[11]testrun_macd_12_26_same_time_fo!H13</f>
        <v>8944.9490000000005</v>
      </c>
      <c r="T188" s="2">
        <f>[11]testrun_macd_12_26_same_time_fo!I13</f>
        <v>9031.3960000000006</v>
      </c>
    </row>
    <row r="189" spans="1:20" x14ac:dyDescent="0.3">
      <c r="A189" t="s">
        <v>19</v>
      </c>
      <c r="B189" s="1" t="s">
        <v>1</v>
      </c>
      <c r="C189" t="s">
        <v>6</v>
      </c>
      <c r="D189" s="2">
        <f t="shared" si="3"/>
        <v>-70556.158599999995</v>
      </c>
      <c r="F189" s="6"/>
      <c r="G189" s="12"/>
      <c r="H189" s="12"/>
      <c r="I189" s="12"/>
      <c r="J189" s="12"/>
      <c r="K189" s="12"/>
      <c r="L189" s="2">
        <f>[11]testrun_macd_12_26_same_time_fo!A14</f>
        <v>-3958.2530000000002</v>
      </c>
      <c r="M189" s="2">
        <f>[11]testrun_macd_12_26_same_time_fo!B14</f>
        <v>-6777.3545000000004</v>
      </c>
      <c r="N189" s="2">
        <f>[11]testrun_macd_12_26_same_time_fo!C14</f>
        <v>-8317.9989999999998</v>
      </c>
      <c r="O189" s="2">
        <f>[11]testrun_macd_12_26_same_time_fo!D14</f>
        <v>-7314.5956999999999</v>
      </c>
      <c r="P189" s="2">
        <f>[11]testrun_macd_12_26_same_time_fo!E14</f>
        <v>-7639.8027000000002</v>
      </c>
      <c r="Q189" s="2">
        <f>[11]testrun_macd_12_26_same_time_fo!F14</f>
        <v>-4101.3477000000003</v>
      </c>
      <c r="R189" s="2">
        <f>[11]testrun_macd_12_26_same_time_fo!G14</f>
        <v>-6266.6989999999996</v>
      </c>
      <c r="S189" s="2">
        <f>[11]testrun_macd_12_26_same_time_fo!H14</f>
        <v>-8617.4529999999995</v>
      </c>
      <c r="T189" s="2">
        <f>[11]testrun_macd_12_26_same_time_fo!I14</f>
        <v>-17562.653999999999</v>
      </c>
    </row>
    <row r="190" spans="1:20" x14ac:dyDescent="0.3">
      <c r="A190" t="s">
        <v>19</v>
      </c>
      <c r="B190" s="1" t="s">
        <v>1</v>
      </c>
      <c r="C190" t="s">
        <v>7</v>
      </c>
      <c r="D190" s="2">
        <f t="shared" si="3"/>
        <v>-6749.3205899999994</v>
      </c>
      <c r="G190" s="11">
        <f>100*D190/D188</f>
        <v>-10.577738673435377</v>
      </c>
      <c r="H190" s="12"/>
      <c r="I190" s="12"/>
      <c r="J190" s="12"/>
      <c r="K190" s="12"/>
      <c r="L190" s="2">
        <f>[11]testrun_macd_12_26_same_time_fo!A15</f>
        <v>2570.4463000000001</v>
      </c>
      <c r="M190" s="2">
        <f>[11]testrun_macd_12_26_same_time_fo!B15</f>
        <v>-2277.0068000000001</v>
      </c>
      <c r="N190" s="2">
        <f>[11]testrun_macd_12_26_same_time_fo!C15</f>
        <v>-1317.9492</v>
      </c>
      <c r="O190" s="2">
        <f>[11]testrun_macd_12_26_same_time_fo!D15</f>
        <v>-1319.1973</v>
      </c>
      <c r="P190" s="2">
        <f>[11]testrun_macd_12_26_same_time_fo!E15</f>
        <v>-962.80664000000002</v>
      </c>
      <c r="Q190" s="2">
        <f>[11]testrun_macd_12_26_same_time_fo!F15</f>
        <v>4120.7030000000004</v>
      </c>
      <c r="R190" s="2">
        <f>[11]testrun_macd_12_26_same_time_fo!G15</f>
        <v>640.25194999999997</v>
      </c>
      <c r="S190" s="2">
        <f>[11]testrun_macd_12_26_same_time_fo!H15</f>
        <v>327.49610000000001</v>
      </c>
      <c r="T190" s="2">
        <f>[11]testrun_macd_12_26_same_time_fo!I15</f>
        <v>-8531.2579999999998</v>
      </c>
    </row>
    <row r="191" spans="1:20" x14ac:dyDescent="0.3">
      <c r="A191" t="s">
        <v>19</v>
      </c>
      <c r="B191" s="1" t="s">
        <v>37</v>
      </c>
      <c r="C191" t="s">
        <v>5</v>
      </c>
      <c r="D191" s="2">
        <f t="shared" si="3"/>
        <v>89897.996499999994</v>
      </c>
      <c r="E191">
        <f>COUNT(L193:U193)</f>
        <v>9</v>
      </c>
      <c r="F191" s="6">
        <f>COUNTIF(L193:U193,"&gt;0")</f>
        <v>6</v>
      </c>
      <c r="G191" s="11">
        <f>100 *F191/E191</f>
        <v>66.666666666666671</v>
      </c>
      <c r="H191" s="12"/>
      <c r="I191" s="12"/>
      <c r="J191" s="12"/>
      <c r="K191" s="12"/>
      <c r="L191" s="2">
        <f>[11]testrun_macd_12_26_same_time_fo!A19</f>
        <v>10272.1875</v>
      </c>
      <c r="M191" s="2">
        <f>[11]testrun_macd_12_26_same_time_fo!B19</f>
        <v>7658.4949999999999</v>
      </c>
      <c r="N191" s="2">
        <f>[11]testrun_macd_12_26_same_time_fo!C19</f>
        <v>8529.7070000000003</v>
      </c>
      <c r="O191" s="2">
        <f>[11]testrun_macd_12_26_same_time_fo!D19</f>
        <v>9104.8529999999992</v>
      </c>
      <c r="P191" s="2">
        <f>[11]testrun_macd_12_26_same_time_fo!E19</f>
        <v>11093.402</v>
      </c>
      <c r="Q191" s="2">
        <f>[11]testrun_macd_12_26_same_time_fo!F19</f>
        <v>10464.742</v>
      </c>
      <c r="R191" s="2">
        <f>[11]testrun_macd_12_26_same_time_fo!G19</f>
        <v>8559.4470000000001</v>
      </c>
      <c r="S191" s="2">
        <f>[11]testrun_macd_12_26_same_time_fo!H19</f>
        <v>12740.759</v>
      </c>
      <c r="T191" s="2">
        <f>[11]testrun_macd_12_26_same_time_fo!I19</f>
        <v>11474.404</v>
      </c>
    </row>
    <row r="192" spans="1:20" x14ac:dyDescent="0.3">
      <c r="A192" t="s">
        <v>19</v>
      </c>
      <c r="B192" s="1" t="s">
        <v>37</v>
      </c>
      <c r="C192" t="s">
        <v>6</v>
      </c>
      <c r="D192" s="2">
        <f t="shared" si="3"/>
        <v>-86344.440600000016</v>
      </c>
      <c r="F192" s="6"/>
      <c r="G192" s="12"/>
      <c r="H192" s="12"/>
      <c r="I192" s="12"/>
      <c r="J192" s="12"/>
      <c r="K192" s="12"/>
      <c r="L192" s="2">
        <f>[11]testrun_macd_12_26_same_time_fo!A20</f>
        <v>-10009.607</v>
      </c>
      <c r="M192" s="2">
        <f>[11]testrun_macd_12_26_same_time_fo!B20</f>
        <v>-7185.4449999999997</v>
      </c>
      <c r="N192" s="2">
        <f>[11]testrun_macd_12_26_same_time_fo!C20</f>
        <v>-9043.5490000000009</v>
      </c>
      <c r="O192" s="2">
        <f>[11]testrun_macd_12_26_same_time_fo!D20</f>
        <v>-7885.4956000000002</v>
      </c>
      <c r="P192" s="2">
        <f>[11]testrun_macd_12_26_same_time_fo!E20</f>
        <v>-11296.050999999999</v>
      </c>
      <c r="Q192" s="2">
        <f>[11]testrun_macd_12_26_same_time_fo!F20</f>
        <v>-9763.3544999999995</v>
      </c>
      <c r="R192" s="2">
        <f>[11]testrun_macd_12_26_same_time_fo!G20</f>
        <v>-7643.7695000000003</v>
      </c>
      <c r="S192" s="2">
        <f>[11]testrun_macd_12_26_same_time_fo!H20</f>
        <v>-11249.877</v>
      </c>
      <c r="T192" s="2">
        <f>[11]testrun_macd_12_26_same_time_fo!I20</f>
        <v>-12267.291999999999</v>
      </c>
    </row>
    <row r="193" spans="1:20" x14ac:dyDescent="0.3">
      <c r="A193" t="s">
        <v>19</v>
      </c>
      <c r="B193" s="1" t="s">
        <v>37</v>
      </c>
      <c r="C193" t="s">
        <v>7</v>
      </c>
      <c r="D193" s="2">
        <f t="shared" si="3"/>
        <v>3553.5657899999997</v>
      </c>
      <c r="G193" s="11">
        <f>100*D193/D191</f>
        <v>3.9528865251184993</v>
      </c>
      <c r="H193" s="12"/>
      <c r="I193" s="12"/>
      <c r="J193" s="12"/>
      <c r="K193" s="12"/>
      <c r="L193" s="2">
        <f>[11]testrun_macd_12_26_same_time_fo!A21</f>
        <v>262.58690000000001</v>
      </c>
      <c r="M193" s="2">
        <f>[11]testrun_macd_12_26_same_time_fo!B21</f>
        <v>473.05029999999999</v>
      </c>
      <c r="N193" s="2">
        <f>[11]testrun_macd_12_26_same_time_fo!C21</f>
        <v>-513.84375</v>
      </c>
      <c r="O193" s="2">
        <f>[11]testrun_macd_12_26_same_time_fo!D21</f>
        <v>1219.3563999999999</v>
      </c>
      <c r="P193" s="2">
        <f>[11]testrun_macd_12_26_same_time_fo!E21</f>
        <v>-202.64746</v>
      </c>
      <c r="Q193" s="2">
        <f>[11]testrun_macd_12_26_same_time_fo!F21</f>
        <v>701.39110000000005</v>
      </c>
      <c r="R193" s="2">
        <f>[11]testrun_macd_12_26_same_time_fo!G21</f>
        <v>915.67819999999995</v>
      </c>
      <c r="S193" s="2">
        <f>[11]testrun_macd_12_26_same_time_fo!H21</f>
        <v>1490.8818000000001</v>
      </c>
      <c r="T193" s="2">
        <f>[11]testrun_macd_12_26_same_time_fo!I21</f>
        <v>-792.8877</v>
      </c>
    </row>
    <row r="194" spans="1:20" x14ac:dyDescent="0.3">
      <c r="A194" t="s">
        <v>19</v>
      </c>
      <c r="B194" s="1" t="s">
        <v>2</v>
      </c>
      <c r="C194" t="s">
        <v>5</v>
      </c>
      <c r="D194" s="2">
        <f t="shared" si="3"/>
        <v>57674.945599999992</v>
      </c>
      <c r="E194">
        <f>COUNT(L196:U196)</f>
        <v>9</v>
      </c>
      <c r="F194" s="6">
        <f>COUNTIF(L196:U196,"&gt;0")</f>
        <v>8</v>
      </c>
      <c r="G194" s="11">
        <f>100 *F194/E194</f>
        <v>88.888888888888886</v>
      </c>
      <c r="H194" s="12"/>
      <c r="I194" s="12"/>
      <c r="J194" s="12"/>
      <c r="K194" s="12"/>
      <c r="L194" s="2">
        <f>[11]testrun_macd_12_26_same_time_fo!A25</f>
        <v>6189.0522000000001</v>
      </c>
      <c r="M194" s="2">
        <f>[11]testrun_macd_12_26_same_time_fo!B25</f>
        <v>4115.2484999999997</v>
      </c>
      <c r="N194" s="2">
        <f>[11]testrun_macd_12_26_same_time_fo!C25</f>
        <v>6179.3</v>
      </c>
      <c r="O194" s="2">
        <f>[11]testrun_macd_12_26_same_time_fo!D25</f>
        <v>5891.5537000000004</v>
      </c>
      <c r="P194" s="2">
        <f>[11]testrun_macd_12_26_same_time_fo!E25</f>
        <v>7103.4009999999998</v>
      </c>
      <c r="Q194" s="2">
        <f>[11]testrun_macd_12_26_same_time_fo!F25</f>
        <v>7148.7494999999999</v>
      </c>
      <c r="R194" s="2">
        <f>[11]testrun_macd_12_26_same_time_fo!G25</f>
        <v>4993.0460000000003</v>
      </c>
      <c r="S194" s="2">
        <f>[11]testrun_macd_12_26_same_time_fo!H25</f>
        <v>8397.4969999999994</v>
      </c>
      <c r="T194" s="2">
        <f>[11]testrun_macd_12_26_same_time_fo!I25</f>
        <v>7657.0977000000003</v>
      </c>
    </row>
    <row r="195" spans="1:20" x14ac:dyDescent="0.3">
      <c r="A195" t="s">
        <v>19</v>
      </c>
      <c r="B195" s="1" t="s">
        <v>2</v>
      </c>
      <c r="C195" t="s">
        <v>6</v>
      </c>
      <c r="D195" s="2">
        <f t="shared" si="3"/>
        <v>-49856.34</v>
      </c>
      <c r="F195" s="6"/>
      <c r="G195" s="12"/>
      <c r="H195" s="12"/>
      <c r="I195" s="12"/>
      <c r="J195" s="12"/>
      <c r="K195" s="12"/>
      <c r="L195" s="2">
        <f>[11]testrun_macd_12_26_same_time_fo!A26</f>
        <v>-5790.893</v>
      </c>
      <c r="M195" s="2">
        <f>[11]testrun_macd_12_26_same_time_fo!B26</f>
        <v>-4675.3519999999999</v>
      </c>
      <c r="N195" s="2">
        <f>[11]testrun_macd_12_26_same_time_fo!C26</f>
        <v>-5295.8969999999999</v>
      </c>
      <c r="O195" s="2">
        <f>[11]testrun_macd_12_26_same_time_fo!D26</f>
        <v>-4750.0464000000002</v>
      </c>
      <c r="P195" s="2">
        <f>[11]testrun_macd_12_26_same_time_fo!E26</f>
        <v>-6550.4966000000004</v>
      </c>
      <c r="Q195" s="2">
        <f>[11]testrun_macd_12_26_same_time_fo!F26</f>
        <v>-4815.9030000000002</v>
      </c>
      <c r="R195" s="2">
        <f>[11]testrun_macd_12_26_same_time_fo!G26</f>
        <v>-4206.5060000000003</v>
      </c>
      <c r="S195" s="2">
        <f>[11]testrun_macd_12_26_same_time_fo!H26</f>
        <v>-7074.5469999999996</v>
      </c>
      <c r="T195" s="2">
        <f>[11]testrun_macd_12_26_same_time_fo!I26</f>
        <v>-6696.6989999999996</v>
      </c>
    </row>
    <row r="196" spans="1:20" x14ac:dyDescent="0.3">
      <c r="A196" t="s">
        <v>19</v>
      </c>
      <c r="B196" s="1" t="s">
        <v>2</v>
      </c>
      <c r="C196" t="s">
        <v>7</v>
      </c>
      <c r="D196" s="2">
        <f t="shared" si="3"/>
        <v>7818.6054899999999</v>
      </c>
      <c r="G196" s="11">
        <f>100*D196/D194</f>
        <v>13.556329197473922</v>
      </c>
      <c r="H196" s="12"/>
      <c r="I196" s="12"/>
      <c r="J196" s="12"/>
      <c r="K196" s="12"/>
      <c r="L196" s="2">
        <f>[11]testrun_macd_12_26_same_time_fo!A27</f>
        <v>398.15917999999999</v>
      </c>
      <c r="M196" s="2">
        <f>[11]testrun_macd_12_26_same_time_fo!B27</f>
        <v>-560.10350000000005</v>
      </c>
      <c r="N196" s="2">
        <f>[11]testrun_macd_12_26_same_time_fo!C27</f>
        <v>883.40282999999999</v>
      </c>
      <c r="O196" s="2">
        <f>[11]testrun_macd_12_26_same_time_fo!D27</f>
        <v>1141.5073</v>
      </c>
      <c r="P196" s="2">
        <f>[11]testrun_macd_12_26_same_time_fo!E27</f>
        <v>552.90430000000003</v>
      </c>
      <c r="Q196" s="2">
        <f>[11]testrun_macd_12_26_same_time_fo!F27</f>
        <v>2332.8467000000001</v>
      </c>
      <c r="R196" s="2">
        <f>[11]testrun_macd_12_26_same_time_fo!G27</f>
        <v>786.54003999999998</v>
      </c>
      <c r="S196" s="2">
        <f>[11]testrun_macd_12_26_same_time_fo!H27</f>
        <v>1322.9502</v>
      </c>
      <c r="T196" s="2">
        <f>[11]testrun_macd_12_26_same_time_fo!I27</f>
        <v>960.39844000000005</v>
      </c>
    </row>
    <row r="197" spans="1:20" x14ac:dyDescent="0.3">
      <c r="A197" t="s">
        <v>19</v>
      </c>
      <c r="B197" s="1" t="s">
        <v>3</v>
      </c>
      <c r="C197" t="s">
        <v>5</v>
      </c>
      <c r="D197" s="2">
        <f t="shared" ref="D197:D386" si="4">SUM(L197:U197)</f>
        <v>21107.002199999999</v>
      </c>
      <c r="E197">
        <f>COUNT(L199:U199)</f>
        <v>9</v>
      </c>
      <c r="F197" s="6">
        <f>COUNTIF(L199:U199,"&gt;0")</f>
        <v>4</v>
      </c>
      <c r="G197" s="11">
        <f>100 *F197/E197</f>
        <v>44.444444444444443</v>
      </c>
      <c r="H197" s="12"/>
      <c r="I197" s="12"/>
      <c r="J197" s="12"/>
      <c r="K197" s="12"/>
      <c r="L197" s="2">
        <f>[11]testrun_macd_12_26_same_time_fo!A31</f>
        <v>2472.4009999999998</v>
      </c>
      <c r="M197" s="2">
        <f>[11]testrun_macd_12_26_same_time_fo!B31</f>
        <v>1912.6494</v>
      </c>
      <c r="N197" s="2">
        <f>[11]testrun_macd_12_26_same_time_fo!C31</f>
        <v>2125.9512</v>
      </c>
      <c r="O197" s="2">
        <f>[11]testrun_macd_12_26_same_time_fo!D31</f>
        <v>2233.7997999999998</v>
      </c>
      <c r="P197" s="2">
        <f>[11]testrun_macd_12_26_same_time_fo!E31</f>
        <v>2775.8989999999999</v>
      </c>
      <c r="Q197" s="2">
        <f>[11]testrun_macd_12_26_same_time_fo!F31</f>
        <v>1746.3501000000001</v>
      </c>
      <c r="R197" s="2">
        <f>[11]testrun_macd_12_26_same_time_fo!G31</f>
        <v>2385.4497000000001</v>
      </c>
      <c r="S197" s="2">
        <f>[11]testrun_macd_12_26_same_time_fo!H31</f>
        <v>2906.8506000000002</v>
      </c>
      <c r="T197" s="2">
        <f>[11]testrun_macd_12_26_same_time_fo!I31</f>
        <v>2547.6514000000002</v>
      </c>
    </row>
    <row r="198" spans="1:20" x14ac:dyDescent="0.3">
      <c r="A198" t="s">
        <v>19</v>
      </c>
      <c r="B198" s="1" t="s">
        <v>3</v>
      </c>
      <c r="C198" t="s">
        <v>6</v>
      </c>
      <c r="D198" s="2">
        <f t="shared" si="4"/>
        <v>-24020.248000000003</v>
      </c>
      <c r="F198" s="6"/>
      <c r="G198" s="12"/>
      <c r="H198" s="12"/>
      <c r="I198" s="12"/>
      <c r="J198" s="12"/>
      <c r="K198" s="12"/>
      <c r="L198" s="2">
        <f>[11]testrun_macd_12_26_same_time_fo!A32</f>
        <v>-2395.7982999999999</v>
      </c>
      <c r="M198" s="2">
        <f>[11]testrun_macd_12_26_same_time_fo!B32</f>
        <v>-2074.5488</v>
      </c>
      <c r="N198" s="2">
        <f>[11]testrun_macd_12_26_same_time_fo!C32</f>
        <v>-2770.2979</v>
      </c>
      <c r="O198" s="2">
        <f>[11]testrun_macd_12_26_same_time_fo!D32</f>
        <v>-1328.3506</v>
      </c>
      <c r="P198" s="2">
        <f>[11]testrun_macd_12_26_same_time_fo!E32</f>
        <v>-2734.9014000000002</v>
      </c>
      <c r="Q198" s="2">
        <f>[11]testrun_macd_12_26_same_time_fo!F32</f>
        <v>-3377.1986999999999</v>
      </c>
      <c r="R198" s="2">
        <f>[11]testrun_macd_12_26_same_time_fo!G32</f>
        <v>-1482.6006</v>
      </c>
      <c r="S198" s="2">
        <f>[11]testrun_macd_12_26_same_time_fo!H32</f>
        <v>-3926.498</v>
      </c>
      <c r="T198" s="2">
        <f>[11]testrun_macd_12_26_same_time_fo!I32</f>
        <v>-3930.0536999999999</v>
      </c>
    </row>
    <row r="199" spans="1:20" x14ac:dyDescent="0.3">
      <c r="A199" t="s">
        <v>19</v>
      </c>
      <c r="B199" s="1" t="s">
        <v>3</v>
      </c>
      <c r="C199" t="s">
        <v>7</v>
      </c>
      <c r="D199" s="2">
        <f t="shared" si="4"/>
        <v>-2913.2460700000001</v>
      </c>
      <c r="G199" s="11">
        <f>100*D199/D197</f>
        <v>-13.802273020088093</v>
      </c>
      <c r="H199" s="12"/>
      <c r="I199" s="12"/>
      <c r="J199" s="12"/>
      <c r="K199" s="12"/>
      <c r="L199" s="2">
        <f>[11]testrun_macd_12_26_same_time_fo!A33</f>
        <v>76.602540000000005</v>
      </c>
      <c r="M199" s="2">
        <f>[11]testrun_macd_12_26_same_time_fo!B33</f>
        <v>-161.89940999999999</v>
      </c>
      <c r="N199" s="2">
        <f>[11]testrun_macd_12_26_same_time_fo!C33</f>
        <v>-644.34670000000006</v>
      </c>
      <c r="O199" s="2">
        <f>[11]testrun_macd_12_26_same_time_fo!D33</f>
        <v>905.44920000000002</v>
      </c>
      <c r="P199" s="2">
        <f>[11]testrun_macd_12_26_same_time_fo!E33</f>
        <v>40.99756</v>
      </c>
      <c r="Q199" s="2">
        <f>[11]testrun_macd_12_26_same_time_fo!F33</f>
        <v>-1630.8486</v>
      </c>
      <c r="R199" s="2">
        <f>[11]testrun_macd_12_26_same_time_fo!G33</f>
        <v>902.84910000000002</v>
      </c>
      <c r="S199" s="2">
        <f>[11]testrun_macd_12_26_same_time_fo!H33</f>
        <v>-1019.64746</v>
      </c>
      <c r="T199" s="2">
        <f>[11]testrun_macd_12_26_same_time_fo!I33</f>
        <v>-1382.4023</v>
      </c>
    </row>
    <row r="200" spans="1:20" x14ac:dyDescent="0.3">
      <c r="A200" t="s">
        <v>20</v>
      </c>
      <c r="B200" t="s">
        <v>36</v>
      </c>
      <c r="C200" t="s">
        <v>5</v>
      </c>
      <c r="D200" s="2">
        <f t="shared" si="4"/>
        <v>232566.283</v>
      </c>
      <c r="E200">
        <f>COUNT(L202:U202)</f>
        <v>9</v>
      </c>
      <c r="F200" s="6">
        <f>COUNTIF(L202:U202,"&gt;0")</f>
        <v>8</v>
      </c>
      <c r="G200" s="11">
        <f>100 *F200/E200</f>
        <v>88.888888888888886</v>
      </c>
      <c r="H200" s="12">
        <f>SUM(E200:E217)</f>
        <v>54</v>
      </c>
      <c r="I200" s="12">
        <f>SUM(F200:F217)</f>
        <v>34</v>
      </c>
      <c r="J200" s="12"/>
      <c r="K200" s="13">
        <f>100 *I200/H200</f>
        <v>62.962962962962962</v>
      </c>
      <c r="L200" s="2">
        <f>[12]testrun_macd_5_13_higher_time_f!A1</f>
        <v>22422.440999999999</v>
      </c>
      <c r="M200" s="2">
        <f>[12]testrun_macd_5_13_higher_time_f!B1</f>
        <v>18564.254000000001</v>
      </c>
      <c r="N200" s="2">
        <f>[12]testrun_macd_5_13_higher_time_f!C1</f>
        <v>22855.355</v>
      </c>
      <c r="O200" s="2">
        <f>[12]testrun_macd_5_13_higher_time_f!D1</f>
        <v>24334.059000000001</v>
      </c>
      <c r="P200" s="2">
        <f>[12]testrun_macd_5_13_higher_time_f!E1</f>
        <v>28241.053</v>
      </c>
      <c r="Q200" s="2">
        <f>[12]testrun_macd_5_13_higher_time_f!F1</f>
        <v>24063.88</v>
      </c>
      <c r="R200" s="2">
        <f>[12]testrun_macd_5_13_higher_time_f!G1</f>
        <v>21353.224999999999</v>
      </c>
      <c r="S200" s="2">
        <f>[12]testrun_macd_5_13_higher_time_f!H1</f>
        <v>34486.758000000002</v>
      </c>
      <c r="T200" s="2">
        <f>[12]testrun_macd_5_13_higher_time_f!I1</f>
        <v>36245.258000000002</v>
      </c>
    </row>
    <row r="201" spans="1:20" x14ac:dyDescent="0.3">
      <c r="A201" t="s">
        <v>20</v>
      </c>
      <c r="B201" t="s">
        <v>36</v>
      </c>
      <c r="C201" t="s">
        <v>6</v>
      </c>
      <c r="D201" s="2">
        <f t="shared" si="4"/>
        <v>-202133.09000000003</v>
      </c>
      <c r="F201" s="6"/>
      <c r="G201" s="12"/>
      <c r="H201" s="12"/>
      <c r="I201" s="12"/>
      <c r="J201" s="12"/>
      <c r="K201" s="12"/>
      <c r="L201" s="2">
        <f>[12]testrun_macd_5_13_higher_time_f!A2</f>
        <v>-20377.695</v>
      </c>
      <c r="M201" s="2">
        <f>[12]testrun_macd_5_13_higher_time_f!B2</f>
        <v>-17249.405999999999</v>
      </c>
      <c r="N201" s="2">
        <f>[12]testrun_macd_5_13_higher_time_f!C2</f>
        <v>-21524.412</v>
      </c>
      <c r="O201" s="2">
        <f>[12]testrun_macd_5_13_higher_time_f!D2</f>
        <v>-18123.650000000001</v>
      </c>
      <c r="P201" s="2">
        <f>[12]testrun_macd_5_13_higher_time_f!E2</f>
        <v>-26604.776999999998</v>
      </c>
      <c r="Q201" s="2">
        <f>[12]testrun_macd_5_13_higher_time_f!F2</f>
        <v>-25138.708999999999</v>
      </c>
      <c r="R201" s="2">
        <f>[12]testrun_macd_5_13_higher_time_f!G2</f>
        <v>-19820.7</v>
      </c>
      <c r="S201" s="2">
        <f>[12]testrun_macd_5_13_higher_time_f!H2</f>
        <v>-25442.701000000001</v>
      </c>
      <c r="T201" s="2">
        <f>[12]testrun_macd_5_13_higher_time_f!I2</f>
        <v>-27851.040000000001</v>
      </c>
    </row>
    <row r="202" spans="1:20" x14ac:dyDescent="0.3">
      <c r="A202" t="s">
        <v>20</v>
      </c>
      <c r="B202" t="s">
        <v>36</v>
      </c>
      <c r="C202" t="s">
        <v>7</v>
      </c>
      <c r="D202" s="2">
        <f t="shared" si="4"/>
        <v>30433.196900000003</v>
      </c>
      <c r="G202" s="11">
        <f>100*D202/D200</f>
        <v>13.085816442274224</v>
      </c>
      <c r="H202" s="12"/>
      <c r="I202" s="12"/>
      <c r="J202" s="12"/>
      <c r="K202" s="12"/>
      <c r="L202" s="2">
        <f>[12]testrun_macd_5_13_higher_time_f!A3</f>
        <v>2044.7431999999999</v>
      </c>
      <c r="M202" s="2">
        <f>[12]testrun_macd_5_13_higher_time_f!B3</f>
        <v>1314.8486</v>
      </c>
      <c r="N202" s="2">
        <f>[12]testrun_macd_5_13_higher_time_f!C3</f>
        <v>1330.9482</v>
      </c>
      <c r="O202" s="2">
        <f>[12]testrun_macd_5_13_higher_time_f!D3</f>
        <v>6210.4062000000004</v>
      </c>
      <c r="P202" s="2">
        <f>[12]testrun_macd_5_13_higher_time_f!E3</f>
        <v>1636.2734</v>
      </c>
      <c r="Q202" s="2">
        <f>[12]testrun_macd_5_13_higher_time_f!F3</f>
        <v>-1074.8280999999999</v>
      </c>
      <c r="R202" s="2">
        <f>[12]testrun_macd_5_13_higher_time_f!G3</f>
        <v>1532.5254</v>
      </c>
      <c r="S202" s="2">
        <f>[12]testrun_macd_5_13_higher_time_f!H3</f>
        <v>9044.0550000000003</v>
      </c>
      <c r="T202" s="2">
        <f>[12]testrun_macd_5_13_higher_time_f!I3</f>
        <v>8394.2250000000004</v>
      </c>
    </row>
    <row r="203" spans="1:20" x14ac:dyDescent="0.3">
      <c r="A203" t="s">
        <v>20</v>
      </c>
      <c r="B203" s="1" t="s">
        <v>0</v>
      </c>
      <c r="C203" t="s">
        <v>5</v>
      </c>
      <c r="D203" s="2">
        <f t="shared" si="4"/>
        <v>99579.115600000005</v>
      </c>
      <c r="E203">
        <f>COUNT(L205:U205)</f>
        <v>9</v>
      </c>
      <c r="F203" s="6">
        <f>COUNTIF(L205:U205,"&gt;0")</f>
        <v>5</v>
      </c>
      <c r="G203" s="11">
        <f>100 *F203/E203</f>
        <v>55.555555555555557</v>
      </c>
      <c r="H203" s="12"/>
      <c r="I203" s="12"/>
      <c r="J203" s="13">
        <f>SUM(D200,D203,D206,D209,D212,D215)</f>
        <v>502904.51640000002</v>
      </c>
      <c r="K203" s="11"/>
      <c r="L203" s="2">
        <f>[12]testrun_macd_5_13_higher_time_f!A7</f>
        <v>10777.351000000001</v>
      </c>
      <c r="M203" s="2">
        <f>[12]testrun_macd_5_13_higher_time_f!B7</f>
        <v>6697.8486000000003</v>
      </c>
      <c r="N203" s="2">
        <f>[12]testrun_macd_5_13_higher_time_f!C7</f>
        <v>8255.4490000000005</v>
      </c>
      <c r="O203" s="2">
        <f>[12]testrun_macd_5_13_higher_time_f!D7</f>
        <v>8605.4459999999999</v>
      </c>
      <c r="P203" s="2">
        <f>[12]testrun_macd_5_13_higher_time_f!E7</f>
        <v>14601.588</v>
      </c>
      <c r="Q203" s="2">
        <f>[12]testrun_macd_5_13_higher_time_f!F7</f>
        <v>11632.097</v>
      </c>
      <c r="R203" s="2">
        <f>[12]testrun_macd_5_13_higher_time_f!G7</f>
        <v>8870.6450000000004</v>
      </c>
      <c r="S203" s="2">
        <f>[12]testrun_macd_5_13_higher_time_f!H7</f>
        <v>13847.947</v>
      </c>
      <c r="T203" s="2">
        <f>[12]testrun_macd_5_13_higher_time_f!I7</f>
        <v>16290.744000000001</v>
      </c>
    </row>
    <row r="204" spans="1:20" x14ac:dyDescent="0.3">
      <c r="A204" t="s">
        <v>20</v>
      </c>
      <c r="B204" s="1" t="s">
        <v>0</v>
      </c>
      <c r="C204" t="s">
        <v>6</v>
      </c>
      <c r="D204" s="2">
        <f t="shared" si="4"/>
        <v>-90598.722000000009</v>
      </c>
      <c r="F204" s="6"/>
      <c r="G204" s="12"/>
      <c r="H204" s="12"/>
      <c r="I204" s="12"/>
      <c r="J204" s="13">
        <f>SUM(D201,D204,D207,D210,D213,D216)</f>
        <v>-455795.52650000004</v>
      </c>
      <c r="K204" s="12"/>
      <c r="L204" s="2">
        <f>[12]testrun_macd_5_13_higher_time_f!A8</f>
        <v>-6217.1970000000001</v>
      </c>
      <c r="M204" s="2">
        <f>[12]testrun_macd_5_13_higher_time_f!B8</f>
        <v>-8752.76</v>
      </c>
      <c r="N204" s="2">
        <f>[12]testrun_macd_5_13_higher_time_f!C8</f>
        <v>-11152.252</v>
      </c>
      <c r="O204" s="2">
        <f>[12]testrun_macd_5_13_higher_time_f!D8</f>
        <v>-13244.356</v>
      </c>
      <c r="P204" s="2">
        <f>[12]testrun_macd_5_13_higher_time_f!E8</f>
        <v>-10379.945</v>
      </c>
      <c r="Q204" s="2">
        <f>[12]testrun_macd_5_13_higher_time_f!F8</f>
        <v>-8596.1489999999994</v>
      </c>
      <c r="R204" s="2">
        <f>[12]testrun_macd_5_13_higher_time_f!G8</f>
        <v>-9032.5079999999998</v>
      </c>
      <c r="S204" s="2">
        <f>[12]testrun_macd_5_13_higher_time_f!H8</f>
        <v>-12204.055</v>
      </c>
      <c r="T204" s="2">
        <f>[12]testrun_macd_5_13_higher_time_f!I8</f>
        <v>-11019.5</v>
      </c>
    </row>
    <row r="205" spans="1:20" x14ac:dyDescent="0.3">
      <c r="A205" t="s">
        <v>20</v>
      </c>
      <c r="B205" s="1" t="s">
        <v>0</v>
      </c>
      <c r="C205" t="s">
        <v>7</v>
      </c>
      <c r="D205" s="2">
        <f t="shared" si="4"/>
        <v>8980.3939199999986</v>
      </c>
      <c r="G205" s="11">
        <f>100*D205/D203</f>
        <v>9.018350751450134</v>
      </c>
      <c r="H205" s="12"/>
      <c r="I205" s="12"/>
      <c r="J205" s="13">
        <f>SUM(D202,D205,D208,D211,D214,D217)</f>
        <v>47108.994369999993</v>
      </c>
      <c r="K205" s="11">
        <f>100*J205/J203</f>
        <v>9.3673834363679589</v>
      </c>
      <c r="L205" s="2">
        <f>[12]testrun_macd_5_13_higher_time_f!A9</f>
        <v>4560.1540000000005</v>
      </c>
      <c r="M205" s="2">
        <f>[12]testrun_macd_5_13_higher_time_f!B9</f>
        <v>-2054.9106000000002</v>
      </c>
      <c r="N205" s="2">
        <f>[12]testrun_macd_5_13_higher_time_f!C9</f>
        <v>-2896.8027000000002</v>
      </c>
      <c r="O205" s="2">
        <f>[12]testrun_macd_5_13_higher_time_f!D9</f>
        <v>-4638.91</v>
      </c>
      <c r="P205" s="2">
        <f>[12]testrun_macd_5_13_higher_time_f!E9</f>
        <v>4221.6426000000001</v>
      </c>
      <c r="Q205" s="2">
        <f>[12]testrun_macd_5_13_higher_time_f!F9</f>
        <v>3035.9472999999998</v>
      </c>
      <c r="R205" s="2">
        <f>[12]testrun_macd_5_13_higher_time_f!G9</f>
        <v>-161.86328</v>
      </c>
      <c r="S205" s="2">
        <f>[12]testrun_macd_5_13_higher_time_f!H9</f>
        <v>1643.8925999999999</v>
      </c>
      <c r="T205" s="2">
        <f>[12]testrun_macd_5_13_higher_time_f!I9</f>
        <v>5271.2439999999997</v>
      </c>
    </row>
    <row r="206" spans="1:20" x14ac:dyDescent="0.3">
      <c r="A206" t="s">
        <v>20</v>
      </c>
      <c r="B206" s="1" t="s">
        <v>1</v>
      </c>
      <c r="C206" t="s">
        <v>5</v>
      </c>
      <c r="D206" s="2">
        <f t="shared" si="4"/>
        <v>46003.613299999997</v>
      </c>
      <c r="E206">
        <f>COUNT(L208:U208)</f>
        <v>9</v>
      </c>
      <c r="F206" s="6">
        <f>COUNTIF(L208:U208,"&gt;0")</f>
        <v>5</v>
      </c>
      <c r="G206" s="11">
        <f>100 *F206/E206</f>
        <v>55.555555555555557</v>
      </c>
      <c r="H206" s="12"/>
      <c r="I206" s="12"/>
      <c r="J206" s="12"/>
      <c r="K206" s="12"/>
      <c r="L206" s="2">
        <f>[12]testrun_macd_5_13_higher_time_f!A13</f>
        <v>2423.6493999999998</v>
      </c>
      <c r="M206" s="2">
        <f>[12]testrun_macd_5_13_higher_time_f!B13</f>
        <v>4899.1025</v>
      </c>
      <c r="N206" s="2">
        <f>[12]testrun_macd_5_13_higher_time_f!C13</f>
        <v>5705.9489999999996</v>
      </c>
      <c r="O206" s="2">
        <f>[12]testrun_macd_5_13_higher_time_f!D13</f>
        <v>6974.4013999999997</v>
      </c>
      <c r="P206" s="2">
        <f>[12]testrun_macd_5_13_higher_time_f!E13</f>
        <v>1763.5996</v>
      </c>
      <c r="Q206" s="2">
        <f>[12]testrun_macd_5_13_higher_time_f!F13</f>
        <v>5000.5010000000002</v>
      </c>
      <c r="R206" s="2">
        <f>[12]testrun_macd_5_13_higher_time_f!G13</f>
        <v>4806.3010000000004</v>
      </c>
      <c r="S206" s="2">
        <f>[12]testrun_macd_5_13_higher_time_f!H13</f>
        <v>7486.9589999999998</v>
      </c>
      <c r="T206" s="2">
        <f>[12]testrun_macd_5_13_higher_time_f!I13</f>
        <v>6943.1504000000004</v>
      </c>
    </row>
    <row r="207" spans="1:20" x14ac:dyDescent="0.3">
      <c r="A207" t="s">
        <v>20</v>
      </c>
      <c r="B207" s="1" t="s">
        <v>1</v>
      </c>
      <c r="C207" t="s">
        <v>6</v>
      </c>
      <c r="D207" s="2">
        <f t="shared" si="4"/>
        <v>-41997.944900000002</v>
      </c>
      <c r="F207" s="6"/>
      <c r="G207" s="12"/>
      <c r="H207" s="12"/>
      <c r="I207" s="12"/>
      <c r="J207" s="12"/>
      <c r="K207" s="12"/>
      <c r="L207" s="2">
        <f>[12]testrun_macd_5_13_higher_time_f!A14</f>
        <v>-2723</v>
      </c>
      <c r="M207" s="2">
        <f>[12]testrun_macd_5_13_higher_time_f!B14</f>
        <v>-1076.1992</v>
      </c>
      <c r="N207" s="2">
        <f>[12]testrun_macd_5_13_higher_time_f!C14</f>
        <v>-4516.3486000000003</v>
      </c>
      <c r="O207" s="2">
        <f>[12]testrun_macd_5_13_higher_time_f!D14</f>
        <v>-3395.3476999999998</v>
      </c>
      <c r="P207" s="2">
        <f>[12]testrun_macd_5_13_higher_time_f!E14</f>
        <v>-9280.5059999999994</v>
      </c>
      <c r="Q207" s="2">
        <f>[12]testrun_macd_5_13_higher_time_f!F14</f>
        <v>-5694.6494000000002</v>
      </c>
      <c r="R207" s="2">
        <f>[12]testrun_macd_5_13_higher_time_f!G14</f>
        <v>-5429.4489999999996</v>
      </c>
      <c r="S207" s="2">
        <f>[12]testrun_macd_5_13_higher_time_f!H14</f>
        <v>-3137.9960000000001</v>
      </c>
      <c r="T207" s="2">
        <f>[12]testrun_macd_5_13_higher_time_f!I14</f>
        <v>-6744.4489999999996</v>
      </c>
    </row>
    <row r="208" spans="1:20" x14ac:dyDescent="0.3">
      <c r="A208" t="s">
        <v>20</v>
      </c>
      <c r="B208" s="1" t="s">
        <v>1</v>
      </c>
      <c r="C208" t="s">
        <v>7</v>
      </c>
      <c r="D208" s="2">
        <f t="shared" si="4"/>
        <v>4005.6680899999997</v>
      </c>
      <c r="G208" s="11">
        <f>100*D208/D206</f>
        <v>8.7072901510542859</v>
      </c>
      <c r="H208" s="12"/>
      <c r="I208" s="12"/>
      <c r="J208" s="12"/>
      <c r="K208" s="12"/>
      <c r="L208" s="2">
        <f>[12]testrun_macd_5_13_higher_time_f!A15</f>
        <v>-299.35059999999999</v>
      </c>
      <c r="M208" s="2">
        <f>[12]testrun_macd_5_13_higher_time_f!B15</f>
        <v>3822.9032999999999</v>
      </c>
      <c r="N208" s="2">
        <f>[12]testrun_macd_5_13_higher_time_f!C15</f>
        <v>1189.6006</v>
      </c>
      <c r="O208" s="2">
        <f>[12]testrun_macd_5_13_higher_time_f!D15</f>
        <v>3579.0536999999999</v>
      </c>
      <c r="P208" s="2">
        <f>[12]testrun_macd_5_13_higher_time_f!E15</f>
        <v>-7516.9062000000004</v>
      </c>
      <c r="Q208" s="2">
        <f>[12]testrun_macd_5_13_higher_time_f!F15</f>
        <v>-694.14844000000005</v>
      </c>
      <c r="R208" s="2">
        <f>[12]testrun_macd_5_13_higher_time_f!G15</f>
        <v>-623.14844000000005</v>
      </c>
      <c r="S208" s="2">
        <f>[12]testrun_macd_5_13_higher_time_f!H15</f>
        <v>4348.9629999999997</v>
      </c>
      <c r="T208" s="2">
        <f>[12]testrun_macd_5_13_higher_time_f!I15</f>
        <v>198.70116999999999</v>
      </c>
    </row>
    <row r="209" spans="1:20" x14ac:dyDescent="0.3">
      <c r="A209" t="s">
        <v>20</v>
      </c>
      <c r="B209" s="1" t="s">
        <v>37</v>
      </c>
      <c r="C209" t="s">
        <v>5</v>
      </c>
      <c r="D209" s="2">
        <f t="shared" si="4"/>
        <v>76102.599500000011</v>
      </c>
      <c r="E209">
        <f>COUNT(L211:U211)</f>
        <v>9</v>
      </c>
      <c r="F209" s="6">
        <f>COUNTIF(L211:U211,"&gt;0")</f>
        <v>7</v>
      </c>
      <c r="G209" s="11">
        <f>100 *F209/E209</f>
        <v>77.777777777777771</v>
      </c>
      <c r="H209" s="12"/>
      <c r="I209" s="12"/>
      <c r="J209" s="12"/>
      <c r="K209" s="12"/>
      <c r="L209" s="2">
        <f>[12]testrun_macd_5_13_higher_time_f!A19</f>
        <v>8525.0959999999995</v>
      </c>
      <c r="M209" s="2">
        <f>[12]testrun_macd_5_13_higher_time_f!B19</f>
        <v>6090.2470000000003</v>
      </c>
      <c r="N209" s="2">
        <f>[12]testrun_macd_5_13_higher_time_f!C19</f>
        <v>7083.8010000000004</v>
      </c>
      <c r="O209" s="2">
        <f>[12]testrun_macd_5_13_higher_time_f!D19</f>
        <v>7552.6035000000002</v>
      </c>
      <c r="P209" s="2">
        <f>[12]testrun_macd_5_13_higher_time_f!E19</f>
        <v>9060.9609999999993</v>
      </c>
      <c r="Q209" s="2">
        <f>[12]testrun_macd_5_13_higher_time_f!F19</f>
        <v>8588.5079999999998</v>
      </c>
      <c r="R209" s="2">
        <f>[12]testrun_macd_5_13_higher_time_f!G19</f>
        <v>7050.3450000000003</v>
      </c>
      <c r="S209" s="2">
        <f>[12]testrun_macd_5_13_higher_time_f!H19</f>
        <v>10895.541999999999</v>
      </c>
      <c r="T209" s="2">
        <f>[12]testrun_macd_5_13_higher_time_f!I19</f>
        <v>11255.495999999999</v>
      </c>
    </row>
    <row r="210" spans="1:20" x14ac:dyDescent="0.3">
      <c r="A210" t="s">
        <v>20</v>
      </c>
      <c r="B210" s="1" t="s">
        <v>37</v>
      </c>
      <c r="C210" t="s">
        <v>6</v>
      </c>
      <c r="D210" s="2">
        <f t="shared" si="4"/>
        <v>-71376.225299999991</v>
      </c>
      <c r="F210" s="6"/>
      <c r="G210" s="12"/>
      <c r="H210" s="12"/>
      <c r="I210" s="12"/>
      <c r="J210" s="12"/>
      <c r="K210" s="12"/>
      <c r="L210" s="2">
        <f>[12]testrun_macd_5_13_higher_time_f!A20</f>
        <v>-8142.1532999999999</v>
      </c>
      <c r="M210" s="2">
        <f>[12]testrun_macd_5_13_higher_time_f!B20</f>
        <v>-5717.0967000000001</v>
      </c>
      <c r="N210" s="2">
        <f>[12]testrun_macd_5_13_higher_time_f!C20</f>
        <v>-7691.9979999999996</v>
      </c>
      <c r="O210" s="2">
        <f>[12]testrun_macd_5_13_higher_time_f!D20</f>
        <v>-6980.1970000000001</v>
      </c>
      <c r="P210" s="2">
        <f>[12]testrun_macd_5_13_higher_time_f!E20</f>
        <v>-9958.9330000000009</v>
      </c>
      <c r="Q210" s="2">
        <f>[12]testrun_macd_5_13_higher_time_f!F20</f>
        <v>-8392.7379999999994</v>
      </c>
      <c r="R210" s="2">
        <f>[12]testrun_macd_5_13_higher_time_f!G20</f>
        <v>-6879.9053000000004</v>
      </c>
      <c r="S210" s="2">
        <f>[12]testrun_macd_5_13_higher_time_f!H20</f>
        <v>-9392.107</v>
      </c>
      <c r="T210" s="2">
        <f>[12]testrun_macd_5_13_higher_time_f!I20</f>
        <v>-8221.0969999999998</v>
      </c>
    </row>
    <row r="211" spans="1:20" x14ac:dyDescent="0.3">
      <c r="A211" t="s">
        <v>20</v>
      </c>
      <c r="B211" s="1" t="s">
        <v>37</v>
      </c>
      <c r="C211" t="s">
        <v>7</v>
      </c>
      <c r="D211" s="2">
        <f t="shared" si="4"/>
        <v>4726.3750499999996</v>
      </c>
      <c r="G211" s="11">
        <f>100*D211/D209</f>
        <v>6.2105303643405749</v>
      </c>
      <c r="H211" s="12"/>
      <c r="I211" s="12"/>
      <c r="J211" s="12"/>
      <c r="K211" s="12"/>
      <c r="L211" s="2">
        <f>[12]testrun_macd_5_13_higher_time_f!A21</f>
        <v>382.94189999999998</v>
      </c>
      <c r="M211" s="2">
        <f>[12]testrun_macd_5_13_higher_time_f!B21</f>
        <v>373.15039999999999</v>
      </c>
      <c r="N211" s="2">
        <f>[12]testrun_macd_5_13_higher_time_f!C21</f>
        <v>-608.19727</v>
      </c>
      <c r="O211" s="2">
        <f>[12]testrun_macd_5_13_higher_time_f!D21</f>
        <v>572.40674000000001</v>
      </c>
      <c r="P211" s="2">
        <f>[12]testrun_macd_5_13_higher_time_f!E21</f>
        <v>-897.96969999999999</v>
      </c>
      <c r="Q211" s="2">
        <f>[12]testrun_macd_5_13_higher_time_f!F21</f>
        <v>195.76903999999999</v>
      </c>
      <c r="R211" s="2">
        <f>[12]testrun_macd_5_13_higher_time_f!G21</f>
        <v>170.43994000000001</v>
      </c>
      <c r="S211" s="2">
        <f>[12]testrun_macd_5_13_higher_time_f!H21</f>
        <v>1503.4346</v>
      </c>
      <c r="T211" s="2">
        <f>[12]testrun_macd_5_13_higher_time_f!I21</f>
        <v>3034.3993999999998</v>
      </c>
    </row>
    <row r="212" spans="1:20" x14ac:dyDescent="0.3">
      <c r="A212" t="s">
        <v>20</v>
      </c>
      <c r="B212" s="1" t="s">
        <v>2</v>
      </c>
      <c r="C212" t="s">
        <v>5</v>
      </c>
      <c r="D212" s="2">
        <f t="shared" si="4"/>
        <v>34562.506099999999</v>
      </c>
      <c r="E212">
        <f>COUNT(L214:U214)</f>
        <v>9</v>
      </c>
      <c r="F212" s="6">
        <f>COUNTIF(L214:U214,"&gt;0")</f>
        <v>6</v>
      </c>
      <c r="G212" s="11">
        <f>100 *F212/E212</f>
        <v>66.666666666666671</v>
      </c>
      <c r="H212" s="12"/>
      <c r="I212" s="12"/>
      <c r="J212" s="12"/>
      <c r="K212" s="12"/>
      <c r="L212" s="2">
        <f>[12]testrun_macd_5_13_higher_time_f!A25</f>
        <v>4526.5510000000004</v>
      </c>
      <c r="M212" s="2">
        <f>[12]testrun_macd_5_13_higher_time_f!B25</f>
        <v>2300.9517000000001</v>
      </c>
      <c r="N212" s="2">
        <f>[12]testrun_macd_5_13_higher_time_f!C25</f>
        <v>2577.6493999999998</v>
      </c>
      <c r="O212" s="2">
        <f>[12]testrun_macd_5_13_higher_time_f!D25</f>
        <v>3447.9004</v>
      </c>
      <c r="P212" s="2">
        <f>[12]testrun_macd_5_13_higher_time_f!E25</f>
        <v>4874.6005999999998</v>
      </c>
      <c r="Q212" s="2">
        <f>[12]testrun_macd_5_13_higher_time_f!F25</f>
        <v>4260.6997000000001</v>
      </c>
      <c r="R212" s="2">
        <f>[12]testrun_macd_5_13_higher_time_f!G25</f>
        <v>3463.9014000000002</v>
      </c>
      <c r="S212" s="2">
        <f>[12]testrun_macd_5_13_higher_time_f!H25</f>
        <v>4717.9032999999999</v>
      </c>
      <c r="T212" s="2">
        <f>[12]testrun_macd_5_13_higher_time_f!I25</f>
        <v>4392.3486000000003</v>
      </c>
    </row>
    <row r="213" spans="1:20" x14ac:dyDescent="0.3">
      <c r="A213" t="s">
        <v>20</v>
      </c>
      <c r="B213" s="1" t="s">
        <v>2</v>
      </c>
      <c r="C213" t="s">
        <v>6</v>
      </c>
      <c r="D213" s="2">
        <f t="shared" si="4"/>
        <v>-31091.598499999993</v>
      </c>
      <c r="F213" s="6"/>
      <c r="G213" s="12"/>
      <c r="H213" s="12"/>
      <c r="I213" s="12"/>
      <c r="J213" s="12"/>
      <c r="K213" s="12"/>
      <c r="L213" s="2">
        <f>[12]testrun_macd_5_13_higher_time_f!A26</f>
        <v>-2723.4477999999999</v>
      </c>
      <c r="M213" s="2">
        <f>[12]testrun_macd_5_13_higher_time_f!B26</f>
        <v>-3386.6977999999999</v>
      </c>
      <c r="N213" s="2">
        <f>[12]testrun_macd_5_13_higher_time_f!C26</f>
        <v>-3694.1523000000002</v>
      </c>
      <c r="O213" s="2">
        <f>[12]testrun_macd_5_13_higher_time_f!D26</f>
        <v>-3727.2514999999999</v>
      </c>
      <c r="P213" s="2">
        <f>[12]testrun_macd_5_13_higher_time_f!E26</f>
        <v>-3606.6010000000001</v>
      </c>
      <c r="Q213" s="2">
        <f>[12]testrun_macd_5_13_higher_time_f!F26</f>
        <v>-3734.0956999999999</v>
      </c>
      <c r="R213" s="2">
        <f>[12]testrun_macd_5_13_higher_time_f!G26</f>
        <v>-2731.6532999999999</v>
      </c>
      <c r="S213" s="2">
        <f>[12]testrun_macd_5_13_higher_time_f!H26</f>
        <v>-3927.2469999999998</v>
      </c>
      <c r="T213" s="2">
        <f>[12]testrun_macd_5_13_higher_time_f!I26</f>
        <v>-3560.4521</v>
      </c>
    </row>
    <row r="214" spans="1:20" x14ac:dyDescent="0.3">
      <c r="A214" t="s">
        <v>20</v>
      </c>
      <c r="B214" s="1" t="s">
        <v>2</v>
      </c>
      <c r="C214" t="s">
        <v>7</v>
      </c>
      <c r="D214" s="2">
        <f t="shared" si="4"/>
        <v>3470.9072299999998</v>
      </c>
      <c r="G214" s="11">
        <f>100*D214/D212</f>
        <v>10.042406126331215</v>
      </c>
      <c r="H214" s="12"/>
      <c r="I214" s="12"/>
      <c r="J214" s="12"/>
      <c r="K214" s="12"/>
      <c r="L214" s="2">
        <f>[12]testrun_macd_5_13_higher_time_f!A27</f>
        <v>1803.1030000000001</v>
      </c>
      <c r="M214" s="2">
        <f>[12]testrun_macd_5_13_higher_time_f!B27</f>
        <v>-1085.7461000000001</v>
      </c>
      <c r="N214" s="2">
        <f>[12]testrun_macd_5_13_higher_time_f!C27</f>
        <v>-1116.5029</v>
      </c>
      <c r="O214" s="2">
        <f>[12]testrun_macd_5_13_higher_time_f!D27</f>
        <v>-279.35106999999999</v>
      </c>
      <c r="P214" s="2">
        <f>[12]testrun_macd_5_13_higher_time_f!E27</f>
        <v>1267.9994999999999</v>
      </c>
      <c r="Q214" s="2">
        <f>[12]testrun_macd_5_13_higher_time_f!F27</f>
        <v>526.60400000000004</v>
      </c>
      <c r="R214" s="2">
        <f>[12]testrun_macd_5_13_higher_time_f!G27</f>
        <v>732.24805000000003</v>
      </c>
      <c r="S214" s="2">
        <f>[12]testrun_macd_5_13_higher_time_f!H27</f>
        <v>790.65625</v>
      </c>
      <c r="T214" s="2">
        <f>[12]testrun_macd_5_13_higher_time_f!I27</f>
        <v>831.89649999999995</v>
      </c>
    </row>
    <row r="215" spans="1:20" x14ac:dyDescent="0.3">
      <c r="A215" t="s">
        <v>20</v>
      </c>
      <c r="B215" s="1" t="s">
        <v>3</v>
      </c>
      <c r="C215" t="s">
        <v>5</v>
      </c>
      <c r="D215" s="2">
        <f t="shared" si="4"/>
        <v>14090.398899999998</v>
      </c>
      <c r="E215">
        <f>COUNT(L217:U217)</f>
        <v>9</v>
      </c>
      <c r="F215" s="6">
        <f>COUNTIF(L217:U217,"&gt;0")</f>
        <v>3</v>
      </c>
      <c r="G215" s="11">
        <f>100 *F215/E215</f>
        <v>33.333333333333336</v>
      </c>
      <c r="H215" s="12"/>
      <c r="I215" s="12"/>
      <c r="J215" s="12"/>
      <c r="K215" s="12"/>
      <c r="L215" s="2">
        <f>[12]testrun_macd_5_13_higher_time_f!A31</f>
        <v>1411.9004</v>
      </c>
      <c r="M215" s="2">
        <f>[12]testrun_macd_5_13_higher_time_f!B31</f>
        <v>1292.8013000000001</v>
      </c>
      <c r="N215" s="2">
        <f>[12]testrun_macd_5_13_higher_time_f!C31</f>
        <v>1032.9486999999999</v>
      </c>
      <c r="O215" s="2">
        <f>[12]testrun_macd_5_13_higher_time_f!D31</f>
        <v>1529.1001000000001</v>
      </c>
      <c r="P215" s="2">
        <f>[12]testrun_macd_5_13_higher_time_f!E31</f>
        <v>1298.6011000000001</v>
      </c>
      <c r="Q215" s="2">
        <f>[12]testrun_macd_5_13_higher_time_f!F31</f>
        <v>1011.1987</v>
      </c>
      <c r="R215" s="2">
        <f>[12]testrun_macd_5_13_higher_time_f!G31</f>
        <v>1392.251</v>
      </c>
      <c r="S215" s="2">
        <f>[12]testrun_macd_5_13_higher_time_f!H31</f>
        <v>2825.5996</v>
      </c>
      <c r="T215" s="2">
        <f>[12]testrun_macd_5_13_higher_time_f!I31</f>
        <v>2295.998</v>
      </c>
    </row>
    <row r="216" spans="1:20" x14ac:dyDescent="0.3">
      <c r="A216" t="s">
        <v>20</v>
      </c>
      <c r="B216" s="1" t="s">
        <v>3</v>
      </c>
      <c r="C216" t="s">
        <v>6</v>
      </c>
      <c r="D216" s="2">
        <f t="shared" si="4"/>
        <v>-18597.945800000001</v>
      </c>
      <c r="F216" s="6"/>
      <c r="G216" s="12"/>
      <c r="H216" s="12"/>
      <c r="I216" s="12"/>
      <c r="J216" s="12"/>
      <c r="K216" s="12"/>
      <c r="L216" s="2">
        <f>[12]testrun_macd_5_13_higher_time_f!A32</f>
        <v>-1477.5</v>
      </c>
      <c r="M216" s="2">
        <f>[12]testrun_macd_5_13_higher_time_f!B32</f>
        <v>-617.29930000000002</v>
      </c>
      <c r="N216" s="2">
        <f>[12]testrun_macd_5_13_higher_time_f!C32</f>
        <v>-1822.8013000000001</v>
      </c>
      <c r="O216" s="2">
        <f>[12]testrun_macd_5_13_higher_time_f!D32</f>
        <v>-2543.9486999999999</v>
      </c>
      <c r="P216" s="2">
        <f>[12]testrun_macd_5_13_higher_time_f!E32</f>
        <v>-2517.2997999999998</v>
      </c>
      <c r="Q216" s="2">
        <f>[12]testrun_macd_5_13_higher_time_f!F32</f>
        <v>-3297.0518000000002</v>
      </c>
      <c r="R216" s="2">
        <f>[12]testrun_macd_5_13_higher_time_f!G32</f>
        <v>-1731.498</v>
      </c>
      <c r="S216" s="2">
        <f>[12]testrun_macd_5_13_higher_time_f!H32</f>
        <v>-2452.9472999999998</v>
      </c>
      <c r="T216" s="2">
        <f>[12]testrun_macd_5_13_higher_time_f!I32</f>
        <v>-2137.5996</v>
      </c>
    </row>
    <row r="217" spans="1:20" x14ac:dyDescent="0.3">
      <c r="A217" t="s">
        <v>20</v>
      </c>
      <c r="B217" s="1" t="s">
        <v>3</v>
      </c>
      <c r="C217" t="s">
        <v>7</v>
      </c>
      <c r="D217" s="2">
        <f t="shared" si="4"/>
        <v>-4507.5468200000005</v>
      </c>
      <c r="G217" s="11">
        <f>100*D217/D215</f>
        <v>-31.990200220662317</v>
      </c>
      <c r="H217" s="12"/>
      <c r="I217" s="12"/>
      <c r="J217" s="12"/>
      <c r="K217" s="12"/>
      <c r="L217" s="2">
        <f>[12]testrun_macd_5_13_higher_time_f!A33</f>
        <v>-65.599609999999998</v>
      </c>
      <c r="M217" s="2">
        <f>[12]testrun_macd_5_13_higher_time_f!B33</f>
        <v>675.50194999999997</v>
      </c>
      <c r="N217" s="2">
        <f>[12]testrun_macd_5_13_higher_time_f!C33</f>
        <v>-789.85253999999998</v>
      </c>
      <c r="O217" s="2">
        <f>[12]testrun_macd_5_13_higher_time_f!D33</f>
        <v>-1014.84863</v>
      </c>
      <c r="P217" s="2">
        <f>[12]testrun_macd_5_13_higher_time_f!E33</f>
        <v>-1218.6986999999999</v>
      </c>
      <c r="Q217" s="2">
        <f>[12]testrun_macd_5_13_higher_time_f!F33</f>
        <v>-2285.8530000000001</v>
      </c>
      <c r="R217" s="2">
        <f>[12]testrun_macd_5_13_higher_time_f!G33</f>
        <v>-339.24707000000001</v>
      </c>
      <c r="S217" s="2">
        <f>[12]testrun_macd_5_13_higher_time_f!H33</f>
        <v>372.65233999999998</v>
      </c>
      <c r="T217" s="2">
        <f>[12]testrun_macd_5_13_higher_time_f!I33</f>
        <v>158.39843999999999</v>
      </c>
    </row>
    <row r="218" spans="1:20" x14ac:dyDescent="0.3">
      <c r="A218" t="s">
        <v>21</v>
      </c>
      <c r="B218" t="s">
        <v>36</v>
      </c>
      <c r="C218" t="s">
        <v>5</v>
      </c>
      <c r="D218" s="2">
        <f t="shared" si="4"/>
        <v>303469.31200000003</v>
      </c>
      <c r="E218">
        <f>COUNT(L220:U220)</f>
        <v>9</v>
      </c>
      <c r="F218" s="6">
        <f>COUNTIF(L220:U220,"&gt;0")</f>
        <v>8</v>
      </c>
      <c r="G218" s="11">
        <f>100 *F218/E218</f>
        <v>88.888888888888886</v>
      </c>
      <c r="H218" s="12">
        <f>SUM(E218:E235)</f>
        <v>54</v>
      </c>
      <c r="I218" s="12">
        <f>SUM(F218:F235)</f>
        <v>36</v>
      </c>
      <c r="J218" s="12"/>
      <c r="K218" s="13">
        <f>100 *I218/H218</f>
        <v>66.666666666666671</v>
      </c>
      <c r="L218" s="2">
        <f>[13]testrun_macd_5_13_same_time_for!A1</f>
        <v>30921.414000000001</v>
      </c>
      <c r="M218" s="2">
        <f>[13]testrun_macd_5_13_same_time_for!B1</f>
        <v>25430.085999999999</v>
      </c>
      <c r="N218" s="2">
        <f>[13]testrun_macd_5_13_same_time_for!C1</f>
        <v>28426.55</v>
      </c>
      <c r="O218" s="2">
        <f>[13]testrun_macd_5_13_same_time_for!D1</f>
        <v>31013.955000000002</v>
      </c>
      <c r="P218" s="2">
        <f>[13]testrun_macd_5_13_same_time_for!E1</f>
        <v>39031.027000000002</v>
      </c>
      <c r="Q218" s="2">
        <f>[13]testrun_macd_5_13_same_time_for!F1</f>
        <v>34828.226999999999</v>
      </c>
      <c r="R218" s="2">
        <f>[13]testrun_macd_5_13_same_time_for!G1</f>
        <v>28423.208999999999</v>
      </c>
      <c r="S218" s="2">
        <f>[13]testrun_macd_5_13_same_time_for!H1</f>
        <v>41264.796999999999</v>
      </c>
      <c r="T218" s="2">
        <f>[13]testrun_macd_5_13_same_time_for!I1</f>
        <v>44130.046999999999</v>
      </c>
    </row>
    <row r="219" spans="1:20" x14ac:dyDescent="0.3">
      <c r="A219" t="s">
        <v>21</v>
      </c>
      <c r="B219" t="s">
        <v>36</v>
      </c>
      <c r="C219" t="s">
        <v>6</v>
      </c>
      <c r="D219" s="2">
        <f t="shared" si="4"/>
        <v>-294198.99300000002</v>
      </c>
      <c r="F219" s="6"/>
      <c r="G219" s="12"/>
      <c r="H219" s="12"/>
      <c r="I219" s="12"/>
      <c r="J219" s="12"/>
      <c r="K219" s="12"/>
      <c r="L219" s="2">
        <f>[13]testrun_macd_5_13_same_time_for!A2</f>
        <v>-26715.447</v>
      </c>
      <c r="M219" s="2">
        <f>[13]testrun_macd_5_13_same_time_for!B2</f>
        <v>-24704.065999999999</v>
      </c>
      <c r="N219" s="2">
        <f>[13]testrun_macd_5_13_same_time_for!C2</f>
        <v>-31969.66</v>
      </c>
      <c r="O219" s="2">
        <f>[13]testrun_macd_5_13_same_time_for!D2</f>
        <v>-28780.525000000001</v>
      </c>
      <c r="P219" s="2">
        <f>[13]testrun_macd_5_13_same_time_for!E2</f>
        <v>-38640.375</v>
      </c>
      <c r="Q219" s="2">
        <f>[13]testrun_macd_5_13_same_time_for!F2</f>
        <v>-32709.713</v>
      </c>
      <c r="R219" s="2">
        <f>[13]testrun_macd_5_13_same_time_for!G2</f>
        <v>-27646.026999999998</v>
      </c>
      <c r="S219" s="2">
        <f>[13]testrun_macd_5_13_same_time_for!H2</f>
        <v>-39183.375</v>
      </c>
      <c r="T219" s="2">
        <f>[13]testrun_macd_5_13_same_time_for!I2</f>
        <v>-43849.805</v>
      </c>
    </row>
    <row r="220" spans="1:20" x14ac:dyDescent="0.3">
      <c r="A220" t="s">
        <v>21</v>
      </c>
      <c r="B220" t="s">
        <v>36</v>
      </c>
      <c r="C220" t="s">
        <v>7</v>
      </c>
      <c r="D220" s="2">
        <f t="shared" si="4"/>
        <v>9270.3672600000009</v>
      </c>
      <c r="G220" s="11">
        <f>100*D220/D218</f>
        <v>3.0547956229590687</v>
      </c>
      <c r="H220" s="12"/>
      <c r="I220" s="12"/>
      <c r="J220" s="12"/>
      <c r="K220" s="12"/>
      <c r="L220" s="2">
        <f>[13]testrun_macd_5_13_same_time_for!A3</f>
        <v>4205.9610000000002</v>
      </c>
      <c r="M220" s="2">
        <f>[13]testrun_macd_5_13_same_time_for!B3</f>
        <v>726.05175999999994</v>
      </c>
      <c r="N220" s="2">
        <f>[13]testrun_macd_5_13_same_time_for!C3</f>
        <v>-3543.1122999999998</v>
      </c>
      <c r="O220" s="2">
        <f>[13]testrun_macd_5_13_same_time_for!D3</f>
        <v>2233.4315999999999</v>
      </c>
      <c r="P220" s="2">
        <f>[13]testrun_macd_5_13_same_time_for!E3</f>
        <v>390.66602</v>
      </c>
      <c r="Q220" s="2">
        <f>[13]testrun_macd_5_13_same_time_for!F3</f>
        <v>2118.5176000000001</v>
      </c>
      <c r="R220" s="2">
        <f>[13]testrun_macd_5_13_same_time_for!G3</f>
        <v>777.18164000000002</v>
      </c>
      <c r="S220" s="2">
        <f>[13]testrun_macd_5_13_same_time_for!H3</f>
        <v>2081.3926000000001</v>
      </c>
      <c r="T220" s="2">
        <f>[13]testrun_macd_5_13_same_time_for!I3</f>
        <v>280.27733999999998</v>
      </c>
    </row>
    <row r="221" spans="1:20" x14ac:dyDescent="0.3">
      <c r="A221" t="s">
        <v>21</v>
      </c>
      <c r="B221" s="1" t="s">
        <v>0</v>
      </c>
      <c r="C221" t="s">
        <v>5</v>
      </c>
      <c r="D221" s="2">
        <f t="shared" si="4"/>
        <v>189832.20099999997</v>
      </c>
      <c r="E221">
        <f>COUNT(L223:U223)</f>
        <v>9</v>
      </c>
      <c r="F221" s="6">
        <f>COUNTIF(L223:U223,"&gt;0")</f>
        <v>7</v>
      </c>
      <c r="G221" s="11">
        <f>100 *F221/E221</f>
        <v>77.777777777777771</v>
      </c>
      <c r="H221" s="12"/>
      <c r="I221" s="12"/>
      <c r="J221" s="13">
        <f>SUM(D218,D221,D224,D227,D230,D233)</f>
        <v>746865.69700000004</v>
      </c>
      <c r="K221" s="11"/>
      <c r="L221" s="2">
        <f>[13]testrun_macd_5_13_same_time_for!A7</f>
        <v>18178.055</v>
      </c>
      <c r="M221" s="2">
        <f>[13]testrun_macd_5_13_same_time_for!B7</f>
        <v>14458.048000000001</v>
      </c>
      <c r="N221" s="2">
        <f>[13]testrun_macd_5_13_same_time_for!C7</f>
        <v>20015.855</v>
      </c>
      <c r="O221" s="2">
        <f>[13]testrun_macd_5_13_same_time_for!D7</f>
        <v>20296.157999999999</v>
      </c>
      <c r="P221" s="2">
        <f>[13]testrun_macd_5_13_same_time_for!E7</f>
        <v>21440.695</v>
      </c>
      <c r="Q221" s="2">
        <f>[13]testrun_macd_5_13_same_time_for!F7</f>
        <v>19555.252</v>
      </c>
      <c r="R221" s="2">
        <f>[13]testrun_macd_5_13_same_time_for!G7</f>
        <v>17128.234</v>
      </c>
      <c r="S221" s="2">
        <f>[13]testrun_macd_5_13_same_time_for!H7</f>
        <v>29355.546999999999</v>
      </c>
      <c r="T221" s="2">
        <f>[13]testrun_macd_5_13_same_time_for!I7</f>
        <v>29404.357</v>
      </c>
    </row>
    <row r="222" spans="1:20" x14ac:dyDescent="0.3">
      <c r="A222" t="s">
        <v>21</v>
      </c>
      <c r="B222" s="1" t="s">
        <v>0</v>
      </c>
      <c r="C222" t="s">
        <v>6</v>
      </c>
      <c r="D222" s="2">
        <f t="shared" si="4"/>
        <v>-160556.18900000001</v>
      </c>
      <c r="F222" s="6"/>
      <c r="G222" s="12"/>
      <c r="H222" s="12"/>
      <c r="I222" s="12"/>
      <c r="J222" s="13">
        <f>SUM(D219,D222,D225,D228,D231,D234)</f>
        <v>-703959.71090000006</v>
      </c>
      <c r="K222" s="12"/>
      <c r="L222" s="2">
        <f>[13]testrun_macd_5_13_same_time_for!A8</f>
        <v>-16521.338</v>
      </c>
      <c r="M222" s="2">
        <f>[13]testrun_macd_5_13_same_time_for!B8</f>
        <v>-13197.960999999999</v>
      </c>
      <c r="N222" s="2">
        <f>[13]testrun_macd_5_13_same_time_for!C8</f>
        <v>-17274.55</v>
      </c>
      <c r="O222" s="2">
        <f>[13]testrun_macd_5_13_same_time_for!D8</f>
        <v>-14675.239</v>
      </c>
      <c r="P222" s="2">
        <f>[13]testrun_macd_5_13_same_time_for!E8</f>
        <v>-24129.986000000001</v>
      </c>
      <c r="Q222" s="2">
        <f>[13]testrun_macd_5_13_same_time_for!F8</f>
        <v>-22133.151999999998</v>
      </c>
      <c r="R222" s="2">
        <f>[13]testrun_macd_5_13_same_time_for!G8</f>
        <v>-13290.215</v>
      </c>
      <c r="S222" s="2">
        <f>[13]testrun_macd_5_13_same_time_for!H8</f>
        <v>-17284.706999999999</v>
      </c>
      <c r="T222" s="2">
        <f>[13]testrun_macd_5_13_same_time_for!I8</f>
        <v>-22049.041000000001</v>
      </c>
    </row>
    <row r="223" spans="1:20" x14ac:dyDescent="0.3">
      <c r="A223" t="s">
        <v>21</v>
      </c>
      <c r="B223" s="1" t="s">
        <v>0</v>
      </c>
      <c r="C223" t="s">
        <v>7</v>
      </c>
      <c r="D223" s="2">
        <f t="shared" si="4"/>
        <v>29275.997200000002</v>
      </c>
      <c r="G223" s="11">
        <f>100*D223/D221</f>
        <v>15.422039593798949</v>
      </c>
      <c r="H223" s="12"/>
      <c r="I223" s="12"/>
      <c r="J223" s="13">
        <f>SUM(D220,D223,D226,D229,D232,D235)</f>
        <v>36711.207426000001</v>
      </c>
      <c r="K223" s="11">
        <f>100*J223/J221</f>
        <v>4.9153693325936745</v>
      </c>
      <c r="L223" s="2">
        <f>[13]testrun_macd_5_13_same_time_for!A9</f>
        <v>1656.7129</v>
      </c>
      <c r="M223" s="2">
        <f>[13]testrun_macd_5_13_same_time_for!B9</f>
        <v>1260.0859</v>
      </c>
      <c r="N223" s="2">
        <f>[13]testrun_macd_5_13_same_time_for!C9</f>
        <v>2741.2968999999998</v>
      </c>
      <c r="O223" s="2">
        <f>[13]testrun_macd_5_13_same_time_for!D9</f>
        <v>5620.9189999999999</v>
      </c>
      <c r="P223" s="2">
        <f>[13]testrun_macd_5_13_same_time_for!E9</f>
        <v>-2689.2930000000001</v>
      </c>
      <c r="Q223" s="2">
        <f>[13]testrun_macd_5_13_same_time_for!F9</f>
        <v>-2577.9004</v>
      </c>
      <c r="R223" s="2">
        <f>[13]testrun_macd_5_13_same_time_for!G9</f>
        <v>3838.0194999999999</v>
      </c>
      <c r="S223" s="2">
        <f>[13]testrun_macd_5_13_same_time_for!H9</f>
        <v>12070.84</v>
      </c>
      <c r="T223" s="2">
        <f>[13]testrun_macd_5_13_same_time_for!I9</f>
        <v>7355.3163999999997</v>
      </c>
    </row>
    <row r="224" spans="1:20" x14ac:dyDescent="0.3">
      <c r="A224" t="s">
        <v>21</v>
      </c>
      <c r="B224" s="1" t="s">
        <v>1</v>
      </c>
      <c r="C224" t="s">
        <v>5</v>
      </c>
      <c r="D224" s="2">
        <f t="shared" si="4"/>
        <v>69481.34599999999</v>
      </c>
      <c r="E224">
        <f>COUNT(L226:U226)</f>
        <v>9</v>
      </c>
      <c r="F224" s="6">
        <f>COUNTIF(L226:U226,"&gt;0")</f>
        <v>4</v>
      </c>
      <c r="G224" s="11">
        <f>100 *F224/E224</f>
        <v>44.444444444444443</v>
      </c>
      <c r="H224" s="12"/>
      <c r="I224" s="12"/>
      <c r="J224" s="12"/>
      <c r="K224" s="12"/>
      <c r="L224" s="2">
        <f>[13]testrun_macd_5_13_same_time_for!A13</f>
        <v>6680.7479999999996</v>
      </c>
      <c r="M224" s="2">
        <f>[13]testrun_macd_5_13_same_time_for!B13</f>
        <v>6136.6475</v>
      </c>
      <c r="N224" s="2">
        <f>[13]testrun_macd_5_13_same_time_for!C13</f>
        <v>6008.05</v>
      </c>
      <c r="O224" s="2">
        <f>[13]testrun_macd_5_13_same_time_for!D13</f>
        <v>7053.0519999999997</v>
      </c>
      <c r="P224" s="2">
        <f>[13]testrun_macd_5_13_same_time_for!E13</f>
        <v>8743.9529999999995</v>
      </c>
      <c r="Q224" s="2">
        <f>[13]testrun_macd_5_13_same_time_for!F13</f>
        <v>7486.3975</v>
      </c>
      <c r="R224" s="2">
        <f>[13]testrun_macd_5_13_same_time_for!G13</f>
        <v>6916.2520000000004</v>
      </c>
      <c r="S224" s="2">
        <f>[13]testrun_macd_5_13_same_time_for!H13</f>
        <v>9316</v>
      </c>
      <c r="T224" s="2">
        <f>[13]testrun_macd_5_13_same_time_for!I13</f>
        <v>11140.245999999999</v>
      </c>
    </row>
    <row r="225" spans="1:20" x14ac:dyDescent="0.3">
      <c r="A225" t="s">
        <v>21</v>
      </c>
      <c r="B225" s="1" t="s">
        <v>1</v>
      </c>
      <c r="C225" t="s">
        <v>6</v>
      </c>
      <c r="D225" s="2">
        <f t="shared" si="4"/>
        <v>-67335.858500000002</v>
      </c>
      <c r="F225" s="6"/>
      <c r="G225" s="12"/>
      <c r="H225" s="12"/>
      <c r="I225" s="12"/>
      <c r="J225" s="12"/>
      <c r="K225" s="12"/>
      <c r="L225" s="2">
        <v>4</v>
      </c>
      <c r="M225" s="2">
        <f>[13]testrun_macd_5_13_same_time_for!B14</f>
        <v>-4361.6513999999997</v>
      </c>
      <c r="N225" s="2">
        <f>[13]testrun_macd_5_13_same_time_for!C14</f>
        <v>-10123.104499999999</v>
      </c>
      <c r="O225" s="2">
        <f>[13]testrun_macd_5_13_same_time_for!D14</f>
        <v>-7736.5479999999998</v>
      </c>
      <c r="P225" s="2">
        <f>[13]testrun_macd_5_13_same_time_for!E14</f>
        <v>-8059.4043000000001</v>
      </c>
      <c r="Q225" s="2">
        <f>[13]testrun_macd_5_13_same_time_for!F14</f>
        <v>-6732.3486000000003</v>
      </c>
      <c r="R225" s="2">
        <f>[13]testrun_macd_5_13_same_time_for!G14</f>
        <v>-7590.0977000000003</v>
      </c>
      <c r="S225" s="2">
        <f>[13]testrun_macd_5_13_same_time_for!H14</f>
        <v>-10582.602000000001</v>
      </c>
      <c r="T225" s="2">
        <f>[13]testrun_macd_5_13_same_time_for!I14</f>
        <v>-12154.102000000001</v>
      </c>
    </row>
    <row r="226" spans="1:20" x14ac:dyDescent="0.3">
      <c r="A226" t="s">
        <v>21</v>
      </c>
      <c r="B226" s="1" t="s">
        <v>1</v>
      </c>
      <c r="C226" t="s">
        <v>7</v>
      </c>
      <c r="D226" s="2">
        <f t="shared" si="4"/>
        <v>-4049.3125999999993</v>
      </c>
      <c r="G226" s="11">
        <f>100*D226/D224</f>
        <v>-5.8279132934471365</v>
      </c>
      <c r="H226" s="12"/>
      <c r="I226" s="12"/>
      <c r="J226" s="12"/>
      <c r="K226" s="12"/>
      <c r="L226" s="2">
        <f>[13]testrun_macd_5_13_same_time_for!A15</f>
        <v>489.94727</v>
      </c>
      <c r="M226" s="2">
        <f>[13]testrun_macd_5_13_same_time_for!B15</f>
        <v>1774.9961000000001</v>
      </c>
      <c r="N226" s="2">
        <f>[13]testrun_macd_5_13_same_time_for!C15</f>
        <v>-4115.0546999999997</v>
      </c>
      <c r="O226" s="2">
        <f>[13]testrun_macd_5_13_same_time_for!D15</f>
        <v>-683.49609999999996</v>
      </c>
      <c r="P226" s="2">
        <f>[13]testrun_macd_5_13_same_time_for!E15</f>
        <v>684.54880000000003</v>
      </c>
      <c r="Q226" s="2">
        <f>[13]testrun_macd_5_13_same_time_for!F15</f>
        <v>754.04880000000003</v>
      </c>
      <c r="R226" s="2">
        <f>[13]testrun_macd_5_13_same_time_for!G15</f>
        <v>-673.84569999999997</v>
      </c>
      <c r="S226" s="2">
        <f>[13]testrun_macd_5_13_same_time_for!H15</f>
        <v>-1266.6016</v>
      </c>
      <c r="T226" s="2">
        <f>[13]testrun_macd_5_13_same_time_for!I15</f>
        <v>-1013.85547</v>
      </c>
    </row>
    <row r="227" spans="1:20" x14ac:dyDescent="0.3">
      <c r="A227" t="s">
        <v>21</v>
      </c>
      <c r="B227" s="1" t="s">
        <v>37</v>
      </c>
      <c r="C227" t="s">
        <v>5</v>
      </c>
      <c r="D227" s="2">
        <f t="shared" si="4"/>
        <v>98890.447999999989</v>
      </c>
      <c r="E227">
        <f>COUNT(L229:U229)</f>
        <v>9</v>
      </c>
      <c r="F227" s="6">
        <f>COUNTIF(L229:U229,"&gt;0")</f>
        <v>6</v>
      </c>
      <c r="G227" s="11">
        <f>100 *F227/E227</f>
        <v>66.666666666666671</v>
      </c>
      <c r="H227" s="12"/>
      <c r="I227" s="12"/>
      <c r="J227" s="12"/>
      <c r="K227" s="12"/>
      <c r="L227" s="2">
        <f>[13]testrun_macd_5_13_same_time_for!A19</f>
        <v>11795.4</v>
      </c>
      <c r="M227" s="2">
        <f>[13]testrun_macd_5_13_same_time_for!B19</f>
        <v>8034.4</v>
      </c>
      <c r="N227" s="2">
        <f>[13]testrun_macd_5_13_same_time_for!C19</f>
        <v>9421.3109999999997</v>
      </c>
      <c r="O227" s="2">
        <f>[13]testrun_macd_5_13_same_time_for!D19</f>
        <v>9796.9509999999991</v>
      </c>
      <c r="P227" s="2">
        <f>[13]testrun_macd_5_13_same_time_for!E19</f>
        <v>12702.450999999999</v>
      </c>
      <c r="Q227" s="2">
        <f>[13]testrun_macd_5_13_same_time_for!F19</f>
        <v>11299.043</v>
      </c>
      <c r="R227" s="2">
        <f>[13]testrun_macd_5_13_same_time_for!G19</f>
        <v>9472.7999999999993</v>
      </c>
      <c r="S227" s="2">
        <f>[13]testrun_macd_5_13_same_time_for!H19</f>
        <v>13958.353999999999</v>
      </c>
      <c r="T227" s="2">
        <f>[13]testrun_macd_5_13_same_time_for!I19</f>
        <v>12409.737999999999</v>
      </c>
    </row>
    <row r="228" spans="1:20" x14ac:dyDescent="0.3">
      <c r="A228" t="s">
        <v>21</v>
      </c>
      <c r="B228" s="1" t="s">
        <v>37</v>
      </c>
      <c r="C228" t="s">
        <v>6</v>
      </c>
      <c r="D228" s="2">
        <f t="shared" si="4"/>
        <v>-99362.817999999999</v>
      </c>
      <c r="F228" s="6"/>
      <c r="G228" s="12"/>
      <c r="H228" s="12"/>
      <c r="I228" s="12"/>
      <c r="J228" s="12"/>
      <c r="K228" s="12"/>
      <c r="L228" s="2">
        <f>[13]testrun_macd_5_13_same_time_for!A20</f>
        <v>-10833.214</v>
      </c>
      <c r="M228" s="2">
        <f>[13]testrun_macd_5_13_same_time_for!B20</f>
        <v>-8692.6</v>
      </c>
      <c r="N228" s="2">
        <f>[13]testrun_macd_5_13_same_time_for!C20</f>
        <v>-10289.404</v>
      </c>
      <c r="O228" s="2">
        <f>[13]testrun_macd_5_13_same_time_for!D20</f>
        <v>-9740.3989999999994</v>
      </c>
      <c r="P228" s="2">
        <f>[13]testrun_macd_5_13_same_time_for!E20</f>
        <v>-12192.447</v>
      </c>
      <c r="Q228" s="2">
        <f>[13]testrun_macd_5_13_same_time_for!F20</f>
        <v>-11156.550999999999</v>
      </c>
      <c r="R228" s="2">
        <f>[13]testrun_macd_5_13_same_time_for!G20</f>
        <v>-8645.6669999999995</v>
      </c>
      <c r="S228" s="2">
        <f>[13]testrun_macd_5_13_same_time_for!H20</f>
        <v>-13307.334999999999</v>
      </c>
      <c r="T228" s="2">
        <f>[13]testrun_macd_5_13_same_time_for!I20</f>
        <v>-14505.200999999999</v>
      </c>
    </row>
    <row r="229" spans="1:20" x14ac:dyDescent="0.3">
      <c r="A229" t="s">
        <v>21</v>
      </c>
      <c r="B229" s="1" t="s">
        <v>37</v>
      </c>
      <c r="C229" t="s">
        <v>7</v>
      </c>
      <c r="D229" s="2">
        <f t="shared" si="4"/>
        <v>-472.38149000000021</v>
      </c>
      <c r="G229" s="11">
        <f>100*D229/D227</f>
        <v>-0.47768161592310743</v>
      </c>
      <c r="H229" s="12"/>
      <c r="I229" s="12"/>
      <c r="J229" s="12"/>
      <c r="K229" s="12"/>
      <c r="L229" s="2">
        <f>[13]testrun_macd_5_13_same_time_for!A21</f>
        <v>962.18604000000005</v>
      </c>
      <c r="M229" s="2">
        <f>[13]testrun_macd_5_13_same_time_for!B21</f>
        <v>-658.19680000000005</v>
      </c>
      <c r="N229" s="2">
        <f>[13]testrun_macd_5_13_same_time_for!C21</f>
        <v>-868.1001</v>
      </c>
      <c r="O229" s="2">
        <f>[13]testrun_macd_5_13_same_time_for!D21</f>
        <v>56.553710000000002</v>
      </c>
      <c r="P229" s="2">
        <f>[13]testrun_macd_5_13_same_time_for!E21</f>
        <v>509.99315999999999</v>
      </c>
      <c r="Q229" s="2">
        <f>[13]testrun_macd_5_13_same_time_for!F21</f>
        <v>142.49365</v>
      </c>
      <c r="R229" s="2">
        <f>[13]testrun_macd_5_13_same_time_for!G21</f>
        <v>827.13329999999996</v>
      </c>
      <c r="S229" s="2">
        <f>[13]testrun_macd_5_13_same_time_for!H21</f>
        <v>651.01855</v>
      </c>
      <c r="T229" s="2">
        <f>[13]testrun_macd_5_13_same_time_for!I21</f>
        <v>-2095.4630000000002</v>
      </c>
    </row>
    <row r="230" spans="1:20" x14ac:dyDescent="0.3">
      <c r="A230" t="s">
        <v>21</v>
      </c>
      <c r="B230" s="1" t="s">
        <v>2</v>
      </c>
      <c r="C230" t="s">
        <v>5</v>
      </c>
      <c r="D230" s="2">
        <f t="shared" si="4"/>
        <v>63194.935300000005</v>
      </c>
      <c r="E230">
        <f>COUNT(L232:U232)</f>
        <v>9</v>
      </c>
      <c r="F230" s="6">
        <f>COUNTIF(L232:U232,"&gt;0")</f>
        <v>7</v>
      </c>
      <c r="G230" s="11">
        <f>100 *F230/E230</f>
        <v>77.777777777777771</v>
      </c>
      <c r="H230" s="12"/>
      <c r="I230" s="12"/>
      <c r="J230" s="12"/>
      <c r="K230" s="12"/>
      <c r="L230" s="2">
        <f>[13]testrun_macd_5_13_same_time_for!A25</f>
        <v>7049.598</v>
      </c>
      <c r="M230" s="2">
        <f>[13]testrun_macd_5_13_same_time_for!B25</f>
        <v>5128.3975</v>
      </c>
      <c r="N230" s="2">
        <f>[13]testrun_macd_5_13_same_time_for!C25</f>
        <v>5748.3467000000001</v>
      </c>
      <c r="O230" s="2">
        <f>[13]testrun_macd_5_13_same_time_for!D25</f>
        <v>5900.0527000000002</v>
      </c>
      <c r="P230" s="2">
        <f>[13]testrun_macd_5_13_same_time_for!E25</f>
        <v>7544.8013000000001</v>
      </c>
      <c r="Q230" s="2">
        <f>[13]testrun_macd_5_13_same_time_for!F25</f>
        <v>7528.7954</v>
      </c>
      <c r="R230" s="2">
        <f>[13]testrun_macd_5_13_same_time_for!G25</f>
        <v>5984.3477000000003</v>
      </c>
      <c r="S230" s="2">
        <f>[13]testrun_macd_5_13_same_time_for!H25</f>
        <v>9365.1470000000008</v>
      </c>
      <c r="T230" s="2">
        <f>[13]testrun_macd_5_13_same_time_for!I25</f>
        <v>8945.4490000000005</v>
      </c>
    </row>
    <row r="231" spans="1:20" x14ac:dyDescent="0.3">
      <c r="A231" t="s">
        <v>21</v>
      </c>
      <c r="B231" s="1" t="s">
        <v>2</v>
      </c>
      <c r="C231" t="s">
        <v>6</v>
      </c>
      <c r="D231" s="2">
        <f t="shared" si="4"/>
        <v>-56181.253200000006</v>
      </c>
      <c r="F231" s="6"/>
      <c r="G231" s="12"/>
      <c r="H231" s="12"/>
      <c r="I231" s="12"/>
      <c r="J231" s="12"/>
      <c r="K231" s="12"/>
      <c r="L231" s="2">
        <f>[13]testrun_macd_5_13_same_time_for!A26</f>
        <v>-5967.8490000000002</v>
      </c>
      <c r="M231" s="2">
        <f>[13]testrun_macd_5_13_same_time_for!B26</f>
        <v>-4392.299</v>
      </c>
      <c r="N231" s="2">
        <f>[13]testrun_macd_5_13_same_time_for!C26</f>
        <v>-6185.1522999999997</v>
      </c>
      <c r="O231" s="2">
        <f>[13]testrun_macd_5_13_same_time_for!D26</f>
        <v>-5585.25</v>
      </c>
      <c r="P231" s="2">
        <f>[13]testrun_macd_5_13_same_time_for!E26</f>
        <v>-8498.3960000000006</v>
      </c>
      <c r="Q231" s="2">
        <f>[13]testrun_macd_5_13_same_time_for!F26</f>
        <v>-6596.6030000000001</v>
      </c>
      <c r="R231" s="2">
        <f>[13]testrun_macd_5_13_same_time_for!G26</f>
        <v>-4742.6513999999997</v>
      </c>
      <c r="S231" s="2">
        <f>[13]testrun_macd_5_13_same_time_for!H26</f>
        <v>-7283.6989999999996</v>
      </c>
      <c r="T231" s="2">
        <f>[13]testrun_macd_5_13_same_time_for!I26</f>
        <v>-6929.3535000000002</v>
      </c>
    </row>
    <row r="232" spans="1:20" x14ac:dyDescent="0.3">
      <c r="A232" t="s">
        <v>21</v>
      </c>
      <c r="B232" s="1" t="s">
        <v>2</v>
      </c>
      <c r="C232" t="s">
        <v>7</v>
      </c>
      <c r="D232" s="2">
        <f t="shared" si="4"/>
        <v>7013.6815999999999</v>
      </c>
      <c r="G232" s="11">
        <f>100*D232/D230</f>
        <v>11.098486875102473</v>
      </c>
      <c r="H232" s="12"/>
      <c r="I232" s="12"/>
      <c r="J232" s="12"/>
      <c r="K232" s="12"/>
      <c r="L232" s="2">
        <f>[13]testrun_macd_5_13_same_time_for!A27</f>
        <v>1081.749</v>
      </c>
      <c r="M232" s="2">
        <f>[13]testrun_macd_5_13_same_time_for!B27</f>
        <v>736.09862999999996</v>
      </c>
      <c r="N232" s="2">
        <f>[13]testrun_macd_5_13_same_time_for!C27</f>
        <v>-436.80565999999999</v>
      </c>
      <c r="O232" s="2">
        <f>[13]testrun_macd_5_13_same_time_for!D27</f>
        <v>314.80273</v>
      </c>
      <c r="P232" s="2">
        <f>[13]testrun_macd_5_13_same_time_for!E27</f>
        <v>-953.59569999999997</v>
      </c>
      <c r="Q232" s="2">
        <f>[13]testrun_macd_5_13_same_time_for!F27</f>
        <v>932.19240000000002</v>
      </c>
      <c r="R232" s="2">
        <f>[13]testrun_macd_5_13_same_time_for!G27</f>
        <v>1241.6963000000001</v>
      </c>
      <c r="S232" s="2">
        <f>[13]testrun_macd_5_13_same_time_for!H27</f>
        <v>2081.4481999999998</v>
      </c>
      <c r="T232" s="2">
        <f>[13]testrun_macd_5_13_same_time_for!I27</f>
        <v>2016.0957000000001</v>
      </c>
    </row>
    <row r="233" spans="1:20" x14ac:dyDescent="0.3">
      <c r="A233" t="s">
        <v>21</v>
      </c>
      <c r="B233" s="1" t="s">
        <v>3</v>
      </c>
      <c r="C233" t="s">
        <v>5</v>
      </c>
      <c r="D233" s="2">
        <f t="shared" si="4"/>
        <v>21997.454699999998</v>
      </c>
      <c r="E233">
        <f>COUNT(L235:U235)</f>
        <v>9</v>
      </c>
      <c r="F233" s="6">
        <f>COUNTIF(L235:U235,"&gt;0")</f>
        <v>4</v>
      </c>
      <c r="G233" s="11">
        <f>100 *F233/E233</f>
        <v>44.444444444444443</v>
      </c>
      <c r="H233" s="12"/>
      <c r="I233" s="12"/>
      <c r="J233" s="12"/>
      <c r="K233" s="12"/>
      <c r="L233" s="2">
        <f>[13]testrun_macd_5_13_same_time_for!A31</f>
        <v>3083.2510000000002</v>
      </c>
      <c r="M233" s="2">
        <f>[13]testrun_macd_5_13_same_time_for!B31</f>
        <v>1623.6992</v>
      </c>
      <c r="N233" s="2">
        <f>[13]testrun_macd_5_13_same_time_for!C31</f>
        <v>1854.1514</v>
      </c>
      <c r="O233" s="2">
        <f>[13]testrun_macd_5_13_same_time_for!D31</f>
        <v>2686.3496</v>
      </c>
      <c r="P233" s="2">
        <f>[13]testrun_macd_5_13_same_time_for!E31</f>
        <v>3524.8018000000002</v>
      </c>
      <c r="Q233" s="2">
        <f>[13]testrun_macd_5_13_same_time_for!F31</f>
        <v>1790.5</v>
      </c>
      <c r="R233" s="2">
        <f>[13]testrun_macd_5_13_same_time_for!G31</f>
        <v>2218.2993000000001</v>
      </c>
      <c r="S233" s="2">
        <f>[13]testrun_macd_5_13_same_time_for!H31</f>
        <v>3347.4004</v>
      </c>
      <c r="T233" s="2">
        <f>[13]testrun_macd_5_13_same_time_for!I31</f>
        <v>1869.002</v>
      </c>
    </row>
    <row r="234" spans="1:20" x14ac:dyDescent="0.3">
      <c r="A234" t="s">
        <v>21</v>
      </c>
      <c r="B234" s="1" t="s">
        <v>3</v>
      </c>
      <c r="C234" t="s">
        <v>6</v>
      </c>
      <c r="D234" s="2">
        <f t="shared" si="4"/>
        <v>-26324.599200000001</v>
      </c>
      <c r="F234" s="6"/>
      <c r="G234" s="12"/>
      <c r="H234" s="12"/>
      <c r="I234" s="12"/>
      <c r="J234" s="12"/>
      <c r="K234" s="12"/>
      <c r="L234" s="2">
        <f>[13]testrun_macd_5_13_same_time_for!A32</f>
        <v>-2818.1484</v>
      </c>
      <c r="M234" s="2">
        <f>[13]testrun_macd_5_13_same_time_for!B32</f>
        <v>-2243.6514000000002</v>
      </c>
      <c r="N234" s="2">
        <f>[13]testrun_macd_5_13_same_time_for!C32</f>
        <v>-3518.2469999999998</v>
      </c>
      <c r="O234" s="2">
        <f>[13]testrun_macd_5_13_same_time_for!D32</f>
        <v>-1354.4004</v>
      </c>
      <c r="P234" s="2">
        <f>[13]testrun_macd_5_13_same_time_for!E32</f>
        <v>-2675.7017000000001</v>
      </c>
      <c r="Q234" s="2">
        <f>[13]testrun_macd_5_13_same_time_for!F32</f>
        <v>-3888.8506000000002</v>
      </c>
      <c r="R234" s="2">
        <f>[13]testrun_macd_5_13_same_time_for!G32</f>
        <v>-2186.1504</v>
      </c>
      <c r="S234" s="2">
        <f>[13]testrun_macd_5_13_same_time_for!H32</f>
        <v>-3383.2979</v>
      </c>
      <c r="T234" s="2">
        <f>[13]testrun_macd_5_13_same_time_for!I32</f>
        <v>-4256.1513999999997</v>
      </c>
    </row>
    <row r="235" spans="1:20" x14ac:dyDescent="0.3">
      <c r="A235" t="s">
        <v>21</v>
      </c>
      <c r="B235" s="1" t="s">
        <v>3</v>
      </c>
      <c r="C235" t="s">
        <v>7</v>
      </c>
      <c r="D235" s="2">
        <f t="shared" si="4"/>
        <v>-4327.1445439999998</v>
      </c>
      <c r="G235" s="11">
        <f>100*D235/D233</f>
        <v>-19.67111469491968</v>
      </c>
      <c r="H235" s="12"/>
      <c r="I235" s="12"/>
      <c r="J235" s="12"/>
      <c r="K235" s="13"/>
      <c r="L235" s="2">
        <f>[13]testrun_macd_5_13_same_time_for!A33</f>
        <v>265.10253999999998</v>
      </c>
      <c r="M235" s="2">
        <f>[13]testrun_macd_5_13_same_time_for!B33</f>
        <v>-619.95214999999996</v>
      </c>
      <c r="N235" s="2">
        <f>[13]testrun_macd_5_13_same_time_for!C33</f>
        <v>-1664.0957000000001</v>
      </c>
      <c r="O235" s="2">
        <f>[13]testrun_macd_5_13_same_time_for!D33</f>
        <v>1331.9492</v>
      </c>
      <c r="P235" s="2">
        <f>[13]testrun_macd_5_13_same_time_for!E33</f>
        <v>849.1001</v>
      </c>
      <c r="Q235" s="2">
        <f>[13]testrun_macd_5_13_same_time_for!F33</f>
        <v>-2098.3506000000002</v>
      </c>
      <c r="R235" s="2">
        <f>[13]testrun_macd_5_13_same_time_for!G33</f>
        <v>32.148926000000003</v>
      </c>
      <c r="S235" s="2">
        <f>[13]testrun_macd_5_13_same_time_for!H33</f>
        <v>-35.897460000000002</v>
      </c>
      <c r="T235" s="2">
        <f>[13]testrun_macd_5_13_same_time_for!I33</f>
        <v>-2387.1493999999998</v>
      </c>
    </row>
    <row r="236" spans="1:20" x14ac:dyDescent="0.3">
      <c r="A236" t="s">
        <v>38</v>
      </c>
      <c r="B236" t="s">
        <v>36</v>
      </c>
      <c r="C236" t="s">
        <v>5</v>
      </c>
      <c r="D236" s="2">
        <f t="shared" ref="D236:D271" si="5">SUM(L236:U236)</f>
        <v>159736.304</v>
      </c>
      <c r="E236">
        <f>COUNT(L238:U238)</f>
        <v>9</v>
      </c>
      <c r="F236" s="6">
        <f>COUNTIF(L238:U238,"&gt;0")</f>
        <v>7</v>
      </c>
      <c r="G236" s="11">
        <f>100 *F236/E236</f>
        <v>77.777777777777771</v>
      </c>
      <c r="H236" s="12">
        <f>SUM(E236:E253)</f>
        <v>54</v>
      </c>
      <c r="I236" s="12">
        <f>SUM(F236:F253)</f>
        <v>44</v>
      </c>
      <c r="J236" s="12"/>
      <c r="K236" s="13">
        <f>100 *I236/H236</f>
        <v>81.481481481481481</v>
      </c>
      <c r="L236" s="2">
        <f>[14]testrun_supertrend10ex3!A1</f>
        <v>16642.953000000001</v>
      </c>
      <c r="M236" s="2">
        <f>[14]testrun_supertrend10ex3!B1</f>
        <v>12862.347</v>
      </c>
      <c r="N236" s="2">
        <f>[14]testrun_supertrend10ex3!C1</f>
        <v>18844.601999999999</v>
      </c>
      <c r="O236" s="2">
        <f>[14]testrun_supertrend10ex3!D1</f>
        <v>14989</v>
      </c>
      <c r="P236" s="2">
        <f>[14]testrun_supertrend10ex3!E1</f>
        <v>18728.502</v>
      </c>
      <c r="Q236" s="2">
        <f>[14]testrun_supertrend10ex3!F1</f>
        <v>17551.645</v>
      </c>
      <c r="R236" s="2">
        <f>[14]testrun_supertrend10ex3!G1</f>
        <v>14750.855</v>
      </c>
      <c r="S236" s="2">
        <f>[14]testrun_supertrend10ex3!H1</f>
        <v>20538.855</v>
      </c>
      <c r="T236" s="2">
        <f>[14]testrun_supertrend10ex3!I1</f>
        <v>24827.544999999998</v>
      </c>
    </row>
    <row r="237" spans="1:20" x14ac:dyDescent="0.3">
      <c r="A237" t="s">
        <v>38</v>
      </c>
      <c r="B237" t="s">
        <v>36</v>
      </c>
      <c r="C237" t="s">
        <v>6</v>
      </c>
      <c r="D237" s="2">
        <f t="shared" si="5"/>
        <v>-125626.822</v>
      </c>
      <c r="F237" s="6"/>
      <c r="G237" s="12"/>
      <c r="H237" s="12"/>
      <c r="I237" s="12"/>
      <c r="J237" s="12"/>
      <c r="K237" s="12"/>
      <c r="L237" s="2">
        <f>[14]testrun_supertrend10ex3!A2</f>
        <v>-12227.893</v>
      </c>
      <c r="M237" s="2">
        <f>[14]testrun_supertrend10ex3!B2</f>
        <v>-9429.8950000000004</v>
      </c>
      <c r="N237" s="2">
        <f>[14]testrun_supertrend10ex3!C2</f>
        <v>-10736.254000000001</v>
      </c>
      <c r="O237" s="2">
        <f>[14]testrun_supertrend10ex3!D2</f>
        <v>-13386.558000000001</v>
      </c>
      <c r="P237" s="2">
        <f>[14]testrun_supertrend10ex3!E2</f>
        <v>-19263.598000000002</v>
      </c>
      <c r="Q237" s="2">
        <f>[14]testrun_supertrend10ex3!F2</f>
        <v>-17692.895</v>
      </c>
      <c r="R237" s="2">
        <f>[14]testrun_supertrend10ex3!G2</f>
        <v>-11323.893</v>
      </c>
      <c r="S237" s="2">
        <f>[14]testrun_supertrend10ex3!H2</f>
        <v>-14508.442999999999</v>
      </c>
      <c r="T237" s="2">
        <f>[14]testrun_supertrend10ex3!I2</f>
        <v>-17057.393</v>
      </c>
    </row>
    <row r="238" spans="1:20" x14ac:dyDescent="0.3">
      <c r="A238" t="s">
        <v>38</v>
      </c>
      <c r="B238" t="s">
        <v>36</v>
      </c>
      <c r="C238" t="s">
        <v>7</v>
      </c>
      <c r="D238" s="2">
        <f t="shared" si="5"/>
        <v>34109.486250000002</v>
      </c>
      <c r="G238" s="11">
        <f>100*D238/D236</f>
        <v>21.353621810355648</v>
      </c>
      <c r="H238" s="12"/>
      <c r="I238" s="12"/>
      <c r="J238" s="12"/>
      <c r="K238" s="11"/>
      <c r="L238" s="2">
        <f>[14]testrun_supertrend10ex3!A3</f>
        <v>4415.0595999999996</v>
      </c>
      <c r="M238" s="2">
        <f>[14]testrun_supertrend10ex3!B3</f>
        <v>3432.4521</v>
      </c>
      <c r="N238" s="2">
        <f>[14]testrun_supertrend10ex3!C3</f>
        <v>8108.3486000000003</v>
      </c>
      <c r="O238" s="2">
        <f>[14]testrun_supertrend10ex3!D3</f>
        <v>1602.4423999999999</v>
      </c>
      <c r="P238" s="2">
        <f>[14]testrun_supertrend10ex3!E3</f>
        <v>-535.09569999999997</v>
      </c>
      <c r="Q238" s="2">
        <f>[14]testrun_supertrend10ex3!F3</f>
        <v>-141.24805000000001</v>
      </c>
      <c r="R238" s="2">
        <f>[14]testrun_supertrend10ex3!G3</f>
        <v>3426.9630000000002</v>
      </c>
      <c r="S238" s="2">
        <f>[14]testrun_supertrend10ex3!H3</f>
        <v>6030.4120000000003</v>
      </c>
      <c r="T238" s="2">
        <f>[14]testrun_supertrend10ex3!I3</f>
        <v>7770.1522999999997</v>
      </c>
    </row>
    <row r="239" spans="1:20" x14ac:dyDescent="0.3">
      <c r="A239" t="s">
        <v>38</v>
      </c>
      <c r="B239" s="1" t="s">
        <v>0</v>
      </c>
      <c r="C239" t="s">
        <v>5</v>
      </c>
      <c r="D239" s="2">
        <f t="shared" si="5"/>
        <v>88124.299299999999</v>
      </c>
      <c r="E239">
        <f>COUNT(L241:U241)</f>
        <v>9</v>
      </c>
      <c r="F239" s="6">
        <f>COUNTIF(L241:U241,"&gt;0")</f>
        <v>8</v>
      </c>
      <c r="G239" s="11">
        <f>100 *F239/E239</f>
        <v>88.888888888888886</v>
      </c>
      <c r="H239" s="12"/>
      <c r="I239" s="12"/>
      <c r="J239" s="13">
        <f>SUM(D236,D239,D242,D245,D248,D251)</f>
        <v>381408.11629999999</v>
      </c>
      <c r="K239" s="12"/>
      <c r="L239" s="2">
        <f>[14]testrun_supertrend10ex3!A7</f>
        <v>7878.1016</v>
      </c>
      <c r="M239" s="2">
        <f>[14]testrun_supertrend10ex3!B7</f>
        <v>8338.3520000000008</v>
      </c>
      <c r="N239" s="2">
        <f>[14]testrun_supertrend10ex3!C7</f>
        <v>8499.9969999999994</v>
      </c>
      <c r="O239" s="2">
        <f>[14]testrun_supertrend10ex3!D7</f>
        <v>9310.0550000000003</v>
      </c>
      <c r="P239" s="2">
        <f>[14]testrun_supertrend10ex3!E7</f>
        <v>11997.4</v>
      </c>
      <c r="Q239" s="2">
        <f>[14]testrun_supertrend10ex3!F7</f>
        <v>10752.546</v>
      </c>
      <c r="R239" s="2">
        <f>[14]testrun_supertrend10ex3!G7</f>
        <v>7925.5956999999999</v>
      </c>
      <c r="S239" s="2">
        <f>[14]testrun_supertrend10ex3!H7</f>
        <v>11178.748</v>
      </c>
      <c r="T239" s="2">
        <f>[14]testrun_supertrend10ex3!I7</f>
        <v>12243.504000000001</v>
      </c>
    </row>
    <row r="240" spans="1:20" x14ac:dyDescent="0.3">
      <c r="A240" t="s">
        <v>38</v>
      </c>
      <c r="B240" s="1" t="s">
        <v>0</v>
      </c>
      <c r="C240" t="s">
        <v>6</v>
      </c>
      <c r="D240" s="2">
        <f t="shared" si="5"/>
        <v>-72991.768899999995</v>
      </c>
      <c r="F240" s="6"/>
      <c r="G240" s="12"/>
      <c r="H240" s="12"/>
      <c r="I240" s="12"/>
      <c r="J240" s="13">
        <f>SUM(D237,D240,D243,D246,D249,D252)</f>
        <v>-291432.34100000001</v>
      </c>
      <c r="K240" s="11"/>
      <c r="L240" s="2">
        <f>[14]testrun_supertrend10ex3!A8</f>
        <v>-6332.2533999999996</v>
      </c>
      <c r="M240" s="2">
        <f>[14]testrun_supertrend10ex3!B8</f>
        <v>-6913.9009999999998</v>
      </c>
      <c r="N240" s="2">
        <f>[14]testrun_supertrend10ex3!C8</f>
        <v>-8765.8989999999994</v>
      </c>
      <c r="O240" s="2">
        <f>[14]testrun_supertrend10ex3!D8</f>
        <v>-7418.4939999999997</v>
      </c>
      <c r="P240" s="2">
        <f>[14]testrun_supertrend10ex3!E8</f>
        <v>-7650.1054999999997</v>
      </c>
      <c r="Q240" s="2">
        <f>[14]testrun_supertrend10ex3!F8</f>
        <v>-10206.706</v>
      </c>
      <c r="R240" s="2">
        <f>[14]testrun_supertrend10ex3!G8</f>
        <v>-6961.8010000000004</v>
      </c>
      <c r="S240" s="2">
        <f>[14]testrun_supertrend10ex3!H8</f>
        <v>-8735.6149999999998</v>
      </c>
      <c r="T240" s="2">
        <f>[14]testrun_supertrend10ex3!I8</f>
        <v>-10006.994000000001</v>
      </c>
    </row>
    <row r="241" spans="1:20" x14ac:dyDescent="0.3">
      <c r="A241" t="s">
        <v>38</v>
      </c>
      <c r="B241" s="1" t="s">
        <v>0</v>
      </c>
      <c r="C241" t="s">
        <v>7</v>
      </c>
      <c r="D241" s="2">
        <f t="shared" si="5"/>
        <v>15132.5293</v>
      </c>
      <c r="G241" s="11">
        <f>100*D241/D239</f>
        <v>17.171800990422174</v>
      </c>
      <c r="H241" s="12"/>
      <c r="I241" s="12"/>
      <c r="J241" s="13">
        <f>SUM(D238,D241,D244,D247,D250,D253)</f>
        <v>89975.778210000019</v>
      </c>
      <c r="K241" s="11">
        <f>100*J241/J239</f>
        <v>23.590420435423759</v>
      </c>
      <c r="L241" s="2">
        <f>[14]testrun_supertrend10ex3!A9</f>
        <v>1545.8480999999999</v>
      </c>
      <c r="M241" s="2">
        <f>[14]testrun_supertrend10ex3!B9</f>
        <v>1424.4507000000001</v>
      </c>
      <c r="N241" s="2">
        <f>[14]testrun_supertrend10ex3!C9</f>
        <v>-265.90233999999998</v>
      </c>
      <c r="O241" s="2">
        <f>[14]testrun_supertrend10ex3!D9</f>
        <v>1891.5605</v>
      </c>
      <c r="P241" s="2">
        <f>[14]testrun_supertrend10ex3!E9</f>
        <v>4347.2950000000001</v>
      </c>
      <c r="Q241" s="2">
        <f>[14]testrun_supertrend10ex3!F9</f>
        <v>545.83983999999998</v>
      </c>
      <c r="R241" s="2">
        <f>[14]testrun_supertrend10ex3!G9</f>
        <v>963.79489999999998</v>
      </c>
      <c r="S241" s="2">
        <f>[14]testrun_supertrend10ex3!H9</f>
        <v>2443.1327999999999</v>
      </c>
      <c r="T241" s="2">
        <f>[14]testrun_supertrend10ex3!I9</f>
        <v>2236.5097999999998</v>
      </c>
    </row>
    <row r="242" spans="1:20" x14ac:dyDescent="0.3">
      <c r="A242" t="s">
        <v>38</v>
      </c>
      <c r="B242" s="1" t="s">
        <v>1</v>
      </c>
      <c r="C242" t="s">
        <v>5</v>
      </c>
      <c r="D242" s="2">
        <f t="shared" si="5"/>
        <v>36033.899300000005</v>
      </c>
      <c r="E242">
        <f>COUNT(L244:U244)</f>
        <v>9</v>
      </c>
      <c r="F242" s="6">
        <f>COUNTIF(L244:U244,"&gt;0")</f>
        <v>7</v>
      </c>
      <c r="G242" s="11">
        <f>100 *F242/E242</f>
        <v>77.777777777777771</v>
      </c>
      <c r="H242" s="12"/>
      <c r="I242" s="12"/>
      <c r="J242" s="12"/>
      <c r="K242" s="12"/>
      <c r="L242" s="2">
        <f>[14]testrun_supertrend10ex3!A13</f>
        <v>1367.3008</v>
      </c>
      <c r="M242" s="2">
        <f>[14]testrun_supertrend10ex3!B13</f>
        <v>1729.6006</v>
      </c>
      <c r="N242" s="2">
        <f>[14]testrun_supertrend10ex3!C13</f>
        <v>4976.6989999999996</v>
      </c>
      <c r="O242" s="2">
        <f>[14]testrun_supertrend10ex3!D13</f>
        <v>6095.8984</v>
      </c>
      <c r="P242" s="2">
        <f>[14]testrun_supertrend10ex3!E13</f>
        <v>1204.748</v>
      </c>
      <c r="Q242" s="2">
        <f>[14]testrun_supertrend10ex3!F13</f>
        <v>6359.549</v>
      </c>
      <c r="R242" s="2">
        <f>[14]testrun_supertrend10ex3!G13</f>
        <v>4873.5527000000002</v>
      </c>
      <c r="S242" s="2">
        <f>[14]testrun_supertrend10ex3!H13</f>
        <v>4568.8535000000002</v>
      </c>
      <c r="T242" s="2">
        <f>[14]testrun_supertrend10ex3!I13</f>
        <v>4857.6972999999998</v>
      </c>
    </row>
    <row r="243" spans="1:20" x14ac:dyDescent="0.3">
      <c r="A243" t="s">
        <v>38</v>
      </c>
      <c r="B243" s="1" t="s">
        <v>1</v>
      </c>
      <c r="C243" t="s">
        <v>6</v>
      </c>
      <c r="D243" s="2">
        <f t="shared" si="5"/>
        <v>-22260.649400000002</v>
      </c>
      <c r="F243" s="6"/>
      <c r="G243" s="12"/>
      <c r="H243" s="12"/>
      <c r="I243" s="12"/>
      <c r="J243" s="12"/>
      <c r="K243" s="12"/>
      <c r="L243" s="2">
        <f>[14]testrun_supertrend10ex3!A14</f>
        <v>-3799.25</v>
      </c>
      <c r="M243" s="2">
        <f>[14]testrun_supertrend10ex3!B14</f>
        <v>-657.5498</v>
      </c>
      <c r="N243" s="2">
        <f>[14]testrun_supertrend10ex3!C14</f>
        <v>-3713.3506000000002</v>
      </c>
      <c r="O243" s="2">
        <f>[14]testrun_supertrend10ex3!D14</f>
        <v>-2087.2997999999998</v>
      </c>
      <c r="P243" s="2">
        <f>[14]testrun_supertrend10ex3!E14</f>
        <v>-3488.0527000000002</v>
      </c>
      <c r="Q243" s="2">
        <f>[14]testrun_supertrend10ex3!F14</f>
        <v>-1052.0508</v>
      </c>
      <c r="R243" s="2">
        <f>[14]testrun_supertrend10ex3!G14</f>
        <v>-2704.3984</v>
      </c>
      <c r="S243" s="2">
        <f>[14]testrun_supertrend10ex3!H14</f>
        <v>-2148.5976999999998</v>
      </c>
      <c r="T243" s="2">
        <f>[14]testrun_supertrend10ex3!I14</f>
        <v>-2610.0996</v>
      </c>
    </row>
    <row r="244" spans="1:20" x14ac:dyDescent="0.3">
      <c r="A244" t="s">
        <v>38</v>
      </c>
      <c r="B244" s="1" t="s">
        <v>1</v>
      </c>
      <c r="C244" t="s">
        <v>7</v>
      </c>
      <c r="D244" s="2">
        <f t="shared" si="5"/>
        <v>13773.25</v>
      </c>
      <c r="G244" s="11">
        <f>100*D244/D242</f>
        <v>38.223035162891733</v>
      </c>
      <c r="H244" s="12"/>
      <c r="I244" s="12"/>
      <c r="J244" s="12"/>
      <c r="K244" s="12"/>
      <c r="L244" s="2">
        <f>[14]testrun_supertrend10ex3!A15</f>
        <v>-2431.9492</v>
      </c>
      <c r="M244" s="2">
        <f>[14]testrun_supertrend10ex3!B15</f>
        <v>1072.0508</v>
      </c>
      <c r="N244" s="2">
        <f>[14]testrun_supertrend10ex3!C15</f>
        <v>1263.3486</v>
      </c>
      <c r="O244" s="2">
        <f>[14]testrun_supertrend10ex3!D15</f>
        <v>4008.5985999999998</v>
      </c>
      <c r="P244" s="2">
        <f>[14]testrun_supertrend10ex3!E15</f>
        <v>-2283.3047000000001</v>
      </c>
      <c r="Q244" s="2">
        <f>[14]testrun_supertrend10ex3!F15</f>
        <v>5307.4979999999996</v>
      </c>
      <c r="R244" s="2">
        <f>[14]testrun_supertrend10ex3!G15</f>
        <v>2169.1543000000001</v>
      </c>
      <c r="S244" s="2">
        <f>[14]testrun_supertrend10ex3!H15</f>
        <v>2420.2559000000001</v>
      </c>
      <c r="T244" s="2">
        <f>[14]testrun_supertrend10ex3!I15</f>
        <v>2247.5976999999998</v>
      </c>
    </row>
    <row r="245" spans="1:20" x14ac:dyDescent="0.3">
      <c r="A245" t="s">
        <v>38</v>
      </c>
      <c r="B245" s="1" t="s">
        <v>37</v>
      </c>
      <c r="C245" t="s">
        <v>5</v>
      </c>
      <c r="D245" s="2">
        <f t="shared" si="5"/>
        <v>54494.512000000002</v>
      </c>
      <c r="E245">
        <f>COUNT(L247:U247)</f>
        <v>9</v>
      </c>
      <c r="F245" s="6">
        <f>COUNTIF(L247:U247,"&gt;0")</f>
        <v>9</v>
      </c>
      <c r="G245" s="11">
        <f>100 *F245/E245</f>
        <v>100</v>
      </c>
      <c r="H245" s="12"/>
      <c r="I245" s="12"/>
      <c r="J245" s="12"/>
      <c r="K245" s="12"/>
      <c r="L245" s="2">
        <f>[14]testrun_supertrend10ex3!A19</f>
        <v>5758.9477999999999</v>
      </c>
      <c r="M245" s="2">
        <f>[14]testrun_supertrend10ex3!B19</f>
        <v>4332.4546</v>
      </c>
      <c r="N245" s="2">
        <f>[14]testrun_supertrend10ex3!C19</f>
        <v>5523.2</v>
      </c>
      <c r="O245" s="2">
        <f>[14]testrun_supertrend10ex3!D19</f>
        <v>5130.7520000000004</v>
      </c>
      <c r="P245" s="2">
        <f>[14]testrun_supertrend10ex3!E19</f>
        <v>6941.3980000000001</v>
      </c>
      <c r="Q245" s="2">
        <f>[14]testrun_supertrend10ex3!F19</f>
        <v>6500.5029999999997</v>
      </c>
      <c r="R245" s="2">
        <f>[14]testrun_supertrend10ex3!G19</f>
        <v>4840.9040000000005</v>
      </c>
      <c r="S245" s="2">
        <f>[14]testrun_supertrend10ex3!H19</f>
        <v>8007.5039999999999</v>
      </c>
      <c r="T245" s="2">
        <f>[14]testrun_supertrend10ex3!I19</f>
        <v>7458.8486000000003</v>
      </c>
    </row>
    <row r="246" spans="1:20" x14ac:dyDescent="0.3">
      <c r="A246" t="s">
        <v>38</v>
      </c>
      <c r="B246" s="1" t="s">
        <v>37</v>
      </c>
      <c r="C246" t="s">
        <v>6</v>
      </c>
      <c r="D246" s="2">
        <f t="shared" si="5"/>
        <v>-38644.252500000002</v>
      </c>
      <c r="F246" s="6"/>
      <c r="G246" s="12"/>
      <c r="H246" s="12"/>
      <c r="I246" s="12"/>
      <c r="J246" s="12"/>
      <c r="K246" s="12"/>
      <c r="L246" s="2">
        <f>[14]testrun_supertrend10ex3!A20</f>
        <v>-5275.7539999999999</v>
      </c>
      <c r="M246" s="2">
        <f>[14]testrun_supertrend10ex3!B20</f>
        <v>-3689.7476000000001</v>
      </c>
      <c r="N246" s="2">
        <f>[14]testrun_supertrend10ex3!C20</f>
        <v>-3257.5508</v>
      </c>
      <c r="O246" s="2">
        <f>[14]testrun_supertrend10ex3!D20</f>
        <v>-2990.5518000000002</v>
      </c>
      <c r="P246" s="2">
        <f>[14]testrun_supertrend10ex3!E20</f>
        <v>-5190.0469999999996</v>
      </c>
      <c r="Q246" s="2">
        <f>[14]testrun_supertrend10ex3!F20</f>
        <v>-4968.0540000000001</v>
      </c>
      <c r="R246" s="2">
        <f>[14]testrun_supertrend10ex3!G20</f>
        <v>-3847.0464000000002</v>
      </c>
      <c r="S246" s="2">
        <f>[14]testrun_supertrend10ex3!H20</f>
        <v>-5481.9949999999999</v>
      </c>
      <c r="T246" s="2">
        <f>[14]testrun_supertrend10ex3!I20</f>
        <v>-3943.5059000000001</v>
      </c>
    </row>
    <row r="247" spans="1:20" x14ac:dyDescent="0.3">
      <c r="A247" t="s">
        <v>38</v>
      </c>
      <c r="B247" s="1" t="s">
        <v>37</v>
      </c>
      <c r="C247" t="s">
        <v>7</v>
      </c>
      <c r="D247" s="2">
        <f t="shared" si="5"/>
        <v>15850.25928</v>
      </c>
      <c r="G247" s="11">
        <f>100*D247/D245</f>
        <v>29.085973427929769</v>
      </c>
      <c r="H247" s="12"/>
      <c r="I247" s="12"/>
      <c r="J247" s="12"/>
      <c r="K247" s="12"/>
      <c r="L247" s="2">
        <f>[14]testrun_supertrend10ex3!A21</f>
        <v>483.19385</v>
      </c>
      <c r="M247" s="2">
        <f>[14]testrun_supertrend10ex3!B21</f>
        <v>642.70703000000003</v>
      </c>
      <c r="N247" s="2">
        <f>[14]testrun_supertrend10ex3!C21</f>
        <v>2265.6493999999998</v>
      </c>
      <c r="O247" s="2">
        <f>[14]testrun_supertrend10ex3!D21</f>
        <v>2140.2002000000002</v>
      </c>
      <c r="P247" s="2">
        <f>[14]testrun_supertrend10ex3!E21</f>
        <v>1751.3511000000001</v>
      </c>
      <c r="Q247" s="2">
        <f>[14]testrun_supertrend10ex3!F21</f>
        <v>1532.4486999999999</v>
      </c>
      <c r="R247" s="2">
        <f>[14]testrun_supertrend10ex3!G21</f>
        <v>993.85739999999998</v>
      </c>
      <c r="S247" s="2">
        <f>[14]testrun_supertrend10ex3!H21</f>
        <v>2525.5088000000001</v>
      </c>
      <c r="T247" s="2">
        <f>[14]testrun_supertrend10ex3!I21</f>
        <v>3515.3427999999999</v>
      </c>
    </row>
    <row r="248" spans="1:20" x14ac:dyDescent="0.3">
      <c r="A248" t="s">
        <v>38</v>
      </c>
      <c r="B248" s="1" t="s">
        <v>2</v>
      </c>
      <c r="C248" t="s">
        <v>5</v>
      </c>
      <c r="D248" s="2">
        <f t="shared" si="5"/>
        <v>31926.201800000003</v>
      </c>
      <c r="E248">
        <f>COUNT(L250:U250)</f>
        <v>9</v>
      </c>
      <c r="F248" s="6">
        <f>COUNTIF(L250:U250,"&gt;0")</f>
        <v>7</v>
      </c>
      <c r="G248" s="11">
        <f>100 *F248/E248</f>
        <v>77.777777777777771</v>
      </c>
      <c r="H248" s="12"/>
      <c r="I248" s="12"/>
      <c r="J248" s="12"/>
      <c r="K248" s="12"/>
      <c r="L248" s="2">
        <f>[14]testrun_supertrend10ex3!A25</f>
        <v>3848.4014000000002</v>
      </c>
      <c r="M248" s="2">
        <f>[14]testrun_supertrend10ex3!B25</f>
        <v>2281.9</v>
      </c>
      <c r="N248" s="2">
        <f>[14]testrun_supertrend10ex3!C25</f>
        <v>3002.6997000000001</v>
      </c>
      <c r="O248" s="2">
        <f>[14]testrun_supertrend10ex3!D25</f>
        <v>3645.5972000000002</v>
      </c>
      <c r="P248" s="2">
        <f>[14]testrun_supertrend10ex3!E25</f>
        <v>4423.8505999999998</v>
      </c>
      <c r="Q248" s="2">
        <f>[14]testrun_supertrend10ex3!F25</f>
        <v>3161.3481000000002</v>
      </c>
      <c r="R248" s="2">
        <f>[14]testrun_supertrend10ex3!G25</f>
        <v>2875.6538</v>
      </c>
      <c r="S248" s="2">
        <f>[14]testrun_supertrend10ex3!H25</f>
        <v>4837.2510000000002</v>
      </c>
      <c r="T248" s="2">
        <f>[14]testrun_supertrend10ex3!I25</f>
        <v>3849.5</v>
      </c>
    </row>
    <row r="249" spans="1:20" x14ac:dyDescent="0.3">
      <c r="A249" t="s">
        <v>38</v>
      </c>
      <c r="B249" s="1" t="s">
        <v>2</v>
      </c>
      <c r="C249" t="s">
        <v>6</v>
      </c>
      <c r="D249" s="2">
        <f t="shared" si="5"/>
        <v>-22587.700699999998</v>
      </c>
      <c r="F249" s="6"/>
      <c r="G249" s="12"/>
      <c r="H249" s="12"/>
      <c r="I249" s="12"/>
      <c r="J249" s="12"/>
      <c r="K249" s="12"/>
      <c r="L249" s="2">
        <f>[14]testrun_supertrend10ex3!A26</f>
        <v>-1618.6996999999999</v>
      </c>
      <c r="M249" s="2">
        <f>[14]testrun_supertrend10ex3!B26</f>
        <v>-2463.5</v>
      </c>
      <c r="N249" s="2">
        <f>[14]testrun_supertrend10ex3!C26</f>
        <v>-2545.4472999999998</v>
      </c>
      <c r="O249" s="2">
        <f>[14]testrun_supertrend10ex3!D26</f>
        <v>-1842.9521</v>
      </c>
      <c r="P249" s="2">
        <f>[14]testrun_supertrend10ex3!E26</f>
        <v>-2339.9477999999999</v>
      </c>
      <c r="Q249" s="2">
        <f>[14]testrun_supertrend10ex3!F26</f>
        <v>-3960.3539999999998</v>
      </c>
      <c r="R249" s="2">
        <f>[14]testrun_supertrend10ex3!G26</f>
        <v>-2793.3008</v>
      </c>
      <c r="S249" s="2">
        <f>[14]testrun_supertrend10ex3!H26</f>
        <v>-2382.6992</v>
      </c>
      <c r="T249" s="2">
        <f>[14]testrun_supertrend10ex3!I26</f>
        <v>-2640.7997999999998</v>
      </c>
    </row>
    <row r="250" spans="1:20" x14ac:dyDescent="0.3">
      <c r="A250" t="s">
        <v>38</v>
      </c>
      <c r="B250" s="1" t="s">
        <v>2</v>
      </c>
      <c r="C250" t="s">
        <v>7</v>
      </c>
      <c r="D250" s="2">
        <f t="shared" si="5"/>
        <v>9338.50101</v>
      </c>
      <c r="G250" s="11">
        <f>100*D250/D248</f>
        <v>29.250272451764054</v>
      </c>
      <c r="H250" s="12"/>
      <c r="I250" s="12"/>
      <c r="J250" s="12"/>
      <c r="K250" s="12"/>
      <c r="L250" s="2">
        <f>[14]testrun_supertrend10ex3!A27</f>
        <v>2229.7017000000001</v>
      </c>
      <c r="M250" s="2">
        <f>[14]testrun_supertrend10ex3!B27</f>
        <v>-181.6001</v>
      </c>
      <c r="N250" s="2">
        <f>[14]testrun_supertrend10ex3!C27</f>
        <v>457.25243999999998</v>
      </c>
      <c r="O250" s="2">
        <f>[14]testrun_supertrend10ex3!D27</f>
        <v>1802.645</v>
      </c>
      <c r="P250" s="2">
        <f>[14]testrun_supertrend10ex3!E27</f>
        <v>2083.9027999999998</v>
      </c>
      <c r="Q250" s="2">
        <f>[14]testrun_supertrend10ex3!F27</f>
        <v>-799.00585999999998</v>
      </c>
      <c r="R250" s="2">
        <f>[14]testrun_supertrend10ex3!G27</f>
        <v>82.353030000000004</v>
      </c>
      <c r="S250" s="2">
        <f>[14]testrun_supertrend10ex3!H27</f>
        <v>2454.5518000000002</v>
      </c>
      <c r="T250" s="2">
        <f>[14]testrun_supertrend10ex3!I27</f>
        <v>1208.7002</v>
      </c>
    </row>
    <row r="251" spans="1:20" x14ac:dyDescent="0.3">
      <c r="A251" t="s">
        <v>38</v>
      </c>
      <c r="B251" s="1" t="s">
        <v>3</v>
      </c>
      <c r="C251" t="s">
        <v>5</v>
      </c>
      <c r="D251" s="2">
        <f t="shared" si="5"/>
        <v>11092.899899999999</v>
      </c>
      <c r="E251">
        <f>COUNT(L253:U253)</f>
        <v>9</v>
      </c>
      <c r="F251" s="6">
        <f>COUNTIF(L253:U253,"&gt;0")</f>
        <v>6</v>
      </c>
      <c r="G251" s="11">
        <f>100 *F251/E251</f>
        <v>66.666666666666671</v>
      </c>
      <c r="H251" s="12"/>
      <c r="I251" s="12"/>
      <c r="J251" s="12"/>
      <c r="K251" s="12"/>
      <c r="L251" s="2">
        <f>[14]testrun_supertrend10ex3!A31</f>
        <v>328.6001</v>
      </c>
      <c r="M251" s="2">
        <f>[14]testrun_supertrend10ex3!B31</f>
        <v>841.84960000000001</v>
      </c>
      <c r="N251" s="2">
        <f>[14]testrun_supertrend10ex3!C31</f>
        <v>769.70069999999998</v>
      </c>
      <c r="O251" s="2">
        <f>[14]testrun_supertrend10ex3!D31</f>
        <v>1371.8496</v>
      </c>
      <c r="P251" s="2">
        <f>[14]testrun_supertrend10ex3!E31</f>
        <v>509.9502</v>
      </c>
      <c r="Q251" s="2">
        <f>[14]testrun_supertrend10ex3!F31</f>
        <v>2026.4009000000001</v>
      </c>
      <c r="R251" s="2">
        <f>[14]testrun_supertrend10ex3!G31</f>
        <v>1763.0498</v>
      </c>
      <c r="S251" s="2">
        <f>[14]testrun_supertrend10ex3!H31</f>
        <v>2287.3993999999998</v>
      </c>
      <c r="T251" s="2">
        <f>[14]testrun_supertrend10ex3!I31</f>
        <v>1194.0996</v>
      </c>
    </row>
    <row r="252" spans="1:20" x14ac:dyDescent="0.3">
      <c r="A252" t="s">
        <v>38</v>
      </c>
      <c r="B252" s="1" t="s">
        <v>3</v>
      </c>
      <c r="C252" t="s">
        <v>6</v>
      </c>
      <c r="D252" s="2">
        <f t="shared" si="5"/>
        <v>-9321.1475000000009</v>
      </c>
      <c r="F252" s="6"/>
      <c r="G252" s="12"/>
      <c r="H252" s="12"/>
      <c r="I252" s="12"/>
      <c r="J252" s="12"/>
      <c r="K252" s="12"/>
      <c r="L252" s="2">
        <f>[14]testrun_supertrend10ex3!A32</f>
        <v>-1427.7002</v>
      </c>
      <c r="M252" s="2">
        <f>[14]testrun_supertrend10ex3!B32</f>
        <v>-697.89890000000003</v>
      </c>
      <c r="N252" s="2">
        <f>[14]testrun_supertrend10ex3!C32</f>
        <v>-605.94970000000001</v>
      </c>
      <c r="O252" s="2">
        <f>[14]testrun_supertrend10ex3!D32</f>
        <v>-951.25049999999999</v>
      </c>
      <c r="P252" s="2">
        <f>[14]testrun_supertrend10ex3!E32</f>
        <v>-1848.4477999999999</v>
      </c>
      <c r="Q252" s="2">
        <f>[14]testrun_supertrend10ex3!F32</f>
        <v>-184</v>
      </c>
      <c r="R252" s="2">
        <f>[14]testrun_supertrend10ex3!G32</f>
        <v>-880.75099999999998</v>
      </c>
      <c r="S252" s="2">
        <f>[14]testrun_supertrend10ex3!H32</f>
        <v>-1415.2002</v>
      </c>
      <c r="T252" s="2">
        <f>[14]testrun_supertrend10ex3!I32</f>
        <v>-1309.9492</v>
      </c>
    </row>
    <row r="253" spans="1:20" x14ac:dyDescent="0.3">
      <c r="A253" t="s">
        <v>38</v>
      </c>
      <c r="B253" s="1" t="s">
        <v>3</v>
      </c>
      <c r="C253" t="s">
        <v>7</v>
      </c>
      <c r="D253" s="2">
        <f t="shared" si="5"/>
        <v>1771.7523700000002</v>
      </c>
      <c r="G253" s="11">
        <f>100*D253/D251</f>
        <v>15.971949498976372</v>
      </c>
      <c r="H253" s="12"/>
      <c r="I253" s="12"/>
      <c r="J253" s="12"/>
      <c r="K253" s="12"/>
      <c r="L253" s="2">
        <f>[14]testrun_supertrend10ex3!A33</f>
        <v>-1099.1001000000001</v>
      </c>
      <c r="M253" s="2">
        <f>[14]testrun_supertrend10ex3!B33</f>
        <v>143.95068000000001</v>
      </c>
      <c r="N253" s="2">
        <f>[14]testrun_supertrend10ex3!C33</f>
        <v>163.75098</v>
      </c>
      <c r="O253" s="2">
        <f>[14]testrun_supertrend10ex3!D33</f>
        <v>420.59912000000003</v>
      </c>
      <c r="P253" s="2">
        <f>[14]testrun_supertrend10ex3!E33</f>
        <v>-1338.4975999999999</v>
      </c>
      <c r="Q253" s="2">
        <f>[14]testrun_supertrend10ex3!F33</f>
        <v>1842.4009000000001</v>
      </c>
      <c r="R253" s="2">
        <f>[14]testrun_supertrend10ex3!G33</f>
        <v>882.29880000000003</v>
      </c>
      <c r="S253" s="2">
        <f>[14]testrun_supertrend10ex3!H33</f>
        <v>872.19920000000002</v>
      </c>
      <c r="T253" s="2">
        <f>[14]testrun_supertrend10ex3!I33</f>
        <v>-115.84961</v>
      </c>
    </row>
    <row r="254" spans="1:20" x14ac:dyDescent="0.3">
      <c r="A254" t="s">
        <v>39</v>
      </c>
      <c r="B254" t="s">
        <v>36</v>
      </c>
      <c r="C254" t="s">
        <v>5</v>
      </c>
      <c r="D254" s="2">
        <f t="shared" si="5"/>
        <v>157674.10800000001</v>
      </c>
      <c r="E254">
        <f>COUNT(L256:U256)</f>
        <v>9</v>
      </c>
      <c r="F254" s="6">
        <f>COUNTIF(L256:U256,"&gt;0")</f>
        <v>9</v>
      </c>
      <c r="G254" s="11">
        <f>100 *F254/E254</f>
        <v>100</v>
      </c>
      <c r="H254" s="12">
        <f>SUM(E254:E271)</f>
        <v>54</v>
      </c>
      <c r="I254" s="12">
        <f>SUM(F254:F271)</f>
        <v>44</v>
      </c>
      <c r="J254" s="12"/>
      <c r="K254" s="13">
        <f>100 *I254/H254</f>
        <v>81.481481481481481</v>
      </c>
      <c r="L254" s="2">
        <f>[15]testrun_supertrend10wx3!A1</f>
        <v>16029.550999999999</v>
      </c>
      <c r="M254" s="2">
        <f>[15]testrun_supertrend10wx3!B1</f>
        <v>12360.352000000001</v>
      </c>
      <c r="N254" s="2">
        <f>[15]testrun_supertrend10wx3!C1</f>
        <v>16854.2</v>
      </c>
      <c r="O254" s="2">
        <f>[15]testrun_supertrend10wx3!D1</f>
        <v>15221.803</v>
      </c>
      <c r="P254" s="2">
        <f>[15]testrun_supertrend10wx3!E1</f>
        <v>19519.298999999999</v>
      </c>
      <c r="Q254" s="2">
        <f>[15]testrun_supertrend10wx3!F1</f>
        <v>17971.805</v>
      </c>
      <c r="R254" s="2">
        <f>[15]testrun_supertrend10wx3!G1</f>
        <v>14539.598</v>
      </c>
      <c r="S254" s="2">
        <f>[15]testrun_supertrend10wx3!H1</f>
        <v>21035.309000000001</v>
      </c>
      <c r="T254" s="2">
        <f>[15]testrun_supertrend10wx3!I1</f>
        <v>24142.190999999999</v>
      </c>
    </row>
    <row r="255" spans="1:20" x14ac:dyDescent="0.3">
      <c r="A255" t="s">
        <v>39</v>
      </c>
      <c r="B255" t="s">
        <v>36</v>
      </c>
      <c r="C255" t="s">
        <v>6</v>
      </c>
      <c r="D255" s="2">
        <f t="shared" si="5"/>
        <v>-119424.83350000001</v>
      </c>
      <c r="F255" s="6"/>
      <c r="G255" s="12"/>
      <c r="H255" s="12"/>
      <c r="I255" s="12"/>
      <c r="J255" s="12"/>
      <c r="K255" s="12"/>
      <c r="L255" s="2">
        <f>[15]testrun_supertrend10wx3!A2</f>
        <v>-10866.594999999999</v>
      </c>
      <c r="M255" s="2">
        <f>[15]testrun_supertrend10wx3!B2</f>
        <v>-9956</v>
      </c>
      <c r="N255" s="2">
        <f>[15]testrun_supertrend10wx3!C2</f>
        <v>-10817.854499999999</v>
      </c>
      <c r="O255" s="2">
        <f>[15]testrun_supertrend10wx3!D2</f>
        <v>-12236.456</v>
      </c>
      <c r="P255" s="2">
        <f>[15]testrun_supertrend10wx3!E2</f>
        <v>-16297.245000000001</v>
      </c>
      <c r="Q255" s="2">
        <f>[15]testrun_supertrend10wx3!F2</f>
        <v>-16790.245999999999</v>
      </c>
      <c r="R255" s="2">
        <f>[15]testrun_supertrend10wx3!G2</f>
        <v>-10227.689</v>
      </c>
      <c r="S255" s="2">
        <f>[15]testrun_supertrend10wx3!H2</f>
        <v>-14249.295</v>
      </c>
      <c r="T255" s="2">
        <f>[15]testrun_supertrend10wx3!I2</f>
        <v>-17983.453000000001</v>
      </c>
    </row>
    <row r="256" spans="1:20" x14ac:dyDescent="0.3">
      <c r="A256" t="s">
        <v>39</v>
      </c>
      <c r="B256" t="s">
        <v>36</v>
      </c>
      <c r="C256" t="s">
        <v>7</v>
      </c>
      <c r="D256" s="2">
        <f t="shared" si="5"/>
        <v>38249.274299999997</v>
      </c>
      <c r="G256" s="11">
        <f>100*D256/D254</f>
        <v>24.258437092284041</v>
      </c>
      <c r="H256" s="12"/>
      <c r="I256" s="12"/>
      <c r="J256" s="12"/>
      <c r="K256" s="12"/>
      <c r="L256" s="2">
        <f>[15]testrun_supertrend10wx3!A3</f>
        <v>5162.9560000000001</v>
      </c>
      <c r="M256" s="2">
        <f>[15]testrun_supertrend10wx3!B3</f>
        <v>2404.3516</v>
      </c>
      <c r="N256" s="2">
        <f>[15]testrun_supertrend10wx3!C3</f>
        <v>6036.3467000000001</v>
      </c>
      <c r="O256" s="2">
        <f>[15]testrun_supertrend10wx3!D3</f>
        <v>2985.3467000000001</v>
      </c>
      <c r="P256" s="2">
        <f>[15]testrun_supertrend10wx3!E3</f>
        <v>3222.0547000000001</v>
      </c>
      <c r="Q256" s="2">
        <f>[15]testrun_supertrend10wx3!F3</f>
        <v>1181.5586000000001</v>
      </c>
      <c r="R256" s="2">
        <f>[15]testrun_supertrend10wx3!G3</f>
        <v>4311.9080000000004</v>
      </c>
      <c r="S256" s="2">
        <f>[15]testrun_supertrend10wx3!H3</f>
        <v>6786.0137000000004</v>
      </c>
      <c r="T256" s="2">
        <f>[15]testrun_supertrend10wx3!I3</f>
        <v>6158.7383</v>
      </c>
    </row>
    <row r="257" spans="1:20" x14ac:dyDescent="0.3">
      <c r="A257" t="s">
        <v>39</v>
      </c>
      <c r="B257" s="1" t="s">
        <v>0</v>
      </c>
      <c r="C257" t="s">
        <v>5</v>
      </c>
      <c r="D257" s="2">
        <f t="shared" si="5"/>
        <v>85810.138899999991</v>
      </c>
      <c r="E257">
        <f>COUNT(L259:U259)</f>
        <v>9</v>
      </c>
      <c r="F257" s="6">
        <f>COUNTIF(L259:U259,"&gt;0")</f>
        <v>7</v>
      </c>
      <c r="G257" s="11">
        <f>100 *F257/E257</f>
        <v>77.777777777777771</v>
      </c>
      <c r="H257" s="12"/>
      <c r="I257" s="12"/>
      <c r="J257" s="13">
        <f>SUM(D254,D257,D260,D263,D266,D269)</f>
        <v>374038.01199999999</v>
      </c>
      <c r="K257" s="11"/>
      <c r="L257" s="2">
        <f>[15]testrun_supertrend10wx3!A7</f>
        <v>8395.7520000000004</v>
      </c>
      <c r="M257" s="2">
        <f>[15]testrun_supertrend10wx3!B7</f>
        <v>7793.8495999999996</v>
      </c>
      <c r="N257" s="2">
        <f>[15]testrun_supertrend10wx3!C7</f>
        <v>8295.4459999999999</v>
      </c>
      <c r="O257" s="2">
        <f>[15]testrun_supertrend10wx3!D7</f>
        <v>9339.2039999999997</v>
      </c>
      <c r="P257" s="2">
        <f>[15]testrun_supertrend10wx3!E7</f>
        <v>11150.947</v>
      </c>
      <c r="Q257" s="2">
        <f>[15]testrun_supertrend10wx3!F7</f>
        <v>10894.496999999999</v>
      </c>
      <c r="R257" s="2">
        <f>[15]testrun_supertrend10wx3!G7</f>
        <v>7665.6972999999998</v>
      </c>
      <c r="S257" s="2">
        <f>[15]testrun_supertrend10wx3!H7</f>
        <v>11345.297</v>
      </c>
      <c r="T257" s="2">
        <f>[15]testrun_supertrend10wx3!I7</f>
        <v>10929.449000000001</v>
      </c>
    </row>
    <row r="258" spans="1:20" x14ac:dyDescent="0.3">
      <c r="A258" t="s">
        <v>39</v>
      </c>
      <c r="B258" s="1" t="s">
        <v>0</v>
      </c>
      <c r="C258" t="s">
        <v>6</v>
      </c>
      <c r="D258" s="2">
        <f t="shared" si="5"/>
        <v>-71797.018400000001</v>
      </c>
      <c r="F258" s="6"/>
      <c r="G258" s="12"/>
      <c r="H258" s="12"/>
      <c r="I258" s="12"/>
      <c r="J258" s="13">
        <f>SUM(D255,D258,D261,D264,D267,D270)</f>
        <v>-291303.70130000002</v>
      </c>
      <c r="K258" s="12"/>
      <c r="L258" s="2">
        <f>[15]testrun_supertrend10wx3!A8</f>
        <v>-5667.5054</v>
      </c>
      <c r="M258" s="2">
        <f>[15]testrun_supertrend10wx3!B8</f>
        <v>-5897.4009999999998</v>
      </c>
      <c r="N258" s="2">
        <f>[15]testrun_supertrend10wx3!C8</f>
        <v>-8438.6489999999994</v>
      </c>
      <c r="O258" s="2">
        <f>[15]testrun_supertrend10wx3!D8</f>
        <v>-7500.2449999999999</v>
      </c>
      <c r="P258" s="2">
        <f>[15]testrun_supertrend10wx3!E8</f>
        <v>-7383.7030000000004</v>
      </c>
      <c r="Q258" s="2">
        <f>[15]testrun_supertrend10wx3!F8</f>
        <v>-9456.3019999999997</v>
      </c>
      <c r="R258" s="2">
        <f>[15]testrun_supertrend10wx3!G8</f>
        <v>-6098.5039999999999</v>
      </c>
      <c r="S258" s="2">
        <f>[15]testrun_supertrend10wx3!H8</f>
        <v>-9783.1620000000003</v>
      </c>
      <c r="T258" s="2">
        <f>[15]testrun_supertrend10wx3!I8</f>
        <v>-11571.547</v>
      </c>
    </row>
    <row r="259" spans="1:20" x14ac:dyDescent="0.3">
      <c r="A259" t="s">
        <v>39</v>
      </c>
      <c r="B259" s="1" t="s">
        <v>0</v>
      </c>
      <c r="C259" t="s">
        <v>7</v>
      </c>
      <c r="D259" s="2">
        <f t="shared" si="5"/>
        <v>14013.12112</v>
      </c>
      <c r="G259" s="11">
        <f>100*D259/D257</f>
        <v>16.330379253121102</v>
      </c>
      <c r="H259" s="12"/>
      <c r="I259" s="12"/>
      <c r="J259" s="13">
        <f>SUM(D256,D259,D262,D265,D268,D271)</f>
        <v>82734.310136</v>
      </c>
      <c r="K259" s="11">
        <f>100*J259/J257</f>
        <v>22.119225180781896</v>
      </c>
      <c r="L259" s="2">
        <f>[15]testrun_supertrend10wx3!A9</f>
        <v>2728.2465999999999</v>
      </c>
      <c r="M259" s="2">
        <f>[15]testrun_supertrend10wx3!B9</f>
        <v>1896.4486999999999</v>
      </c>
      <c r="N259" s="2">
        <f>[15]testrun_supertrend10wx3!C9</f>
        <v>-143.20312000000001</v>
      </c>
      <c r="O259" s="2">
        <f>[15]testrun_supertrend10wx3!D9</f>
        <v>1838.9590000000001</v>
      </c>
      <c r="P259" s="2">
        <f>[15]testrun_supertrend10wx3!E9</f>
        <v>3767.2440999999999</v>
      </c>
      <c r="Q259" s="2">
        <f>[15]testrun_supertrend10wx3!F9</f>
        <v>1438.1953000000001</v>
      </c>
      <c r="R259" s="2">
        <f>[15]testrun_supertrend10wx3!G9</f>
        <v>1567.1934000000001</v>
      </c>
      <c r="S259" s="2">
        <f>[15]testrun_supertrend10wx3!H9</f>
        <v>1562.1348</v>
      </c>
      <c r="T259" s="2">
        <f>[15]testrun_supertrend10wx3!I9</f>
        <v>-642.09766000000002</v>
      </c>
    </row>
    <row r="260" spans="1:20" x14ac:dyDescent="0.3">
      <c r="A260" t="s">
        <v>39</v>
      </c>
      <c r="B260" s="1" t="s">
        <v>1</v>
      </c>
      <c r="C260" t="s">
        <v>5</v>
      </c>
      <c r="D260" s="2">
        <f t="shared" si="5"/>
        <v>33820.149900000004</v>
      </c>
      <c r="E260">
        <f>COUNT(L262:U262)</f>
        <v>9</v>
      </c>
      <c r="F260" s="6">
        <f>COUNTIF(L262:U262,"&gt;0")</f>
        <v>6</v>
      </c>
      <c r="G260" s="11">
        <f>100 *F260/E260</f>
        <v>66.666666666666671</v>
      </c>
      <c r="H260" s="12"/>
      <c r="I260" s="12"/>
      <c r="J260" s="12"/>
      <c r="K260" s="11"/>
      <c r="L260" s="2">
        <f>[15]testrun_supertrend10wx3!A13</f>
        <v>1081.75</v>
      </c>
      <c r="M260" s="2">
        <f>[15]testrun_supertrend10wx3!B13</f>
        <v>1573.001</v>
      </c>
      <c r="N260" s="2">
        <f>[15]testrun_supertrend10wx3!C13</f>
        <v>4817.799</v>
      </c>
      <c r="O260" s="2">
        <f>[15]testrun_supertrend10wx3!D13</f>
        <v>6029.9979999999996</v>
      </c>
      <c r="P260" s="2">
        <f>[15]testrun_supertrend10wx3!E13</f>
        <v>1206.4004</v>
      </c>
      <c r="Q260" s="2">
        <f>[15]testrun_supertrend10wx3!F13</f>
        <v>6359.549</v>
      </c>
      <c r="R260" s="2">
        <f>[15]testrun_supertrend10wx3!G13</f>
        <v>5555.5510000000004</v>
      </c>
      <c r="S260" s="2">
        <f>[15]testrun_supertrend10wx3!H13</f>
        <v>4468.6522999999997</v>
      </c>
      <c r="T260" s="2">
        <f>[15]testrun_supertrend10wx3!I13</f>
        <v>2727.4492</v>
      </c>
    </row>
    <row r="261" spans="1:20" x14ac:dyDescent="0.3">
      <c r="A261" t="s">
        <v>39</v>
      </c>
      <c r="B261" s="1" t="s">
        <v>1</v>
      </c>
      <c r="C261" t="s">
        <v>6</v>
      </c>
      <c r="D261" s="2">
        <f t="shared" si="5"/>
        <v>-29368.196200000002</v>
      </c>
      <c r="F261" s="6"/>
      <c r="G261" s="12"/>
      <c r="H261" s="12"/>
      <c r="I261" s="12"/>
      <c r="J261" s="12"/>
      <c r="K261" s="12"/>
      <c r="L261" s="2">
        <f>[15]testrun_supertrend10wx3!A14</f>
        <v>-5511.3984</v>
      </c>
      <c r="M261" s="2">
        <f>[15]testrun_supertrend10wx3!B14</f>
        <v>-814.14940000000001</v>
      </c>
      <c r="N261" s="2">
        <f>[15]testrun_supertrend10wx3!C14</f>
        <v>-3818.4502000000002</v>
      </c>
      <c r="O261" s="2">
        <f>[15]testrun_supertrend10wx3!D14</f>
        <v>-2596.6493999999998</v>
      </c>
      <c r="P261" s="2">
        <f>[15]testrun_supertrend10wx3!E14</f>
        <v>-3907.4512</v>
      </c>
      <c r="Q261" s="2">
        <f>[15]testrun_supertrend10wx3!F14</f>
        <v>-1106.0508</v>
      </c>
      <c r="R261" s="2">
        <f>[15]testrun_supertrend10wx3!G14</f>
        <v>-2174.7988</v>
      </c>
      <c r="S261" s="2">
        <f>[15]testrun_supertrend10wx3!H14</f>
        <v>-2199.498</v>
      </c>
      <c r="T261" s="2">
        <f>[15]testrun_supertrend10wx3!I14</f>
        <v>-7239.75</v>
      </c>
    </row>
    <row r="262" spans="1:20" x14ac:dyDescent="0.3">
      <c r="A262" t="s">
        <v>39</v>
      </c>
      <c r="B262" s="1" t="s">
        <v>1</v>
      </c>
      <c r="C262" t="s">
        <v>7</v>
      </c>
      <c r="D262" s="2">
        <f t="shared" si="5"/>
        <v>4451.9528899999996</v>
      </c>
      <c r="G262" s="11">
        <f>100*D262/D260</f>
        <v>13.163610756201878</v>
      </c>
      <c r="H262" s="12"/>
      <c r="I262" s="12"/>
      <c r="J262" s="12"/>
      <c r="K262" s="12"/>
      <c r="L262" s="2">
        <f>[15]testrun_supertrend10wx3!A15</f>
        <v>-4429.6484</v>
      </c>
      <c r="M262" s="2">
        <f>[15]testrun_supertrend10wx3!B15</f>
        <v>758.85155999999995</v>
      </c>
      <c r="N262" s="2">
        <f>[15]testrun_supertrend10wx3!C15</f>
        <v>999.34862999999996</v>
      </c>
      <c r="O262" s="2">
        <f>[15]testrun_supertrend10wx3!D15</f>
        <v>3433.3485999999998</v>
      </c>
      <c r="P262" s="2">
        <f>[15]testrun_supertrend10wx3!E15</f>
        <v>-2701.0508</v>
      </c>
      <c r="Q262" s="2">
        <f>[15]testrun_supertrend10wx3!F15</f>
        <v>5253.4979999999996</v>
      </c>
      <c r="R262" s="2">
        <f>[15]testrun_supertrend10wx3!G15</f>
        <v>3380.752</v>
      </c>
      <c r="S262" s="2">
        <f>[15]testrun_supertrend10wx3!H15</f>
        <v>2269.1543000000001</v>
      </c>
      <c r="T262" s="2">
        <f>[15]testrun_supertrend10wx3!I15</f>
        <v>-4512.3010000000004</v>
      </c>
    </row>
    <row r="263" spans="1:20" x14ac:dyDescent="0.3">
      <c r="A263" t="s">
        <v>39</v>
      </c>
      <c r="B263" s="1" t="s">
        <v>37</v>
      </c>
      <c r="C263" t="s">
        <v>5</v>
      </c>
      <c r="D263" s="2">
        <f t="shared" si="5"/>
        <v>54876.3122</v>
      </c>
      <c r="E263">
        <f>COUNT(L265:U265)</f>
        <v>9</v>
      </c>
      <c r="F263" s="6">
        <f>COUNTIF(L265:U265,"&gt;0")</f>
        <v>9</v>
      </c>
      <c r="G263" s="11">
        <f>100 *F263/E263</f>
        <v>100</v>
      </c>
      <c r="H263" s="12"/>
      <c r="I263" s="12"/>
      <c r="J263" s="12"/>
      <c r="K263" s="12"/>
      <c r="L263" s="2">
        <f>[15]testrun_supertrend10wx3!A19</f>
        <v>5810.95</v>
      </c>
      <c r="M263" s="2">
        <f>[15]testrun_supertrend10wx3!B19</f>
        <v>4154.1532999999999</v>
      </c>
      <c r="N263" s="2">
        <f>[15]testrun_supertrend10wx3!C19</f>
        <v>5680.6522999999997</v>
      </c>
      <c r="O263" s="2">
        <f>[15]testrun_supertrend10wx3!D19</f>
        <v>5468.4030000000002</v>
      </c>
      <c r="P263" s="2">
        <f>[15]testrun_supertrend10wx3!E19</f>
        <v>7291.9956000000002</v>
      </c>
      <c r="Q263" s="2">
        <f>[15]testrun_supertrend10wx3!F19</f>
        <v>6302.902</v>
      </c>
      <c r="R263" s="2">
        <f>[15]testrun_supertrend10wx3!G19</f>
        <v>4842.3050000000003</v>
      </c>
      <c r="S263" s="2">
        <f>[15]testrun_supertrend10wx3!H19</f>
        <v>7713.5029999999997</v>
      </c>
      <c r="T263" s="2">
        <f>[15]testrun_supertrend10wx3!I19</f>
        <v>7611.4480000000003</v>
      </c>
    </row>
    <row r="264" spans="1:20" x14ac:dyDescent="0.3">
      <c r="A264" t="s">
        <v>39</v>
      </c>
      <c r="B264" s="1" t="s">
        <v>37</v>
      </c>
      <c r="C264" t="s">
        <v>6</v>
      </c>
      <c r="D264" s="2">
        <f t="shared" si="5"/>
        <v>-38577.307999999997</v>
      </c>
      <c r="F264" s="6"/>
      <c r="G264" s="12"/>
      <c r="H264" s="12"/>
      <c r="I264" s="12"/>
      <c r="J264" s="12"/>
      <c r="K264" s="12"/>
      <c r="L264" s="2">
        <f>[15]testrun_supertrend10wx3!A20</f>
        <v>-5038.1040000000003</v>
      </c>
      <c r="M264" s="2">
        <f>[15]testrun_supertrend10wx3!B20</f>
        <v>-3749.3525</v>
      </c>
      <c r="N264" s="2">
        <f>[15]testrun_supertrend10wx3!C20</f>
        <v>-2958.252</v>
      </c>
      <c r="O264" s="2">
        <f>[15]testrun_supertrend10wx3!D20</f>
        <v>-2920.2485000000001</v>
      </c>
      <c r="P264" s="2">
        <f>[15]testrun_supertrend10wx3!E20</f>
        <v>-4694.6475</v>
      </c>
      <c r="Q264" s="2">
        <f>[15]testrun_supertrend10wx3!F20</f>
        <v>-5458.3505999999998</v>
      </c>
      <c r="R264" s="2">
        <f>[15]testrun_supertrend10wx3!G20</f>
        <v>-3763.0502999999999</v>
      </c>
      <c r="S264" s="2">
        <f>[15]testrun_supertrend10wx3!H20</f>
        <v>-5656.1436000000003</v>
      </c>
      <c r="T264" s="2">
        <f>[15]testrun_supertrend10wx3!I20</f>
        <v>-4339.1589999999997</v>
      </c>
    </row>
    <row r="265" spans="1:20" x14ac:dyDescent="0.3">
      <c r="A265" t="s">
        <v>39</v>
      </c>
      <c r="B265" s="1" t="s">
        <v>37</v>
      </c>
      <c r="C265" t="s">
        <v>7</v>
      </c>
      <c r="D265" s="2">
        <f t="shared" si="5"/>
        <v>16299.00438</v>
      </c>
      <c r="G265" s="11">
        <f>100*D265/D263</f>
        <v>29.701347861345539</v>
      </c>
      <c r="H265" s="12"/>
      <c r="I265" s="12"/>
      <c r="J265" s="12"/>
      <c r="K265" s="12"/>
      <c r="L265" s="2">
        <f>[15]testrun_supertrend10wx3!A21</f>
        <v>772.84619999999995</v>
      </c>
      <c r="M265" s="2">
        <f>[15]testrun_supertrend10wx3!B21</f>
        <v>404.80077999999997</v>
      </c>
      <c r="N265" s="2">
        <f>[15]testrun_supertrend10wx3!C21</f>
        <v>2722.4004</v>
      </c>
      <c r="O265" s="2">
        <f>[15]testrun_supertrend10wx3!D21</f>
        <v>2548.1543000000001</v>
      </c>
      <c r="P265" s="2">
        <f>[15]testrun_supertrend10wx3!E21</f>
        <v>2597.3481000000002</v>
      </c>
      <c r="Q265" s="2">
        <f>[15]testrun_supertrend10wx3!F21</f>
        <v>844.55129999999997</v>
      </c>
      <c r="R265" s="2">
        <f>[15]testrun_supertrend10wx3!G21</f>
        <v>1079.2548999999999</v>
      </c>
      <c r="S265" s="2">
        <f>[15]testrun_supertrend10wx3!H21</f>
        <v>2057.3593999999998</v>
      </c>
      <c r="T265" s="2">
        <f>[15]testrun_supertrend10wx3!I21</f>
        <v>3272.2890000000002</v>
      </c>
    </row>
    <row r="266" spans="1:20" x14ac:dyDescent="0.3">
      <c r="A266" t="s">
        <v>39</v>
      </c>
      <c r="B266" s="1" t="s">
        <v>2</v>
      </c>
      <c r="C266" t="s">
        <v>5</v>
      </c>
      <c r="D266" s="2">
        <f t="shared" si="5"/>
        <v>30753.753699999997</v>
      </c>
      <c r="E266">
        <f>COUNT(L268:U268)</f>
        <v>9</v>
      </c>
      <c r="F266" s="6">
        <f>COUNTIF(L268:U268,"&gt;0")</f>
        <v>8</v>
      </c>
      <c r="G266" s="11">
        <f>100 *F266/E266</f>
        <v>88.888888888888886</v>
      </c>
      <c r="H266" s="12"/>
      <c r="I266" s="12"/>
      <c r="J266" s="12"/>
      <c r="K266" s="12"/>
      <c r="L266" s="2">
        <f>[15]testrun_supertrend10wx3!A25</f>
        <v>3777.9512</v>
      </c>
      <c r="M266" s="2">
        <f>[15]testrun_supertrend10wx3!B25</f>
        <v>2223.2510000000002</v>
      </c>
      <c r="N266" s="2">
        <f>[15]testrun_supertrend10wx3!C25</f>
        <v>2869.9004</v>
      </c>
      <c r="O266" s="2">
        <f>[15]testrun_supertrend10wx3!D25</f>
        <v>3249.0459999999998</v>
      </c>
      <c r="P266" s="2">
        <f>[15]testrun_supertrend10wx3!E25</f>
        <v>4186.9516999999996</v>
      </c>
      <c r="Q266" s="2">
        <f>[15]testrun_supertrend10wx3!F25</f>
        <v>3101.1469999999999</v>
      </c>
      <c r="R266" s="2">
        <f>[15]testrun_supertrend10wx3!G25</f>
        <v>3014.7046</v>
      </c>
      <c r="S266" s="2">
        <f>[15]testrun_supertrend10wx3!H25</f>
        <v>4855.4013999999997</v>
      </c>
      <c r="T266" s="2">
        <f>[15]testrun_supertrend10wx3!I25</f>
        <v>3475.4004</v>
      </c>
    </row>
    <row r="267" spans="1:20" x14ac:dyDescent="0.3">
      <c r="A267" t="s">
        <v>39</v>
      </c>
      <c r="B267" s="1" t="s">
        <v>2</v>
      </c>
      <c r="C267" t="s">
        <v>6</v>
      </c>
      <c r="D267" s="2">
        <f t="shared" si="5"/>
        <v>-22996.449700000001</v>
      </c>
      <c r="F267" s="6"/>
      <c r="G267" s="12"/>
      <c r="H267" s="12"/>
      <c r="I267" s="12"/>
      <c r="J267" s="12"/>
      <c r="K267" s="12"/>
      <c r="L267" s="2">
        <f>[15]testrun_supertrend10wx3!A26</f>
        <v>-2015.5488</v>
      </c>
      <c r="M267" s="2">
        <f>[15]testrun_supertrend10wx3!B26</f>
        <v>-2034.499</v>
      </c>
      <c r="N267" s="2">
        <f>[15]testrun_supertrend10wx3!C26</f>
        <v>-2721.3002999999999</v>
      </c>
      <c r="O267" s="2">
        <f>[15]testrun_supertrend10wx3!D26</f>
        <v>-2432.8002999999999</v>
      </c>
      <c r="P267" s="2">
        <f>[15]testrun_supertrend10wx3!E26</f>
        <v>-2176.4502000000002</v>
      </c>
      <c r="Q267" s="2">
        <f>[15]testrun_supertrend10wx3!F26</f>
        <v>-3708.9535999999998</v>
      </c>
      <c r="R267" s="2">
        <f>[15]testrun_supertrend10wx3!G26</f>
        <v>-2138.9472999999998</v>
      </c>
      <c r="S267" s="2">
        <f>[15]testrun_supertrend10wx3!H26</f>
        <v>-2634.9502000000002</v>
      </c>
      <c r="T267" s="2">
        <f>[15]testrun_supertrend10wx3!I26</f>
        <v>-3133</v>
      </c>
    </row>
    <row r="268" spans="1:20" x14ac:dyDescent="0.3">
      <c r="A268" t="s">
        <v>39</v>
      </c>
      <c r="B268" s="1" t="s">
        <v>2</v>
      </c>
      <c r="C268" t="s">
        <v>7</v>
      </c>
      <c r="D268" s="2">
        <f t="shared" si="5"/>
        <v>7757.303710000002</v>
      </c>
      <c r="G268" s="11">
        <f>100*D268/D266</f>
        <v>25.223924811493831</v>
      </c>
      <c r="H268" s="12"/>
      <c r="I268" s="12"/>
      <c r="J268" s="12"/>
      <c r="K268" s="12"/>
      <c r="L268" s="2">
        <f>[15]testrun_supertrend10wx3!A27</f>
        <v>1762.4023</v>
      </c>
      <c r="M268" s="2">
        <f>[15]testrun_supertrend10wx3!B27</f>
        <v>188.75194999999999</v>
      </c>
      <c r="N268" s="2">
        <f>[15]testrun_supertrend10wx3!C27</f>
        <v>148.6001</v>
      </c>
      <c r="O268" s="2">
        <f>[15]testrun_supertrend10wx3!D27</f>
        <v>816.24559999999997</v>
      </c>
      <c r="P268" s="2">
        <f>[15]testrun_supertrend10wx3!E27</f>
        <v>2010.5015000000001</v>
      </c>
      <c r="Q268" s="2">
        <f>[15]testrun_supertrend10wx3!F27</f>
        <v>-607.80664000000002</v>
      </c>
      <c r="R268" s="2">
        <f>[15]testrun_supertrend10wx3!G27</f>
        <v>875.75729999999999</v>
      </c>
      <c r="S268" s="2">
        <f>[15]testrun_supertrend10wx3!H27</f>
        <v>2220.4512</v>
      </c>
      <c r="T268" s="2">
        <f>[15]testrun_supertrend10wx3!I27</f>
        <v>342.40039999999999</v>
      </c>
    </row>
    <row r="269" spans="1:20" x14ac:dyDescent="0.3">
      <c r="A269" t="s">
        <v>39</v>
      </c>
      <c r="B269" s="1" t="s">
        <v>3</v>
      </c>
      <c r="C269" t="s">
        <v>5</v>
      </c>
      <c r="D269" s="2">
        <f t="shared" si="5"/>
        <v>11103.549299999999</v>
      </c>
      <c r="E269">
        <f>COUNT(L271:U271)</f>
        <v>9</v>
      </c>
      <c r="F269" s="6">
        <f>COUNTIF(L271:U271,"&gt;0")</f>
        <v>5</v>
      </c>
      <c r="G269" s="11">
        <f>100 *F269/E269</f>
        <v>55.555555555555557</v>
      </c>
      <c r="H269" s="12"/>
      <c r="I269" s="12"/>
      <c r="J269" s="12"/>
      <c r="K269" s="12"/>
      <c r="L269" s="2">
        <f>[15]testrun_supertrend10wx3!A31</f>
        <v>328.6001</v>
      </c>
      <c r="M269" s="2">
        <f>[15]testrun_supertrend10wx3!B31</f>
        <v>748.69970000000001</v>
      </c>
      <c r="N269" s="2">
        <f>[15]testrun_supertrend10wx3!C31</f>
        <v>769.70069999999998</v>
      </c>
      <c r="O269" s="2">
        <f>[15]testrun_supertrend10wx3!D31</f>
        <v>1669.0492999999999</v>
      </c>
      <c r="P269" s="2">
        <f>[15]testrun_supertrend10wx3!E31</f>
        <v>302.5</v>
      </c>
      <c r="Q269" s="2">
        <f>[15]testrun_supertrend10wx3!F31</f>
        <v>1862.6509000000001</v>
      </c>
      <c r="R269" s="2">
        <f>[15]testrun_supertrend10wx3!G31</f>
        <v>1724.6494</v>
      </c>
      <c r="S269" s="2">
        <f>[15]testrun_supertrend10wx3!H31</f>
        <v>2503.5996</v>
      </c>
      <c r="T269" s="2">
        <f>[15]testrun_supertrend10wx3!I31</f>
        <v>1194.0996</v>
      </c>
    </row>
    <row r="270" spans="1:20" x14ac:dyDescent="0.3">
      <c r="A270" t="s">
        <v>39</v>
      </c>
      <c r="B270" s="1" t="s">
        <v>3</v>
      </c>
      <c r="C270" t="s">
        <v>6</v>
      </c>
      <c r="D270" s="2">
        <f t="shared" si="5"/>
        <v>-9139.8955000000005</v>
      </c>
      <c r="F270" s="6"/>
      <c r="G270" s="12"/>
      <c r="H270" s="12"/>
      <c r="I270" s="12"/>
      <c r="J270" s="12"/>
      <c r="K270" s="12"/>
      <c r="L270" s="2">
        <f>[15]testrun_supertrend10wx3!A32</f>
        <v>-1535</v>
      </c>
      <c r="M270" s="2">
        <f>[15]testrun_supertrend10wx3!B32</f>
        <v>-898.34862999999996</v>
      </c>
      <c r="N270" s="2">
        <f>[15]testrun_supertrend10wx3!C32</f>
        <v>-605.94970000000001</v>
      </c>
      <c r="O270" s="2">
        <f>[15]testrun_supertrend10wx3!D32</f>
        <v>-667.60059999999999</v>
      </c>
      <c r="P270" s="2">
        <f>[15]testrun_supertrend10wx3!E32</f>
        <v>-2384.8472000000002</v>
      </c>
      <c r="Q270" s="2">
        <f>[15]testrun_supertrend10wx3!F32</f>
        <v>-347.75</v>
      </c>
      <c r="R270" s="2">
        <f>[15]testrun_supertrend10wx3!G32</f>
        <v>-689.65137000000004</v>
      </c>
      <c r="S270" s="2">
        <f>[15]testrun_supertrend10wx3!H32</f>
        <v>-779.74900000000002</v>
      </c>
      <c r="T270" s="2">
        <f>[15]testrun_supertrend10wx3!I32</f>
        <v>-1230.999</v>
      </c>
    </row>
    <row r="271" spans="1:20" x14ac:dyDescent="0.3">
      <c r="A271" t="s">
        <v>39</v>
      </c>
      <c r="B271" s="1" t="s">
        <v>3</v>
      </c>
      <c r="C271" t="s">
        <v>7</v>
      </c>
      <c r="D271" s="2">
        <f t="shared" si="5"/>
        <v>1963.653736</v>
      </c>
      <c r="G271" s="11">
        <f>100*D271/D269</f>
        <v>17.684919325751093</v>
      </c>
      <c r="H271" s="12"/>
      <c r="I271" s="12"/>
      <c r="J271" s="12"/>
      <c r="K271" s="12"/>
      <c r="L271" s="2">
        <f>[15]testrun_supertrend10wx3!A33</f>
        <v>-1206.3998999999999</v>
      </c>
      <c r="M271" s="2">
        <f>[15]testrun_supertrend10wx3!B33</f>
        <v>-149.64893000000001</v>
      </c>
      <c r="N271" s="2">
        <f>[15]testrun_supertrend10wx3!C33</f>
        <v>163.75098</v>
      </c>
      <c r="O271" s="2">
        <f>[15]testrun_supertrend10wx3!D33</f>
        <v>1001.4487</v>
      </c>
      <c r="P271" s="2">
        <f>[15]testrun_supertrend10wx3!E33</f>
        <v>-2082.3472000000002</v>
      </c>
      <c r="Q271" s="2">
        <f>[15]testrun_supertrend10wx3!F33</f>
        <v>1514.9009000000001</v>
      </c>
      <c r="R271" s="2">
        <f>[15]testrun_supertrend10wx3!G33</f>
        <v>1034.998</v>
      </c>
      <c r="S271" s="2">
        <f>[15]testrun_supertrend10wx3!H33</f>
        <v>1723.8506</v>
      </c>
      <c r="T271" s="2">
        <f>[15]testrun_supertrend10wx3!I33</f>
        <v>-36.899414</v>
      </c>
    </row>
    <row r="272" spans="1:20" x14ac:dyDescent="0.3">
      <c r="A272" t="s">
        <v>42</v>
      </c>
      <c r="B272" t="s">
        <v>36</v>
      </c>
      <c r="C272" t="s">
        <v>5</v>
      </c>
      <c r="D272" s="2">
        <f t="shared" ref="D272:D289" si="6">SUM(L272:U272)</f>
        <v>104628.00900000001</v>
      </c>
      <c r="E272">
        <f>COUNT(L274:U274)</f>
        <v>9</v>
      </c>
      <c r="F272" s="6">
        <f>COUNTIF(L274:U274,"&gt;0")</f>
        <v>9</v>
      </c>
      <c r="G272" s="11">
        <f>100 *F272/E272</f>
        <v>100</v>
      </c>
      <c r="H272" s="12">
        <f>SUM(E272:E289)</f>
        <v>54</v>
      </c>
      <c r="I272" s="12">
        <f>SUM(F272:F289)</f>
        <v>40</v>
      </c>
      <c r="J272" s="12"/>
      <c r="K272" s="13">
        <f>100 *I272/H272</f>
        <v>74.074074074074076</v>
      </c>
      <c r="L272" s="2">
        <f>[16]testrun_supertrend29ex5_5!A1</f>
        <v>10014.003000000001</v>
      </c>
      <c r="M272" s="2">
        <f>[16]testrun_supertrend29ex5_5!B1</f>
        <v>9248.4979999999996</v>
      </c>
      <c r="N272" s="2">
        <f>[16]testrun_supertrend29ex5_5!C1</f>
        <v>10250.253000000001</v>
      </c>
      <c r="O272" s="2">
        <f>[16]testrun_supertrend29ex5_5!D1</f>
        <v>10956.65</v>
      </c>
      <c r="P272" s="2">
        <f>[16]testrun_supertrend29ex5_5!E1</f>
        <v>13942.002</v>
      </c>
      <c r="Q272" s="2">
        <f>[16]testrun_supertrend29ex5_5!F1</f>
        <v>10653.047</v>
      </c>
      <c r="R272" s="2">
        <f>[16]testrun_supertrend29ex5_5!G1</f>
        <v>9838.107</v>
      </c>
      <c r="S272" s="2">
        <f>[16]testrun_supertrend29ex5_5!H1</f>
        <v>14150.402</v>
      </c>
      <c r="T272" s="2">
        <f>[16]testrun_supertrend29ex5_5!I1</f>
        <v>15575.047</v>
      </c>
    </row>
    <row r="273" spans="1:20" x14ac:dyDescent="0.3">
      <c r="A273" t="s">
        <v>42</v>
      </c>
      <c r="B273" t="s">
        <v>36</v>
      </c>
      <c r="C273" t="s">
        <v>6</v>
      </c>
      <c r="D273" s="2">
        <f t="shared" si="6"/>
        <v>-86804.794299999994</v>
      </c>
      <c r="F273" s="6"/>
      <c r="G273" s="12"/>
      <c r="H273" s="12"/>
      <c r="I273" s="12"/>
      <c r="J273" s="12"/>
      <c r="K273" s="12"/>
      <c r="L273" s="2">
        <f>[16]testrun_supertrend29ex5_5!A2</f>
        <v>-8336.6489999999994</v>
      </c>
      <c r="M273" s="2">
        <f>[16]testrun_supertrend29ex5_5!B2</f>
        <v>-8819.0499999999993</v>
      </c>
      <c r="N273" s="2">
        <f>[16]testrun_supertrend29ex5_5!C2</f>
        <v>-9635.4509999999991</v>
      </c>
      <c r="O273" s="2">
        <f>[16]testrun_supertrend29ex5_5!D2</f>
        <v>-7791.9453000000003</v>
      </c>
      <c r="P273" s="2">
        <f>[16]testrun_supertrend29ex5_5!E2</f>
        <v>-10077.609</v>
      </c>
      <c r="Q273" s="2">
        <f>[16]testrun_supertrend29ex5_5!F2</f>
        <v>-10616.505999999999</v>
      </c>
      <c r="R273" s="2">
        <f>[16]testrun_supertrend29ex5_5!G2</f>
        <v>-7494.2910000000002</v>
      </c>
      <c r="S273" s="2">
        <f>[16]testrun_supertrend29ex5_5!H2</f>
        <v>-9700.9979999999996</v>
      </c>
      <c r="T273" s="2">
        <f>[16]testrun_supertrend29ex5_5!I2</f>
        <v>-14332.295</v>
      </c>
    </row>
    <row r="274" spans="1:20" x14ac:dyDescent="0.3">
      <c r="A274" t="s">
        <v>42</v>
      </c>
      <c r="B274" t="s">
        <v>36</v>
      </c>
      <c r="C274" t="s">
        <v>7</v>
      </c>
      <c r="D274" s="2">
        <f t="shared" si="6"/>
        <v>17823.214816</v>
      </c>
      <c r="G274" s="11">
        <f>100*D274/D272</f>
        <v>17.034840848400354</v>
      </c>
      <c r="H274" s="12"/>
      <c r="I274" s="12"/>
      <c r="J274" s="12"/>
      <c r="K274" s="12"/>
      <c r="L274" s="2">
        <f>[16]testrun_supertrend29ex5_5!A3</f>
        <v>1677.3534999999999</v>
      </c>
      <c r="M274" s="2">
        <f>[16]testrun_supertrend29ex5_5!B3</f>
        <v>429.44824</v>
      </c>
      <c r="N274" s="2">
        <f>[16]testrun_supertrend29ex5_5!C3</f>
        <v>614.80175999999994</v>
      </c>
      <c r="O274" s="2">
        <f>[16]testrun_supertrend29ex5_5!D3</f>
        <v>3164.7049999999999</v>
      </c>
      <c r="P274" s="2">
        <f>[16]testrun_supertrend29ex5_5!E3</f>
        <v>3864.3926000000001</v>
      </c>
      <c r="Q274" s="2">
        <f>[16]testrun_supertrend29ex5_5!F3</f>
        <v>36.541015999999999</v>
      </c>
      <c r="R274" s="2">
        <f>[16]testrun_supertrend29ex5_5!G3</f>
        <v>2343.8164000000002</v>
      </c>
      <c r="S274" s="2">
        <f>[16]testrun_supertrend29ex5_5!H3</f>
        <v>4449.4043000000001</v>
      </c>
      <c r="T274" s="2">
        <f>[16]testrun_supertrend29ex5_5!I3</f>
        <v>1242.752</v>
      </c>
    </row>
    <row r="275" spans="1:20" x14ac:dyDescent="0.3">
      <c r="A275" t="s">
        <v>42</v>
      </c>
      <c r="B275" s="1" t="s">
        <v>0</v>
      </c>
      <c r="C275" t="s">
        <v>5</v>
      </c>
      <c r="D275" s="2">
        <f t="shared" si="6"/>
        <v>59554.301399999997</v>
      </c>
      <c r="E275">
        <f>COUNT(L277:U277)</f>
        <v>9</v>
      </c>
      <c r="F275" s="6">
        <f>COUNTIF(L277:U277,"&gt;0")</f>
        <v>5</v>
      </c>
      <c r="G275" s="11">
        <f>100 *F275/E275</f>
        <v>55.555555555555557</v>
      </c>
      <c r="H275" s="12"/>
      <c r="I275" s="12"/>
      <c r="J275" s="13">
        <f>SUM(D272,D275,D278,D281,D284,D287)</f>
        <v>255110.35498599999</v>
      </c>
      <c r="K275" s="11"/>
      <c r="L275" s="2">
        <f>[16]testrun_supertrend29ex5_5!A7</f>
        <v>5108.1005999999998</v>
      </c>
      <c r="M275" s="2">
        <f>[16]testrun_supertrend29ex5_5!B7</f>
        <v>5026.451</v>
      </c>
      <c r="N275" s="2">
        <f>[16]testrun_supertrend29ex5_5!C7</f>
        <v>8353.9009999999998</v>
      </c>
      <c r="O275" s="2">
        <f>[16]testrun_supertrend29ex5_5!D7</f>
        <v>7076.4013999999997</v>
      </c>
      <c r="P275" s="2">
        <f>[16]testrun_supertrend29ex5_5!E7</f>
        <v>5458.701</v>
      </c>
      <c r="Q275" s="2">
        <f>[16]testrun_supertrend29ex5_5!F7</f>
        <v>8067.299</v>
      </c>
      <c r="R275" s="2">
        <f>[16]testrun_supertrend29ex5_5!G7</f>
        <v>4922.9979999999996</v>
      </c>
      <c r="S275" s="2">
        <f>[16]testrun_supertrend29ex5_5!H7</f>
        <v>7898.0510000000004</v>
      </c>
      <c r="T275" s="2">
        <f>[16]testrun_supertrend29ex5_5!I7</f>
        <v>7642.3984</v>
      </c>
    </row>
    <row r="276" spans="1:20" x14ac:dyDescent="0.3">
      <c r="A276" t="s">
        <v>42</v>
      </c>
      <c r="B276" s="1" t="s">
        <v>0</v>
      </c>
      <c r="C276" t="s">
        <v>6</v>
      </c>
      <c r="D276" s="2">
        <f t="shared" si="6"/>
        <v>-50535.356299999999</v>
      </c>
      <c r="F276" s="6"/>
      <c r="G276" s="12"/>
      <c r="H276" s="12"/>
      <c r="I276" s="12"/>
      <c r="J276" s="13">
        <f>SUM(D273,D276,D279,D282,D285,D288)</f>
        <v>-191791.83849999998</v>
      </c>
      <c r="K276" s="12"/>
      <c r="L276" s="2">
        <f>[16]testrun_supertrend29ex5_5!A8</f>
        <v>-2560.9989999999998</v>
      </c>
      <c r="M276" s="2">
        <f>[16]testrun_supertrend29ex5_5!B8</f>
        <v>-5299.951</v>
      </c>
      <c r="N276" s="2">
        <f>[16]testrun_supertrend29ex5_5!C8</f>
        <v>-5084.05</v>
      </c>
      <c r="O276" s="2">
        <f>[16]testrun_supertrend29ex5_5!D8</f>
        <v>-5091.8505999999998</v>
      </c>
      <c r="P276" s="2">
        <f>[16]testrun_supertrend29ex5_5!E8</f>
        <v>-5541.1522999999997</v>
      </c>
      <c r="Q276" s="2">
        <f>[16]testrun_supertrend29ex5_5!F8</f>
        <v>-6349.4530000000004</v>
      </c>
      <c r="R276" s="2">
        <f>[16]testrun_supertrend29ex5_5!G8</f>
        <v>-5480.8046999999997</v>
      </c>
      <c r="S276" s="2">
        <f>[16]testrun_supertrend29ex5_5!H8</f>
        <v>-6873.3477000000003</v>
      </c>
      <c r="T276" s="2">
        <f>[16]testrun_supertrend29ex5_5!I8</f>
        <v>-8253.7479999999996</v>
      </c>
    </row>
    <row r="277" spans="1:20" x14ac:dyDescent="0.3">
      <c r="A277" t="s">
        <v>42</v>
      </c>
      <c r="B277" s="1" t="s">
        <v>0</v>
      </c>
      <c r="C277" t="s">
        <v>7</v>
      </c>
      <c r="D277" s="2">
        <f t="shared" si="6"/>
        <v>9018.9453900000008</v>
      </c>
      <c r="G277" s="11">
        <f>100*D277/D275</f>
        <v>15.144070500338371</v>
      </c>
      <c r="H277" s="12"/>
      <c r="I277" s="12"/>
      <c r="J277" s="13">
        <f>SUM(D274,D277,D280,D283,D286,D289)</f>
        <v>63318.517231999991</v>
      </c>
      <c r="K277" s="11">
        <f>100*J277/J275</f>
        <v>24.820049831170042</v>
      </c>
      <c r="L277" s="2">
        <f>[16]testrun_supertrend29ex5_5!A9</f>
        <v>2547.1016</v>
      </c>
      <c r="M277" s="2">
        <f>[16]testrun_supertrend29ex5_5!B9</f>
        <v>-273.5</v>
      </c>
      <c r="N277" s="2">
        <f>[16]testrun_supertrend29ex5_5!C9</f>
        <v>3269.8516</v>
      </c>
      <c r="O277" s="2">
        <f>[16]testrun_supertrend29ex5_5!D9</f>
        <v>1984.5508</v>
      </c>
      <c r="P277" s="2">
        <f>[16]testrun_supertrend29ex5_5!E9</f>
        <v>-82.451170000000005</v>
      </c>
      <c r="Q277" s="2">
        <f>[16]testrun_supertrend29ex5_5!F9</f>
        <v>1717.8457000000001</v>
      </c>
      <c r="R277" s="2">
        <f>[16]testrun_supertrend29ex5_5!G9</f>
        <v>-557.80664000000002</v>
      </c>
      <c r="S277" s="2">
        <f>[16]testrun_supertrend29ex5_5!H9</f>
        <v>1024.7030999999999</v>
      </c>
      <c r="T277" s="2">
        <f>[16]testrun_supertrend29ex5_5!I9</f>
        <v>-611.34960000000001</v>
      </c>
    </row>
    <row r="278" spans="1:20" x14ac:dyDescent="0.3">
      <c r="A278" t="s">
        <v>42</v>
      </c>
      <c r="B278" s="1" t="s">
        <v>1</v>
      </c>
      <c r="C278" t="s">
        <v>5</v>
      </c>
      <c r="D278" s="2">
        <f t="shared" si="6"/>
        <v>26429.6512</v>
      </c>
      <c r="E278">
        <f>COUNT(L280:U280)</f>
        <v>9</v>
      </c>
      <c r="F278" s="6">
        <f>COUNTIF(L280:U280,"&gt;0")</f>
        <v>5</v>
      </c>
      <c r="G278" s="11">
        <f>100 *F278/E278</f>
        <v>55.555555555555557</v>
      </c>
      <c r="H278" s="12"/>
      <c r="I278" s="12"/>
      <c r="J278" s="12"/>
      <c r="K278" s="11"/>
      <c r="L278" s="2">
        <f>[16]testrun_supertrend29ex5_5!A13</f>
        <v>0</v>
      </c>
      <c r="M278" s="2">
        <f>[16]testrun_supertrend29ex5_5!B13</f>
        <v>1397.5488</v>
      </c>
      <c r="N278" s="2">
        <f>[16]testrun_supertrend29ex5_5!C13</f>
        <v>1975.0996</v>
      </c>
      <c r="O278" s="2">
        <f>[16]testrun_supertrend29ex5_5!D13</f>
        <v>0</v>
      </c>
      <c r="P278" s="2">
        <f>[16]testrun_supertrend29ex5_5!E13</f>
        <v>7530.0010000000002</v>
      </c>
      <c r="Q278" s="2">
        <f>[16]testrun_supertrend29ex5_5!F13</f>
        <v>6774.3516</v>
      </c>
      <c r="R278" s="2">
        <f>[16]testrun_supertrend29ex5_5!G13</f>
        <v>0</v>
      </c>
      <c r="S278" s="2">
        <f>[16]testrun_supertrend29ex5_5!H13</f>
        <v>6922.951</v>
      </c>
      <c r="T278" s="2">
        <f>[16]testrun_supertrend29ex5_5!I13</f>
        <v>1829.6992</v>
      </c>
    </row>
    <row r="279" spans="1:20" x14ac:dyDescent="0.3">
      <c r="A279" t="s">
        <v>42</v>
      </c>
      <c r="B279" s="1" t="s">
        <v>1</v>
      </c>
      <c r="C279" t="s">
        <v>6</v>
      </c>
      <c r="D279" s="2">
        <f t="shared" si="6"/>
        <v>-7401.6972000000005</v>
      </c>
      <c r="F279" s="6"/>
      <c r="G279" s="12"/>
      <c r="H279" s="12"/>
      <c r="I279" s="12"/>
      <c r="J279" s="12"/>
      <c r="K279" s="12"/>
      <c r="L279" s="2">
        <f>[16]testrun_supertrend29ex5_5!A14</f>
        <v>-1116.4502</v>
      </c>
      <c r="M279" s="2">
        <f>[16]testrun_supertrend29ex5_5!B14</f>
        <v>-748.90039999999999</v>
      </c>
      <c r="N279" s="2">
        <f>[16]testrun_supertrend29ex5_5!C14</f>
        <v>-910.74900000000002</v>
      </c>
      <c r="O279" s="2">
        <f>[16]testrun_supertrend29ex5_5!D14</f>
        <v>-1266.3496</v>
      </c>
      <c r="P279" s="2">
        <f>[16]testrun_supertrend29ex5_5!E14</f>
        <v>0</v>
      </c>
      <c r="Q279" s="2">
        <f>[16]testrun_supertrend29ex5_5!F14</f>
        <v>0</v>
      </c>
      <c r="R279" s="2">
        <f>[16]testrun_supertrend29ex5_5!G14</f>
        <v>-518.94920000000002</v>
      </c>
      <c r="S279" s="2">
        <f>[16]testrun_supertrend29ex5_5!H14</f>
        <v>-902.25</v>
      </c>
      <c r="T279" s="2">
        <f>[16]testrun_supertrend29ex5_5!I14</f>
        <v>-1938.0488</v>
      </c>
    </row>
    <row r="280" spans="1:20" x14ac:dyDescent="0.3">
      <c r="A280" t="s">
        <v>42</v>
      </c>
      <c r="B280" s="1" t="s">
        <v>1</v>
      </c>
      <c r="C280" t="s">
        <v>7</v>
      </c>
      <c r="D280" s="2">
        <f t="shared" si="6"/>
        <v>19027.954030000001</v>
      </c>
      <c r="G280" s="11">
        <f>100*D280/D278</f>
        <v>71.994722465349838</v>
      </c>
      <c r="H280" s="12"/>
      <c r="I280" s="12"/>
      <c r="J280" s="12"/>
      <c r="K280" s="12"/>
      <c r="L280" s="2">
        <f>[16]testrun_supertrend29ex5_5!A15</f>
        <v>-1116.4502</v>
      </c>
      <c r="M280" s="2">
        <f>[16]testrun_supertrend29ex5_5!B15</f>
        <v>648.64844000000005</v>
      </c>
      <c r="N280" s="2">
        <f>[16]testrun_supertrend29ex5_5!C15</f>
        <v>1064.3506</v>
      </c>
      <c r="O280" s="2">
        <f>[16]testrun_supertrend29ex5_5!D15</f>
        <v>-1266.3496</v>
      </c>
      <c r="P280" s="2">
        <f>[16]testrun_supertrend29ex5_5!E15</f>
        <v>7530.0010000000002</v>
      </c>
      <c r="Q280" s="2">
        <f>[16]testrun_supertrend29ex5_5!F15</f>
        <v>6774.3516</v>
      </c>
      <c r="R280" s="2">
        <f>[16]testrun_supertrend29ex5_5!G15</f>
        <v>-518.94920000000002</v>
      </c>
      <c r="S280" s="2">
        <f>[16]testrun_supertrend29ex5_5!H15</f>
        <v>6020.701</v>
      </c>
      <c r="T280" s="2">
        <f>[16]testrun_supertrend29ex5_5!I15</f>
        <v>-108.34961</v>
      </c>
    </row>
    <row r="281" spans="1:20" x14ac:dyDescent="0.3">
      <c r="A281" t="s">
        <v>42</v>
      </c>
      <c r="B281" s="1" t="s">
        <v>37</v>
      </c>
      <c r="C281" t="s">
        <v>5</v>
      </c>
      <c r="D281" s="2">
        <f t="shared" si="6"/>
        <v>37856.440399999999</v>
      </c>
      <c r="E281">
        <f>COUNT(L283:U283)</f>
        <v>9</v>
      </c>
      <c r="F281" s="6">
        <f>COUNTIF(L283:U283,"&gt;0")</f>
        <v>9</v>
      </c>
      <c r="G281" s="11">
        <f>100 *F281/E281</f>
        <v>100</v>
      </c>
      <c r="H281" s="12"/>
      <c r="I281" s="12"/>
      <c r="J281" s="12"/>
      <c r="K281" s="12"/>
      <c r="L281" s="2">
        <f>[16]testrun_supertrend29ex5_5!A19</f>
        <v>4005.9969999999998</v>
      </c>
      <c r="M281" s="2">
        <f>[16]testrun_supertrend29ex5_5!B19</f>
        <v>2919.7485000000001</v>
      </c>
      <c r="N281" s="2">
        <f>[16]testrun_supertrend29ex5_5!C19</f>
        <v>3528.4492</v>
      </c>
      <c r="O281" s="2">
        <f>[16]testrun_supertrend29ex5_5!D19</f>
        <v>3817.3013000000001</v>
      </c>
      <c r="P281" s="2">
        <f>[16]testrun_supertrend29ex5_5!E19</f>
        <v>5405.0502999999999</v>
      </c>
      <c r="Q281" s="2">
        <f>[16]testrun_supertrend29ex5_5!F19</f>
        <v>3770.4</v>
      </c>
      <c r="R281" s="2">
        <f>[16]testrun_supertrend29ex5_5!G19</f>
        <v>3753.998</v>
      </c>
      <c r="S281" s="2">
        <f>[16]testrun_supertrend29ex5_5!H19</f>
        <v>5659.3477000000003</v>
      </c>
      <c r="T281" s="2">
        <f>[16]testrun_supertrend29ex5_5!I19</f>
        <v>4996.1484</v>
      </c>
    </row>
    <row r="282" spans="1:20" x14ac:dyDescent="0.3">
      <c r="A282" t="s">
        <v>42</v>
      </c>
      <c r="B282" s="1" t="s">
        <v>37</v>
      </c>
      <c r="C282" t="s">
        <v>6</v>
      </c>
      <c r="D282" s="2">
        <f t="shared" si="6"/>
        <v>-25673.891599999995</v>
      </c>
      <c r="F282" s="6"/>
      <c r="G282" s="12"/>
      <c r="H282" s="12"/>
      <c r="I282" s="12"/>
      <c r="J282" s="12"/>
      <c r="K282" s="12"/>
      <c r="L282" s="2">
        <f>[16]testrun_supertrend29ex5_5!A20</f>
        <v>-2536.4004</v>
      </c>
      <c r="M282" s="2">
        <f>[16]testrun_supertrend29ex5_5!B20</f>
        <v>-2396.9018999999998</v>
      </c>
      <c r="N282" s="2">
        <f>[16]testrun_supertrend29ex5_5!C20</f>
        <v>-2711.1006000000002</v>
      </c>
      <c r="O282" s="2">
        <f>[16]testrun_supertrend29ex5_5!D20</f>
        <v>-1915.7992999999999</v>
      </c>
      <c r="P282" s="2">
        <f>[16]testrun_supertrend29ex5_5!E20</f>
        <v>-3244.7489999999998</v>
      </c>
      <c r="Q282" s="2">
        <f>[16]testrun_supertrend29ex5_5!F20</f>
        <v>-3275.7489999999998</v>
      </c>
      <c r="R282" s="2">
        <f>[16]testrun_supertrend29ex5_5!G20</f>
        <v>-2395.1514000000002</v>
      </c>
      <c r="S282" s="2">
        <f>[16]testrun_supertrend29ex5_5!H20</f>
        <v>-3145.7460000000001</v>
      </c>
      <c r="T282" s="2">
        <f>[16]testrun_supertrend29ex5_5!I20</f>
        <v>-4052.2939999999999</v>
      </c>
    </row>
    <row r="283" spans="1:20" x14ac:dyDescent="0.3">
      <c r="A283" t="s">
        <v>42</v>
      </c>
      <c r="B283" s="1" t="s">
        <v>37</v>
      </c>
      <c r="C283" t="s">
        <v>7</v>
      </c>
      <c r="D283" s="2">
        <f t="shared" si="6"/>
        <v>12182.549009999999</v>
      </c>
      <c r="G283" s="11">
        <f>100*D283/D281</f>
        <v>32.18091527168518</v>
      </c>
      <c r="H283" s="12"/>
      <c r="I283" s="12"/>
      <c r="J283" s="12"/>
      <c r="K283" s="12"/>
      <c r="L283" s="2">
        <f>[16]testrun_supertrend29ex5_5!A21</f>
        <v>1469.5967000000001</v>
      </c>
      <c r="M283" s="2">
        <f>[16]testrun_supertrend29ex5_5!B21</f>
        <v>522.84670000000006</v>
      </c>
      <c r="N283" s="2">
        <f>[16]testrun_supertrend29ex5_5!C21</f>
        <v>817.34862999999996</v>
      </c>
      <c r="O283" s="2">
        <f>[16]testrun_supertrend29ex5_5!D21</f>
        <v>1901.502</v>
      </c>
      <c r="P283" s="2">
        <f>[16]testrun_supertrend29ex5_5!E21</f>
        <v>2160.3013000000001</v>
      </c>
      <c r="Q283" s="2">
        <f>[16]testrun_supertrend29ex5_5!F21</f>
        <v>494.65087999999997</v>
      </c>
      <c r="R283" s="2">
        <f>[16]testrun_supertrend29ex5_5!G21</f>
        <v>1358.8467000000001</v>
      </c>
      <c r="S283" s="2">
        <f>[16]testrun_supertrend29ex5_5!H21</f>
        <v>2513.6016</v>
      </c>
      <c r="T283" s="2">
        <f>[16]testrun_supertrend29ex5_5!I21</f>
        <v>943.85450000000003</v>
      </c>
    </row>
    <row r="284" spans="1:20" x14ac:dyDescent="0.3">
      <c r="A284" t="s">
        <v>42</v>
      </c>
      <c r="B284" s="1" t="s">
        <v>2</v>
      </c>
      <c r="C284" t="s">
        <v>5</v>
      </c>
      <c r="D284" s="2">
        <f t="shared" si="6"/>
        <v>20164.700999999997</v>
      </c>
      <c r="E284">
        <f>COUNT(L286:U286)</f>
        <v>9</v>
      </c>
      <c r="F284" s="6">
        <f>COUNTIF(L286:U286,"&gt;0")</f>
        <v>8</v>
      </c>
      <c r="G284" s="11">
        <f>100 *F284/E284</f>
        <v>88.888888888888886</v>
      </c>
      <c r="H284" s="12"/>
      <c r="I284" s="12"/>
      <c r="J284" s="12"/>
      <c r="K284" s="12"/>
      <c r="L284" s="2">
        <f>[16]testrun_supertrend29ex5_5!A25</f>
        <v>1685.9502</v>
      </c>
      <c r="M284" s="2">
        <f>[16]testrun_supertrend29ex5_5!B25</f>
        <v>1736.8496</v>
      </c>
      <c r="N284" s="2">
        <f>[16]testrun_supertrend29ex5_5!C25</f>
        <v>2417.85</v>
      </c>
      <c r="O284" s="2">
        <f>[16]testrun_supertrend29ex5_5!D25</f>
        <v>2060.2494999999999</v>
      </c>
      <c r="P284" s="2">
        <f>[16]testrun_supertrend29ex5_5!E25</f>
        <v>2527.0513000000001</v>
      </c>
      <c r="Q284" s="2">
        <f>[16]testrun_supertrend29ex5_5!F25</f>
        <v>1812.1996999999999</v>
      </c>
      <c r="R284" s="2">
        <f>[16]testrun_supertrend29ex5_5!G25</f>
        <v>1988.4023</v>
      </c>
      <c r="S284" s="2">
        <f>[16]testrun_supertrend29ex5_5!H25</f>
        <v>3443.9492</v>
      </c>
      <c r="T284" s="2">
        <f>[16]testrun_supertrend29ex5_5!I25</f>
        <v>2492.1992</v>
      </c>
    </row>
    <row r="285" spans="1:20" x14ac:dyDescent="0.3">
      <c r="A285" t="s">
        <v>42</v>
      </c>
      <c r="B285" s="1" t="s">
        <v>2</v>
      </c>
      <c r="C285" t="s">
        <v>6</v>
      </c>
      <c r="D285" s="2">
        <f t="shared" si="6"/>
        <v>-14686.399400000002</v>
      </c>
      <c r="F285" s="6"/>
      <c r="G285" s="12"/>
      <c r="H285" s="12"/>
      <c r="I285" s="12"/>
      <c r="J285" s="12"/>
      <c r="K285" s="12"/>
      <c r="L285" s="2">
        <f>[16]testrun_supertrend29ex5_5!A26</f>
        <v>-1651.501</v>
      </c>
      <c r="M285" s="2">
        <f>[16]testrun_supertrend29ex5_5!B26</f>
        <v>-1068.8501000000001</v>
      </c>
      <c r="N285" s="2">
        <f>[16]testrun_supertrend29ex5_5!C26</f>
        <v>-962.95069999999998</v>
      </c>
      <c r="O285" s="2">
        <f>[16]testrun_supertrend29ex5_5!D26</f>
        <v>-1278.2494999999999</v>
      </c>
      <c r="P285" s="2">
        <f>[16]testrun_supertrend29ex5_5!E26</f>
        <v>-2113.2988</v>
      </c>
      <c r="Q285" s="2">
        <f>[16]testrun_supertrend29ex5_5!F26</f>
        <v>-2934.1997000000001</v>
      </c>
      <c r="R285" s="2">
        <f>[16]testrun_supertrend29ex5_5!G26</f>
        <v>-1022.0488</v>
      </c>
      <c r="S285" s="2">
        <f>[16]testrun_supertrend29ex5_5!H26</f>
        <v>-1433.5498</v>
      </c>
      <c r="T285" s="2">
        <f>[16]testrun_supertrend29ex5_5!I26</f>
        <v>-2221.7510000000002</v>
      </c>
    </row>
    <row r="286" spans="1:20" x14ac:dyDescent="0.3">
      <c r="A286" t="s">
        <v>42</v>
      </c>
      <c r="B286" s="1" t="s">
        <v>2</v>
      </c>
      <c r="C286" t="s">
        <v>7</v>
      </c>
      <c r="D286" s="2">
        <f t="shared" si="6"/>
        <v>5478.3017</v>
      </c>
      <c r="G286" s="11">
        <f>100*D286/D284</f>
        <v>27.167780469445102</v>
      </c>
      <c r="H286" s="12"/>
      <c r="I286" s="12"/>
      <c r="J286" s="12"/>
      <c r="K286" s="12"/>
      <c r="L286" s="2">
        <f>[16]testrun_supertrend29ex5_5!A27</f>
        <v>34.449219999999997</v>
      </c>
      <c r="M286" s="2">
        <f>[16]testrun_supertrend29ex5_5!B27</f>
        <v>667.99950000000001</v>
      </c>
      <c r="N286" s="2">
        <f>[16]testrun_supertrend29ex5_5!C27</f>
        <v>1454.8994</v>
      </c>
      <c r="O286" s="2">
        <f>[16]testrun_supertrend29ex5_5!D27</f>
        <v>782</v>
      </c>
      <c r="P286" s="2">
        <f>[16]testrun_supertrend29ex5_5!E27</f>
        <v>413.75243999999998</v>
      </c>
      <c r="Q286" s="2">
        <f>[16]testrun_supertrend29ex5_5!F27</f>
        <v>-1122</v>
      </c>
      <c r="R286" s="2">
        <f>[16]testrun_supertrend29ex5_5!G27</f>
        <v>966.35350000000005</v>
      </c>
      <c r="S286" s="2">
        <f>[16]testrun_supertrend29ex5_5!H27</f>
        <v>2010.3994</v>
      </c>
      <c r="T286" s="2">
        <f>[16]testrun_supertrend29ex5_5!I27</f>
        <v>270.44824</v>
      </c>
    </row>
    <row r="287" spans="1:20" x14ac:dyDescent="0.3">
      <c r="A287" t="s">
        <v>42</v>
      </c>
      <c r="B287" s="1" t="s">
        <v>3</v>
      </c>
      <c r="C287" t="s">
        <v>5</v>
      </c>
      <c r="D287" s="2">
        <f t="shared" si="6"/>
        <v>6477.2519860000002</v>
      </c>
      <c r="E287">
        <f>COUNT(L289:U289)</f>
        <v>9</v>
      </c>
      <c r="F287" s="6">
        <f>COUNTIF(L289:U289,"&gt;0")</f>
        <v>4</v>
      </c>
      <c r="G287" s="11">
        <f>100 *F287/E287</f>
        <v>44.444444444444443</v>
      </c>
      <c r="H287" s="12"/>
      <c r="I287" s="12"/>
      <c r="J287" s="12"/>
      <c r="K287" s="12"/>
      <c r="L287" s="2">
        <f>[16]testrun_supertrend29ex5_5!A31</f>
        <v>0</v>
      </c>
      <c r="M287" s="2">
        <f>[16]testrun_supertrend29ex5_5!B31</f>
        <v>71.899900000000002</v>
      </c>
      <c r="N287" s="2">
        <f>[16]testrun_supertrend29ex5_5!C31</f>
        <v>499.25</v>
      </c>
      <c r="O287" s="2">
        <f>[16]testrun_supertrend29ex5_5!D31</f>
        <v>1835</v>
      </c>
      <c r="P287" s="2">
        <f>[16]testrun_supertrend29ex5_5!E31</f>
        <v>0</v>
      </c>
      <c r="Q287" s="2">
        <f>[16]testrun_supertrend29ex5_5!F31</f>
        <v>875.50049999999999</v>
      </c>
      <c r="R287" s="2">
        <f>[16]testrun_supertrend29ex5_5!G31</f>
        <v>49.850586</v>
      </c>
      <c r="S287" s="2">
        <f>[16]testrun_supertrend29ex5_5!H31</f>
        <v>2608.0508</v>
      </c>
      <c r="T287" s="2">
        <f>[16]testrun_supertrend29ex5_5!I31</f>
        <v>537.7002</v>
      </c>
    </row>
    <row r="288" spans="1:20" x14ac:dyDescent="0.3">
      <c r="A288" t="s">
        <v>42</v>
      </c>
      <c r="B288" s="1" t="s">
        <v>3</v>
      </c>
      <c r="C288" t="s">
        <v>6</v>
      </c>
      <c r="D288" s="2">
        <f t="shared" si="6"/>
        <v>-6689.6996999999992</v>
      </c>
      <c r="F288" s="6"/>
      <c r="G288" s="12"/>
      <c r="H288" s="12"/>
      <c r="I288" s="12"/>
      <c r="J288" s="12"/>
      <c r="K288" s="12"/>
      <c r="L288" s="2">
        <f>[16]testrun_supertrend29ex5_5!A32</f>
        <v>-1297.7494999999999</v>
      </c>
      <c r="M288" s="2">
        <f>[16]testrun_supertrend29ex5_5!B32</f>
        <v>-256.00049999999999</v>
      </c>
      <c r="N288" s="2">
        <f>[16]testrun_supertrend29ex5_5!C32</f>
        <v>-611.09960000000001</v>
      </c>
      <c r="O288" s="2">
        <f>[16]testrun_supertrend29ex5_5!D32</f>
        <v>-819.8999</v>
      </c>
      <c r="P288" s="2">
        <f>[16]testrun_supertrend29ex5_5!E32</f>
        <v>-1752.0498</v>
      </c>
      <c r="Q288" s="2">
        <f>[16]testrun_supertrend29ex5_5!F32</f>
        <v>0</v>
      </c>
      <c r="R288" s="2">
        <f>[16]testrun_supertrend29ex5_5!G32</f>
        <v>0</v>
      </c>
      <c r="S288" s="2">
        <f>[16]testrun_supertrend29ex5_5!H32</f>
        <v>-194</v>
      </c>
      <c r="T288" s="2">
        <f>[16]testrun_supertrend29ex5_5!I32</f>
        <v>-1758.9004</v>
      </c>
    </row>
    <row r="289" spans="1:20" x14ac:dyDescent="0.3">
      <c r="A289" t="s">
        <v>42</v>
      </c>
      <c r="B289" s="1" t="s">
        <v>3</v>
      </c>
      <c r="C289" t="s">
        <v>7</v>
      </c>
      <c r="D289" s="2">
        <f t="shared" si="6"/>
        <v>-212.44771399999968</v>
      </c>
      <c r="G289" s="11">
        <f>100*D289/D287</f>
        <v>-3.2799050347151288</v>
      </c>
      <c r="H289" s="12"/>
      <c r="I289" s="12"/>
      <c r="J289" s="12"/>
      <c r="K289" s="12"/>
      <c r="L289" s="2">
        <f>[16]testrun_supertrend29ex5_5!A33</f>
        <v>-1297.7494999999999</v>
      </c>
      <c r="M289" s="2">
        <f>[16]testrun_supertrend29ex5_5!B33</f>
        <v>-184.10059000000001</v>
      </c>
      <c r="N289" s="2">
        <f>[16]testrun_supertrend29ex5_5!C33</f>
        <v>-111.84961</v>
      </c>
      <c r="O289" s="2">
        <f>[16]testrun_supertrend29ex5_5!D33</f>
        <v>1015.1001</v>
      </c>
      <c r="P289" s="2">
        <f>[16]testrun_supertrend29ex5_5!E33</f>
        <v>-1752.0498</v>
      </c>
      <c r="Q289" s="2">
        <f>[16]testrun_supertrend29ex5_5!F33</f>
        <v>875.50049999999999</v>
      </c>
      <c r="R289" s="2">
        <f>[16]testrun_supertrend29ex5_5!G33</f>
        <v>49.850586</v>
      </c>
      <c r="S289" s="2">
        <f>[16]testrun_supertrend29ex5_5!H33</f>
        <v>2414.0508</v>
      </c>
      <c r="T289" s="2">
        <f>[16]testrun_supertrend29ex5_5!I33</f>
        <v>-1221.2002</v>
      </c>
    </row>
    <row r="290" spans="1:20" x14ac:dyDescent="0.3">
      <c r="A290" t="s">
        <v>44</v>
      </c>
      <c r="B290" t="s">
        <v>36</v>
      </c>
      <c r="C290" t="s">
        <v>5</v>
      </c>
      <c r="D290" s="2">
        <f t="shared" ref="D290:D307" si="7">SUM(L290:U290)</f>
        <v>109090.71</v>
      </c>
      <c r="E290">
        <f>COUNT(L292:U292)</f>
        <v>9</v>
      </c>
      <c r="F290" s="6">
        <f>COUNTIF(L292:U292,"&gt;0")</f>
        <v>9</v>
      </c>
      <c r="G290" s="11">
        <f>100 *F290/E290</f>
        <v>100</v>
      </c>
      <c r="H290" s="12">
        <f>SUM(E290:E307)</f>
        <v>54</v>
      </c>
      <c r="I290" s="12">
        <f>SUM(F290:F307)</f>
        <v>44</v>
      </c>
      <c r="J290" s="12"/>
      <c r="K290" s="13">
        <f>100 *I290/H290</f>
        <v>81.481481481481481</v>
      </c>
      <c r="L290" s="2">
        <f>[19]testrun_supertrend35ex5_25!A1</f>
        <v>10944.451999999999</v>
      </c>
      <c r="M290" s="2">
        <f>[19]testrun_supertrend35ex5_25!B1</f>
        <v>9407.7479999999996</v>
      </c>
      <c r="N290" s="2">
        <f>[19]testrun_supertrend35ex5_25!C1</f>
        <v>10822.700999999999</v>
      </c>
      <c r="O290" s="2">
        <f>[19]testrun_supertrend35ex5_25!D1</f>
        <v>10938.449000000001</v>
      </c>
      <c r="P290" s="2">
        <f>[19]testrun_supertrend35ex5_25!E1</f>
        <v>14939.255999999999</v>
      </c>
      <c r="Q290" s="2">
        <f>[19]testrun_supertrend35ex5_25!F1</f>
        <v>11035.55</v>
      </c>
      <c r="R290" s="2">
        <f>[19]testrun_supertrend35ex5_25!G1</f>
        <v>9934.7070000000003</v>
      </c>
      <c r="S290" s="2">
        <f>[19]testrun_supertrend35ex5_25!H1</f>
        <v>14910.449000000001</v>
      </c>
      <c r="T290" s="2">
        <f>[19]testrun_supertrend35ex5_25!I1</f>
        <v>16157.397999999999</v>
      </c>
    </row>
    <row r="291" spans="1:20" x14ac:dyDescent="0.3">
      <c r="A291" t="s">
        <v>44</v>
      </c>
      <c r="B291" t="s">
        <v>36</v>
      </c>
      <c r="C291" t="s">
        <v>6</v>
      </c>
      <c r="D291" s="2">
        <f t="shared" si="7"/>
        <v>-86099.294599999979</v>
      </c>
      <c r="F291" s="6"/>
      <c r="G291" s="12"/>
      <c r="H291" s="12"/>
      <c r="I291" s="12"/>
      <c r="J291" s="12"/>
      <c r="K291" s="12"/>
      <c r="L291" s="2">
        <f>[19]testrun_supertrend35ex5_25!A2</f>
        <v>-7486.9989999999998</v>
      </c>
      <c r="M291" s="2">
        <f>[19]testrun_supertrend35ex5_25!B2</f>
        <v>-7628.1962999999996</v>
      </c>
      <c r="N291" s="2">
        <f>[19]testrun_supertrend35ex5_25!C2</f>
        <v>-9381.8040000000001</v>
      </c>
      <c r="O291" s="2">
        <f>[19]testrun_supertrend35ex5_25!D2</f>
        <v>-8015.0510000000004</v>
      </c>
      <c r="P291" s="2">
        <f>[19]testrun_supertrend35ex5_25!E2</f>
        <v>-9197.0509999999995</v>
      </c>
      <c r="Q291" s="2">
        <f>[19]testrun_supertrend35ex5_25!F2</f>
        <v>-10069.806</v>
      </c>
      <c r="R291" s="2">
        <f>[19]testrun_supertrend35ex5_25!G2</f>
        <v>-8019.4883</v>
      </c>
      <c r="S291" s="2">
        <f>[19]testrun_supertrend35ex5_25!H2</f>
        <v>-10738.255999999999</v>
      </c>
      <c r="T291" s="2">
        <f>[19]testrun_supertrend35ex5_25!I2</f>
        <v>-15562.643</v>
      </c>
    </row>
    <row r="292" spans="1:20" x14ac:dyDescent="0.3">
      <c r="A292" t="s">
        <v>44</v>
      </c>
      <c r="B292" t="s">
        <v>36</v>
      </c>
      <c r="C292" t="s">
        <v>7</v>
      </c>
      <c r="D292" s="2">
        <f t="shared" si="7"/>
        <v>22991.418000000001</v>
      </c>
      <c r="G292" s="11">
        <f>100*D292/D290</f>
        <v>21.075504962796558</v>
      </c>
      <c r="H292" s="12"/>
      <c r="I292" s="12"/>
      <c r="J292" s="12"/>
      <c r="K292" s="12"/>
      <c r="L292" s="2">
        <f>[19]testrun_supertrend35ex5_25!A3</f>
        <v>3457.4531000000002</v>
      </c>
      <c r="M292" s="2">
        <f>[19]testrun_supertrend35ex5_25!B3</f>
        <v>1779.5518</v>
      </c>
      <c r="N292" s="2">
        <f>[19]testrun_supertrend35ex5_25!C3</f>
        <v>1440.8975</v>
      </c>
      <c r="O292" s="2">
        <f>[19]testrun_supertrend35ex5_25!D3</f>
        <v>2923.3984</v>
      </c>
      <c r="P292" s="2">
        <f>[19]testrun_supertrend35ex5_25!E3</f>
        <v>5742.2049999999999</v>
      </c>
      <c r="Q292" s="2">
        <f>[19]testrun_supertrend35ex5_25!F3</f>
        <v>965.74414000000002</v>
      </c>
      <c r="R292" s="2">
        <f>[19]testrun_supertrend35ex5_25!G3</f>
        <v>1915.2188000000001</v>
      </c>
      <c r="S292" s="2">
        <f>[19]testrun_supertrend35ex5_25!H3</f>
        <v>4172.1934000000001</v>
      </c>
      <c r="T292" s="2">
        <f>[19]testrun_supertrend35ex5_25!I3</f>
        <v>594.75585999999998</v>
      </c>
    </row>
    <row r="293" spans="1:20" x14ac:dyDescent="0.3">
      <c r="A293" t="s">
        <v>44</v>
      </c>
      <c r="B293" s="1" t="s">
        <v>0</v>
      </c>
      <c r="C293" t="s">
        <v>5</v>
      </c>
      <c r="D293" s="2">
        <f t="shared" si="7"/>
        <v>62428.544600000001</v>
      </c>
      <c r="E293">
        <f>COUNT(L295:U295)</f>
        <v>9</v>
      </c>
      <c r="F293" s="6">
        <f>COUNTIF(L295:U295,"&gt;0")</f>
        <v>8</v>
      </c>
      <c r="G293" s="11">
        <f>100 *F293/E293</f>
        <v>88.888888888888886</v>
      </c>
      <c r="H293" s="12"/>
      <c r="I293" s="12"/>
      <c r="J293" s="13">
        <f>SUM(D290,D293,D296,D299,D302,D305)</f>
        <v>262178.09369000001</v>
      </c>
      <c r="K293" s="11"/>
      <c r="L293" s="2">
        <f>[19]testrun_supertrend35ex5_25!A7</f>
        <v>5168.5010000000002</v>
      </c>
      <c r="M293" s="2">
        <f>[19]testrun_supertrend35ex5_25!B7</f>
        <v>5098.5010000000002</v>
      </c>
      <c r="N293" s="2">
        <f>[19]testrun_supertrend35ex5_25!C7</f>
        <v>8804.35</v>
      </c>
      <c r="O293" s="2">
        <f>[19]testrun_supertrend35ex5_25!D7</f>
        <v>7248.1016</v>
      </c>
      <c r="P293" s="2">
        <f>[19]testrun_supertrend35ex5_25!E7</f>
        <v>6420.8495999999996</v>
      </c>
      <c r="Q293" s="2">
        <f>[19]testrun_supertrend35ex5_25!F7</f>
        <v>8464.3960000000006</v>
      </c>
      <c r="R293" s="2">
        <f>[19]testrun_supertrend35ex5_25!G7</f>
        <v>5683.4960000000001</v>
      </c>
      <c r="S293" s="2">
        <f>[19]testrun_supertrend35ex5_25!H7</f>
        <v>7817.451</v>
      </c>
      <c r="T293" s="2">
        <f>[19]testrun_supertrend35ex5_25!I7</f>
        <v>7722.8984</v>
      </c>
    </row>
    <row r="294" spans="1:20" x14ac:dyDescent="0.3">
      <c r="A294" t="s">
        <v>44</v>
      </c>
      <c r="B294" s="1" t="s">
        <v>0</v>
      </c>
      <c r="C294" t="s">
        <v>6</v>
      </c>
      <c r="D294" s="2">
        <f t="shared" si="7"/>
        <v>-49509.101600000002</v>
      </c>
      <c r="F294" s="6"/>
      <c r="G294" s="12"/>
      <c r="H294" s="12"/>
      <c r="I294" s="12"/>
      <c r="J294" s="13">
        <f>SUM(D291,D294,D297,D300,D303,D306)</f>
        <v>-199042.89362000002</v>
      </c>
      <c r="K294" s="12"/>
      <c r="L294" s="2">
        <f>[19]testrun_supertrend35ex5_25!A8</f>
        <v>-5334.9970000000003</v>
      </c>
      <c r="M294" s="2">
        <f>[19]testrun_supertrend35ex5_25!B8</f>
        <v>-5074.1005999999998</v>
      </c>
      <c r="N294" s="2">
        <f>[19]testrun_supertrend35ex5_25!C8</f>
        <v>-4745.3984</v>
      </c>
      <c r="O294" s="2">
        <f>[19]testrun_supertrend35ex5_25!D8</f>
        <v>-5275.701</v>
      </c>
      <c r="P294" s="2">
        <f>[19]testrun_supertrend35ex5_25!E8</f>
        <v>-4658.2539999999999</v>
      </c>
      <c r="Q294" s="2">
        <f>[19]testrun_supertrend35ex5_25!F8</f>
        <v>-5057.1562000000004</v>
      </c>
      <c r="R294" s="2">
        <f>[19]testrun_supertrend35ex5_25!G8</f>
        <v>-4729.5060000000003</v>
      </c>
      <c r="S294" s="2">
        <f>[19]testrun_supertrend35ex5_25!H8</f>
        <v>-7112.34</v>
      </c>
      <c r="T294" s="2">
        <f>[19]testrun_supertrend35ex5_25!I8</f>
        <v>-7521.6484</v>
      </c>
    </row>
    <row r="295" spans="1:20" x14ac:dyDescent="0.3">
      <c r="A295" t="s">
        <v>44</v>
      </c>
      <c r="B295" s="1" t="s">
        <v>0</v>
      </c>
      <c r="C295" t="s">
        <v>7</v>
      </c>
      <c r="D295" s="2">
        <f t="shared" si="7"/>
        <v>12919.44332</v>
      </c>
      <c r="G295" s="11">
        <f>100*D295/D293</f>
        <v>20.694769360360837</v>
      </c>
      <c r="H295" s="12"/>
      <c r="I295" s="12"/>
      <c r="J295" s="13">
        <f>SUM(D292,D295,D298,D301,D304,D307)</f>
        <v>63135.202663000004</v>
      </c>
      <c r="K295" s="11">
        <f>100*J295/J293</f>
        <v>24.081036586394291</v>
      </c>
      <c r="L295" s="2">
        <f>[19]testrun_supertrend35ex5_25!A9</f>
        <v>-166.49610000000001</v>
      </c>
      <c r="M295" s="2">
        <f>[19]testrun_supertrend35ex5_25!B9</f>
        <v>24.400390000000002</v>
      </c>
      <c r="N295" s="2">
        <f>[19]testrun_supertrend35ex5_25!C9</f>
        <v>4058.9512</v>
      </c>
      <c r="O295" s="2">
        <f>[19]testrun_supertrend35ex5_25!D9</f>
        <v>1972.4004</v>
      </c>
      <c r="P295" s="2">
        <f>[19]testrun_supertrend35ex5_25!E9</f>
        <v>1762.5957000000001</v>
      </c>
      <c r="Q295" s="2">
        <f>[19]testrun_supertrend35ex5_25!F9</f>
        <v>3407.2402000000002</v>
      </c>
      <c r="R295" s="2">
        <f>[19]testrun_supertrend35ex5_25!G9</f>
        <v>953.99023</v>
      </c>
      <c r="S295" s="2">
        <f>[19]testrun_supertrend35ex5_25!H9</f>
        <v>705.11130000000003</v>
      </c>
      <c r="T295" s="2">
        <f>[19]testrun_supertrend35ex5_25!I9</f>
        <v>201.25</v>
      </c>
    </row>
    <row r="296" spans="1:20" x14ac:dyDescent="0.3">
      <c r="A296" t="s">
        <v>44</v>
      </c>
      <c r="B296" s="1" t="s">
        <v>1</v>
      </c>
      <c r="C296" t="s">
        <v>5</v>
      </c>
      <c r="D296" s="2">
        <f t="shared" si="7"/>
        <v>24526.201789999999</v>
      </c>
      <c r="E296">
        <f>COUNT(L298:U298)</f>
        <v>9</v>
      </c>
      <c r="F296" s="6">
        <f>COUNTIF(L298:U298,"&gt;0")</f>
        <v>7</v>
      </c>
      <c r="G296" s="11">
        <f>100 *F296/E296</f>
        <v>77.777777777777771</v>
      </c>
      <c r="H296" s="12"/>
      <c r="I296" s="12"/>
      <c r="J296" s="12"/>
      <c r="K296" s="11"/>
      <c r="L296" s="2">
        <f>[19]testrun_supertrend35ex5_25!A13</f>
        <v>0</v>
      </c>
      <c r="M296" s="2">
        <f>[19]testrun_supertrend35ex5_25!B13</f>
        <v>1397.5488</v>
      </c>
      <c r="N296" s="2">
        <f>[19]testrun_supertrend35ex5_25!C13</f>
        <v>2705.5</v>
      </c>
      <c r="O296" s="2">
        <f>[19]testrun_supertrend35ex5_25!D13</f>
        <v>91.400390000000002</v>
      </c>
      <c r="P296" s="2">
        <f>[19]testrun_supertrend35ex5_25!E13</f>
        <v>7530.0010000000002</v>
      </c>
      <c r="Q296" s="2">
        <f>[19]testrun_supertrend35ex5_25!F13</f>
        <v>4936.701</v>
      </c>
      <c r="R296" s="2">
        <f>[19]testrun_supertrend35ex5_25!G13</f>
        <v>4339.701</v>
      </c>
      <c r="S296" s="2">
        <f>[19]testrun_supertrend35ex5_25!H13</f>
        <v>1256.2012</v>
      </c>
      <c r="T296" s="2">
        <f>[19]testrun_supertrend35ex5_25!I13</f>
        <v>2269.1484</v>
      </c>
    </row>
    <row r="297" spans="1:20" x14ac:dyDescent="0.3">
      <c r="A297" t="s">
        <v>44</v>
      </c>
      <c r="B297" s="1" t="s">
        <v>1</v>
      </c>
      <c r="C297" t="s">
        <v>6</v>
      </c>
      <c r="D297" s="2">
        <f t="shared" si="7"/>
        <v>-10236.696220000002</v>
      </c>
      <c r="F297" s="6"/>
      <c r="G297" s="12"/>
      <c r="H297" s="12"/>
      <c r="I297" s="12"/>
      <c r="J297" s="12"/>
      <c r="K297" s="12"/>
      <c r="L297" s="2">
        <f>[19]testrun_supertrend35ex5_25!A14</f>
        <v>-897.80079999999998</v>
      </c>
      <c r="M297" s="2">
        <f>[19]testrun_supertrend35ex5_25!B14</f>
        <v>-690.65039999999999</v>
      </c>
      <c r="N297" s="2">
        <f>[19]testrun_supertrend35ex5_25!C14</f>
        <v>-910.74900000000002</v>
      </c>
      <c r="O297" s="2">
        <f>[19]testrun_supertrend35ex5_25!D14</f>
        <v>-685.59960000000001</v>
      </c>
      <c r="P297" s="2">
        <f>[19]testrun_supertrend35ex5_25!E14</f>
        <v>-2805.0488</v>
      </c>
      <c r="Q297" s="2">
        <f>[19]testrun_supertrend35ex5_25!F14</f>
        <v>0</v>
      </c>
      <c r="R297" s="2">
        <f>[19]testrun_supertrend35ex5_25!G14</f>
        <v>-2196.4492</v>
      </c>
      <c r="S297" s="2">
        <f>[19]testrun_supertrend35ex5_25!H14</f>
        <v>-269.19922000000003</v>
      </c>
      <c r="T297" s="2">
        <f>[19]testrun_supertrend35ex5_25!I14</f>
        <v>-1781.1992</v>
      </c>
    </row>
    <row r="298" spans="1:20" x14ac:dyDescent="0.3">
      <c r="A298" t="s">
        <v>44</v>
      </c>
      <c r="B298" s="1" t="s">
        <v>1</v>
      </c>
      <c r="C298" t="s">
        <v>7</v>
      </c>
      <c r="D298" s="2">
        <f t="shared" si="7"/>
        <v>14289.50561</v>
      </c>
      <c r="G298" s="11">
        <f>100*D298/D296</f>
        <v>58.26220355010787</v>
      </c>
      <c r="H298" s="12"/>
      <c r="I298" s="12"/>
      <c r="J298" s="12"/>
      <c r="K298" s="12"/>
      <c r="L298" s="2">
        <f>[19]testrun_supertrend35ex5_25!A15</f>
        <v>-897.80079999999998</v>
      </c>
      <c r="M298" s="2">
        <f>[19]testrun_supertrend35ex5_25!B15</f>
        <v>706.89844000000005</v>
      </c>
      <c r="N298" s="2">
        <f>[19]testrun_supertrend35ex5_25!C15</f>
        <v>1794.751</v>
      </c>
      <c r="O298" s="2">
        <f>[19]testrun_supertrend35ex5_25!D15</f>
        <v>-594.19920000000002</v>
      </c>
      <c r="P298" s="2">
        <f>[19]testrun_supertrend35ex5_25!E15</f>
        <v>4724.9520000000002</v>
      </c>
      <c r="Q298" s="2">
        <f>[19]testrun_supertrend35ex5_25!F15</f>
        <v>4936.701</v>
      </c>
      <c r="R298" s="2">
        <f>[19]testrun_supertrend35ex5_25!G15</f>
        <v>2143.252</v>
      </c>
      <c r="S298" s="2">
        <f>[19]testrun_supertrend35ex5_25!H15</f>
        <v>987.00194999999997</v>
      </c>
      <c r="T298" s="2">
        <f>[19]testrun_supertrend35ex5_25!I15</f>
        <v>487.94922000000003</v>
      </c>
    </row>
    <row r="299" spans="1:20" x14ac:dyDescent="0.3">
      <c r="A299" t="s">
        <v>44</v>
      </c>
      <c r="B299" s="1" t="s">
        <v>37</v>
      </c>
      <c r="C299" t="s">
        <v>5</v>
      </c>
      <c r="D299" s="2">
        <f t="shared" si="7"/>
        <v>38762.340000000004</v>
      </c>
      <c r="E299">
        <f>COUNT(L301:U301)</f>
        <v>9</v>
      </c>
      <c r="F299" s="6">
        <f>COUNTIF(L301:U301,"&gt;0")</f>
        <v>9</v>
      </c>
      <c r="G299" s="11">
        <f>100 *F299/E299</f>
        <v>100</v>
      </c>
      <c r="H299" s="12"/>
      <c r="I299" s="12"/>
      <c r="J299" s="12"/>
      <c r="K299" s="12"/>
      <c r="L299" s="2">
        <f>[19]testrun_supertrend35ex5_25!A19</f>
        <v>4089.7979</v>
      </c>
      <c r="M299" s="2">
        <f>[19]testrun_supertrend35ex5_25!B19</f>
        <v>3068.8476999999998</v>
      </c>
      <c r="N299" s="2">
        <f>[19]testrun_supertrend35ex5_25!C19</f>
        <v>3523.2997999999998</v>
      </c>
      <c r="O299" s="2">
        <f>[19]testrun_supertrend35ex5_25!D19</f>
        <v>3997.9004</v>
      </c>
      <c r="P299" s="2">
        <f>[19]testrun_supertrend35ex5_25!E19</f>
        <v>5650.7494999999999</v>
      </c>
      <c r="Q299" s="2">
        <f>[19]testrun_supertrend35ex5_25!F19</f>
        <v>3985.9994999999999</v>
      </c>
      <c r="R299" s="2">
        <f>[19]testrun_supertrend35ex5_25!G19</f>
        <v>3817.0967000000001</v>
      </c>
      <c r="S299" s="2">
        <f>[19]testrun_supertrend35ex5_25!H19</f>
        <v>5603.7510000000002</v>
      </c>
      <c r="T299" s="2">
        <f>[19]testrun_supertrend35ex5_25!I19</f>
        <v>5024.8975</v>
      </c>
    </row>
    <row r="300" spans="1:20" x14ac:dyDescent="0.3">
      <c r="A300" t="s">
        <v>44</v>
      </c>
      <c r="B300" s="1" t="s">
        <v>37</v>
      </c>
      <c r="C300" t="s">
        <v>6</v>
      </c>
      <c r="D300" s="2">
        <f t="shared" si="7"/>
        <v>-27600.2978</v>
      </c>
      <c r="F300" s="6"/>
      <c r="G300" s="12"/>
      <c r="H300" s="12"/>
      <c r="I300" s="12"/>
      <c r="J300" s="12"/>
      <c r="K300" s="12"/>
      <c r="L300" s="2">
        <f>[19]testrun_supertrend35ex5_25!A20</f>
        <v>-2343.0010000000002</v>
      </c>
      <c r="M300" s="2">
        <f>[19]testrun_supertrend35ex5_25!B20</f>
        <v>-2284.2012</v>
      </c>
      <c r="N300" s="2">
        <f>[19]testrun_supertrend35ex5_25!C20</f>
        <v>-3108.0497999999998</v>
      </c>
      <c r="O300" s="2">
        <f>[19]testrun_supertrend35ex5_25!D20</f>
        <v>-1764.2021</v>
      </c>
      <c r="P300" s="2">
        <f>[19]testrun_supertrend35ex5_25!E20</f>
        <v>-3440.5479</v>
      </c>
      <c r="Q300" s="2">
        <f>[19]testrun_supertrend35ex5_25!F20</f>
        <v>-3367.0508</v>
      </c>
      <c r="R300" s="2">
        <f>[19]testrun_supertrend35ex5_25!G20</f>
        <v>-2639.1523000000002</v>
      </c>
      <c r="S300" s="2">
        <f>[19]testrun_supertrend35ex5_25!H20</f>
        <v>-3795.4481999999998</v>
      </c>
      <c r="T300" s="2">
        <f>[19]testrun_supertrend35ex5_25!I20</f>
        <v>-4858.6445000000003</v>
      </c>
    </row>
    <row r="301" spans="1:20" x14ac:dyDescent="0.3">
      <c r="A301" t="s">
        <v>44</v>
      </c>
      <c r="B301" s="1" t="s">
        <v>37</v>
      </c>
      <c r="C301" t="s">
        <v>7</v>
      </c>
      <c r="D301" s="2">
        <f t="shared" si="7"/>
        <v>11162.041930000001</v>
      </c>
      <c r="G301" s="11">
        <f>100*D301/D299</f>
        <v>28.796099332496443</v>
      </c>
      <c r="H301" s="12"/>
      <c r="I301" s="12"/>
      <c r="J301" s="12"/>
      <c r="K301" s="12"/>
      <c r="L301" s="2">
        <f>[19]testrun_supertrend35ex5_25!A21</f>
        <v>1746.7969000000001</v>
      </c>
      <c r="M301" s="2">
        <f>[19]testrun_supertrend35ex5_25!B21</f>
        <v>784.64649999999995</v>
      </c>
      <c r="N301" s="2">
        <f>[19]testrun_supertrend35ex5_25!C21</f>
        <v>415.25</v>
      </c>
      <c r="O301" s="2">
        <f>[19]testrun_supertrend35ex5_25!D21</f>
        <v>2233.6981999999998</v>
      </c>
      <c r="P301" s="2">
        <f>[19]testrun_supertrend35ex5_25!E21</f>
        <v>2210.2017000000001</v>
      </c>
      <c r="Q301" s="2">
        <f>[19]testrun_supertrend35ex5_25!F21</f>
        <v>618.94870000000003</v>
      </c>
      <c r="R301" s="2">
        <f>[19]testrun_supertrend35ex5_25!G21</f>
        <v>1177.9443000000001</v>
      </c>
      <c r="S301" s="2">
        <f>[19]testrun_supertrend35ex5_25!H21</f>
        <v>1808.3027</v>
      </c>
      <c r="T301" s="2">
        <f>[19]testrun_supertrend35ex5_25!I21</f>
        <v>166.25292999999999</v>
      </c>
    </row>
    <row r="302" spans="1:20" x14ac:dyDescent="0.3">
      <c r="A302" t="s">
        <v>44</v>
      </c>
      <c r="B302" s="1" t="s">
        <v>2</v>
      </c>
      <c r="C302" t="s">
        <v>5</v>
      </c>
      <c r="D302" s="2">
        <f t="shared" si="7"/>
        <v>21018.847600000001</v>
      </c>
      <c r="E302">
        <f>COUNT(L304:U304)</f>
        <v>9</v>
      </c>
      <c r="F302" s="6">
        <f>COUNTIF(L304:U304,"&gt;0")</f>
        <v>7</v>
      </c>
      <c r="G302" s="11">
        <f>100 *F302/E302</f>
        <v>77.777777777777771</v>
      </c>
      <c r="H302" s="12"/>
      <c r="I302" s="12"/>
      <c r="J302" s="12"/>
      <c r="K302" s="12"/>
      <c r="L302" s="2">
        <f>[19]testrun_supertrend35ex5_25!A25</f>
        <v>1972.7505000000001</v>
      </c>
      <c r="M302" s="2">
        <f>[19]testrun_supertrend35ex5_25!B25</f>
        <v>1857.5996</v>
      </c>
      <c r="N302" s="2">
        <f>[19]testrun_supertrend35ex5_25!C25</f>
        <v>2369.7494999999999</v>
      </c>
      <c r="O302" s="2">
        <f>[19]testrun_supertrend35ex5_25!D25</f>
        <v>2284.2993000000001</v>
      </c>
      <c r="P302" s="2">
        <f>[19]testrun_supertrend35ex5_25!E25</f>
        <v>2470.6006000000002</v>
      </c>
      <c r="Q302" s="2">
        <f>[19]testrun_supertrend35ex5_25!F25</f>
        <v>1841.9496999999999</v>
      </c>
      <c r="R302" s="2">
        <f>[19]testrun_supertrend35ex5_25!G25</f>
        <v>2067.8008</v>
      </c>
      <c r="S302" s="2">
        <f>[19]testrun_supertrend35ex5_25!H25</f>
        <v>3508.4492</v>
      </c>
      <c r="T302" s="2">
        <f>[19]testrun_supertrend35ex5_25!I25</f>
        <v>2645.6484</v>
      </c>
    </row>
    <row r="303" spans="1:20" x14ac:dyDescent="0.3">
      <c r="A303" t="s">
        <v>44</v>
      </c>
      <c r="B303" s="1" t="s">
        <v>2</v>
      </c>
      <c r="C303" t="s">
        <v>6</v>
      </c>
      <c r="D303" s="2">
        <f t="shared" si="7"/>
        <v>-16808.001899999999</v>
      </c>
      <c r="F303" s="6"/>
      <c r="G303" s="12"/>
      <c r="H303" s="12"/>
      <c r="I303" s="12"/>
      <c r="J303" s="12"/>
      <c r="K303" s="12"/>
      <c r="L303" s="2">
        <f>[19]testrun_supertrend35ex5_25!A26</f>
        <v>-1777.5513000000001</v>
      </c>
      <c r="M303" s="2">
        <f>[19]testrun_supertrend35ex5_25!B26</f>
        <v>-1460.3998999999999</v>
      </c>
      <c r="N303" s="2">
        <f>[19]testrun_supertrend35ex5_25!C26</f>
        <v>-1319.1498999999999</v>
      </c>
      <c r="O303" s="2">
        <f>[19]testrun_supertrend35ex5_25!D26</f>
        <v>-1310.9994999999999</v>
      </c>
      <c r="P303" s="2">
        <f>[19]testrun_supertrend35ex5_25!E26</f>
        <v>-2320.35</v>
      </c>
      <c r="Q303" s="2">
        <f>[19]testrun_supertrend35ex5_25!F26</f>
        <v>-3362.9517000000001</v>
      </c>
      <c r="R303" s="2">
        <f>[19]testrun_supertrend35ex5_25!G26</f>
        <v>-1301.4492</v>
      </c>
      <c r="S303" s="2">
        <f>[19]testrun_supertrend35ex5_25!H26</f>
        <v>-1305.3506</v>
      </c>
      <c r="T303" s="2">
        <f>[19]testrun_supertrend35ex5_25!I26</f>
        <v>-2649.7997999999998</v>
      </c>
    </row>
    <row r="304" spans="1:20" x14ac:dyDescent="0.3">
      <c r="A304" t="s">
        <v>44</v>
      </c>
      <c r="B304" s="1" t="s">
        <v>2</v>
      </c>
      <c r="C304" t="s">
        <v>7</v>
      </c>
      <c r="D304" s="2">
        <f t="shared" si="7"/>
        <v>4210.8456029999998</v>
      </c>
      <c r="G304" s="11">
        <f>100*D304/D302</f>
        <v>20.03366541845995</v>
      </c>
      <c r="H304" s="12"/>
      <c r="I304" s="12"/>
      <c r="J304" s="12"/>
      <c r="K304" s="12"/>
      <c r="L304" s="2">
        <f>[19]testrun_supertrend35ex5_25!A27</f>
        <v>195.19922</v>
      </c>
      <c r="M304" s="2">
        <f>[19]testrun_supertrend35ex5_25!B27</f>
        <v>397.19970000000001</v>
      </c>
      <c r="N304" s="2">
        <f>[19]testrun_supertrend35ex5_25!C27</f>
        <v>1050.5996</v>
      </c>
      <c r="O304" s="2">
        <f>[19]testrun_supertrend35ex5_25!D27</f>
        <v>973.2998</v>
      </c>
      <c r="P304" s="2">
        <f>[19]testrun_supertrend35ex5_25!E27</f>
        <v>150.25049000000001</v>
      </c>
      <c r="Q304" s="2">
        <f>[19]testrun_supertrend35ex5_25!F27</f>
        <v>-1521.002</v>
      </c>
      <c r="R304" s="2">
        <f>[19]testrun_supertrend35ex5_25!G27</f>
        <v>766.35155999999995</v>
      </c>
      <c r="S304" s="2">
        <f>[19]testrun_supertrend35ex5_25!H27</f>
        <v>2203.0985999999998</v>
      </c>
      <c r="T304" s="2">
        <f>[19]testrun_supertrend35ex5_25!I27</f>
        <v>-4.1513669999999996</v>
      </c>
    </row>
    <row r="305" spans="1:20" x14ac:dyDescent="0.3">
      <c r="A305" t="s">
        <v>44</v>
      </c>
      <c r="B305" s="1" t="s">
        <v>3</v>
      </c>
      <c r="C305" t="s">
        <v>5</v>
      </c>
      <c r="D305" s="2">
        <f t="shared" si="7"/>
        <v>6351.4496999999992</v>
      </c>
      <c r="E305">
        <f>COUNT(L307:U307)</f>
        <v>9</v>
      </c>
      <c r="F305" s="6">
        <f>COUNTIF(L307:U307,"&gt;0")</f>
        <v>4</v>
      </c>
      <c r="G305" s="11">
        <f>100 *F305/E305</f>
        <v>44.444444444444443</v>
      </c>
      <c r="H305" s="12"/>
      <c r="I305" s="12"/>
      <c r="J305" s="12"/>
      <c r="K305" s="12"/>
      <c r="L305" s="2">
        <f>[19]testrun_supertrend35ex5_25!A31</f>
        <v>0</v>
      </c>
      <c r="M305" s="2">
        <f>[19]testrun_supertrend35ex5_25!B31</f>
        <v>0</v>
      </c>
      <c r="N305" s="2">
        <f>[19]testrun_supertrend35ex5_25!C31</f>
        <v>499.25</v>
      </c>
      <c r="O305" s="2">
        <f>[19]testrun_supertrend35ex5_25!D31</f>
        <v>1847.9004</v>
      </c>
      <c r="P305" s="2">
        <f>[19]testrun_supertrend35ex5_25!E31</f>
        <v>0</v>
      </c>
      <c r="Q305" s="2">
        <f>[19]testrun_supertrend35ex5_25!F31</f>
        <v>1110.4496999999999</v>
      </c>
      <c r="R305" s="2">
        <f>[19]testrun_supertrend35ex5_25!G31</f>
        <v>1390.7998</v>
      </c>
      <c r="S305" s="2">
        <f>[19]testrun_supertrend35ex5_25!H31</f>
        <v>920.5</v>
      </c>
      <c r="T305" s="2">
        <f>[19]testrun_supertrend35ex5_25!I31</f>
        <v>582.5498</v>
      </c>
    </row>
    <row r="306" spans="1:20" x14ac:dyDescent="0.3">
      <c r="A306" t="s">
        <v>44</v>
      </c>
      <c r="B306" s="1" t="s">
        <v>3</v>
      </c>
      <c r="C306" t="s">
        <v>6</v>
      </c>
      <c r="D306" s="2">
        <f t="shared" si="7"/>
        <v>-8789.5015000000003</v>
      </c>
      <c r="F306" s="6"/>
      <c r="G306" s="12"/>
      <c r="H306" s="12"/>
      <c r="I306" s="12"/>
      <c r="J306" s="12"/>
      <c r="K306" s="12"/>
      <c r="L306" s="2">
        <f>[19]testrun_supertrend35ex5_25!A32</f>
        <v>-1961.9994999999999</v>
      </c>
      <c r="M306" s="2">
        <f>[19]testrun_supertrend35ex5_25!B32</f>
        <v>-698.75049999999999</v>
      </c>
      <c r="N306" s="2">
        <f>[19]testrun_supertrend35ex5_25!C32</f>
        <v>-1448.2012</v>
      </c>
      <c r="O306" s="2">
        <f>[19]testrun_supertrend35ex5_25!D32</f>
        <v>-819.8999</v>
      </c>
      <c r="P306" s="2">
        <f>[19]testrun_supertrend35ex5_25!E32</f>
        <v>-1612.3506</v>
      </c>
      <c r="Q306" s="2">
        <f>[19]testrun_supertrend35ex5_25!F32</f>
        <v>0</v>
      </c>
      <c r="R306" s="2">
        <f>[19]testrun_supertrend35ex5_25!G32</f>
        <v>-456.7002</v>
      </c>
      <c r="S306" s="2">
        <f>[19]testrun_supertrend35ex5_25!H32</f>
        <v>-194</v>
      </c>
      <c r="T306" s="2">
        <f>[19]testrun_supertrend35ex5_25!I32</f>
        <v>-1597.5996</v>
      </c>
    </row>
    <row r="307" spans="1:20" x14ac:dyDescent="0.3">
      <c r="A307" t="s">
        <v>44</v>
      </c>
      <c r="B307" s="1" t="s">
        <v>3</v>
      </c>
      <c r="C307" t="s">
        <v>7</v>
      </c>
      <c r="D307" s="2">
        <f t="shared" si="7"/>
        <v>-2438.0518000000002</v>
      </c>
      <c r="G307" s="11">
        <f>100*D307/D305</f>
        <v>-38.385753098225756</v>
      </c>
      <c r="H307" s="12"/>
      <c r="I307" s="12"/>
      <c r="J307" s="12"/>
      <c r="K307" s="12"/>
      <c r="L307" s="2">
        <f>[19]testrun_supertrend35ex5_25!A33</f>
        <v>-1961.9994999999999</v>
      </c>
      <c r="M307" s="2">
        <f>[19]testrun_supertrend35ex5_25!B33</f>
        <v>-698.75049999999999</v>
      </c>
      <c r="N307" s="2">
        <f>[19]testrun_supertrend35ex5_25!C33</f>
        <v>-948.95119999999997</v>
      </c>
      <c r="O307" s="2">
        <f>[19]testrun_supertrend35ex5_25!D33</f>
        <v>1028.0005000000001</v>
      </c>
      <c r="P307" s="2">
        <f>[19]testrun_supertrend35ex5_25!E33</f>
        <v>-1612.3506</v>
      </c>
      <c r="Q307" s="2">
        <f>[19]testrun_supertrend35ex5_25!F33</f>
        <v>1110.4496999999999</v>
      </c>
      <c r="R307" s="2">
        <f>[19]testrun_supertrend35ex5_25!G33</f>
        <v>934.09960000000001</v>
      </c>
      <c r="S307" s="2">
        <f>[19]testrun_supertrend35ex5_25!H33</f>
        <v>726.5</v>
      </c>
      <c r="T307" s="2">
        <f>[19]testrun_supertrend35ex5_25!I33</f>
        <v>-1015.0498</v>
      </c>
    </row>
    <row r="308" spans="1:20" x14ac:dyDescent="0.3">
      <c r="A308" t="s">
        <v>40</v>
      </c>
      <c r="B308" t="s">
        <v>36</v>
      </c>
      <c r="C308" t="s">
        <v>5</v>
      </c>
      <c r="D308" s="2">
        <f t="shared" ref="D308:D343" si="8">SUM(L308:U308)</f>
        <v>144092.14499999999</v>
      </c>
      <c r="E308">
        <f>COUNT(L310:U310)</f>
        <v>9</v>
      </c>
      <c r="F308" s="6">
        <f>COUNTIF(L310:U310,"&gt;0")</f>
        <v>9</v>
      </c>
      <c r="G308" s="11">
        <f>100 *F308/E308</f>
        <v>100</v>
      </c>
      <c r="H308" s="12">
        <f>SUM(E308:E325)</f>
        <v>54</v>
      </c>
      <c r="I308" s="12">
        <f>SUM(F308:F325)</f>
        <v>45</v>
      </c>
      <c r="J308" s="12"/>
      <c r="K308" s="13">
        <f>100 *I308/H308</f>
        <v>83.333333333333329</v>
      </c>
      <c r="L308" s="2">
        <f>[17]testrun_supertrend10ex3_trail_S!A1</f>
        <v>13940.476000000001</v>
      </c>
      <c r="M308" s="2">
        <f>[17]testrun_supertrend10ex3_trail_S!B1</f>
        <v>12120.867</v>
      </c>
      <c r="N308" s="2">
        <f>[17]testrun_supertrend10ex3_trail_S!C1</f>
        <v>16871.824000000001</v>
      </c>
      <c r="O308" s="2">
        <f>[17]testrun_supertrend10ex3_trail_S!D1</f>
        <v>14953.258</v>
      </c>
      <c r="P308" s="2">
        <f>[17]testrun_supertrend10ex3_trail_S!E1</f>
        <v>18777.511999999999</v>
      </c>
      <c r="Q308" s="2">
        <f>[17]testrun_supertrend10ex3_trail_S!F1</f>
        <v>16165.548000000001</v>
      </c>
      <c r="R308" s="2">
        <f>[17]testrun_supertrend10ex3_trail_S!G1</f>
        <v>13123.787</v>
      </c>
      <c r="S308" s="2">
        <f>[17]testrun_supertrend10ex3_trail_S!H1</f>
        <v>15132.963</v>
      </c>
      <c r="T308" s="2">
        <f>[17]testrun_supertrend10ex3_trail_S!I1</f>
        <v>23005.91</v>
      </c>
    </row>
    <row r="309" spans="1:20" x14ac:dyDescent="0.3">
      <c r="A309" t="s">
        <v>40</v>
      </c>
      <c r="B309" t="s">
        <v>36</v>
      </c>
      <c r="C309" t="s">
        <v>6</v>
      </c>
      <c r="D309" s="2">
        <f t="shared" si="8"/>
        <v>-105803.7913</v>
      </c>
      <c r="F309" s="6"/>
      <c r="G309" s="12"/>
      <c r="H309" s="12"/>
      <c r="I309" s="12"/>
      <c r="J309" s="12"/>
      <c r="K309" s="12"/>
      <c r="L309" s="2">
        <f>[17]testrun_supertrend10ex3_trail_S!A2</f>
        <v>-10070.261</v>
      </c>
      <c r="M309" s="2">
        <f>[17]testrun_supertrend10ex3_trail_S!B2</f>
        <v>-7708.9032999999999</v>
      </c>
      <c r="N309" s="2">
        <f>[17]testrun_supertrend10ex3_trail_S!C2</f>
        <v>-8489.7729999999992</v>
      </c>
      <c r="O309" s="2">
        <f>[17]testrun_supertrend10ex3_trail_S!D2</f>
        <v>-11101.448</v>
      </c>
      <c r="P309" s="2">
        <f>[17]testrun_supertrend10ex3_trail_S!E2</f>
        <v>-15745.864</v>
      </c>
      <c r="Q309" s="2">
        <f>[17]testrun_supertrend10ex3_trail_S!F2</f>
        <v>-15490.371999999999</v>
      </c>
      <c r="R309" s="2">
        <f>[17]testrun_supertrend10ex3_trail_S!G2</f>
        <v>-10422.387000000001</v>
      </c>
      <c r="S309" s="2">
        <f>[17]testrun_supertrend10ex3_trail_S!H2</f>
        <v>-12285.032999999999</v>
      </c>
      <c r="T309" s="2">
        <f>[17]testrun_supertrend10ex3_trail_S!I2</f>
        <v>-14489.75</v>
      </c>
    </row>
    <row r="310" spans="1:20" x14ac:dyDescent="0.3">
      <c r="A310" t="s">
        <v>40</v>
      </c>
      <c r="B310" t="s">
        <v>36</v>
      </c>
      <c r="C310" t="s">
        <v>7</v>
      </c>
      <c r="D310" s="2">
        <f t="shared" si="8"/>
        <v>38288.352200000001</v>
      </c>
      <c r="G310" s="11">
        <f>100*D310/D308</f>
        <v>26.572130076903225</v>
      </c>
      <c r="H310" s="12"/>
      <c r="I310" s="12"/>
      <c r="J310" s="12"/>
      <c r="K310" s="11"/>
      <c r="L310" s="2">
        <f>[17]testrun_supertrend10ex3_trail_S!A3</f>
        <v>3870.2148000000002</v>
      </c>
      <c r="M310" s="2">
        <f>[17]testrun_supertrend10ex3_trail_S!B3</f>
        <v>4411.9633999999996</v>
      </c>
      <c r="N310" s="2">
        <f>[17]testrun_supertrend10ex3_trail_S!C3</f>
        <v>8382.0509999999995</v>
      </c>
      <c r="O310" s="2">
        <f>[17]testrun_supertrend10ex3_trail_S!D3</f>
        <v>3851.8096</v>
      </c>
      <c r="P310" s="2">
        <f>[17]testrun_supertrend10ex3_trail_S!E3</f>
        <v>3031.6475</v>
      </c>
      <c r="Q310" s="2">
        <f>[17]testrun_supertrend10ex3_trail_S!F3</f>
        <v>675.17579999999998</v>
      </c>
      <c r="R310" s="2">
        <f>[17]testrun_supertrend10ex3_trail_S!G3</f>
        <v>2701.4004</v>
      </c>
      <c r="S310" s="2">
        <f>[17]testrun_supertrend10ex3_trail_S!H3</f>
        <v>2847.9297000000001</v>
      </c>
      <c r="T310" s="2">
        <f>[17]testrun_supertrend10ex3_trail_S!I3</f>
        <v>8516.16</v>
      </c>
    </row>
    <row r="311" spans="1:20" x14ac:dyDescent="0.3">
      <c r="A311" t="s">
        <v>40</v>
      </c>
      <c r="B311" s="1" t="s">
        <v>0</v>
      </c>
      <c r="C311" t="s">
        <v>5</v>
      </c>
      <c r="D311" s="2">
        <f t="shared" si="8"/>
        <v>76873.059000000008</v>
      </c>
      <c r="E311">
        <f>COUNT(L313:U313)</f>
        <v>9</v>
      </c>
      <c r="F311" s="6">
        <f>COUNTIF(L313:U313,"&gt;0")</f>
        <v>6</v>
      </c>
      <c r="G311" s="11">
        <f>100 *F311/E311</f>
        <v>66.666666666666671</v>
      </c>
      <c r="H311" s="12"/>
      <c r="I311" s="12"/>
      <c r="J311" s="13">
        <f>SUM(D308,D311,D314,D317,D320,D323)</f>
        <v>337836.32118999999</v>
      </c>
      <c r="K311" s="12"/>
      <c r="L311" s="2">
        <f>[17]testrun_supertrend10ex3_trail_S!A7</f>
        <v>7608.69</v>
      </c>
      <c r="M311" s="2">
        <f>[17]testrun_supertrend10ex3_trail_S!B7</f>
        <v>5126.7359999999999</v>
      </c>
      <c r="N311" s="2">
        <f>[17]testrun_supertrend10ex3_trail_S!C7</f>
        <v>8715.5820000000003</v>
      </c>
      <c r="O311" s="2">
        <f>[17]testrun_supertrend10ex3_trail_S!D7</f>
        <v>8263.2790000000005</v>
      </c>
      <c r="P311" s="2">
        <f>[17]testrun_supertrend10ex3_trail_S!E7</f>
        <v>13276.087</v>
      </c>
      <c r="Q311" s="2">
        <f>[17]testrun_supertrend10ex3_trail_S!F7</f>
        <v>7410.1025</v>
      </c>
      <c r="R311" s="2">
        <f>[17]testrun_supertrend10ex3_trail_S!G7</f>
        <v>6198.7304999999997</v>
      </c>
      <c r="S311" s="2">
        <f>[17]testrun_supertrend10ex3_trail_S!H7</f>
        <v>9698.7250000000004</v>
      </c>
      <c r="T311" s="2">
        <f>[17]testrun_supertrend10ex3_trail_S!I7</f>
        <v>10575.127</v>
      </c>
    </row>
    <row r="312" spans="1:20" x14ac:dyDescent="0.3">
      <c r="A312" t="s">
        <v>40</v>
      </c>
      <c r="B312" s="1" t="s">
        <v>0</v>
      </c>
      <c r="C312" t="s">
        <v>6</v>
      </c>
      <c r="D312" s="2">
        <f t="shared" si="8"/>
        <v>-64797.971400000002</v>
      </c>
      <c r="F312" s="6"/>
      <c r="G312" s="12"/>
      <c r="H312" s="12"/>
      <c r="I312" s="12"/>
      <c r="J312" s="13">
        <f>SUM(D309,D312,D315,D318,D321,D324)</f>
        <v>-253190.37061999997</v>
      </c>
      <c r="K312" s="11"/>
      <c r="L312" s="2">
        <f>[17]testrun_supertrend10ex3_trail_S!A8</f>
        <v>-5402.0977000000003</v>
      </c>
      <c r="M312" s="2">
        <f>[17]testrun_supertrend10ex3_trail_S!B8</f>
        <v>-6789.2353999999996</v>
      </c>
      <c r="N312" s="2">
        <f>[17]testrun_supertrend10ex3_trail_S!C8</f>
        <v>-7623.1405999999997</v>
      </c>
      <c r="O312" s="2">
        <f>[17]testrun_supertrend10ex3_trail_S!D8</f>
        <v>-5628.3877000000002</v>
      </c>
      <c r="P312" s="2">
        <f>[17]testrun_supertrend10ex3_trail_S!E8</f>
        <v>-6972.0879999999997</v>
      </c>
      <c r="Q312" s="2">
        <f>[17]testrun_supertrend10ex3_trail_S!F8</f>
        <v>-9283.5730000000003</v>
      </c>
      <c r="R312" s="2">
        <f>[17]testrun_supertrend10ex3_trail_S!G8</f>
        <v>-7158.9489999999996</v>
      </c>
      <c r="S312" s="2">
        <f>[17]testrun_supertrend10ex3_trail_S!H8</f>
        <v>-7796.3046999999997</v>
      </c>
      <c r="T312" s="2">
        <f>[17]testrun_supertrend10ex3_trail_S!I8</f>
        <v>-8144.1953000000003</v>
      </c>
    </row>
    <row r="313" spans="1:20" x14ac:dyDescent="0.3">
      <c r="A313" t="s">
        <v>40</v>
      </c>
      <c r="B313" s="1" t="s">
        <v>0</v>
      </c>
      <c r="C313" t="s">
        <v>7</v>
      </c>
      <c r="D313" s="2">
        <f t="shared" si="8"/>
        <v>12075.086850000002</v>
      </c>
      <c r="G313" s="11">
        <f>100*D313/D311</f>
        <v>15.70782665224757</v>
      </c>
      <c r="H313" s="12"/>
      <c r="I313" s="12"/>
      <c r="J313" s="13">
        <f>SUM(D310,D313,D316,D319,D322,D325)</f>
        <v>84645.947243000002</v>
      </c>
      <c r="K313" s="11">
        <f>100*J313/J311</f>
        <v>25.055312864182806</v>
      </c>
      <c r="L313" s="2">
        <f>[17]testrun_supertrend10ex3_trail_S!A9</f>
        <v>2206.5922999999998</v>
      </c>
      <c r="M313" s="2">
        <f>[17]testrun_supertrend10ex3_trail_S!B9</f>
        <v>-1662.4994999999999</v>
      </c>
      <c r="N313" s="2">
        <f>[17]testrun_supertrend10ex3_trail_S!C9</f>
        <v>1092.4413999999999</v>
      </c>
      <c r="O313" s="2">
        <f>[17]testrun_supertrend10ex3_trail_S!D9</f>
        <v>2634.8915999999999</v>
      </c>
      <c r="P313" s="2">
        <f>[17]testrun_supertrend10ex3_trail_S!E9</f>
        <v>6303.9989999999998</v>
      </c>
      <c r="Q313" s="2">
        <f>[17]testrun_supertrend10ex3_trail_S!F9</f>
        <v>-1873.4707000000001</v>
      </c>
      <c r="R313" s="2">
        <f>[17]testrun_supertrend10ex3_trail_S!G9</f>
        <v>-960.21875</v>
      </c>
      <c r="S313" s="2">
        <f>[17]testrun_supertrend10ex3_trail_S!H9</f>
        <v>1902.4199000000001</v>
      </c>
      <c r="T313" s="2">
        <f>[17]testrun_supertrend10ex3_trail_S!I9</f>
        <v>2430.9315999999999</v>
      </c>
    </row>
    <row r="314" spans="1:20" x14ac:dyDescent="0.3">
      <c r="A314" t="s">
        <v>40</v>
      </c>
      <c r="B314" s="1" t="s">
        <v>1</v>
      </c>
      <c r="C314" t="s">
        <v>5</v>
      </c>
      <c r="D314" s="2">
        <f t="shared" si="8"/>
        <v>32047.747249999997</v>
      </c>
      <c r="E314">
        <f>COUNT(L316:U316)</f>
        <v>9</v>
      </c>
      <c r="F314" s="6">
        <f>COUNTIF(L316:U316,"&gt;0")</f>
        <v>7</v>
      </c>
      <c r="G314" s="11">
        <f>100 *F314/E314</f>
        <v>77.777777777777771</v>
      </c>
      <c r="H314" s="12"/>
      <c r="I314" s="12"/>
      <c r="J314" s="12"/>
      <c r="K314" s="12"/>
      <c r="L314" s="2">
        <f>[17]testrun_supertrend10ex3_trail_S!A13</f>
        <v>1143.0165999999999</v>
      </c>
      <c r="M314" s="2">
        <f>[17]testrun_supertrend10ex3_trail_S!B13</f>
        <v>2616.2157999999999</v>
      </c>
      <c r="N314" s="2">
        <f>[17]testrun_supertrend10ex3_trail_S!C13</f>
        <v>3435.3036999999999</v>
      </c>
      <c r="O314" s="2">
        <f>[17]testrun_supertrend10ex3_trail_S!D13</f>
        <v>6517.5282999999999</v>
      </c>
      <c r="P314" s="2">
        <f>[17]testrun_supertrend10ex3_trail_S!E13</f>
        <v>786.59375</v>
      </c>
      <c r="Q314" s="2">
        <f>[17]testrun_supertrend10ex3_trail_S!F13</f>
        <v>2062.3993999999998</v>
      </c>
      <c r="R314" s="2">
        <f>[17]testrun_supertrend10ex3_trail_S!G13</f>
        <v>5496.6504000000004</v>
      </c>
      <c r="S314" s="2">
        <f>[17]testrun_supertrend10ex3_trail_S!H13</f>
        <v>5006.6760000000004</v>
      </c>
      <c r="T314" s="2">
        <f>[17]testrun_supertrend10ex3_trail_S!I13</f>
        <v>4983.3633</v>
      </c>
    </row>
    <row r="315" spans="1:20" x14ac:dyDescent="0.3">
      <c r="A315" t="s">
        <v>40</v>
      </c>
      <c r="B315" s="1" t="s">
        <v>1</v>
      </c>
      <c r="C315" t="s">
        <v>6</v>
      </c>
      <c r="D315" s="2">
        <f t="shared" si="8"/>
        <v>-20563.087030000002</v>
      </c>
      <c r="F315" s="6"/>
      <c r="G315" s="12"/>
      <c r="H315" s="12"/>
      <c r="I315" s="12"/>
      <c r="J315" s="12"/>
      <c r="K315" s="12"/>
      <c r="L315" s="2">
        <f>[17]testrun_supertrend10ex3_trail_S!A14</f>
        <v>-4324.4219999999996</v>
      </c>
      <c r="M315" s="2">
        <f>[17]testrun_supertrend10ex3_trail_S!B14</f>
        <v>-264.49023</v>
      </c>
      <c r="N315" s="2">
        <f>[17]testrun_supertrend10ex3_trail_S!C14</f>
        <v>-2860.9834000000001</v>
      </c>
      <c r="O315" s="2">
        <f>[17]testrun_supertrend10ex3_trail_S!D14</f>
        <v>-1668.0780999999999</v>
      </c>
      <c r="P315" s="2">
        <f>[17]testrun_supertrend10ex3_trail_S!E14</f>
        <v>-4055.9004</v>
      </c>
      <c r="Q315" s="2">
        <f>[17]testrun_supertrend10ex3_trail_S!F14</f>
        <v>-978.93359999999996</v>
      </c>
      <c r="R315" s="2">
        <f>[17]testrun_supertrend10ex3_trail_S!G14</f>
        <v>-2349.0293000000001</v>
      </c>
      <c r="S315" s="2">
        <f>[17]testrun_supertrend10ex3_trail_S!H14</f>
        <v>-1982.1719000000001</v>
      </c>
      <c r="T315" s="2">
        <f>[17]testrun_supertrend10ex3_trail_S!I14</f>
        <v>-2079.0781000000002</v>
      </c>
    </row>
    <row r="316" spans="1:20" x14ac:dyDescent="0.3">
      <c r="A316" t="s">
        <v>40</v>
      </c>
      <c r="B316" s="1" t="s">
        <v>1</v>
      </c>
      <c r="C316" t="s">
        <v>7</v>
      </c>
      <c r="D316" s="2">
        <f t="shared" si="8"/>
        <v>11484.660000000002</v>
      </c>
      <c r="G316" s="11">
        <f>100*D316/D314</f>
        <v>35.836091412010255</v>
      </c>
      <c r="H316" s="12"/>
      <c r="I316" s="12"/>
      <c r="J316" s="12"/>
      <c r="K316" s="12"/>
      <c r="L316" s="2">
        <f>[17]testrun_supertrend10ex3_trail_S!A15</f>
        <v>-3181.4052999999999</v>
      </c>
      <c r="M316" s="2">
        <f>[17]testrun_supertrend10ex3_trail_S!B15</f>
        <v>2351.7256000000002</v>
      </c>
      <c r="N316" s="2">
        <f>[17]testrun_supertrend10ex3_trail_S!C15</f>
        <v>574.32029999999997</v>
      </c>
      <c r="O316" s="2">
        <f>[17]testrun_supertrend10ex3_trail_S!D15</f>
        <v>4849.45</v>
      </c>
      <c r="P316" s="2">
        <f>[17]testrun_supertrend10ex3_trail_S!E15</f>
        <v>-3269.3065999999999</v>
      </c>
      <c r="Q316" s="2">
        <f>[17]testrun_supertrend10ex3_trail_S!F15</f>
        <v>1083.4657999999999</v>
      </c>
      <c r="R316" s="2">
        <f>[17]testrun_supertrend10ex3_trail_S!G15</f>
        <v>3147.6210000000001</v>
      </c>
      <c r="S316" s="2">
        <f>[17]testrun_supertrend10ex3_trail_S!H15</f>
        <v>3024.5039999999999</v>
      </c>
      <c r="T316" s="2">
        <f>[17]testrun_supertrend10ex3_trail_S!I15</f>
        <v>2904.2851999999998</v>
      </c>
    </row>
    <row r="317" spans="1:20" x14ac:dyDescent="0.3">
      <c r="A317" t="s">
        <v>40</v>
      </c>
      <c r="B317" s="1" t="s">
        <v>37</v>
      </c>
      <c r="C317" t="s">
        <v>5</v>
      </c>
      <c r="D317" s="2">
        <f t="shared" si="8"/>
        <v>46866.579400000002</v>
      </c>
      <c r="E317">
        <f>COUNT(L319:U319)</f>
        <v>9</v>
      </c>
      <c r="F317" s="6">
        <f>COUNTIF(L319:U319,"&gt;0")</f>
        <v>9</v>
      </c>
      <c r="G317" s="11">
        <f>100 *F317/E317</f>
        <v>100</v>
      </c>
      <c r="H317" s="12"/>
      <c r="I317" s="12"/>
      <c r="J317" s="12"/>
      <c r="K317" s="12"/>
      <c r="L317" s="2">
        <f>[17]testrun_supertrend10ex3_trail_S!A19</f>
        <v>4670.3410000000003</v>
      </c>
      <c r="M317" s="2">
        <f>[17]testrun_supertrend10ex3_trail_S!B19</f>
        <v>3836.0684000000001</v>
      </c>
      <c r="N317" s="2">
        <f>[17]testrun_supertrend10ex3_trail_S!C19</f>
        <v>4761.8209999999999</v>
      </c>
      <c r="O317" s="2">
        <f>[17]testrun_supertrend10ex3_trail_S!D19</f>
        <v>5062.8590000000004</v>
      </c>
      <c r="P317" s="2">
        <f>[17]testrun_supertrend10ex3_trail_S!E19</f>
        <v>6033.3086000000003</v>
      </c>
      <c r="Q317" s="2">
        <f>[17]testrun_supertrend10ex3_trail_S!F19</f>
        <v>5886.0502999999999</v>
      </c>
      <c r="R317" s="2">
        <f>[17]testrun_supertrend10ex3_trail_S!G19</f>
        <v>3865.8427999999999</v>
      </c>
      <c r="S317" s="2">
        <f>[17]testrun_supertrend10ex3_trail_S!H19</f>
        <v>6559.8643000000002</v>
      </c>
      <c r="T317" s="2">
        <f>[17]testrun_supertrend10ex3_trail_S!I19</f>
        <v>6190.424</v>
      </c>
    </row>
    <row r="318" spans="1:20" x14ac:dyDescent="0.3">
      <c r="A318" t="s">
        <v>40</v>
      </c>
      <c r="B318" s="1" t="s">
        <v>37</v>
      </c>
      <c r="C318" t="s">
        <v>6</v>
      </c>
      <c r="D318" s="2">
        <f t="shared" si="8"/>
        <v>-33836.984600000003</v>
      </c>
      <c r="F318" s="6"/>
      <c r="G318" s="12"/>
      <c r="H318" s="12"/>
      <c r="I318" s="12"/>
      <c r="J318" s="12"/>
      <c r="K318" s="12"/>
      <c r="L318" s="2">
        <f>[17]testrun_supertrend10ex3_trail_S!A20</f>
        <v>-4626.4043000000001</v>
      </c>
      <c r="M318" s="2">
        <f>[17]testrun_supertrend10ex3_trail_S!B20</f>
        <v>-3219.5972000000002</v>
      </c>
      <c r="N318" s="2">
        <f>[17]testrun_supertrend10ex3_trail_S!C20</f>
        <v>-2696.2246</v>
      </c>
      <c r="O318" s="2">
        <f>[17]testrun_supertrend10ex3_trail_S!D20</f>
        <v>-2660.0747000000001</v>
      </c>
      <c r="P318" s="2">
        <f>[17]testrun_supertrend10ex3_trail_S!E20</f>
        <v>-4406.9066999999995</v>
      </c>
      <c r="Q318" s="2">
        <f>[17]testrun_supertrend10ex3_trail_S!F20</f>
        <v>-4237.4560000000001</v>
      </c>
      <c r="R318" s="2">
        <f>[17]testrun_supertrend10ex3_trail_S!G20</f>
        <v>-3551.1035000000002</v>
      </c>
      <c r="S318" s="2">
        <f>[17]testrun_supertrend10ex3_trail_S!H20</f>
        <v>-4953.9489999999996</v>
      </c>
      <c r="T318" s="2">
        <f>[17]testrun_supertrend10ex3_trail_S!I20</f>
        <v>-3485.2685999999999</v>
      </c>
    </row>
    <row r="319" spans="1:20" x14ac:dyDescent="0.3">
      <c r="A319" t="s">
        <v>40</v>
      </c>
      <c r="B319" s="1" t="s">
        <v>37</v>
      </c>
      <c r="C319" t="s">
        <v>7</v>
      </c>
      <c r="D319" s="2">
        <f t="shared" si="8"/>
        <v>13029.593783000002</v>
      </c>
      <c r="G319" s="11">
        <f>100*D319/D317</f>
        <v>27.801460976689075</v>
      </c>
      <c r="H319" s="12"/>
      <c r="I319" s="12"/>
      <c r="J319" s="12"/>
      <c r="K319" s="12"/>
      <c r="L319" s="2">
        <f>[17]testrun_supertrend10ex3_trail_S!A21</f>
        <v>43.936523000000001</v>
      </c>
      <c r="M319" s="2">
        <f>[17]testrun_supertrend10ex3_trail_S!B21</f>
        <v>616.47119999999995</v>
      </c>
      <c r="N319" s="2">
        <f>[17]testrun_supertrend10ex3_trail_S!C21</f>
        <v>2065.5962</v>
      </c>
      <c r="O319" s="2">
        <f>[17]testrun_supertrend10ex3_trail_S!D21</f>
        <v>2402.7842000000001</v>
      </c>
      <c r="P319" s="2">
        <f>[17]testrun_supertrend10ex3_trail_S!E21</f>
        <v>1626.4019000000001</v>
      </c>
      <c r="Q319" s="2">
        <f>[17]testrun_supertrend10ex3_trail_S!F21</f>
        <v>1648.5942</v>
      </c>
      <c r="R319" s="2">
        <f>[17]testrun_supertrend10ex3_trail_S!G21</f>
        <v>314.73926</v>
      </c>
      <c r="S319" s="2">
        <f>[17]testrun_supertrend10ex3_trail_S!H21</f>
        <v>1605.915</v>
      </c>
      <c r="T319" s="2">
        <f>[17]testrun_supertrend10ex3_trail_S!I21</f>
        <v>2705.1552999999999</v>
      </c>
    </row>
    <row r="320" spans="1:20" x14ac:dyDescent="0.3">
      <c r="A320" t="s">
        <v>40</v>
      </c>
      <c r="B320" s="1" t="s">
        <v>2</v>
      </c>
      <c r="C320" t="s">
        <v>5</v>
      </c>
      <c r="D320" s="2">
        <f t="shared" si="8"/>
        <v>27626.392599999999</v>
      </c>
      <c r="E320">
        <f>COUNT(L322:U322)</f>
        <v>9</v>
      </c>
      <c r="F320" s="6">
        <f>COUNTIF(L322:U322,"&gt;0")</f>
        <v>8</v>
      </c>
      <c r="G320" s="11">
        <f>100 *F320/E320</f>
        <v>88.888888888888886</v>
      </c>
      <c r="H320" s="12"/>
      <c r="I320" s="12"/>
      <c r="J320" s="12"/>
      <c r="K320" s="12"/>
      <c r="L320" s="2">
        <f>[17]testrun_supertrend10ex3_trail_S!A25</f>
        <v>2437.7622000000001</v>
      </c>
      <c r="M320" s="2">
        <f>[17]testrun_supertrend10ex3_trail_S!B25</f>
        <v>2394.0918000000001</v>
      </c>
      <c r="N320" s="2">
        <f>[17]testrun_supertrend10ex3_trail_S!C25</f>
        <v>2350.4555999999998</v>
      </c>
      <c r="O320" s="2">
        <f>[17]testrun_supertrend10ex3_trail_S!D25</f>
        <v>3298.2368000000001</v>
      </c>
      <c r="P320" s="2">
        <f>[17]testrun_supertrend10ex3_trail_S!E25</f>
        <v>3554.9335999999998</v>
      </c>
      <c r="Q320" s="2">
        <f>[17]testrun_supertrend10ex3_trail_S!F25</f>
        <v>3120.3926000000001</v>
      </c>
      <c r="R320" s="2">
        <f>[17]testrun_supertrend10ex3_trail_S!G25</f>
        <v>2872.5531999999998</v>
      </c>
      <c r="S320" s="2">
        <f>[17]testrun_supertrend10ex3_trail_S!H25</f>
        <v>3760.9472999999998</v>
      </c>
      <c r="T320" s="2">
        <f>[17]testrun_supertrend10ex3_trail_S!I25</f>
        <v>3837.0194999999999</v>
      </c>
    </row>
    <row r="321" spans="1:20" x14ac:dyDescent="0.3">
      <c r="A321" t="s">
        <v>40</v>
      </c>
      <c r="B321" s="1" t="s">
        <v>2</v>
      </c>
      <c r="C321" t="s">
        <v>6</v>
      </c>
      <c r="D321" s="2">
        <f t="shared" si="8"/>
        <v>-19554.311599999997</v>
      </c>
      <c r="F321" s="6"/>
      <c r="G321" s="12"/>
      <c r="H321" s="12"/>
      <c r="I321" s="12"/>
      <c r="J321" s="12"/>
      <c r="K321" s="12"/>
      <c r="L321" s="2">
        <f>[17]testrun_supertrend10ex3_trail_S!A26</f>
        <v>-1368.0102999999999</v>
      </c>
      <c r="M321" s="2">
        <f>[17]testrun_supertrend10ex3_trail_S!B26</f>
        <v>-2244.8818000000001</v>
      </c>
      <c r="N321" s="2">
        <f>[17]testrun_supertrend10ex3_trail_S!C26</f>
        <v>-2155.0805999999998</v>
      </c>
      <c r="O321" s="2">
        <f>[17]testrun_supertrend10ex3_trail_S!D26</f>
        <v>-1624.8163999999999</v>
      </c>
      <c r="P321" s="2">
        <f>[17]testrun_supertrend10ex3_trail_S!E26</f>
        <v>-1980.4838999999999</v>
      </c>
      <c r="Q321" s="2">
        <f>[17]testrun_supertrend10ex3_trail_S!F26</f>
        <v>-3368.6039999999998</v>
      </c>
      <c r="R321" s="2">
        <f>[17]testrun_supertrend10ex3_trail_S!G26</f>
        <v>-2492.7246</v>
      </c>
      <c r="S321" s="2">
        <f>[17]testrun_supertrend10ex3_trail_S!H26</f>
        <v>-1973.4512</v>
      </c>
      <c r="T321" s="2">
        <f>[17]testrun_supertrend10ex3_trail_S!I26</f>
        <v>-2346.2588000000001</v>
      </c>
    </row>
    <row r="322" spans="1:20" x14ac:dyDescent="0.3">
      <c r="A322" t="s">
        <v>40</v>
      </c>
      <c r="B322" s="1" t="s">
        <v>2</v>
      </c>
      <c r="C322" t="s">
        <v>7</v>
      </c>
      <c r="D322" s="2">
        <f t="shared" si="8"/>
        <v>8072.0810299999994</v>
      </c>
      <c r="G322" s="11">
        <f>100*D322/D320</f>
        <v>29.21872988223587</v>
      </c>
      <c r="H322" s="12"/>
      <c r="I322" s="12"/>
      <c r="J322" s="12"/>
      <c r="K322" s="12"/>
      <c r="L322" s="2">
        <f>[17]testrun_supertrend10ex3_trail_S!A27</f>
        <v>1069.752</v>
      </c>
      <c r="M322" s="2">
        <f>[17]testrun_supertrend10ex3_trail_S!B27</f>
        <v>149.20996</v>
      </c>
      <c r="N322" s="2">
        <f>[17]testrun_supertrend10ex3_trail_S!C27</f>
        <v>195.375</v>
      </c>
      <c r="O322" s="2">
        <f>[17]testrun_supertrend10ex3_trail_S!D27</f>
        <v>1673.4204</v>
      </c>
      <c r="P322" s="2">
        <f>[17]testrun_supertrend10ex3_trail_S!E27</f>
        <v>1574.4496999999999</v>
      </c>
      <c r="Q322" s="2">
        <f>[17]testrun_supertrend10ex3_trail_S!F27</f>
        <v>-248.21143000000001</v>
      </c>
      <c r="R322" s="2">
        <f>[17]testrun_supertrend10ex3_trail_S!G27</f>
        <v>379.82859999999999</v>
      </c>
      <c r="S322" s="2">
        <f>[17]testrun_supertrend10ex3_trail_S!H27</f>
        <v>1787.4961000000001</v>
      </c>
      <c r="T322" s="2">
        <f>[17]testrun_supertrend10ex3_trail_S!I27</f>
        <v>1490.7607</v>
      </c>
    </row>
    <row r="323" spans="1:20" x14ac:dyDescent="0.3">
      <c r="A323" t="s">
        <v>40</v>
      </c>
      <c r="B323" s="1" t="s">
        <v>3</v>
      </c>
      <c r="C323" t="s">
        <v>5</v>
      </c>
      <c r="D323" s="2">
        <f t="shared" si="8"/>
        <v>10330.397940000001</v>
      </c>
      <c r="E323">
        <f>COUNT(L325:U325)</f>
        <v>9</v>
      </c>
      <c r="F323" s="6">
        <f>COUNTIF(L325:U325,"&gt;0")</f>
        <v>6</v>
      </c>
      <c r="G323" s="11">
        <f>100 *F323/E323</f>
        <v>66.666666666666671</v>
      </c>
      <c r="H323" s="12"/>
      <c r="I323" s="12"/>
      <c r="J323" s="12"/>
      <c r="K323" s="12"/>
      <c r="L323" s="2">
        <f>[17]testrun_supertrend10ex3_trail_S!A31</f>
        <v>336.43407999999999</v>
      </c>
      <c r="M323" s="2">
        <f>[17]testrun_supertrend10ex3_trail_S!B31</f>
        <v>757.37305000000003</v>
      </c>
      <c r="N323" s="2">
        <f>[17]testrun_supertrend10ex3_trail_S!C31</f>
        <v>916.27637000000004</v>
      </c>
      <c r="O323" s="2">
        <f>[17]testrun_supertrend10ex3_trail_S!D31</f>
        <v>1304.8379</v>
      </c>
      <c r="P323" s="2">
        <f>[17]testrun_supertrend10ex3_trail_S!E31</f>
        <v>489.07763999999997</v>
      </c>
      <c r="Q323" s="2">
        <f>[17]testrun_supertrend10ex3_trail_S!F31</f>
        <v>1175.5317</v>
      </c>
      <c r="R323" s="2">
        <f>[17]testrun_supertrend10ex3_trail_S!G31</f>
        <v>1443.1709000000001</v>
      </c>
      <c r="S323" s="2">
        <f>[17]testrun_supertrend10ex3_trail_S!H31</f>
        <v>2467.4258</v>
      </c>
      <c r="T323" s="2">
        <f>[17]testrun_supertrend10ex3_trail_S!I31</f>
        <v>1440.2705000000001</v>
      </c>
    </row>
    <row r="324" spans="1:20" x14ac:dyDescent="0.3">
      <c r="A324" t="s">
        <v>40</v>
      </c>
      <c r="B324" s="1" t="s">
        <v>3</v>
      </c>
      <c r="C324" t="s">
        <v>6</v>
      </c>
      <c r="D324" s="2">
        <f t="shared" si="8"/>
        <v>-8634.2246899999991</v>
      </c>
      <c r="F324" s="6"/>
      <c r="G324" s="12"/>
      <c r="H324" s="12"/>
      <c r="I324" s="12"/>
      <c r="J324" s="12"/>
      <c r="K324" s="12"/>
      <c r="L324" s="2">
        <f>[17]testrun_supertrend10ex3_trail_S!A32</f>
        <v>-1251.4204</v>
      </c>
      <c r="M324" s="2">
        <f>[17]testrun_supertrend10ex3_trail_S!B32</f>
        <v>-813.36474999999996</v>
      </c>
      <c r="N324" s="2">
        <f>[17]testrun_supertrend10ex3_trail_S!C32</f>
        <v>-514.80664000000002</v>
      </c>
      <c r="O324" s="2">
        <f>[17]testrun_supertrend10ex3_trail_S!D32</f>
        <v>-1097.5962</v>
      </c>
      <c r="P324" s="2">
        <f>[17]testrun_supertrend10ex3_trail_S!E32</f>
        <v>-1651.1098999999999</v>
      </c>
      <c r="Q324" s="2">
        <f>[17]testrun_supertrend10ex3_trail_S!F32</f>
        <v>-180.18555000000001</v>
      </c>
      <c r="R324" s="2">
        <f>[17]testrun_supertrend10ex3_trail_S!G32</f>
        <v>-755.56055000000003</v>
      </c>
      <c r="S324" s="2">
        <f>[17]testrun_supertrend10ex3_trail_S!H32</f>
        <v>-1604.0137</v>
      </c>
      <c r="T324" s="2">
        <f>[17]testrun_supertrend10ex3_trail_S!I32</f>
        <v>-766.16700000000003</v>
      </c>
    </row>
    <row r="325" spans="1:20" x14ac:dyDescent="0.3">
      <c r="A325" t="s">
        <v>40</v>
      </c>
      <c r="B325" s="1" t="s">
        <v>3</v>
      </c>
      <c r="C325" t="s">
        <v>7</v>
      </c>
      <c r="D325" s="2">
        <f t="shared" si="8"/>
        <v>1696.17338</v>
      </c>
      <c r="G325" s="11">
        <f>100*D325/D323</f>
        <v>16.419245317087949</v>
      </c>
      <c r="H325" s="12"/>
      <c r="I325" s="12"/>
      <c r="J325" s="12"/>
      <c r="K325" s="12"/>
      <c r="L325" s="2">
        <f>[17]testrun_supertrend10ex3_trail_S!A33</f>
        <v>-914.98630000000003</v>
      </c>
      <c r="M325" s="2">
        <f>[17]testrun_supertrend10ex3_trail_S!B33</f>
        <v>-55.991700000000002</v>
      </c>
      <c r="N325" s="2">
        <f>[17]testrun_supertrend10ex3_trail_S!C33</f>
        <v>401.46973000000003</v>
      </c>
      <c r="O325" s="2">
        <f>[17]testrun_supertrend10ex3_trail_S!D33</f>
        <v>207.24170000000001</v>
      </c>
      <c r="P325" s="2">
        <f>[17]testrun_supertrend10ex3_trail_S!E33</f>
        <v>-1162.0322000000001</v>
      </c>
      <c r="Q325" s="2">
        <f>[17]testrun_supertrend10ex3_trail_S!F33</f>
        <v>995.34619999999995</v>
      </c>
      <c r="R325" s="2">
        <f>[17]testrun_supertrend10ex3_trail_S!G33</f>
        <v>687.61035000000004</v>
      </c>
      <c r="S325" s="2">
        <f>[17]testrun_supertrend10ex3_trail_S!H33</f>
        <v>863.41210000000001</v>
      </c>
      <c r="T325" s="2">
        <f>[17]testrun_supertrend10ex3_trail_S!I33</f>
        <v>674.10350000000005</v>
      </c>
    </row>
    <row r="326" spans="1:20" x14ac:dyDescent="0.3">
      <c r="A326" t="s">
        <v>43</v>
      </c>
      <c r="B326" t="s">
        <v>36</v>
      </c>
      <c r="C326" t="s">
        <v>5</v>
      </c>
      <c r="D326" s="2">
        <f t="shared" si="8"/>
        <v>102371.1783</v>
      </c>
      <c r="E326">
        <f>COUNT(L328:U328)</f>
        <v>9</v>
      </c>
      <c r="F326" s="6">
        <f>COUNTIF(L328:U328,"&gt;0")</f>
        <v>8</v>
      </c>
      <c r="G326" s="11">
        <f>100 *F326/E326</f>
        <v>88.888888888888886</v>
      </c>
      <c r="H326" s="12">
        <f>SUM(E326:E343)</f>
        <v>54</v>
      </c>
      <c r="I326" s="12">
        <f>SUM(F326:F343)</f>
        <v>41</v>
      </c>
      <c r="J326" s="12"/>
      <c r="K326" s="13">
        <f>100 *I326/H326</f>
        <v>75.925925925925924</v>
      </c>
      <c r="L326" s="2">
        <f>[18]testrun_supertrend29ex5_5_trail!A1</f>
        <v>10804.465</v>
      </c>
      <c r="M326" s="2">
        <f>[18]testrun_supertrend29ex5_5_trail!B1</f>
        <v>9551.6209999999992</v>
      </c>
      <c r="N326" s="2">
        <f>[18]testrun_supertrend29ex5_5_trail!C1</f>
        <v>10348.865</v>
      </c>
      <c r="O326" s="2">
        <f>[18]testrun_supertrend29ex5_5_trail!D1</f>
        <v>11185.329</v>
      </c>
      <c r="P326" s="2">
        <f>[18]testrun_supertrend29ex5_5_trail!E1</f>
        <v>14976.855</v>
      </c>
      <c r="Q326" s="2">
        <f>[18]testrun_supertrend29ex5_5_trail!F1</f>
        <v>10974.751</v>
      </c>
      <c r="R326" s="2">
        <f>[18]testrun_supertrend29ex5_5_trail!G1</f>
        <v>6414.4862999999996</v>
      </c>
      <c r="S326" s="2">
        <f>[18]testrun_supertrend29ex5_5_trail!H1</f>
        <v>12726.447</v>
      </c>
      <c r="T326" s="2">
        <f>[18]testrun_supertrend29ex5_5_trail!I1</f>
        <v>15388.359</v>
      </c>
    </row>
    <row r="327" spans="1:20" x14ac:dyDescent="0.3">
      <c r="A327" t="s">
        <v>43</v>
      </c>
      <c r="B327" t="s">
        <v>36</v>
      </c>
      <c r="C327" t="s">
        <v>6</v>
      </c>
      <c r="D327" s="2">
        <f t="shared" si="8"/>
        <v>-78237.172200000001</v>
      </c>
      <c r="F327" s="6"/>
      <c r="G327" s="12"/>
      <c r="H327" s="12"/>
      <c r="I327" s="12"/>
      <c r="J327" s="12"/>
      <c r="K327" s="12"/>
      <c r="L327" s="2">
        <f>[18]testrun_supertrend29ex5_5_trail!A2</f>
        <v>-7131.2079999999996</v>
      </c>
      <c r="M327" s="2">
        <f>[18]testrun_supertrend29ex5_5_trail!B2</f>
        <v>-7820.4315999999999</v>
      </c>
      <c r="N327" s="2">
        <f>[18]testrun_supertrend29ex5_5_trail!C2</f>
        <v>-8228.8529999999992</v>
      </c>
      <c r="O327" s="2">
        <f>[18]testrun_supertrend29ex5_5_trail!D2</f>
        <v>-6585.1415999999999</v>
      </c>
      <c r="P327" s="2">
        <f>[18]testrun_supertrend29ex5_5_trail!E2</f>
        <v>-9398.1990000000005</v>
      </c>
      <c r="Q327" s="2">
        <f>[18]testrun_supertrend29ex5_5_trail!F2</f>
        <v>-9827.2705000000005</v>
      </c>
      <c r="R327" s="2">
        <f>[18]testrun_supertrend29ex5_5_trail!G2</f>
        <v>-6576.4785000000002</v>
      </c>
      <c r="S327" s="2">
        <f>[18]testrun_supertrend29ex5_5_trail!H2</f>
        <v>-9800.7360000000008</v>
      </c>
      <c r="T327" s="2">
        <f>[18]testrun_supertrend29ex5_5_trail!I2</f>
        <v>-12868.853999999999</v>
      </c>
    </row>
    <row r="328" spans="1:20" x14ac:dyDescent="0.3">
      <c r="A328" t="s">
        <v>43</v>
      </c>
      <c r="B328" t="s">
        <v>36</v>
      </c>
      <c r="C328" t="s">
        <v>7</v>
      </c>
      <c r="D328" s="2">
        <f t="shared" si="8"/>
        <v>24134.008410000002</v>
      </c>
      <c r="G328" s="11">
        <f>100*D328/D326</f>
        <v>23.575003053374058</v>
      </c>
      <c r="H328" s="12"/>
      <c r="I328" s="12"/>
      <c r="J328" s="12"/>
      <c r="K328" s="12"/>
      <c r="L328" s="2">
        <f>[18]testrun_supertrend29ex5_5_trail!A3</f>
        <v>3673.2568000000001</v>
      </c>
      <c r="M328" s="2">
        <f>[18]testrun_supertrend29ex5_5_trail!B3</f>
        <v>1731.19</v>
      </c>
      <c r="N328" s="2">
        <f>[18]testrun_supertrend29ex5_5_trail!C3</f>
        <v>2120.0127000000002</v>
      </c>
      <c r="O328" s="2">
        <f>[18]testrun_supertrend29ex5_5_trail!D3</f>
        <v>4600.1875</v>
      </c>
      <c r="P328" s="2">
        <f>[18]testrun_supertrend29ex5_5_trail!E3</f>
        <v>5578.6562000000004</v>
      </c>
      <c r="Q328" s="2">
        <f>[18]testrun_supertrend29ex5_5_trail!F3</f>
        <v>1147.4804999999999</v>
      </c>
      <c r="R328" s="2">
        <f>[18]testrun_supertrend29ex5_5_trail!G3</f>
        <v>-161.99218999999999</v>
      </c>
      <c r="S328" s="2">
        <f>[18]testrun_supertrend29ex5_5_trail!H3</f>
        <v>2925.7109999999998</v>
      </c>
      <c r="T328" s="2">
        <f>[18]testrun_supertrend29ex5_5_trail!I3</f>
        <v>2519.5059000000001</v>
      </c>
    </row>
    <row r="329" spans="1:20" x14ac:dyDescent="0.3">
      <c r="A329" t="s">
        <v>43</v>
      </c>
      <c r="B329" s="1" t="s">
        <v>0</v>
      </c>
      <c r="C329" t="s">
        <v>5</v>
      </c>
      <c r="D329" s="2">
        <f t="shared" si="8"/>
        <v>56753.632100000003</v>
      </c>
      <c r="E329">
        <f>COUNT(L331:U331)</f>
        <v>9</v>
      </c>
      <c r="F329" s="6">
        <f>COUNTIF(L331:U331,"&gt;0")</f>
        <v>6</v>
      </c>
      <c r="G329" s="11">
        <f>100 *F329/E329</f>
        <v>66.666666666666671</v>
      </c>
      <c r="H329" s="12"/>
      <c r="I329" s="12"/>
      <c r="J329" s="13">
        <f>SUM(D326,D329,D332,D335,D338,D341)</f>
        <v>239649.04163200004</v>
      </c>
      <c r="K329" s="11"/>
      <c r="L329" s="2">
        <f>[18]testrun_supertrend29ex5_5_trail!A7</f>
        <v>4997.3612999999996</v>
      </c>
      <c r="M329" s="2">
        <f>[18]testrun_supertrend29ex5_5_trail!B7</f>
        <v>5197.9326000000001</v>
      </c>
      <c r="N329" s="2">
        <f>[18]testrun_supertrend29ex5_5_trail!C7</f>
        <v>8916.8179999999993</v>
      </c>
      <c r="O329" s="2">
        <f>[18]testrun_supertrend29ex5_5_trail!D7</f>
        <v>4686.7839999999997</v>
      </c>
      <c r="P329" s="2">
        <f>[18]testrun_supertrend29ex5_5_trail!E7</f>
        <v>5911.9589999999998</v>
      </c>
      <c r="Q329" s="2">
        <f>[18]testrun_supertrend29ex5_5_trail!F7</f>
        <v>6328.7520000000004</v>
      </c>
      <c r="R329" s="2">
        <f>[18]testrun_supertrend29ex5_5_trail!G7</f>
        <v>4878.8495999999996</v>
      </c>
      <c r="S329" s="2">
        <f>[18]testrun_supertrend29ex5_5_trail!H7</f>
        <v>7497.7245999999996</v>
      </c>
      <c r="T329" s="2">
        <f>[18]testrun_supertrend29ex5_5_trail!I7</f>
        <v>8337.4509999999991</v>
      </c>
    </row>
    <row r="330" spans="1:20" x14ac:dyDescent="0.3">
      <c r="A330" t="s">
        <v>43</v>
      </c>
      <c r="B330" s="1" t="s">
        <v>0</v>
      </c>
      <c r="C330" t="s">
        <v>6</v>
      </c>
      <c r="D330" s="2">
        <f t="shared" si="8"/>
        <v>-47563.488800000006</v>
      </c>
      <c r="F330" s="6"/>
      <c r="G330" s="12"/>
      <c r="H330" s="12"/>
      <c r="I330" s="12"/>
      <c r="J330" s="13">
        <f>SUM(D327,D330,D333,D336,D339,D342)</f>
        <v>-176720.88518000001</v>
      </c>
      <c r="K330" s="12"/>
      <c r="L330" s="2">
        <f>[18]testrun_supertrend29ex5_5_trail!A8</f>
        <v>-2881.0502999999999</v>
      </c>
      <c r="M330" s="2">
        <f>[18]testrun_supertrend29ex5_5_trail!B8</f>
        <v>-4388.7960000000003</v>
      </c>
      <c r="N330" s="2">
        <f>[18]testrun_supertrend29ex5_5_trail!C8</f>
        <v>-4580.6864999999998</v>
      </c>
      <c r="O330" s="2">
        <f>[18]testrun_supertrend29ex5_5_trail!D8</f>
        <v>-5158.4250000000002</v>
      </c>
      <c r="P330" s="2">
        <f>[18]testrun_supertrend29ex5_5_trail!E8</f>
        <v>-4714.16</v>
      </c>
      <c r="Q330" s="2">
        <f>[18]testrun_supertrend29ex5_5_trail!F8</f>
        <v>-6573.08</v>
      </c>
      <c r="R330" s="2">
        <f>[18]testrun_supertrend29ex5_5_trail!G8</f>
        <v>-5807.8945000000003</v>
      </c>
      <c r="S330" s="2">
        <f>[18]testrun_supertrend29ex5_5_trail!H8</f>
        <v>-6365.2520000000004</v>
      </c>
      <c r="T330" s="2">
        <f>[18]testrun_supertrend29ex5_5_trail!I8</f>
        <v>-7094.1445000000003</v>
      </c>
    </row>
    <row r="331" spans="1:20" x14ac:dyDescent="0.3">
      <c r="A331" t="s">
        <v>43</v>
      </c>
      <c r="B331" s="1" t="s">
        <v>0</v>
      </c>
      <c r="C331" t="s">
        <v>7</v>
      </c>
      <c r="D331" s="2">
        <f t="shared" si="8"/>
        <v>9190.1441599999998</v>
      </c>
      <c r="G331" s="11">
        <f>100*D331/D329</f>
        <v>16.193050241801174</v>
      </c>
      <c r="H331" s="12"/>
      <c r="I331" s="12"/>
      <c r="J331" s="13">
        <f>SUM(D328,D331,D334,D337,D340,D343)</f>
        <v>62928.16002000001</v>
      </c>
      <c r="K331" s="11">
        <f>100*J331/J329</f>
        <v>26.258465125277301</v>
      </c>
      <c r="L331" s="2">
        <f>[18]testrun_supertrend29ex5_5_trail!A9</f>
        <v>2116.3110000000001</v>
      </c>
      <c r="M331" s="2">
        <f>[18]testrun_supertrend29ex5_5_trail!B9</f>
        <v>809.13670000000002</v>
      </c>
      <c r="N331" s="2">
        <f>[18]testrun_supertrend29ex5_5_trail!C9</f>
        <v>4336.1319999999996</v>
      </c>
      <c r="O331" s="2">
        <f>[18]testrun_supertrend29ex5_5_trail!D9</f>
        <v>-471.64062000000001</v>
      </c>
      <c r="P331" s="2">
        <f>[18]testrun_supertrend29ex5_5_trail!E9</f>
        <v>1197.7988</v>
      </c>
      <c r="Q331" s="2">
        <f>[18]testrun_supertrend29ex5_5_trail!F9</f>
        <v>-244.32812000000001</v>
      </c>
      <c r="R331" s="2">
        <f>[18]testrun_supertrend29ex5_5_trail!G9</f>
        <v>-929.04489999999998</v>
      </c>
      <c r="S331" s="2">
        <f>[18]testrun_supertrend29ex5_5_trail!H9</f>
        <v>1132.4727</v>
      </c>
      <c r="T331" s="2">
        <f>[18]testrun_supertrend29ex5_5_trail!I9</f>
        <v>1243.3065999999999</v>
      </c>
    </row>
    <row r="332" spans="1:20" x14ac:dyDescent="0.3">
      <c r="A332" t="s">
        <v>43</v>
      </c>
      <c r="B332" s="1" t="s">
        <v>1</v>
      </c>
      <c r="C332" t="s">
        <v>5</v>
      </c>
      <c r="D332" s="2">
        <f t="shared" si="8"/>
        <v>24360.292000000001</v>
      </c>
      <c r="E332">
        <f>COUNT(L334:U334)</f>
        <v>9</v>
      </c>
      <c r="F332" s="6">
        <f>COUNTIF(L334:U334,"&gt;0")</f>
        <v>6</v>
      </c>
      <c r="G332" s="11">
        <f>100 *F332/E332</f>
        <v>66.666666666666671</v>
      </c>
      <c r="H332" s="12"/>
      <c r="I332" s="12"/>
      <c r="J332" s="12"/>
      <c r="K332" s="11"/>
      <c r="L332" s="2">
        <f>[18]testrun_supertrend29ex5_5_trail!A13</f>
        <v>0</v>
      </c>
      <c r="M332" s="2">
        <f>[18]testrun_supertrend29ex5_5_trail!B13</f>
        <v>1771.9219000000001</v>
      </c>
      <c r="N332" s="2">
        <f>[18]testrun_supertrend29ex5_5_trail!C13</f>
        <v>764.39940000000001</v>
      </c>
      <c r="O332" s="2">
        <f>[18]testrun_supertrend29ex5_5_trail!D13</f>
        <v>0</v>
      </c>
      <c r="P332" s="2">
        <f>[18]testrun_supertrend29ex5_5_trail!E13</f>
        <v>7612.8505999999998</v>
      </c>
      <c r="Q332" s="2">
        <f>[18]testrun_supertrend29ex5_5_trail!F13</f>
        <v>6983.7803000000004</v>
      </c>
      <c r="R332" s="2">
        <f>[18]testrun_supertrend29ex5_5_trail!G13</f>
        <v>4324.4296999999997</v>
      </c>
      <c r="S332" s="2">
        <f>[18]testrun_supertrend29ex5_5_trail!H13</f>
        <v>927.38279999999997</v>
      </c>
      <c r="T332" s="2">
        <f>[18]testrun_supertrend29ex5_5_trail!I13</f>
        <v>1975.5273</v>
      </c>
    </row>
    <row r="333" spans="1:20" x14ac:dyDescent="0.3">
      <c r="A333" t="s">
        <v>43</v>
      </c>
      <c r="B333" s="1" t="s">
        <v>1</v>
      </c>
      <c r="C333" t="s">
        <v>6</v>
      </c>
      <c r="D333" s="2">
        <f t="shared" si="8"/>
        <v>-6413.7079300000005</v>
      </c>
      <c r="F333" s="6"/>
      <c r="G333" s="12"/>
      <c r="H333" s="12"/>
      <c r="I333" s="12"/>
      <c r="J333" s="12"/>
      <c r="K333" s="12"/>
      <c r="L333" s="2">
        <f>[18]testrun_supertrend29ex5_5_trail!A14</f>
        <v>-1071.6904</v>
      </c>
      <c r="M333" s="2">
        <f>[18]testrun_supertrend29ex5_5_trail!B14</f>
        <v>-701.45605</v>
      </c>
      <c r="N333" s="2">
        <f>[18]testrun_supertrend29ex5_5_trail!C14</f>
        <v>-783.26559999999995</v>
      </c>
      <c r="O333" s="2">
        <f>[18]testrun_supertrend29ex5_5_trail!D14</f>
        <v>-1172.6338000000001</v>
      </c>
      <c r="P333" s="2">
        <f>[18]testrun_supertrend29ex5_5_trail!E14</f>
        <v>0</v>
      </c>
      <c r="Q333" s="2">
        <f>[18]testrun_supertrend29ex5_5_trail!F14</f>
        <v>0</v>
      </c>
      <c r="R333" s="2">
        <f>[18]testrun_supertrend29ex5_5_trail!G14</f>
        <v>-339.76172000000003</v>
      </c>
      <c r="S333" s="2">
        <f>[18]testrun_supertrend29ex5_5_trail!H14</f>
        <v>-808.10155999999995</v>
      </c>
      <c r="T333" s="2">
        <f>[18]testrun_supertrend29ex5_5_trail!I14</f>
        <v>-1536.7988</v>
      </c>
    </row>
    <row r="334" spans="1:20" x14ac:dyDescent="0.3">
      <c r="A334" t="s">
        <v>43</v>
      </c>
      <c r="B334" s="1" t="s">
        <v>1</v>
      </c>
      <c r="C334" t="s">
        <v>7</v>
      </c>
      <c r="D334" s="2">
        <f t="shared" si="8"/>
        <v>17946.584060000001</v>
      </c>
      <c r="G334" s="11">
        <f>100*D334/D332</f>
        <v>73.671465268150314</v>
      </c>
      <c r="H334" s="12"/>
      <c r="I334" s="12"/>
      <c r="J334" s="12"/>
      <c r="K334" s="12"/>
      <c r="L334" s="2">
        <f>[18]testrun_supertrend29ex5_5_trail!A15</f>
        <v>-1071.6904</v>
      </c>
      <c r="M334" s="2">
        <f>[18]testrun_supertrend29ex5_5_trail!B15</f>
        <v>1070.4657999999999</v>
      </c>
      <c r="N334" s="2">
        <f>[18]testrun_supertrend29ex5_5_trail!C15</f>
        <v>-18.866209999999999</v>
      </c>
      <c r="O334" s="2">
        <f>[18]testrun_supertrend29ex5_5_trail!D15</f>
        <v>-1172.6338000000001</v>
      </c>
      <c r="P334" s="2">
        <f>[18]testrun_supertrend29ex5_5_trail!E15</f>
        <v>7612.8505999999998</v>
      </c>
      <c r="Q334" s="2">
        <f>[18]testrun_supertrend29ex5_5_trail!F15</f>
        <v>6983.7803000000004</v>
      </c>
      <c r="R334" s="2">
        <f>[18]testrun_supertrend29ex5_5_trail!G15</f>
        <v>3984.6680000000001</v>
      </c>
      <c r="S334" s="2">
        <f>[18]testrun_supertrend29ex5_5_trail!H15</f>
        <v>119.28125</v>
      </c>
      <c r="T334" s="2">
        <f>[18]testrun_supertrend29ex5_5_trail!I15</f>
        <v>438.72852</v>
      </c>
    </row>
    <row r="335" spans="1:20" x14ac:dyDescent="0.3">
      <c r="A335" t="s">
        <v>43</v>
      </c>
      <c r="B335" s="1" t="s">
        <v>37</v>
      </c>
      <c r="C335" t="s">
        <v>5</v>
      </c>
      <c r="D335" s="2">
        <f t="shared" si="8"/>
        <v>33429.991600000001</v>
      </c>
      <c r="E335">
        <f>COUNT(L337:U337)</f>
        <v>9</v>
      </c>
      <c r="F335" s="6">
        <f>COUNTIF(L337:U337,"&gt;0")</f>
        <v>9</v>
      </c>
      <c r="G335" s="11">
        <f>100 *F335/E335</f>
        <v>100</v>
      </c>
      <c r="H335" s="12"/>
      <c r="I335" s="12"/>
      <c r="J335" s="12"/>
      <c r="K335" s="12"/>
      <c r="L335" s="2">
        <f>[18]testrun_supertrend29ex5_5_trail!A19</f>
        <v>3539.3022000000001</v>
      </c>
      <c r="M335" s="2">
        <f>[18]testrun_supertrend29ex5_5_trail!B19</f>
        <v>2848.0756999999999</v>
      </c>
      <c r="N335" s="2">
        <f>[18]testrun_supertrend29ex5_5_trail!C19</f>
        <v>3201.7489999999998</v>
      </c>
      <c r="O335" s="2">
        <f>[18]testrun_supertrend29ex5_5_trail!D19</f>
        <v>3502.7896000000001</v>
      </c>
      <c r="P335" s="2">
        <f>[18]testrun_supertrend29ex5_5_trail!E19</f>
        <v>4628.2393000000002</v>
      </c>
      <c r="Q335" s="2">
        <f>[18]testrun_supertrend29ex5_5_trail!F19</f>
        <v>3791.3719999999998</v>
      </c>
      <c r="R335" s="2">
        <f>[18]testrun_supertrend29ex5_5_trail!G19</f>
        <v>3327.1981999999998</v>
      </c>
      <c r="S335" s="2">
        <f>[18]testrun_supertrend29ex5_5_trail!H19</f>
        <v>4268.7782999999999</v>
      </c>
      <c r="T335" s="2">
        <f>[18]testrun_supertrend29ex5_5_trail!I19</f>
        <v>4322.4872999999998</v>
      </c>
    </row>
    <row r="336" spans="1:20" x14ac:dyDescent="0.3">
      <c r="A336" t="s">
        <v>43</v>
      </c>
      <c r="B336" s="1" t="s">
        <v>37</v>
      </c>
      <c r="C336" t="s">
        <v>6</v>
      </c>
      <c r="D336" s="2">
        <f t="shared" si="8"/>
        <v>-24049.7238</v>
      </c>
      <c r="F336" s="6"/>
      <c r="G336" s="12"/>
      <c r="H336" s="12"/>
      <c r="I336" s="12"/>
      <c r="J336" s="12"/>
      <c r="K336" s="12"/>
      <c r="L336" s="2">
        <f>[18]testrun_supertrend29ex5_5_trail!A20</f>
        <v>-2198.6493999999998</v>
      </c>
      <c r="M336" s="2">
        <f>[18]testrun_supertrend29ex5_5_trail!B20</f>
        <v>-1992.3417999999999</v>
      </c>
      <c r="N336" s="2">
        <f>[18]testrun_supertrend29ex5_5_trail!C20</f>
        <v>-2494.8096</v>
      </c>
      <c r="O336" s="2">
        <f>[18]testrun_supertrend29ex5_5_trail!D20</f>
        <v>-1846.8179</v>
      </c>
      <c r="P336" s="2">
        <f>[18]testrun_supertrend29ex5_5_trail!E20</f>
        <v>-3256.0254</v>
      </c>
      <c r="Q336" s="2">
        <f>[18]testrun_supertrend29ex5_5_trail!F20</f>
        <v>-2925.0736999999999</v>
      </c>
      <c r="R336" s="2">
        <f>[18]testrun_supertrend29ex5_5_trail!G20</f>
        <v>-2268.7393000000002</v>
      </c>
      <c r="S336" s="2">
        <f>[18]testrun_supertrend29ex5_5_trail!H20</f>
        <v>-3069.1797000000001</v>
      </c>
      <c r="T336" s="2">
        <f>[18]testrun_supertrend29ex5_5_trail!I20</f>
        <v>-3998.087</v>
      </c>
    </row>
    <row r="337" spans="1:20" x14ac:dyDescent="0.3">
      <c r="A337" t="s">
        <v>43</v>
      </c>
      <c r="B337" s="1" t="s">
        <v>37</v>
      </c>
      <c r="C337" t="s">
        <v>7</v>
      </c>
      <c r="D337" s="2">
        <f t="shared" si="8"/>
        <v>9380.2680899999996</v>
      </c>
      <c r="G337" s="11">
        <f>100*D337/D335</f>
        <v>28.059438967971502</v>
      </c>
      <c r="H337" s="12"/>
      <c r="I337" s="12"/>
      <c r="J337" s="12"/>
      <c r="K337" s="12"/>
      <c r="L337" s="2">
        <f>[18]testrun_supertrend29ex5_5_trail!A21</f>
        <v>1340.6528000000001</v>
      </c>
      <c r="M337" s="2">
        <f>[18]testrun_supertrend29ex5_5_trail!B21</f>
        <v>855.73389999999995</v>
      </c>
      <c r="N337" s="2">
        <f>[18]testrun_supertrend29ex5_5_trail!C21</f>
        <v>706.93944999999997</v>
      </c>
      <c r="O337" s="2">
        <f>[18]testrun_supertrend29ex5_5_trail!D21</f>
        <v>1655.9717000000001</v>
      </c>
      <c r="P337" s="2">
        <f>[18]testrun_supertrend29ex5_5_trail!E21</f>
        <v>1372.2139</v>
      </c>
      <c r="Q337" s="2">
        <f>[18]testrun_supertrend29ex5_5_trail!F21</f>
        <v>866.29834000000005</v>
      </c>
      <c r="R337" s="2">
        <f>[18]testrun_supertrend29ex5_5_trail!G21</f>
        <v>1058.4590000000001</v>
      </c>
      <c r="S337" s="2">
        <f>[18]testrun_supertrend29ex5_5_trail!H21</f>
        <v>1199.5986</v>
      </c>
      <c r="T337" s="2">
        <f>[18]testrun_supertrend29ex5_5_trail!I21</f>
        <v>324.40039999999999</v>
      </c>
    </row>
    <row r="338" spans="1:20" x14ac:dyDescent="0.3">
      <c r="A338" t="s">
        <v>43</v>
      </c>
      <c r="B338" s="1" t="s">
        <v>2</v>
      </c>
      <c r="C338" t="s">
        <v>5</v>
      </c>
      <c r="D338" s="2">
        <f t="shared" si="8"/>
        <v>19052.8842</v>
      </c>
      <c r="E338">
        <f>COUNT(L340:U340)</f>
        <v>9</v>
      </c>
      <c r="F338" s="6">
        <f>COUNTIF(L340:U340,"&gt;0")</f>
        <v>8</v>
      </c>
      <c r="G338" s="11">
        <f>100 *F338/E338</f>
        <v>88.888888888888886</v>
      </c>
      <c r="H338" s="12"/>
      <c r="I338" s="12"/>
      <c r="J338" s="12"/>
      <c r="K338" s="12"/>
      <c r="L338" s="2">
        <f>[18]testrun_supertrend29ex5_5_trail!A25</f>
        <v>1874.6992</v>
      </c>
      <c r="M338" s="2">
        <f>[18]testrun_supertrend29ex5_5_trail!B25</f>
        <v>1757.9349999999999</v>
      </c>
      <c r="N338" s="2">
        <f>[18]testrun_supertrend29ex5_5_trail!C25</f>
        <v>2110.9355</v>
      </c>
      <c r="O338" s="2">
        <f>[18]testrun_supertrend29ex5_5_trail!D25</f>
        <v>1685.0473999999999</v>
      </c>
      <c r="P338" s="2">
        <f>[18]testrun_supertrend29ex5_5_trail!E25</f>
        <v>2616.5752000000002</v>
      </c>
      <c r="Q338" s="2">
        <f>[18]testrun_supertrend29ex5_5_trail!F25</f>
        <v>1829.4692</v>
      </c>
      <c r="R338" s="2">
        <f>[18]testrun_supertrend29ex5_5_trail!G25</f>
        <v>1770.2119</v>
      </c>
      <c r="S338" s="2">
        <f>[18]testrun_supertrend29ex5_5_trail!H25</f>
        <v>2822.7764000000002</v>
      </c>
      <c r="T338" s="2">
        <f>[18]testrun_supertrend29ex5_5_trail!I25</f>
        <v>2585.2343999999998</v>
      </c>
    </row>
    <row r="339" spans="1:20" x14ac:dyDescent="0.3">
      <c r="A339" t="s">
        <v>43</v>
      </c>
      <c r="B339" s="1" t="s">
        <v>2</v>
      </c>
      <c r="C339" t="s">
        <v>6</v>
      </c>
      <c r="D339" s="2">
        <f t="shared" si="8"/>
        <v>-14111.9038</v>
      </c>
      <c r="F339" s="6"/>
      <c r="G339" s="12"/>
      <c r="H339" s="12"/>
      <c r="I339" s="12"/>
      <c r="J339" s="12"/>
      <c r="K339" s="12"/>
      <c r="L339" s="2">
        <f>[18]testrun_supertrend29ex5_5_trail!A26</f>
        <v>-1533.2275</v>
      </c>
      <c r="M339" s="2">
        <f>[18]testrun_supertrend29ex5_5_trail!B26</f>
        <v>-953.43020000000001</v>
      </c>
      <c r="N339" s="2">
        <f>[18]testrun_supertrend29ex5_5_trail!C26</f>
        <v>-894.30859999999996</v>
      </c>
      <c r="O339" s="2">
        <f>[18]testrun_supertrend29ex5_5_trail!D26</f>
        <v>-1278.1455000000001</v>
      </c>
      <c r="P339" s="2">
        <f>[18]testrun_supertrend29ex5_5_trail!E26</f>
        <v>-2033.9336000000001</v>
      </c>
      <c r="Q339" s="2">
        <f>[18]testrun_supertrend29ex5_5_trail!F26</f>
        <v>-2811.1426000000001</v>
      </c>
      <c r="R339" s="2">
        <f>[18]testrun_supertrend29ex5_5_trail!G26</f>
        <v>-1406.627</v>
      </c>
      <c r="S339" s="2">
        <f>[18]testrun_supertrend29ex5_5_trail!H26</f>
        <v>-1166.1396</v>
      </c>
      <c r="T339" s="2">
        <f>[18]testrun_supertrend29ex5_5_trail!I26</f>
        <v>-2034.9492</v>
      </c>
    </row>
    <row r="340" spans="1:20" x14ac:dyDescent="0.3">
      <c r="A340" t="s">
        <v>43</v>
      </c>
      <c r="B340" s="1" t="s">
        <v>2</v>
      </c>
      <c r="C340" t="s">
        <v>7</v>
      </c>
      <c r="D340" s="2">
        <f t="shared" si="8"/>
        <v>4940.9805200000001</v>
      </c>
      <c r="G340" s="11">
        <f>100*D340/D338</f>
        <v>25.932979322889079</v>
      </c>
      <c r="H340" s="12"/>
      <c r="I340" s="12"/>
      <c r="J340" s="12"/>
      <c r="K340" s="12"/>
      <c r="L340" s="2">
        <f>[18]testrun_supertrend29ex5_5_trail!A27</f>
        <v>341.47167999999999</v>
      </c>
      <c r="M340" s="2">
        <f>[18]testrun_supertrend29ex5_5_trail!B27</f>
        <v>804.50490000000002</v>
      </c>
      <c r="N340" s="2">
        <f>[18]testrun_supertrend29ex5_5_trail!C27</f>
        <v>1216.627</v>
      </c>
      <c r="O340" s="2">
        <f>[18]testrun_supertrend29ex5_5_trail!D27</f>
        <v>406.90186</v>
      </c>
      <c r="P340" s="2">
        <f>[18]testrun_supertrend29ex5_5_trail!E27</f>
        <v>582.64160000000004</v>
      </c>
      <c r="Q340" s="2">
        <f>[18]testrun_supertrend29ex5_5_trail!F27</f>
        <v>-981.67334000000005</v>
      </c>
      <c r="R340" s="2">
        <f>[18]testrun_supertrend29ex5_5_trail!G27</f>
        <v>363.58496000000002</v>
      </c>
      <c r="S340" s="2">
        <f>[18]testrun_supertrend29ex5_5_trail!H27</f>
        <v>1656.6367</v>
      </c>
      <c r="T340" s="2">
        <f>[18]testrun_supertrend29ex5_5_trail!I27</f>
        <v>550.28516000000002</v>
      </c>
    </row>
    <row r="341" spans="1:20" x14ac:dyDescent="0.3">
      <c r="A341" t="s">
        <v>43</v>
      </c>
      <c r="B341" s="1" t="s">
        <v>3</v>
      </c>
      <c r="C341" t="s">
        <v>5</v>
      </c>
      <c r="D341" s="2">
        <f t="shared" si="8"/>
        <v>3681.0634319999995</v>
      </c>
      <c r="E341">
        <f>COUNT(L343:U343)</f>
        <v>9</v>
      </c>
      <c r="F341" s="6">
        <f>COUNTIF(L343:U343,"&gt;0")</f>
        <v>4</v>
      </c>
      <c r="G341" s="11">
        <f>100 *F341/E341</f>
        <v>44.444444444444443</v>
      </c>
      <c r="H341" s="12"/>
      <c r="I341" s="12"/>
      <c r="J341" s="12"/>
      <c r="K341" s="12"/>
      <c r="L341" s="2">
        <f>[18]testrun_supertrend29ex5_5_trail!A31</f>
        <v>0</v>
      </c>
      <c r="M341" s="2">
        <f>[18]testrun_supertrend29ex5_5_trail!B31</f>
        <v>183.17676</v>
      </c>
      <c r="N341" s="2">
        <f>[18]testrun_supertrend29ex5_5_trail!C31</f>
        <v>0</v>
      </c>
      <c r="O341" s="2">
        <f>[18]testrun_supertrend29ex5_5_trail!D31</f>
        <v>37.399901999999997</v>
      </c>
      <c r="P341" s="2">
        <f>[18]testrun_supertrend29ex5_5_trail!E31</f>
        <v>0</v>
      </c>
      <c r="Q341" s="2">
        <f>[18]testrun_supertrend29ex5_5_trail!F31</f>
        <v>965.87743999999998</v>
      </c>
      <c r="R341" s="2">
        <f>[18]testrun_supertrend29ex5_5_trail!G31</f>
        <v>1286.4032999999999</v>
      </c>
      <c r="S341" s="2">
        <f>[18]testrun_supertrend29ex5_5_trail!H31</f>
        <v>581.54489999999998</v>
      </c>
      <c r="T341" s="2">
        <f>[18]testrun_supertrend29ex5_5_trail!I31</f>
        <v>626.66112999999996</v>
      </c>
    </row>
    <row r="342" spans="1:20" x14ac:dyDescent="0.3">
      <c r="A342" t="s">
        <v>43</v>
      </c>
      <c r="B342" s="1" t="s">
        <v>3</v>
      </c>
      <c r="C342" t="s">
        <v>6</v>
      </c>
      <c r="D342" s="2">
        <f t="shared" si="8"/>
        <v>-6344.8886499999999</v>
      </c>
      <c r="F342" s="6"/>
      <c r="G342" s="12"/>
      <c r="H342" s="12"/>
      <c r="I342" s="12"/>
      <c r="J342" s="12"/>
      <c r="K342" s="12"/>
      <c r="L342" s="2">
        <f>[18]testrun_supertrend29ex5_5_trail!A32</f>
        <v>-1433.2270000000001</v>
      </c>
      <c r="M342" s="2">
        <f>[18]testrun_supertrend29ex5_5_trail!B32</f>
        <v>-155.54589999999999</v>
      </c>
      <c r="N342" s="2">
        <f>[18]testrun_supertrend29ex5_5_trail!C32</f>
        <v>-724.97119999999995</v>
      </c>
      <c r="O342" s="2">
        <f>[18]testrun_supertrend29ex5_5_trail!D32</f>
        <v>-728.06006000000002</v>
      </c>
      <c r="P342" s="2">
        <f>[18]testrun_supertrend29ex5_5_trail!E32</f>
        <v>-1457.0181</v>
      </c>
      <c r="Q342" s="2">
        <f>[18]testrun_supertrend29ex5_5_trail!F32</f>
        <v>0</v>
      </c>
      <c r="R342" s="2">
        <f>[18]testrun_supertrend29ex5_5_trail!G32</f>
        <v>0</v>
      </c>
      <c r="S342" s="2">
        <f>[18]testrun_supertrend29ex5_5_trail!H32</f>
        <v>-179.85059000000001</v>
      </c>
      <c r="T342" s="2">
        <f>[18]testrun_supertrend29ex5_5_trail!I32</f>
        <v>-1666.2157999999999</v>
      </c>
    </row>
    <row r="343" spans="1:20" x14ac:dyDescent="0.3">
      <c r="A343" t="s">
        <v>43</v>
      </c>
      <c r="B343" s="1" t="s">
        <v>3</v>
      </c>
      <c r="C343" t="s">
        <v>7</v>
      </c>
      <c r="D343" s="2">
        <f t="shared" si="8"/>
        <v>-2663.8252199999997</v>
      </c>
      <c r="G343" s="11">
        <f>100*D343/D341</f>
        <v>-72.365642950974291</v>
      </c>
      <c r="H343" s="12"/>
      <c r="I343" s="12"/>
      <c r="J343" s="12"/>
      <c r="K343" s="12"/>
      <c r="L343" s="2">
        <f>[18]testrun_supertrend29ex5_5_trail!A33</f>
        <v>-1433.2270000000001</v>
      </c>
      <c r="M343" s="2">
        <f>[18]testrun_supertrend29ex5_5_trail!B33</f>
        <v>27.630859999999998</v>
      </c>
      <c r="N343" s="2">
        <f>[18]testrun_supertrend29ex5_5_trail!C33</f>
        <v>-724.97119999999995</v>
      </c>
      <c r="O343" s="2">
        <f>[18]testrun_supertrend29ex5_5_trail!D33</f>
        <v>-690.66016000000002</v>
      </c>
      <c r="P343" s="2">
        <f>[18]testrun_supertrend29ex5_5_trail!E33</f>
        <v>-1457.0181</v>
      </c>
      <c r="Q343" s="2">
        <f>[18]testrun_supertrend29ex5_5_trail!F33</f>
        <v>965.87743999999998</v>
      </c>
      <c r="R343" s="2">
        <f>[18]testrun_supertrend29ex5_5_trail!G33</f>
        <v>1286.4032999999999</v>
      </c>
      <c r="S343" s="2">
        <f>[18]testrun_supertrend29ex5_5_trail!H33</f>
        <v>401.69434000000001</v>
      </c>
      <c r="T343" s="2">
        <f>[18]testrun_supertrend29ex5_5_trail!I33</f>
        <v>-1039.5546999999999</v>
      </c>
    </row>
    <row r="344" spans="1:20" x14ac:dyDescent="0.3">
      <c r="A344" t="s">
        <v>45</v>
      </c>
      <c r="B344" t="s">
        <v>36</v>
      </c>
      <c r="C344" t="s">
        <v>5</v>
      </c>
      <c r="D344" s="2">
        <f t="shared" ref="D344:D361" si="9">SUM(L344:U344)</f>
        <v>105856.3134</v>
      </c>
      <c r="E344">
        <f>COUNT(L346:U346)</f>
        <v>9</v>
      </c>
      <c r="F344" s="6">
        <f>COUNTIF(L346:U346,"&gt;0")</f>
        <v>9</v>
      </c>
      <c r="G344" s="11">
        <f>100 *F344/E344</f>
        <v>100</v>
      </c>
      <c r="H344" s="12">
        <f>SUM(E344:E361)</f>
        <v>54</v>
      </c>
      <c r="I344" s="12">
        <f>SUM(F344:F361)</f>
        <v>41</v>
      </c>
      <c r="J344" s="12"/>
      <c r="K344" s="13">
        <f>100 *I344/H344</f>
        <v>75.925925925925924</v>
      </c>
      <c r="L344" s="2">
        <f>[20]testrun_supertrend35ex5_25_trai!A1</f>
        <v>11282.378000000001</v>
      </c>
      <c r="M344" s="2">
        <f>[20]testrun_supertrend35ex5_25_trai!B1</f>
        <v>8877.2459999999992</v>
      </c>
      <c r="N344" s="2">
        <f>[20]testrun_supertrend35ex5_25_trai!C1</f>
        <v>11495.200999999999</v>
      </c>
      <c r="O344" s="2">
        <f>[20]testrun_supertrend35ex5_25_trai!D1</f>
        <v>10726.079</v>
      </c>
      <c r="P344" s="2">
        <f>[20]testrun_supertrend35ex5_25_trai!E1</f>
        <v>15451.001</v>
      </c>
      <c r="Q344" s="2">
        <f>[20]testrun_supertrend35ex5_25_trai!F1</f>
        <v>11307.635</v>
      </c>
      <c r="R344" s="2">
        <f>[20]testrun_supertrend35ex5_25_trai!G1</f>
        <v>7583.2734</v>
      </c>
      <c r="S344" s="2">
        <f>[20]testrun_supertrend35ex5_25_trai!H1</f>
        <v>13731.682000000001</v>
      </c>
      <c r="T344" s="2">
        <f>[20]testrun_supertrend35ex5_25_trai!I1</f>
        <v>15401.817999999999</v>
      </c>
    </row>
    <row r="345" spans="1:20" x14ac:dyDescent="0.3">
      <c r="A345" t="s">
        <v>45</v>
      </c>
      <c r="B345" t="s">
        <v>36</v>
      </c>
      <c r="C345" t="s">
        <v>6</v>
      </c>
      <c r="D345" s="2">
        <f t="shared" si="9"/>
        <v>-77003.698399999994</v>
      </c>
      <c r="F345" s="6"/>
      <c r="G345" s="12"/>
      <c r="H345" s="12"/>
      <c r="I345" s="12"/>
      <c r="J345" s="12"/>
      <c r="K345" s="12"/>
      <c r="L345" s="2">
        <f>[20]testrun_supertrend35ex5_25_trai!A2</f>
        <v>-6480.3525</v>
      </c>
      <c r="M345" s="2">
        <f>[20]testrun_supertrend35ex5_25_trai!B2</f>
        <v>-6534.9679999999998</v>
      </c>
      <c r="N345" s="2">
        <f>[20]testrun_supertrend35ex5_25_trai!C2</f>
        <v>-8295.5229999999992</v>
      </c>
      <c r="O345" s="2">
        <f>[20]testrun_supertrend35ex5_25_trai!D2</f>
        <v>-6817.0186000000003</v>
      </c>
      <c r="P345" s="2">
        <f>[20]testrun_supertrend35ex5_25_trai!E2</f>
        <v>-8840.5679999999993</v>
      </c>
      <c r="Q345" s="2">
        <f>[20]testrun_supertrend35ex5_25_trai!F2</f>
        <v>-9378.8330000000005</v>
      </c>
      <c r="R345" s="2">
        <f>[20]testrun_supertrend35ex5_25_trai!G2</f>
        <v>-6838.6133</v>
      </c>
      <c r="S345" s="2">
        <f>[20]testrun_supertrend35ex5_25_trai!H2</f>
        <v>-10104.879000000001</v>
      </c>
      <c r="T345" s="2">
        <f>[20]testrun_supertrend35ex5_25_trai!I2</f>
        <v>-13712.942999999999</v>
      </c>
    </row>
    <row r="346" spans="1:20" x14ac:dyDescent="0.3">
      <c r="A346" t="s">
        <v>45</v>
      </c>
      <c r="B346" t="s">
        <v>36</v>
      </c>
      <c r="C346" t="s">
        <v>7</v>
      </c>
      <c r="D346" s="2">
        <f t="shared" si="9"/>
        <v>28852.614659999999</v>
      </c>
      <c r="G346" s="11">
        <f>100*D346/D344</f>
        <v>27.256394761240571</v>
      </c>
      <c r="H346" s="12"/>
      <c r="I346" s="12"/>
      <c r="J346" s="12"/>
      <c r="K346" s="12"/>
      <c r="L346" s="2">
        <f>[20]testrun_supertrend35ex5_25_trai!A3</f>
        <v>4802.0254000000004</v>
      </c>
      <c r="M346" s="2">
        <f>[20]testrun_supertrend35ex5_25_trai!B3</f>
        <v>2342.2788</v>
      </c>
      <c r="N346" s="2">
        <f>[20]testrun_supertrend35ex5_25_trai!C3</f>
        <v>3199.6777000000002</v>
      </c>
      <c r="O346" s="2">
        <f>[20]testrun_supertrend35ex5_25_trai!D3</f>
        <v>3909.0605</v>
      </c>
      <c r="P346" s="2">
        <f>[20]testrun_supertrend35ex5_25_trai!E3</f>
        <v>6610.4326000000001</v>
      </c>
      <c r="Q346" s="2">
        <f>[20]testrun_supertrend35ex5_25_trai!F3</f>
        <v>1928.8018</v>
      </c>
      <c r="R346" s="2">
        <f>[20]testrun_supertrend35ex5_25_trai!G3</f>
        <v>744.66016000000002</v>
      </c>
      <c r="S346" s="2">
        <f>[20]testrun_supertrend35ex5_25_trai!H3</f>
        <v>3626.8027000000002</v>
      </c>
      <c r="T346" s="2">
        <f>[20]testrun_supertrend35ex5_25_trai!I3</f>
        <v>1688.875</v>
      </c>
    </row>
    <row r="347" spans="1:20" x14ac:dyDescent="0.3">
      <c r="A347" t="s">
        <v>45</v>
      </c>
      <c r="B347" s="1" t="s">
        <v>0</v>
      </c>
      <c r="C347" t="s">
        <v>5</v>
      </c>
      <c r="D347" s="2">
        <f t="shared" si="9"/>
        <v>58704.235299999993</v>
      </c>
      <c r="E347">
        <f>COUNT(L349:U349)</f>
        <v>9</v>
      </c>
      <c r="F347" s="6">
        <f>COUNTIF(L349:U349,"&gt;0")</f>
        <v>7</v>
      </c>
      <c r="G347" s="11">
        <f>100 *F347/E347</f>
        <v>77.777777777777771</v>
      </c>
      <c r="H347" s="12"/>
      <c r="I347" s="12"/>
      <c r="J347" s="13">
        <f>SUM(D344,D347,D350,D353,D356,D359)</f>
        <v>248192.85749299996</v>
      </c>
      <c r="K347" s="11"/>
      <c r="L347" s="2">
        <f>[20]testrun_supertrend35ex5_25_trai!A7</f>
        <v>5232.1854999999996</v>
      </c>
      <c r="M347" s="2">
        <f>[20]testrun_supertrend35ex5_25_trai!B7</f>
        <v>5344.1629999999996</v>
      </c>
      <c r="N347" s="2">
        <f>[20]testrun_supertrend35ex5_25_trai!C7</f>
        <v>9456.1049999999996</v>
      </c>
      <c r="O347" s="2">
        <f>[20]testrun_supertrend35ex5_25_trai!D7</f>
        <v>4982.0330000000004</v>
      </c>
      <c r="P347" s="2">
        <f>[20]testrun_supertrend35ex5_25_trai!E7</f>
        <v>6652.49</v>
      </c>
      <c r="Q347" s="2">
        <f>[20]testrun_supertrend35ex5_25_trai!F7</f>
        <v>6016.5595999999996</v>
      </c>
      <c r="R347" s="2">
        <f>[20]testrun_supertrend35ex5_25_trai!G7</f>
        <v>5742.7227000000003</v>
      </c>
      <c r="S347" s="2">
        <f>[20]testrun_supertrend35ex5_25_trai!H7</f>
        <v>6597.6054999999997</v>
      </c>
      <c r="T347" s="2">
        <f>[20]testrun_supertrend35ex5_25_trai!I7</f>
        <v>8680.3709999999992</v>
      </c>
    </row>
    <row r="348" spans="1:20" x14ac:dyDescent="0.3">
      <c r="A348" t="s">
        <v>45</v>
      </c>
      <c r="B348" s="1" t="s">
        <v>0</v>
      </c>
      <c r="C348" t="s">
        <v>6</v>
      </c>
      <c r="D348" s="2">
        <f t="shared" si="9"/>
        <v>-46963.608900000007</v>
      </c>
      <c r="F348" s="6"/>
      <c r="G348" s="12"/>
      <c r="H348" s="12"/>
      <c r="I348" s="12"/>
      <c r="J348" s="13">
        <f>SUM(D345,D348,D351,D354,D357,D360)</f>
        <v>-182361.39379999999</v>
      </c>
      <c r="K348" s="12"/>
      <c r="L348" s="2">
        <f>[20]testrun_supertrend35ex5_25_trai!A8</f>
        <v>-5212.3609999999999</v>
      </c>
      <c r="M348" s="2">
        <f>[20]testrun_supertrend35ex5_25_trai!B8</f>
        <v>-4064.8154</v>
      </c>
      <c r="N348" s="2">
        <f>[20]testrun_supertrend35ex5_25_trai!C8</f>
        <v>-4064.5859999999998</v>
      </c>
      <c r="O348" s="2">
        <f>[20]testrun_supertrend35ex5_25_trai!D8</f>
        <v>-5265.3945000000003</v>
      </c>
      <c r="P348" s="2">
        <f>[20]testrun_supertrend35ex5_25_trai!E8</f>
        <v>-3981.67</v>
      </c>
      <c r="Q348" s="2">
        <f>[20]testrun_supertrend35ex5_25_trai!F8</f>
        <v>-5304.2744000000002</v>
      </c>
      <c r="R348" s="2">
        <f>[20]testrun_supertrend35ex5_25_trai!G8</f>
        <v>-5633.5995999999996</v>
      </c>
      <c r="S348" s="2">
        <f>[20]testrun_supertrend35ex5_25_trai!H8</f>
        <v>-7310.0820000000003</v>
      </c>
      <c r="T348" s="2">
        <f>[20]testrun_supertrend35ex5_25_trai!I8</f>
        <v>-6126.826</v>
      </c>
    </row>
    <row r="349" spans="1:20" x14ac:dyDescent="0.3">
      <c r="A349" t="s">
        <v>45</v>
      </c>
      <c r="B349" s="1" t="s">
        <v>0</v>
      </c>
      <c r="C349" t="s">
        <v>7</v>
      </c>
      <c r="D349" s="2">
        <f t="shared" si="9"/>
        <v>11740.627527000001</v>
      </c>
      <c r="G349" s="11">
        <f>100*D349/D347</f>
        <v>19.999626035500036</v>
      </c>
      <c r="H349" s="12"/>
      <c r="I349" s="12"/>
      <c r="J349" s="13">
        <f>SUM(D346,D349,D352,D355,D358,D361)</f>
        <v>65831.464376999997</v>
      </c>
      <c r="K349" s="11">
        <f>100*J349/J347</f>
        <v>26.524318645574525</v>
      </c>
      <c r="L349" s="2">
        <f>[20]testrun_supertrend35ex5_25_trai!A9</f>
        <v>19.824707</v>
      </c>
      <c r="M349" s="2">
        <f>[20]testrun_supertrend35ex5_25_trai!B9</f>
        <v>1279.3477</v>
      </c>
      <c r="N349" s="2">
        <f>[20]testrun_supertrend35ex5_25_trai!C9</f>
        <v>5391.5195000000003</v>
      </c>
      <c r="O349" s="2">
        <f>[20]testrun_supertrend35ex5_25_trai!D9</f>
        <v>-283.36133000000001</v>
      </c>
      <c r="P349" s="2">
        <f>[20]testrun_supertrend35ex5_25_trai!E9</f>
        <v>2670.8202999999999</v>
      </c>
      <c r="Q349" s="2">
        <f>[20]testrun_supertrend35ex5_25_trai!F9</f>
        <v>712.28516000000002</v>
      </c>
      <c r="R349" s="2">
        <f>[20]testrun_supertrend35ex5_25_trai!G9</f>
        <v>109.12305000000001</v>
      </c>
      <c r="S349" s="2">
        <f>[20]testrun_supertrend35ex5_25_trai!H9</f>
        <v>-712.47655999999995</v>
      </c>
      <c r="T349" s="2">
        <f>[20]testrun_supertrend35ex5_25_trai!I9</f>
        <v>2553.5450000000001</v>
      </c>
    </row>
    <row r="350" spans="1:20" x14ac:dyDescent="0.3">
      <c r="A350" t="s">
        <v>45</v>
      </c>
      <c r="B350" s="1" t="s">
        <v>1</v>
      </c>
      <c r="C350" t="s">
        <v>5</v>
      </c>
      <c r="D350" s="2">
        <f t="shared" si="9"/>
        <v>24711.29581</v>
      </c>
      <c r="E350">
        <f>COUNT(L352:U352)</f>
        <v>9</v>
      </c>
      <c r="F350" s="6">
        <f>COUNTIF(L352:U352,"&gt;0")</f>
        <v>7</v>
      </c>
      <c r="G350" s="11">
        <f>100 *F350/E350</f>
        <v>77.777777777777771</v>
      </c>
      <c r="H350" s="12"/>
      <c r="I350" s="12"/>
      <c r="J350" s="12"/>
      <c r="K350" s="11"/>
      <c r="L350" s="2">
        <f>[20]testrun_supertrend35ex5_25_trai!A13</f>
        <v>0</v>
      </c>
      <c r="M350" s="2">
        <f>[20]testrun_supertrend35ex5_25_trai!B13</f>
        <v>1935.002</v>
      </c>
      <c r="N350" s="2">
        <f>[20]testrun_supertrend35ex5_25_trai!C13</f>
        <v>1393.3994</v>
      </c>
      <c r="O350" s="2">
        <f>[20]testrun_supertrend35ex5_25_trai!D13</f>
        <v>222.64940999999999</v>
      </c>
      <c r="P350" s="2">
        <f>[20]testrun_supertrend35ex5_25_trai!E13</f>
        <v>7721.5810000000001</v>
      </c>
      <c r="Q350" s="2">
        <f>[20]testrun_supertrend35ex5_25_trai!F13</f>
        <v>5199.6913999999997</v>
      </c>
      <c r="R350" s="2">
        <f>[20]testrun_supertrend35ex5_25_trai!G13</f>
        <v>4363.7812000000004</v>
      </c>
      <c r="S350" s="2">
        <f>[20]testrun_supertrend35ex5_25_trai!H13</f>
        <v>1580.0098</v>
      </c>
      <c r="T350" s="2">
        <f>[20]testrun_supertrend35ex5_25_trai!I13</f>
        <v>2295.1815999999999</v>
      </c>
    </row>
    <row r="351" spans="1:20" x14ac:dyDescent="0.3">
      <c r="A351" t="s">
        <v>45</v>
      </c>
      <c r="B351" s="1" t="s">
        <v>1</v>
      </c>
      <c r="C351" t="s">
        <v>6</v>
      </c>
      <c r="D351" s="2">
        <f t="shared" si="9"/>
        <v>-9843.2988499999992</v>
      </c>
      <c r="F351" s="6"/>
      <c r="G351" s="12"/>
      <c r="H351" s="12"/>
      <c r="I351" s="12"/>
      <c r="J351" s="12"/>
      <c r="K351" s="12"/>
      <c r="L351" s="2">
        <f>[20]testrun_supertrend35ex5_25_trai!A14</f>
        <v>-824.80565999999999</v>
      </c>
      <c r="M351" s="2">
        <f>[20]testrun_supertrend35ex5_25_trai!B14</f>
        <v>-642.23145</v>
      </c>
      <c r="N351" s="2">
        <f>[20]testrun_supertrend35ex5_25_trai!C14</f>
        <v>-633.33010000000002</v>
      </c>
      <c r="O351" s="2">
        <f>[20]testrun_supertrend35ex5_25_trai!D14</f>
        <v>-643.32029999999997</v>
      </c>
      <c r="P351" s="2">
        <f>[20]testrun_supertrend35ex5_25_trai!E14</f>
        <v>-3736.4004</v>
      </c>
      <c r="Q351" s="2">
        <f>[20]testrun_supertrend35ex5_25_trai!F14</f>
        <v>0</v>
      </c>
      <c r="R351" s="2">
        <f>[20]testrun_supertrend35ex5_25_trai!G14</f>
        <v>-1789.6425999999999</v>
      </c>
      <c r="S351" s="2">
        <f>[20]testrun_supertrend35ex5_25_trai!H14</f>
        <v>-193.61913999999999</v>
      </c>
      <c r="T351" s="2">
        <f>[20]testrun_supertrend35ex5_25_trai!I14</f>
        <v>-1379.9492</v>
      </c>
    </row>
    <row r="352" spans="1:20" x14ac:dyDescent="0.3">
      <c r="A352" t="s">
        <v>45</v>
      </c>
      <c r="B352" s="1" t="s">
        <v>1</v>
      </c>
      <c r="C352" t="s">
        <v>7</v>
      </c>
      <c r="D352" s="2">
        <f t="shared" si="9"/>
        <v>14867.997080000001</v>
      </c>
      <c r="G352" s="11">
        <f>100*D352/D350</f>
        <v>60.166804664218866</v>
      </c>
      <c r="H352" s="12"/>
      <c r="I352" s="12"/>
      <c r="J352" s="12"/>
      <c r="K352" s="12"/>
      <c r="L352" s="2">
        <f>[20]testrun_supertrend35ex5_25_trai!A15</f>
        <v>-824.80565999999999</v>
      </c>
      <c r="M352" s="2">
        <f>[20]testrun_supertrend35ex5_25_trai!B15</f>
        <v>1292.7705000000001</v>
      </c>
      <c r="N352" s="2">
        <f>[20]testrun_supertrend35ex5_25_trai!C15</f>
        <v>760.06934000000001</v>
      </c>
      <c r="O352" s="2">
        <f>[20]testrun_supertrend35ex5_25_trai!D15</f>
        <v>-420.67090000000002</v>
      </c>
      <c r="P352" s="2">
        <f>[20]testrun_supertrend35ex5_25_trai!E15</f>
        <v>3985.1806999999999</v>
      </c>
      <c r="Q352" s="2">
        <f>[20]testrun_supertrend35ex5_25_trai!F15</f>
        <v>5199.6913999999997</v>
      </c>
      <c r="R352" s="2">
        <f>[20]testrun_supertrend35ex5_25_trai!G15</f>
        <v>2574.1387</v>
      </c>
      <c r="S352" s="2">
        <f>[20]testrun_supertrend35ex5_25_trai!H15</f>
        <v>1386.3905999999999</v>
      </c>
      <c r="T352" s="2">
        <f>[20]testrun_supertrend35ex5_25_trai!I15</f>
        <v>915.23239999999998</v>
      </c>
    </row>
    <row r="353" spans="1:20" x14ac:dyDescent="0.3">
      <c r="A353" t="s">
        <v>45</v>
      </c>
      <c r="B353" s="1" t="s">
        <v>37</v>
      </c>
      <c r="C353" t="s">
        <v>5</v>
      </c>
      <c r="D353" s="2">
        <f t="shared" si="9"/>
        <v>35065.745499999997</v>
      </c>
      <c r="E353">
        <f>COUNT(L355:U355)</f>
        <v>9</v>
      </c>
      <c r="F353" s="6">
        <f>COUNTIF(L355:U355,"&gt;0")</f>
        <v>8</v>
      </c>
      <c r="G353" s="11">
        <f>100 *F353/E353</f>
        <v>88.888888888888886</v>
      </c>
      <c r="H353" s="12"/>
      <c r="I353" s="12"/>
      <c r="J353" s="12"/>
      <c r="K353" s="12"/>
      <c r="L353" s="2">
        <f>[20]testrun_supertrend35ex5_25_trai!A19</f>
        <v>3444.3047000000001</v>
      </c>
      <c r="M353" s="2">
        <f>[20]testrun_supertrend35ex5_25_trai!B19</f>
        <v>2908.2739999999999</v>
      </c>
      <c r="N353" s="2">
        <f>[20]testrun_supertrend35ex5_25_trai!C19</f>
        <v>3333.0913</v>
      </c>
      <c r="O353" s="2">
        <f>[20]testrun_supertrend35ex5_25_trai!D19</f>
        <v>3642.2339999999999</v>
      </c>
      <c r="P353" s="2">
        <f>[20]testrun_supertrend35ex5_25_trai!E19</f>
        <v>5114.1225999999997</v>
      </c>
      <c r="Q353" s="2">
        <f>[20]testrun_supertrend35ex5_25_trai!F19</f>
        <v>3711.3661999999999</v>
      </c>
      <c r="R353" s="2">
        <f>[20]testrun_supertrend35ex5_25_trai!G19</f>
        <v>3580.7754</v>
      </c>
      <c r="S353" s="2">
        <f>[20]testrun_supertrend35ex5_25_trai!H19</f>
        <v>5008.8212999999996</v>
      </c>
      <c r="T353" s="2">
        <f>[20]testrun_supertrend35ex5_25_trai!I19</f>
        <v>4322.7560000000003</v>
      </c>
    </row>
    <row r="354" spans="1:20" x14ac:dyDescent="0.3">
      <c r="A354" t="s">
        <v>45</v>
      </c>
      <c r="B354" s="1" t="s">
        <v>37</v>
      </c>
      <c r="C354" t="s">
        <v>6</v>
      </c>
      <c r="D354" s="2">
        <f t="shared" si="9"/>
        <v>-25160.097199999997</v>
      </c>
      <c r="F354" s="6"/>
      <c r="G354" s="12"/>
      <c r="H354" s="12"/>
      <c r="I354" s="12"/>
      <c r="J354" s="12"/>
      <c r="K354" s="12"/>
      <c r="L354" s="2">
        <f>[20]testrun_supertrend35ex5_25_trai!A20</f>
        <v>-2032.8109999999999</v>
      </c>
      <c r="M354" s="2">
        <f>[20]testrun_supertrend35ex5_25_trai!B20</f>
        <v>-1921.4863</v>
      </c>
      <c r="N354" s="2">
        <f>[20]testrun_supertrend35ex5_25_trai!C20</f>
        <v>-2603.4917</v>
      </c>
      <c r="O354" s="2">
        <f>[20]testrun_supertrend35ex5_25_trai!D20</f>
        <v>-1707.23</v>
      </c>
      <c r="P354" s="2">
        <f>[20]testrun_supertrend35ex5_25_trai!E20</f>
        <v>-3308.4252999999999</v>
      </c>
      <c r="Q354" s="2">
        <f>[20]testrun_supertrend35ex5_25_trai!F20</f>
        <v>-3136.4077000000002</v>
      </c>
      <c r="R354" s="2">
        <f>[20]testrun_supertrend35ex5_25_trai!G20</f>
        <v>-2410.2754</v>
      </c>
      <c r="S354" s="2">
        <f>[20]testrun_supertrend35ex5_25_trai!H20</f>
        <v>-3560.9843999999998</v>
      </c>
      <c r="T354" s="2">
        <f>[20]testrun_supertrend35ex5_25_trai!I20</f>
        <v>-4478.9853999999996</v>
      </c>
    </row>
    <row r="355" spans="1:20" x14ac:dyDescent="0.3">
      <c r="A355" t="s">
        <v>45</v>
      </c>
      <c r="B355" s="1" t="s">
        <v>37</v>
      </c>
      <c r="C355" t="s">
        <v>7</v>
      </c>
      <c r="D355" s="2">
        <f t="shared" si="9"/>
        <v>9905.6480100000008</v>
      </c>
      <c r="G355" s="11">
        <f>100*D355/D353</f>
        <v>28.248787723620481</v>
      </c>
      <c r="H355" s="12"/>
      <c r="I355" s="12"/>
      <c r="J355" s="12"/>
      <c r="K355" s="12"/>
      <c r="L355" s="2">
        <f>[20]testrun_supertrend35ex5_25_trai!A21</f>
        <v>1411.4937</v>
      </c>
      <c r="M355" s="2">
        <f>[20]testrun_supertrend35ex5_25_trai!B21</f>
        <v>986.7876</v>
      </c>
      <c r="N355" s="2">
        <f>[20]testrun_supertrend35ex5_25_trai!C21</f>
        <v>729.59960000000001</v>
      </c>
      <c r="O355" s="2">
        <f>[20]testrun_supertrend35ex5_25_trai!D21</f>
        <v>1935.0038999999999</v>
      </c>
      <c r="P355" s="2">
        <f>[20]testrun_supertrend35ex5_25_trai!E21</f>
        <v>1805.6973</v>
      </c>
      <c r="Q355" s="2">
        <f>[20]testrun_supertrend35ex5_25_trai!F21</f>
        <v>574.95849999999996</v>
      </c>
      <c r="R355" s="2">
        <f>[20]testrun_supertrend35ex5_25_trai!G21</f>
        <v>1170.5</v>
      </c>
      <c r="S355" s="2">
        <f>[20]testrun_supertrend35ex5_25_trai!H21</f>
        <v>1447.8369</v>
      </c>
      <c r="T355" s="2">
        <f>[20]testrun_supertrend35ex5_25_trai!I21</f>
        <v>-156.22949</v>
      </c>
    </row>
    <row r="356" spans="1:20" x14ac:dyDescent="0.3">
      <c r="A356" t="s">
        <v>45</v>
      </c>
      <c r="B356" s="1" t="s">
        <v>2</v>
      </c>
      <c r="C356" t="s">
        <v>5</v>
      </c>
      <c r="D356" s="2">
        <f t="shared" si="9"/>
        <v>19266.161499999998</v>
      </c>
      <c r="E356">
        <f>COUNT(L358:U358)</f>
        <v>9</v>
      </c>
      <c r="F356" s="6">
        <f>COUNTIF(L358:U358,"&gt;0")</f>
        <v>7</v>
      </c>
      <c r="G356" s="11">
        <f>100 *F356/E356</f>
        <v>77.777777777777771</v>
      </c>
      <c r="H356" s="12"/>
      <c r="I356" s="12"/>
      <c r="J356" s="12"/>
      <c r="K356" s="12"/>
      <c r="L356" s="2">
        <f>[20]testrun_supertrend35ex5_25_trai!A25</f>
        <v>2060.3314999999998</v>
      </c>
      <c r="M356" s="2">
        <f>[20]testrun_supertrend35ex5_25_trai!B25</f>
        <v>2006.4648</v>
      </c>
      <c r="N356" s="2">
        <f>[20]testrun_supertrend35ex5_25_trai!C25</f>
        <v>1621.623</v>
      </c>
      <c r="O356" s="2">
        <f>[20]testrun_supertrend35ex5_25_trai!D25</f>
        <v>2413.5264000000002</v>
      </c>
      <c r="P356" s="2">
        <f>[20]testrun_supertrend35ex5_25_trai!E25</f>
        <v>2274.5673999999999</v>
      </c>
      <c r="Q356" s="2">
        <f>[20]testrun_supertrend35ex5_25_trai!F25</f>
        <v>1926.6387</v>
      </c>
      <c r="R356" s="2">
        <f>[20]testrun_supertrend35ex5_25_trai!G25</f>
        <v>1288.2246</v>
      </c>
      <c r="S356" s="2">
        <f>[20]testrun_supertrend35ex5_25_trai!H25</f>
        <v>3035.2021</v>
      </c>
      <c r="T356" s="2">
        <f>[20]testrun_supertrend35ex5_25_trai!I25</f>
        <v>2639.5830000000001</v>
      </c>
    </row>
    <row r="357" spans="1:20" x14ac:dyDescent="0.3">
      <c r="A357" t="s">
        <v>45</v>
      </c>
      <c r="B357" s="1" t="s">
        <v>2</v>
      </c>
      <c r="C357" t="s">
        <v>6</v>
      </c>
      <c r="D357" s="2">
        <f t="shared" si="9"/>
        <v>-15545.115299999999</v>
      </c>
      <c r="F357" s="6"/>
      <c r="G357" s="12"/>
      <c r="H357" s="12"/>
      <c r="I357" s="12"/>
      <c r="J357" s="12"/>
      <c r="K357" s="12"/>
      <c r="L357" s="2">
        <f>[20]testrun_supertrend35ex5_25_trai!A26</f>
        <v>-1606.6885</v>
      </c>
      <c r="M357" s="2">
        <f>[20]testrun_supertrend35ex5_25_trai!B26</f>
        <v>-1276.1367</v>
      </c>
      <c r="N357" s="2">
        <f>[20]testrun_supertrend35ex5_25_trai!C26</f>
        <v>-1250.8379</v>
      </c>
      <c r="O357" s="2">
        <f>[20]testrun_supertrend35ex5_25_trai!D26</f>
        <v>-1198.3607999999999</v>
      </c>
      <c r="P357" s="2">
        <f>[20]testrun_supertrend35ex5_25_trai!E26</f>
        <v>-2185.817</v>
      </c>
      <c r="Q357" s="2">
        <f>[20]testrun_supertrend35ex5_25_trai!F26</f>
        <v>-3041.6152000000002</v>
      </c>
      <c r="R357" s="2">
        <f>[20]testrun_supertrend35ex5_25_trai!G26</f>
        <v>-1617.0273</v>
      </c>
      <c r="S357" s="2">
        <f>[20]testrun_supertrend35ex5_25_trai!H26</f>
        <v>-1046.7842000000001</v>
      </c>
      <c r="T357" s="2">
        <f>[20]testrun_supertrend35ex5_25_trai!I26</f>
        <v>-2321.8476999999998</v>
      </c>
    </row>
    <row r="358" spans="1:20" x14ac:dyDescent="0.3">
      <c r="A358" t="s">
        <v>45</v>
      </c>
      <c r="B358" s="1" t="s">
        <v>2</v>
      </c>
      <c r="C358" t="s">
        <v>7</v>
      </c>
      <c r="D358" s="2">
        <f t="shared" si="9"/>
        <v>3721.0463399999999</v>
      </c>
      <c r="G358" s="11">
        <f>100*D358/D356</f>
        <v>19.313895712957663</v>
      </c>
      <c r="H358" s="12"/>
      <c r="I358" s="12"/>
      <c r="J358" s="12"/>
      <c r="K358" s="12"/>
      <c r="L358" s="2">
        <f>[20]testrun_supertrend35ex5_25_trai!A27</f>
        <v>453.64307000000002</v>
      </c>
      <c r="M358" s="2">
        <f>[20]testrun_supertrend35ex5_25_trai!B27</f>
        <v>730.32809999999995</v>
      </c>
      <c r="N358" s="2">
        <f>[20]testrun_supertrend35ex5_25_trai!C27</f>
        <v>370.78516000000002</v>
      </c>
      <c r="O358" s="2">
        <f>[20]testrun_supertrend35ex5_25_trai!D27</f>
        <v>1215.1655000000001</v>
      </c>
      <c r="P358" s="2">
        <f>[20]testrun_supertrend35ex5_25_trai!E27</f>
        <v>88.750489999999999</v>
      </c>
      <c r="Q358" s="2">
        <f>[20]testrun_supertrend35ex5_25_trai!F27</f>
        <v>-1114.9766</v>
      </c>
      <c r="R358" s="2">
        <f>[20]testrun_supertrend35ex5_25_trai!G27</f>
        <v>-328.80273</v>
      </c>
      <c r="S358" s="2">
        <f>[20]testrun_supertrend35ex5_25_trai!H27</f>
        <v>1988.4179999999999</v>
      </c>
      <c r="T358" s="2">
        <f>[20]testrun_supertrend35ex5_25_trai!I27</f>
        <v>317.73534999999998</v>
      </c>
    </row>
    <row r="359" spans="1:20" x14ac:dyDescent="0.3">
      <c r="A359" t="s">
        <v>45</v>
      </c>
      <c r="B359" s="1" t="s">
        <v>3</v>
      </c>
      <c r="C359" t="s">
        <v>5</v>
      </c>
      <c r="D359" s="2">
        <f t="shared" si="9"/>
        <v>4589.1059830000004</v>
      </c>
      <c r="E359">
        <f>COUNT(L361:U361)</f>
        <v>9</v>
      </c>
      <c r="F359" s="6">
        <f>COUNTIF(L361:U361,"&gt;0")</f>
        <v>3</v>
      </c>
      <c r="G359" s="11">
        <f>100 *F359/E359</f>
        <v>33.333333333333336</v>
      </c>
      <c r="H359" s="12"/>
      <c r="I359" s="12"/>
      <c r="J359" s="12"/>
      <c r="K359" s="12"/>
      <c r="L359" s="2">
        <f>[20]testrun_supertrend35ex5_25_trai!A31</f>
        <v>0</v>
      </c>
      <c r="M359" s="2">
        <f>[20]testrun_supertrend35ex5_25_trai!B31</f>
        <v>212.09961000000001</v>
      </c>
      <c r="N359" s="2">
        <f>[20]testrun_supertrend35ex5_25_trai!C31</f>
        <v>0</v>
      </c>
      <c r="O359" s="2">
        <f>[20]testrun_supertrend35ex5_25_trai!D31</f>
        <v>50.300293000000003</v>
      </c>
      <c r="P359" s="2">
        <f>[20]testrun_supertrend35ex5_25_trai!E31</f>
        <v>0</v>
      </c>
      <c r="Q359" s="2">
        <f>[20]testrun_supertrend35ex5_25_trai!F31</f>
        <v>1134.0576000000001</v>
      </c>
      <c r="R359" s="2">
        <f>[20]testrun_supertrend35ex5_25_trai!G31</f>
        <v>1396.8671999999999</v>
      </c>
      <c r="S359" s="2">
        <f>[20]testrun_supertrend35ex5_25_trai!H31</f>
        <v>1346.7139</v>
      </c>
      <c r="T359" s="2">
        <f>[20]testrun_supertrend35ex5_25_trai!I31</f>
        <v>449.06738000000001</v>
      </c>
    </row>
    <row r="360" spans="1:20" x14ac:dyDescent="0.3">
      <c r="A360" t="s">
        <v>45</v>
      </c>
      <c r="B360" s="1" t="s">
        <v>3</v>
      </c>
      <c r="C360" t="s">
        <v>6</v>
      </c>
      <c r="D360" s="2">
        <f t="shared" si="9"/>
        <v>-7845.5751500000006</v>
      </c>
      <c r="F360" s="6"/>
      <c r="G360" s="12"/>
      <c r="H360" s="12"/>
      <c r="I360" s="12"/>
      <c r="J360" s="12"/>
      <c r="K360" s="12"/>
      <c r="L360" s="2">
        <f>[20]testrun_supertrend35ex5_25_trai!A32</f>
        <v>-1884.2944</v>
      </c>
      <c r="M360" s="2">
        <f>[20]testrun_supertrend35ex5_25_trai!B32</f>
        <v>-560.27539999999999</v>
      </c>
      <c r="N360" s="2">
        <f>[20]testrun_supertrend35ex5_25_trai!C32</f>
        <v>-1267.8936000000001</v>
      </c>
      <c r="O360" s="2">
        <f>[20]testrun_supertrend35ex5_25_trai!D32</f>
        <v>-686.16016000000002</v>
      </c>
      <c r="P360" s="2">
        <f>[20]testrun_supertrend35ex5_25_trai!E32</f>
        <v>-1302.2778000000001</v>
      </c>
      <c r="Q360" s="2">
        <f>[20]testrun_supertrend35ex5_25_trai!F32</f>
        <v>0</v>
      </c>
      <c r="R360" s="2">
        <f>[20]testrun_supertrend35ex5_25_trai!G32</f>
        <v>-451.89550000000003</v>
      </c>
      <c r="S360" s="2">
        <f>[20]testrun_supertrend35ex5_25_trai!H32</f>
        <v>-157.10059000000001</v>
      </c>
      <c r="T360" s="2">
        <f>[20]testrun_supertrend35ex5_25_trai!I32</f>
        <v>-1535.6777</v>
      </c>
    </row>
    <row r="361" spans="1:20" x14ac:dyDescent="0.3">
      <c r="A361" t="s">
        <v>45</v>
      </c>
      <c r="B361" s="1" t="s">
        <v>3</v>
      </c>
      <c r="C361" t="s">
        <v>7</v>
      </c>
      <c r="D361" s="2">
        <f t="shared" si="9"/>
        <v>-3256.4692399999999</v>
      </c>
      <c r="G361" s="11">
        <f>100*D361/D359</f>
        <v>-70.960863664150409</v>
      </c>
      <c r="H361" s="12"/>
      <c r="I361" s="12"/>
      <c r="J361" s="12"/>
      <c r="K361" s="12"/>
      <c r="L361" s="2">
        <f>[20]testrun_supertrend35ex5_25_trai!A33</f>
        <v>-1884.2944</v>
      </c>
      <c r="M361" s="2">
        <f>[20]testrun_supertrend35ex5_25_trai!B33</f>
        <v>-348.17577999999997</v>
      </c>
      <c r="N361" s="2">
        <f>[20]testrun_supertrend35ex5_25_trai!C33</f>
        <v>-1267.8936000000001</v>
      </c>
      <c r="O361" s="2">
        <f>[20]testrun_supertrend35ex5_25_trai!D33</f>
        <v>-635.85986000000003</v>
      </c>
      <c r="P361" s="2">
        <f>[20]testrun_supertrend35ex5_25_trai!E33</f>
        <v>-1302.2778000000001</v>
      </c>
      <c r="Q361" s="2">
        <f>[20]testrun_supertrend35ex5_25_trai!F33</f>
        <v>1134.0576000000001</v>
      </c>
      <c r="R361" s="2">
        <f>[20]testrun_supertrend35ex5_25_trai!G33</f>
        <v>944.97170000000006</v>
      </c>
      <c r="S361" s="2">
        <f>[20]testrun_supertrend35ex5_25_trai!H33</f>
        <v>1189.6133</v>
      </c>
      <c r="T361" s="2">
        <f>[20]testrun_supertrend35ex5_25_trai!I33</f>
        <v>-1086.6104</v>
      </c>
    </row>
    <row r="362" spans="1:20" x14ac:dyDescent="0.3">
      <c r="A362" t="s">
        <v>24</v>
      </c>
      <c r="B362" s="1" t="s">
        <v>0</v>
      </c>
      <c r="C362" t="s">
        <v>5</v>
      </c>
      <c r="D362" s="2">
        <f t="shared" si="4"/>
        <v>75465.499100000001</v>
      </c>
      <c r="E362">
        <f>COUNT(L364:U364)</f>
        <v>9</v>
      </c>
      <c r="F362" s="6">
        <f>COUNTIF(L364:U364,"&gt;0")</f>
        <v>6</v>
      </c>
      <c r="G362" s="11">
        <f>100 *F362/E362</f>
        <v>66.666666666666671</v>
      </c>
      <c r="H362" s="12">
        <f>SUM(E362:E373)</f>
        <v>36</v>
      </c>
      <c r="I362" s="12">
        <f>SUM(F362:F373)</f>
        <v>22</v>
      </c>
      <c r="J362" s="13">
        <f>SUM(D362,D365,D368,D371)</f>
        <v>150745.54896999997</v>
      </c>
      <c r="K362" s="11">
        <f>100*I362/H362</f>
        <v>61.111111111111114</v>
      </c>
      <c r="L362" s="2">
        <v>9076.9989999999998</v>
      </c>
      <c r="M362" s="2">
        <v>7521.0029999999997</v>
      </c>
      <c r="N362" s="2">
        <v>7663.8037000000004</v>
      </c>
      <c r="O362" s="2">
        <v>7617.1025</v>
      </c>
      <c r="P362" s="2">
        <v>12501.6875</v>
      </c>
      <c r="Q362" s="2">
        <v>11354.448</v>
      </c>
      <c r="R362" s="2">
        <v>8904.0040000000008</v>
      </c>
      <c r="S362" s="2">
        <v>9441.8009999999995</v>
      </c>
      <c r="T362" s="2">
        <v>1384.6504</v>
      </c>
    </row>
    <row r="363" spans="1:20" x14ac:dyDescent="0.3">
      <c r="A363" t="s">
        <v>24</v>
      </c>
      <c r="B363" s="1" t="s">
        <v>0</v>
      </c>
      <c r="C363" t="s">
        <v>6</v>
      </c>
      <c r="D363" s="2">
        <f t="shared" si="4"/>
        <v>-69313.20210000001</v>
      </c>
      <c r="F363" s="6"/>
      <c r="G363" s="12"/>
      <c r="H363" s="12"/>
      <c r="I363" s="12"/>
      <c r="J363" s="13">
        <f>SUM(D363,D366,D369,D372)</f>
        <v>-144368.01094000001</v>
      </c>
      <c r="K363" s="12"/>
      <c r="L363" s="2">
        <v>-5636.3516</v>
      </c>
      <c r="M363" s="2">
        <v>-5490.8010000000004</v>
      </c>
      <c r="N363" s="2">
        <v>-10378.745000000001</v>
      </c>
      <c r="O363" s="2">
        <v>-9381.4989999999998</v>
      </c>
      <c r="P363" s="2">
        <v>-9539.5020000000004</v>
      </c>
      <c r="Q363" s="2">
        <v>-8003.8545000000004</v>
      </c>
      <c r="R363" s="2">
        <v>-7654.7049999999999</v>
      </c>
      <c r="S363" s="2">
        <v>-12774.244000000001</v>
      </c>
      <c r="T363" s="2">
        <v>-453.5</v>
      </c>
    </row>
    <row r="364" spans="1:20" x14ac:dyDescent="0.3">
      <c r="A364" t="s">
        <v>24</v>
      </c>
      <c r="B364" s="1" t="s">
        <v>0</v>
      </c>
      <c r="C364" t="s">
        <v>7</v>
      </c>
      <c r="D364" s="2">
        <f t="shared" si="4"/>
        <v>6152.2968000000001</v>
      </c>
      <c r="G364" s="11">
        <f>100*D364/D362</f>
        <v>8.1524628782319954</v>
      </c>
      <c r="H364" s="12"/>
      <c r="I364" s="12"/>
      <c r="J364" s="13">
        <f>SUM(D364,D367,D370,D373)</f>
        <v>6377.5376300000007</v>
      </c>
      <c r="K364" s="11">
        <f>100*J364/J362</f>
        <v>4.2306639722206327</v>
      </c>
      <c r="L364" s="2">
        <v>3440.6475</v>
      </c>
      <c r="M364" s="2">
        <v>2030.2021</v>
      </c>
      <c r="N364" s="2">
        <v>-2714.9414000000002</v>
      </c>
      <c r="O364" s="2">
        <v>-1764.3965000000001</v>
      </c>
      <c r="P364" s="2">
        <v>2962.1855</v>
      </c>
      <c r="Q364" s="2">
        <v>3350.5938000000001</v>
      </c>
      <c r="R364" s="2">
        <v>1249.2988</v>
      </c>
      <c r="S364" s="2">
        <v>-3332.4434000000001</v>
      </c>
      <c r="T364" s="2">
        <v>931.15039999999999</v>
      </c>
    </row>
    <row r="365" spans="1:20" x14ac:dyDescent="0.3">
      <c r="A365" t="s">
        <v>24</v>
      </c>
      <c r="B365" s="1" t="s">
        <v>1</v>
      </c>
      <c r="C365" t="s">
        <v>5</v>
      </c>
      <c r="D365" s="2">
        <f t="shared" si="4"/>
        <v>36710.951199999996</v>
      </c>
      <c r="E365">
        <f>COUNT(L367:U367)</f>
        <v>9</v>
      </c>
      <c r="F365" s="6">
        <f>COUNTIF(L367:U367,"&gt;0")</f>
        <v>6</v>
      </c>
      <c r="G365" s="11">
        <f>100 *F365/E365</f>
        <v>66.666666666666671</v>
      </c>
      <c r="H365" s="12"/>
      <c r="I365" s="12"/>
      <c r="J365" s="12"/>
      <c r="K365" s="12"/>
      <c r="L365" s="2">
        <v>3120.9502000000002</v>
      </c>
      <c r="M365" s="2">
        <v>3327.2997999999998</v>
      </c>
      <c r="N365" s="2">
        <v>5737.8495999999996</v>
      </c>
      <c r="O365" s="2">
        <v>6556.4989999999998</v>
      </c>
      <c r="P365" s="2">
        <v>3591.8456999999999</v>
      </c>
      <c r="Q365" s="2">
        <v>2666.3506000000002</v>
      </c>
      <c r="R365" s="2">
        <v>3372.3027000000002</v>
      </c>
      <c r="S365" s="2">
        <v>6756.3516</v>
      </c>
      <c r="T365" s="2">
        <v>1581.502</v>
      </c>
    </row>
    <row r="366" spans="1:20" x14ac:dyDescent="0.3">
      <c r="A366" t="s">
        <v>24</v>
      </c>
      <c r="B366" s="1" t="s">
        <v>1</v>
      </c>
      <c r="C366" t="s">
        <v>6</v>
      </c>
      <c r="D366" s="2">
        <f t="shared" si="4"/>
        <v>-37622.048699999999</v>
      </c>
      <c r="F366" s="6"/>
      <c r="G366" s="12"/>
      <c r="H366" s="12"/>
      <c r="I366" s="12"/>
      <c r="J366" s="12"/>
      <c r="K366" s="12"/>
      <c r="L366" s="2">
        <v>-1765.9004</v>
      </c>
      <c r="M366" s="2">
        <v>-1445</v>
      </c>
      <c r="N366" s="2">
        <v>-4645.1484</v>
      </c>
      <c r="O366" s="2">
        <v>-3121.9502000000002</v>
      </c>
      <c r="P366" s="2">
        <v>-7726.4530000000004</v>
      </c>
      <c r="Q366" s="2">
        <v>-6871.8486000000003</v>
      </c>
      <c r="R366" s="2">
        <v>-6907.0977000000003</v>
      </c>
      <c r="S366" s="2">
        <v>-5138.6504000000004</v>
      </c>
      <c r="T366" s="2">
        <v>0</v>
      </c>
    </row>
    <row r="367" spans="1:20" x14ac:dyDescent="0.3">
      <c r="A367" t="s">
        <v>24</v>
      </c>
      <c r="B367" s="1" t="s">
        <v>1</v>
      </c>
      <c r="C367" t="s">
        <v>7</v>
      </c>
      <c r="D367" s="2">
        <f t="shared" si="4"/>
        <v>-911.09760000000006</v>
      </c>
      <c r="G367" s="11">
        <f>100*D367/D365</f>
        <v>-2.4818142004449077</v>
      </c>
      <c r="H367" s="12"/>
      <c r="I367" s="12"/>
      <c r="J367" s="12"/>
      <c r="K367" s="12"/>
      <c r="L367" s="2">
        <v>1355.0498</v>
      </c>
      <c r="M367" s="2">
        <v>1882.2998</v>
      </c>
      <c r="N367" s="2">
        <v>1092.7012</v>
      </c>
      <c r="O367" s="2">
        <v>3434.5488</v>
      </c>
      <c r="P367" s="2">
        <v>-4134.6073999999999</v>
      </c>
      <c r="Q367" s="2">
        <v>-4205.4979999999996</v>
      </c>
      <c r="R367" s="2">
        <v>-3534.7950000000001</v>
      </c>
      <c r="S367" s="2">
        <v>1617.7012</v>
      </c>
      <c r="T367" s="2">
        <v>1581.502</v>
      </c>
    </row>
    <row r="368" spans="1:20" x14ac:dyDescent="0.3">
      <c r="A368" t="s">
        <v>24</v>
      </c>
      <c r="B368" s="1" t="s">
        <v>2</v>
      </c>
      <c r="C368" t="s">
        <v>5</v>
      </c>
      <c r="D368" s="2">
        <f t="shared" si="4"/>
        <v>26799.296379999996</v>
      </c>
      <c r="E368">
        <f>COUNT(L370:U370)</f>
        <v>9</v>
      </c>
      <c r="F368" s="6">
        <f>COUNTIF(L370:U370,"&gt;0")</f>
        <v>5</v>
      </c>
      <c r="G368" s="11">
        <f>100 *F368/E368</f>
        <v>55.555555555555557</v>
      </c>
      <c r="H368" s="12"/>
      <c r="I368" s="12"/>
      <c r="J368" s="12"/>
      <c r="K368" s="12"/>
      <c r="L368" s="2">
        <v>3998.9506999999999</v>
      </c>
      <c r="M368" s="2">
        <v>2487.6963000000001</v>
      </c>
      <c r="N368" s="2">
        <v>2692.2997999999998</v>
      </c>
      <c r="O368" s="2">
        <v>2908.8008</v>
      </c>
      <c r="P368" s="2">
        <v>4078.5482999999999</v>
      </c>
      <c r="Q368" s="2">
        <v>3332.9994999999999</v>
      </c>
      <c r="R368" s="2">
        <v>2651.8993999999998</v>
      </c>
      <c r="S368" s="2">
        <v>4195.6005999999998</v>
      </c>
      <c r="T368" s="2">
        <v>452.50098000000003</v>
      </c>
    </row>
    <row r="369" spans="1:20" x14ac:dyDescent="0.3">
      <c r="A369" t="s">
        <v>24</v>
      </c>
      <c r="B369" s="1" t="s">
        <v>2</v>
      </c>
      <c r="C369" t="s">
        <v>6</v>
      </c>
      <c r="D369" s="2">
        <f t="shared" si="4"/>
        <v>-26283.4578</v>
      </c>
      <c r="F369" s="6"/>
      <c r="G369" s="12"/>
      <c r="H369" s="12"/>
      <c r="I369" s="12"/>
      <c r="J369" s="12"/>
      <c r="K369" s="12"/>
      <c r="L369" s="2">
        <v>-3083.0005000000001</v>
      </c>
      <c r="M369" s="2">
        <v>-3070.7534000000001</v>
      </c>
      <c r="N369" s="2">
        <v>-3396.4985000000001</v>
      </c>
      <c r="O369" s="2">
        <v>-3227.8481000000002</v>
      </c>
      <c r="P369" s="2">
        <v>-3888.4521</v>
      </c>
      <c r="Q369" s="2">
        <v>-3612.1055000000001</v>
      </c>
      <c r="R369" s="2">
        <v>-2275.498</v>
      </c>
      <c r="S369" s="2">
        <v>-3433.6523000000002</v>
      </c>
      <c r="T369" s="2">
        <v>-295.64940000000001</v>
      </c>
    </row>
    <row r="370" spans="1:20" x14ac:dyDescent="0.3">
      <c r="A370" t="s">
        <v>24</v>
      </c>
      <c r="B370" s="1" t="s">
        <v>2</v>
      </c>
      <c r="C370" t="s">
        <v>7</v>
      </c>
      <c r="D370" s="2">
        <f t="shared" si="4"/>
        <v>515.83843999999999</v>
      </c>
      <c r="G370" s="11">
        <f>100*D370/D368</f>
        <v>1.9248208336729475</v>
      </c>
      <c r="H370" s="12"/>
      <c r="I370" s="12"/>
      <c r="J370" s="12"/>
      <c r="K370" s="12"/>
      <c r="L370" s="2">
        <v>915.9502</v>
      </c>
      <c r="M370" s="2">
        <v>-583.05709999999999</v>
      </c>
      <c r="N370" s="2">
        <v>-704.19870000000003</v>
      </c>
      <c r="O370" s="2">
        <v>-319.04736000000003</v>
      </c>
      <c r="P370" s="2">
        <v>190.09619000000001</v>
      </c>
      <c r="Q370" s="2">
        <v>-279.10595999999998</v>
      </c>
      <c r="R370" s="2">
        <v>376.40136999999999</v>
      </c>
      <c r="S370" s="2">
        <v>761.94824000000006</v>
      </c>
      <c r="T370" s="2">
        <v>156.85156000000001</v>
      </c>
    </row>
    <row r="371" spans="1:20" x14ac:dyDescent="0.3">
      <c r="A371" t="s">
        <v>24</v>
      </c>
      <c r="B371" s="1" t="s">
        <v>3</v>
      </c>
      <c r="C371" t="s">
        <v>5</v>
      </c>
      <c r="D371" s="2">
        <f t="shared" si="4"/>
        <v>11769.80229</v>
      </c>
      <c r="E371">
        <f>COUNT(L373:U373)</f>
        <v>9</v>
      </c>
      <c r="F371" s="6">
        <f>COUNTIF(L373:U373,"&gt;0")</f>
        <v>5</v>
      </c>
      <c r="G371" s="11">
        <f>100 *F371/E371</f>
        <v>55.555555555555557</v>
      </c>
      <c r="H371" s="12"/>
      <c r="I371" s="12"/>
      <c r="J371" s="12"/>
      <c r="K371" s="12"/>
      <c r="L371" s="2">
        <v>1508.2998</v>
      </c>
      <c r="M371" s="2">
        <v>1564.0996</v>
      </c>
      <c r="N371" s="2">
        <v>1021.3003</v>
      </c>
      <c r="O371" s="2">
        <v>1865.3511000000001</v>
      </c>
      <c r="P371" s="2">
        <v>1384.3998999999999</v>
      </c>
      <c r="Q371" s="2">
        <v>1045.25</v>
      </c>
      <c r="R371" s="2">
        <v>1058.3506</v>
      </c>
      <c r="S371" s="2">
        <v>2095.1006000000002</v>
      </c>
      <c r="T371" s="2">
        <v>227.65038999999999</v>
      </c>
    </row>
    <row r="372" spans="1:20" x14ac:dyDescent="0.3">
      <c r="A372" t="s">
        <v>24</v>
      </c>
      <c r="B372" s="1" t="s">
        <v>3</v>
      </c>
      <c r="C372" t="s">
        <v>6</v>
      </c>
      <c r="D372" s="2">
        <f t="shared" si="4"/>
        <v>-11149.30234</v>
      </c>
      <c r="F372" s="6"/>
      <c r="G372" s="12"/>
      <c r="H372" s="12"/>
      <c r="I372" s="12"/>
      <c r="J372" s="12"/>
      <c r="K372" s="12"/>
      <c r="L372" s="2">
        <v>-601.84960000000001</v>
      </c>
      <c r="M372" s="2">
        <v>-403.84960000000001</v>
      </c>
      <c r="N372" s="2">
        <v>-612.35109999999997</v>
      </c>
      <c r="O372" s="2">
        <v>-1512.2007000000001</v>
      </c>
      <c r="P372" s="2">
        <v>-1627.8008</v>
      </c>
      <c r="Q372" s="2">
        <v>-3008.1016</v>
      </c>
      <c r="R372" s="2">
        <v>-2333.2017000000001</v>
      </c>
      <c r="S372" s="2">
        <v>-566.49900000000002</v>
      </c>
      <c r="T372" s="2">
        <v>-483.44824</v>
      </c>
    </row>
    <row r="373" spans="1:20" x14ac:dyDescent="0.3">
      <c r="A373" t="s">
        <v>24</v>
      </c>
      <c r="B373" s="1" t="s">
        <v>3</v>
      </c>
      <c r="C373" t="s">
        <v>7</v>
      </c>
      <c r="D373" s="2">
        <f t="shared" si="4"/>
        <v>620.49998999999991</v>
      </c>
      <c r="G373" s="11">
        <f>100*D373/D371</f>
        <v>5.2719661274785938</v>
      </c>
      <c r="H373" s="12"/>
      <c r="I373" s="12"/>
      <c r="J373" s="12"/>
      <c r="K373" s="12"/>
      <c r="L373" s="2">
        <v>906.4502</v>
      </c>
      <c r="M373" s="2">
        <v>1160.25</v>
      </c>
      <c r="N373" s="2">
        <v>408.94922000000003</v>
      </c>
      <c r="O373" s="2">
        <v>353.15039999999999</v>
      </c>
      <c r="P373" s="2">
        <v>-243.40088</v>
      </c>
      <c r="Q373" s="2">
        <v>-1962.8516</v>
      </c>
      <c r="R373" s="2">
        <v>-1274.8511000000001</v>
      </c>
      <c r="S373" s="2">
        <v>1528.6016</v>
      </c>
      <c r="T373" s="2">
        <v>-255.79785000000001</v>
      </c>
    </row>
    <row r="374" spans="1:20" x14ac:dyDescent="0.3">
      <c r="A374" t="s">
        <v>25</v>
      </c>
      <c r="B374" s="1" t="s">
        <v>0</v>
      </c>
      <c r="C374" t="s">
        <v>5</v>
      </c>
      <c r="D374" s="2">
        <f t="shared" si="4"/>
        <v>194753.52559999999</v>
      </c>
      <c r="E374">
        <f>COUNT(L376:U376)</f>
        <v>9</v>
      </c>
      <c r="F374" s="6">
        <f>COUNTIF(L376:U376,"&gt;0")</f>
        <v>8</v>
      </c>
      <c r="G374" s="11">
        <f>100 *F374/E374</f>
        <v>88.888888888888886</v>
      </c>
      <c r="H374" s="12">
        <f>SUM(E374:E385)</f>
        <v>36</v>
      </c>
      <c r="I374" s="12">
        <f>SUM(F374:F385)</f>
        <v>26</v>
      </c>
      <c r="J374" s="13">
        <f>SUM(D374,D377,D380,D383)</f>
        <v>355543.22292999999</v>
      </c>
      <c r="K374" s="11">
        <f>100*I374/H374</f>
        <v>72.222222222222229</v>
      </c>
      <c r="L374" s="2">
        <v>21585.447</v>
      </c>
      <c r="M374" s="2">
        <v>18104.208999999999</v>
      </c>
      <c r="N374" s="2">
        <v>24034.796999999999</v>
      </c>
      <c r="O374" s="2">
        <v>22954.205000000002</v>
      </c>
      <c r="P374" s="2">
        <v>28231.173999999999</v>
      </c>
      <c r="Q374" s="2">
        <v>24351.26</v>
      </c>
      <c r="R374" s="2">
        <v>21366.798999999999</v>
      </c>
      <c r="S374" s="2">
        <v>30898.032999999999</v>
      </c>
      <c r="T374" s="2">
        <v>3227.6016</v>
      </c>
    </row>
    <row r="375" spans="1:20" x14ac:dyDescent="0.3">
      <c r="A375" t="s">
        <v>25</v>
      </c>
      <c r="B375" s="1" t="s">
        <v>0</v>
      </c>
      <c r="C375" t="s">
        <v>6</v>
      </c>
      <c r="D375" s="2">
        <f t="shared" si="4"/>
        <v>-153953.9534</v>
      </c>
      <c r="F375" s="6"/>
      <c r="G375" s="12"/>
      <c r="H375" s="12"/>
      <c r="I375" s="12"/>
      <c r="J375" s="13">
        <f>SUM(D375,D378,D381,D384)</f>
        <v>-306643.60263000004</v>
      </c>
      <c r="K375" s="12"/>
      <c r="L375" s="2">
        <v>-16798.967000000001</v>
      </c>
      <c r="M375" s="2">
        <v>-14550.349</v>
      </c>
      <c r="N375" s="2">
        <v>-19086.546999999999</v>
      </c>
      <c r="O375" s="2">
        <v>-16638.143</v>
      </c>
      <c r="P375" s="2">
        <v>-20737.155999999999</v>
      </c>
      <c r="Q375" s="2">
        <v>-22122.032999999999</v>
      </c>
      <c r="R375" s="2">
        <v>-16966.11</v>
      </c>
      <c r="S375" s="2">
        <v>-21618.456999999999</v>
      </c>
      <c r="T375" s="2">
        <v>-5436.1913999999997</v>
      </c>
    </row>
    <row r="376" spans="1:20" x14ac:dyDescent="0.3">
      <c r="A376" t="s">
        <v>25</v>
      </c>
      <c r="B376" s="1" t="s">
        <v>0</v>
      </c>
      <c r="C376" t="s">
        <v>7</v>
      </c>
      <c r="D376" s="2">
        <f t="shared" si="4"/>
        <v>40799.590000000004</v>
      </c>
      <c r="G376" s="11">
        <f>100*D376/D374</f>
        <v>20.94934603843701</v>
      </c>
      <c r="H376" s="12"/>
      <c r="I376" s="12"/>
      <c r="J376" s="13">
        <f>SUM(D376,D379,D382,D385)</f>
        <v>48899.638963000005</v>
      </c>
      <c r="K376" s="11">
        <f>100*J376/J374</f>
        <v>13.753500505514474</v>
      </c>
      <c r="L376" s="2">
        <v>4786.4830000000002</v>
      </c>
      <c r="M376" s="2">
        <v>3553.8647000000001</v>
      </c>
      <c r="N376" s="2">
        <v>4948.26</v>
      </c>
      <c r="O376" s="2">
        <v>6316.0604999999996</v>
      </c>
      <c r="P376" s="2">
        <v>7494.0195000000003</v>
      </c>
      <c r="Q376" s="2">
        <v>2229.2266</v>
      </c>
      <c r="R376" s="2">
        <v>4400.6895000000004</v>
      </c>
      <c r="S376" s="2">
        <v>9279.5759999999991</v>
      </c>
      <c r="T376" s="2">
        <v>-2208.5898000000002</v>
      </c>
    </row>
    <row r="377" spans="1:20" x14ac:dyDescent="0.3">
      <c r="A377" t="s">
        <v>25</v>
      </c>
      <c r="B377" s="1" t="s">
        <v>1</v>
      </c>
      <c r="C377" t="s">
        <v>5</v>
      </c>
      <c r="D377" s="2">
        <f t="shared" si="4"/>
        <v>70977.396359999999</v>
      </c>
      <c r="E377">
        <f>COUNT(L379:U379)</f>
        <v>9</v>
      </c>
      <c r="F377" s="6">
        <f>COUNTIF(L379:U379,"&gt;0")</f>
        <v>5</v>
      </c>
      <c r="G377" s="11">
        <f>100 *F377/E377</f>
        <v>55.555555555555557</v>
      </c>
      <c r="H377" s="12"/>
      <c r="I377" s="12"/>
      <c r="J377" s="12"/>
      <c r="K377" s="12"/>
      <c r="L377" s="2">
        <v>8738.2980000000007</v>
      </c>
      <c r="M377" s="2">
        <v>7430.3027000000002</v>
      </c>
      <c r="N377" s="2">
        <v>8228.5990000000002</v>
      </c>
      <c r="O377" s="2">
        <v>7994.25</v>
      </c>
      <c r="P377" s="2">
        <v>10139.146000000001</v>
      </c>
      <c r="Q377" s="2">
        <v>11155.697</v>
      </c>
      <c r="R377" s="2">
        <v>8541.3050000000003</v>
      </c>
      <c r="S377" s="2">
        <v>8122.201</v>
      </c>
      <c r="T377" s="2">
        <v>627.59766000000002</v>
      </c>
    </row>
    <row r="378" spans="1:20" x14ac:dyDescent="0.3">
      <c r="A378" t="s">
        <v>25</v>
      </c>
      <c r="B378" s="1" t="s">
        <v>1</v>
      </c>
      <c r="C378" t="s">
        <v>6</v>
      </c>
      <c r="D378" s="2">
        <f t="shared" si="4"/>
        <v>-71404.001399999994</v>
      </c>
      <c r="F378" s="6"/>
      <c r="G378" s="12"/>
      <c r="H378" s="12"/>
      <c r="I378" s="12"/>
      <c r="J378" s="12"/>
      <c r="K378" s="12"/>
      <c r="L378" s="2">
        <v>-6530.5033999999996</v>
      </c>
      <c r="M378" s="2">
        <v>-5617.6986999999999</v>
      </c>
      <c r="N378" s="2">
        <v>-10253.897000000001</v>
      </c>
      <c r="O378" s="2">
        <v>-8280.7009999999991</v>
      </c>
      <c r="P378" s="2">
        <v>-10820.213</v>
      </c>
      <c r="Q378" s="2">
        <v>-9290.4470000000001</v>
      </c>
      <c r="R378" s="2">
        <v>-7947.1035000000002</v>
      </c>
      <c r="S378" s="2">
        <v>-12065.637000000001</v>
      </c>
      <c r="T378" s="2">
        <v>-597.80079999999998</v>
      </c>
    </row>
    <row r="379" spans="1:20" x14ac:dyDescent="0.3">
      <c r="A379" t="s">
        <v>25</v>
      </c>
      <c r="B379" s="1" t="s">
        <v>1</v>
      </c>
      <c r="C379" t="s">
        <v>7</v>
      </c>
      <c r="D379" s="2">
        <f t="shared" si="4"/>
        <v>-426.60539500000004</v>
      </c>
      <c r="G379" s="11">
        <f>100*D379/D377</f>
        <v>-0.60104401806490848</v>
      </c>
      <c r="H379" s="12"/>
      <c r="I379" s="12"/>
      <c r="J379" s="12"/>
      <c r="K379" s="12"/>
      <c r="L379" s="2">
        <v>2207.7944000000002</v>
      </c>
      <c r="M379" s="2">
        <v>1812.604</v>
      </c>
      <c r="N379" s="2">
        <v>-2025.2988</v>
      </c>
      <c r="O379" s="2">
        <v>-286.45116999999999</v>
      </c>
      <c r="P379" s="2">
        <v>-681.06640000000004</v>
      </c>
      <c r="Q379" s="2">
        <v>1865.25</v>
      </c>
      <c r="R379" s="2">
        <v>594.20119999999997</v>
      </c>
      <c r="S379" s="2">
        <v>-3943.4355</v>
      </c>
      <c r="T379" s="2">
        <v>29.796875</v>
      </c>
    </row>
    <row r="380" spans="1:20" x14ac:dyDescent="0.3">
      <c r="A380" t="s">
        <v>25</v>
      </c>
      <c r="B380" s="1" t="s">
        <v>2</v>
      </c>
      <c r="C380" t="s">
        <v>5</v>
      </c>
      <c r="D380" s="2">
        <f t="shared" si="4"/>
        <v>64703.859199999992</v>
      </c>
      <c r="E380">
        <f>COUNT(L382:U382)</f>
        <v>9</v>
      </c>
      <c r="F380" s="6">
        <f>COUNTIF(L382:U382,"&gt;0")</f>
        <v>8</v>
      </c>
      <c r="G380" s="11">
        <f>100 *F380/E380</f>
        <v>88.888888888888886</v>
      </c>
      <c r="H380" s="12"/>
      <c r="I380" s="12"/>
      <c r="J380" s="12"/>
      <c r="K380" s="12"/>
      <c r="L380" s="2">
        <v>7841.4030000000002</v>
      </c>
      <c r="M380" s="2">
        <v>5664.8495999999996</v>
      </c>
      <c r="N380" s="2">
        <v>7444.0050000000001</v>
      </c>
      <c r="O380" s="2">
        <v>7257.6040000000003</v>
      </c>
      <c r="P380" s="2">
        <v>9313.9969999999994</v>
      </c>
      <c r="Q380" s="2">
        <v>9327.3459999999995</v>
      </c>
      <c r="R380" s="2">
        <v>6304.5986000000003</v>
      </c>
      <c r="S380" s="2">
        <v>10150.555</v>
      </c>
      <c r="T380" s="2">
        <v>1399.501</v>
      </c>
    </row>
    <row r="381" spans="1:20" x14ac:dyDescent="0.3">
      <c r="A381" t="s">
        <v>25</v>
      </c>
      <c r="B381" s="1" t="s">
        <v>2</v>
      </c>
      <c r="C381" t="s">
        <v>6</v>
      </c>
      <c r="D381" s="2">
        <f t="shared" si="4"/>
        <v>-55902.233200000002</v>
      </c>
      <c r="F381" s="6"/>
      <c r="G381" s="12"/>
      <c r="H381" s="12"/>
      <c r="I381" s="12"/>
      <c r="J381" s="12"/>
      <c r="K381" s="12"/>
      <c r="L381" s="2">
        <v>-7753.6459999999997</v>
      </c>
      <c r="M381" s="2">
        <v>-5228.45</v>
      </c>
      <c r="N381" s="2">
        <v>-5913.0492999999997</v>
      </c>
      <c r="O381" s="2">
        <v>-5205.8994000000002</v>
      </c>
      <c r="P381" s="2">
        <v>-8043.7025999999996</v>
      </c>
      <c r="Q381" s="2">
        <v>-7586.05</v>
      </c>
      <c r="R381" s="2">
        <v>-6287.0950000000003</v>
      </c>
      <c r="S381" s="2">
        <v>-7946.5460000000003</v>
      </c>
      <c r="T381" s="2">
        <v>-1937.7949000000001</v>
      </c>
    </row>
    <row r="382" spans="1:20" x14ac:dyDescent="0.3">
      <c r="A382" t="s">
        <v>25</v>
      </c>
      <c r="B382" s="1" t="s">
        <v>2</v>
      </c>
      <c r="C382" t="s">
        <v>7</v>
      </c>
      <c r="D382" s="2">
        <f t="shared" si="4"/>
        <v>8801.6270039999999</v>
      </c>
      <c r="G382" s="11">
        <f>100*D382/D380</f>
        <v>13.602939782608827</v>
      </c>
      <c r="H382" s="12"/>
      <c r="I382" s="12"/>
      <c r="J382" s="12"/>
      <c r="K382" s="12"/>
      <c r="L382" s="2">
        <v>87.756836000000007</v>
      </c>
      <c r="M382" s="2">
        <v>436.39940000000001</v>
      </c>
      <c r="N382" s="2">
        <v>1530.9556</v>
      </c>
      <c r="O382" s="2">
        <v>2051.7046</v>
      </c>
      <c r="P382" s="2">
        <v>1270.2935</v>
      </c>
      <c r="Q382" s="2">
        <v>1741.2988</v>
      </c>
      <c r="R382" s="2">
        <v>17.503418</v>
      </c>
      <c r="S382" s="2">
        <v>2204.0088000000001</v>
      </c>
      <c r="T382" s="2">
        <v>-538.29395</v>
      </c>
    </row>
    <row r="383" spans="1:20" x14ac:dyDescent="0.3">
      <c r="A383" t="s">
        <v>25</v>
      </c>
      <c r="B383" s="1" t="s">
        <v>3</v>
      </c>
      <c r="C383" t="s">
        <v>5</v>
      </c>
      <c r="D383" s="2">
        <f t="shared" si="4"/>
        <v>25108.441769999998</v>
      </c>
      <c r="E383">
        <f>COUNT(L385:U385)</f>
        <v>9</v>
      </c>
      <c r="F383" s="6">
        <f>COUNTIF(L385:U385,"&gt;0")</f>
        <v>5</v>
      </c>
      <c r="G383" s="11">
        <f>100 *F383/E383</f>
        <v>55.555555555555557</v>
      </c>
      <c r="H383" s="12"/>
      <c r="I383" s="12"/>
      <c r="J383" s="12"/>
      <c r="K383" s="12"/>
      <c r="L383" s="2">
        <v>3495.5996</v>
      </c>
      <c r="M383" s="2">
        <v>2026.6982</v>
      </c>
      <c r="N383" s="2">
        <v>2450.4486999999999</v>
      </c>
      <c r="O383" s="2">
        <v>2746.7489999999998</v>
      </c>
      <c r="P383" s="2">
        <v>3593.0488</v>
      </c>
      <c r="Q383" s="2">
        <v>3397.5493000000001</v>
      </c>
      <c r="R383" s="2">
        <v>2548.8002999999999</v>
      </c>
      <c r="S383" s="2">
        <v>4371.3467000000001</v>
      </c>
      <c r="T383" s="2">
        <v>478.20116999999999</v>
      </c>
    </row>
    <row r="384" spans="1:20" x14ac:dyDescent="0.3">
      <c r="A384" t="s">
        <v>25</v>
      </c>
      <c r="B384" s="1" t="s">
        <v>3</v>
      </c>
      <c r="C384" t="s">
        <v>6</v>
      </c>
      <c r="D384" s="2">
        <f t="shared" si="4"/>
        <v>-25383.414629999999</v>
      </c>
      <c r="F384" s="6"/>
      <c r="G384" s="12"/>
      <c r="H384" s="12"/>
      <c r="I384" s="12"/>
      <c r="J384" s="12"/>
      <c r="K384" s="12"/>
      <c r="L384" s="2">
        <v>-3255.3496</v>
      </c>
      <c r="M384" s="2">
        <v>-2734.8027000000002</v>
      </c>
      <c r="N384" s="2">
        <v>-3722.2510000000002</v>
      </c>
      <c r="O384" s="2">
        <v>-2939.9009999999998</v>
      </c>
      <c r="P384" s="2">
        <v>-4122.4525999999996</v>
      </c>
      <c r="Q384" s="2">
        <v>-3280.2543999999998</v>
      </c>
      <c r="R384" s="2">
        <v>-2538.6025</v>
      </c>
      <c r="S384" s="2">
        <v>-2458.502</v>
      </c>
      <c r="T384" s="2">
        <v>-331.29883000000001</v>
      </c>
    </row>
    <row r="385" spans="1:20" x14ac:dyDescent="0.3">
      <c r="A385" t="s">
        <v>25</v>
      </c>
      <c r="B385" s="1" t="s">
        <v>3</v>
      </c>
      <c r="C385" t="s">
        <v>7</v>
      </c>
      <c r="D385" s="2">
        <f t="shared" si="4"/>
        <v>-274.97264600000028</v>
      </c>
      <c r="G385" s="11">
        <f>100*D385/D383</f>
        <v>-1.0951402262188263</v>
      </c>
      <c r="H385" s="12"/>
      <c r="I385" s="12"/>
      <c r="J385" s="12"/>
      <c r="K385" s="12"/>
      <c r="L385" s="2">
        <v>240.25</v>
      </c>
      <c r="M385" s="2">
        <v>-708.10450000000003</v>
      </c>
      <c r="N385" s="2">
        <v>-1271.8022000000001</v>
      </c>
      <c r="O385" s="2">
        <v>-193.15186</v>
      </c>
      <c r="P385" s="2">
        <v>-529.40380000000005</v>
      </c>
      <c r="Q385" s="2">
        <v>117.29492</v>
      </c>
      <c r="R385" s="2">
        <v>10.197754</v>
      </c>
      <c r="S385" s="2">
        <v>1912.8447000000001</v>
      </c>
      <c r="T385" s="2">
        <v>146.90234000000001</v>
      </c>
    </row>
    <row r="386" spans="1:20" x14ac:dyDescent="0.3">
      <c r="A386" t="s">
        <v>26</v>
      </c>
      <c r="B386" s="1" t="s">
        <v>0</v>
      </c>
      <c r="C386" t="s">
        <v>5</v>
      </c>
      <c r="D386" s="2">
        <f t="shared" si="4"/>
        <v>88518.73</v>
      </c>
      <c r="E386">
        <f>COUNT(L388:U388)</f>
        <v>9</v>
      </c>
      <c r="F386" s="6">
        <f>COUNTIF(L388:U388,"&gt;0")</f>
        <v>4</v>
      </c>
      <c r="G386" s="11">
        <f>100 *F386/E386</f>
        <v>44.444444444444443</v>
      </c>
      <c r="H386" s="12">
        <f>SUM(E386:E397)</f>
        <v>36</v>
      </c>
      <c r="I386" s="12">
        <f>SUM(F386:F397)</f>
        <v>18</v>
      </c>
      <c r="J386" s="13">
        <f>SUM(D386,D389,D392,D395)</f>
        <v>174988.97510000001</v>
      </c>
      <c r="K386" s="11">
        <f>100*I386/H386</f>
        <v>50</v>
      </c>
      <c r="L386" s="2">
        <v>12770.647000000001</v>
      </c>
      <c r="M386" s="2">
        <v>7177.8994000000002</v>
      </c>
      <c r="N386" s="2">
        <v>8931.5499999999993</v>
      </c>
      <c r="O386" s="2">
        <v>7598.4489999999996</v>
      </c>
      <c r="P386" s="2">
        <v>16478.798999999999</v>
      </c>
      <c r="Q386" s="2">
        <v>12854.548000000001</v>
      </c>
      <c r="R386" s="2">
        <v>8590.4959999999992</v>
      </c>
      <c r="S386" s="2">
        <v>12939.492</v>
      </c>
      <c r="T386" s="2">
        <v>1176.8496</v>
      </c>
    </row>
    <row r="387" spans="1:20" x14ac:dyDescent="0.3">
      <c r="A387" t="s">
        <v>26</v>
      </c>
      <c r="B387" s="1" t="s">
        <v>0</v>
      </c>
      <c r="C387" t="s">
        <v>6</v>
      </c>
      <c r="D387" s="2">
        <f t="shared" ref="D387:D450" si="10">SUM(L387:U387)</f>
        <v>-81920.039900000003</v>
      </c>
      <c r="F387" s="6"/>
      <c r="G387" s="12"/>
      <c r="H387" s="12"/>
      <c r="I387" s="12"/>
      <c r="J387" s="13">
        <f>SUM(D387,D390,D393,D396)</f>
        <v>-164822.03950000001</v>
      </c>
      <c r="K387" s="12"/>
      <c r="L387" s="2">
        <v>-5466.1054999999997</v>
      </c>
      <c r="M387" s="2">
        <v>-9237.4490000000005</v>
      </c>
      <c r="N387" s="2">
        <v>-12057.295</v>
      </c>
      <c r="O387" s="2">
        <v>-12915.198</v>
      </c>
      <c r="P387" s="2">
        <v>-9964.8950000000004</v>
      </c>
      <c r="Q387" s="2">
        <v>-7818.6475</v>
      </c>
      <c r="R387" s="2">
        <v>-10092.307000000001</v>
      </c>
      <c r="S387" s="2">
        <v>-13565.346</v>
      </c>
      <c r="T387" s="2">
        <v>-802.79690000000005</v>
      </c>
    </row>
    <row r="388" spans="1:20" x14ac:dyDescent="0.3">
      <c r="A388" t="s">
        <v>26</v>
      </c>
      <c r="B388" s="1" t="s">
        <v>0</v>
      </c>
      <c r="C388" t="s">
        <v>7</v>
      </c>
      <c r="D388" s="2">
        <f t="shared" si="10"/>
        <v>6598.691630000003</v>
      </c>
      <c r="G388" s="11">
        <f>100*D388/D386</f>
        <v>7.454571060836507</v>
      </c>
      <c r="H388" s="12"/>
      <c r="I388" s="12"/>
      <c r="J388" s="13">
        <f>SUM(D388,D391,D394,D397)</f>
        <v>10166.937521000007</v>
      </c>
      <c r="K388" s="11">
        <f>100*J388/J386</f>
        <v>5.8100446129191639</v>
      </c>
      <c r="L388" s="2">
        <v>7304.5420000000004</v>
      </c>
      <c r="M388" s="2">
        <v>-2059.5497999999998</v>
      </c>
      <c r="N388" s="2">
        <v>-3125.7449999999999</v>
      </c>
      <c r="O388" s="2">
        <v>-5316.7489999999998</v>
      </c>
      <c r="P388" s="2">
        <v>6513.9043000000001</v>
      </c>
      <c r="Q388" s="2">
        <v>5035.9004000000004</v>
      </c>
      <c r="R388" s="2">
        <v>-1501.8105</v>
      </c>
      <c r="S388" s="2">
        <v>-625.85350000000005</v>
      </c>
      <c r="T388" s="2">
        <v>374.05273</v>
      </c>
    </row>
    <row r="389" spans="1:20" x14ac:dyDescent="0.3">
      <c r="A389" t="s">
        <v>26</v>
      </c>
      <c r="B389" s="1" t="s">
        <v>1</v>
      </c>
      <c r="C389" t="s">
        <v>5</v>
      </c>
      <c r="D389" s="2">
        <f t="shared" si="10"/>
        <v>41510.050900000002</v>
      </c>
      <c r="E389">
        <f>COUNT(L391:U391)</f>
        <v>9</v>
      </c>
      <c r="F389" s="6">
        <f>COUNTIF(L391:U391,"&gt;0")</f>
        <v>5</v>
      </c>
      <c r="G389" s="11">
        <f>100 *F389/E389</f>
        <v>55.555555555555557</v>
      </c>
      <c r="H389" s="12"/>
      <c r="I389" s="12"/>
      <c r="J389" s="12"/>
      <c r="K389" s="12"/>
      <c r="L389" s="2">
        <v>3663.25</v>
      </c>
      <c r="M389" s="2">
        <v>6203.9004000000004</v>
      </c>
      <c r="N389" s="2">
        <v>5383.25</v>
      </c>
      <c r="O389" s="2">
        <v>8146.4004000000004</v>
      </c>
      <c r="P389" s="2">
        <v>3470.3438000000001</v>
      </c>
      <c r="Q389" s="2">
        <v>3489.502</v>
      </c>
      <c r="R389" s="2">
        <v>3909</v>
      </c>
      <c r="S389" s="2">
        <v>7244.4043000000001</v>
      </c>
      <c r="T389" s="2">
        <v>0</v>
      </c>
    </row>
    <row r="390" spans="1:20" x14ac:dyDescent="0.3">
      <c r="A390" t="s">
        <v>26</v>
      </c>
      <c r="B390" s="1" t="s">
        <v>1</v>
      </c>
      <c r="C390" t="s">
        <v>6</v>
      </c>
      <c r="D390" s="2">
        <f t="shared" si="10"/>
        <v>-38836.043999999994</v>
      </c>
      <c r="F390" s="6"/>
      <c r="G390" s="12"/>
      <c r="H390" s="12"/>
      <c r="I390" s="12"/>
      <c r="J390" s="12"/>
      <c r="K390" s="12"/>
      <c r="L390" s="2">
        <v>-1765.9004</v>
      </c>
      <c r="M390" s="2">
        <v>-1474.6006</v>
      </c>
      <c r="N390" s="2">
        <v>-3689.5468999999998</v>
      </c>
      <c r="O390" s="2">
        <v>-4522</v>
      </c>
      <c r="P390" s="2">
        <v>-7003.4022999999997</v>
      </c>
      <c r="Q390" s="2">
        <v>-8096.6504000000004</v>
      </c>
      <c r="R390" s="2">
        <v>-7058.5469999999996</v>
      </c>
      <c r="S390" s="2">
        <v>-4179.9960000000001</v>
      </c>
      <c r="T390" s="2">
        <v>-1045.4004</v>
      </c>
    </row>
    <row r="391" spans="1:20" x14ac:dyDescent="0.3">
      <c r="A391" t="s">
        <v>26</v>
      </c>
      <c r="B391" s="1" t="s">
        <v>1</v>
      </c>
      <c r="C391" t="s">
        <v>7</v>
      </c>
      <c r="D391" s="2">
        <f t="shared" si="10"/>
        <v>2674.0070000000014</v>
      </c>
      <c r="G391" s="11">
        <f>100*D391/D389</f>
        <v>6.4418302122583064</v>
      </c>
      <c r="H391" s="12"/>
      <c r="I391" s="12"/>
      <c r="J391" s="12"/>
      <c r="K391" s="12"/>
      <c r="L391" s="2">
        <v>1897.3496</v>
      </c>
      <c r="M391" s="2">
        <v>4729.3</v>
      </c>
      <c r="N391" s="2">
        <v>1693.7030999999999</v>
      </c>
      <c r="O391" s="2">
        <v>3624.4004</v>
      </c>
      <c r="P391" s="2">
        <v>-3533.0585999999998</v>
      </c>
      <c r="Q391" s="2">
        <v>-4607.1484</v>
      </c>
      <c r="R391" s="2">
        <v>-3149.5468999999998</v>
      </c>
      <c r="S391" s="2">
        <v>3064.4081999999999</v>
      </c>
      <c r="T391" s="2">
        <v>-1045.4004</v>
      </c>
    </row>
    <row r="392" spans="1:20" x14ac:dyDescent="0.3">
      <c r="A392" t="s">
        <v>26</v>
      </c>
      <c r="B392" s="1" t="s">
        <v>2</v>
      </c>
      <c r="C392" t="s">
        <v>5</v>
      </c>
      <c r="D392" s="2">
        <f t="shared" si="10"/>
        <v>31545.094099999998</v>
      </c>
      <c r="E392">
        <f>COUNT(L394:U394)</f>
        <v>9</v>
      </c>
      <c r="F392" s="6">
        <f>COUNTIF(L394:U394,"&gt;0")</f>
        <v>6</v>
      </c>
      <c r="G392" s="11">
        <f>100 *F392/E392</f>
        <v>66.666666666666671</v>
      </c>
      <c r="H392" s="12"/>
      <c r="I392" s="12"/>
      <c r="J392" s="12"/>
      <c r="K392" s="12"/>
      <c r="L392" s="2">
        <v>4727.0527000000002</v>
      </c>
      <c r="M392" s="2">
        <v>2263.0985999999998</v>
      </c>
      <c r="N392" s="2">
        <v>2626.0488</v>
      </c>
      <c r="O392" s="2">
        <v>3394.7997999999998</v>
      </c>
      <c r="P392" s="2">
        <v>4924.2983000000004</v>
      </c>
      <c r="Q392" s="2">
        <v>4123.0995999999996</v>
      </c>
      <c r="R392" s="2">
        <v>3364.1972999999998</v>
      </c>
      <c r="S392" s="2">
        <v>5237.5995999999996</v>
      </c>
      <c r="T392" s="2">
        <v>884.89940000000001</v>
      </c>
    </row>
    <row r="393" spans="1:20" x14ac:dyDescent="0.3">
      <c r="A393" t="s">
        <v>26</v>
      </c>
      <c r="B393" s="1" t="s">
        <v>2</v>
      </c>
      <c r="C393" t="s">
        <v>6</v>
      </c>
      <c r="D393" s="2">
        <f t="shared" si="10"/>
        <v>-28227.453099999999</v>
      </c>
      <c r="F393" s="6"/>
      <c r="G393" s="12"/>
      <c r="H393" s="12"/>
      <c r="I393" s="12"/>
      <c r="J393" s="12"/>
      <c r="K393" s="12"/>
      <c r="L393" s="2">
        <v>-2891.0985999999998</v>
      </c>
      <c r="M393" s="2">
        <v>-3669.4535999999998</v>
      </c>
      <c r="N393" s="2">
        <v>-4008.1480000000001</v>
      </c>
      <c r="O393" s="2">
        <v>-3768.5464000000002</v>
      </c>
      <c r="P393" s="2">
        <v>-3607.2514999999999</v>
      </c>
      <c r="Q393" s="2">
        <v>-3577.8544999999999</v>
      </c>
      <c r="R393" s="2">
        <v>-2815.7988</v>
      </c>
      <c r="S393" s="2">
        <v>-3622.9521</v>
      </c>
      <c r="T393" s="2">
        <v>-266.34960000000001</v>
      </c>
    </row>
    <row r="394" spans="1:20" x14ac:dyDescent="0.3">
      <c r="A394" t="s">
        <v>26</v>
      </c>
      <c r="B394" s="1" t="s">
        <v>2</v>
      </c>
      <c r="C394" t="s">
        <v>7</v>
      </c>
      <c r="D394" s="2">
        <f t="shared" si="10"/>
        <v>3317.6411600000001</v>
      </c>
      <c r="G394" s="11">
        <f>100*D394/D392</f>
        <v>10.517138257641149</v>
      </c>
      <c r="H394" s="12"/>
      <c r="I394" s="12"/>
      <c r="J394" s="12"/>
      <c r="K394" s="12"/>
      <c r="L394" s="2">
        <v>1835.9540999999999</v>
      </c>
      <c r="M394" s="2">
        <v>-1406.355</v>
      </c>
      <c r="N394" s="2">
        <v>-1382.0990999999999</v>
      </c>
      <c r="O394" s="2">
        <v>-373.74657999999999</v>
      </c>
      <c r="P394" s="2">
        <v>1317.0469000000001</v>
      </c>
      <c r="Q394" s="2">
        <v>545.24509999999998</v>
      </c>
      <c r="R394" s="2">
        <v>548.39844000000005</v>
      </c>
      <c r="S394" s="2">
        <v>1614.6475</v>
      </c>
      <c r="T394" s="2">
        <v>618.5498</v>
      </c>
    </row>
    <row r="395" spans="1:20" x14ac:dyDescent="0.3">
      <c r="A395" t="s">
        <v>26</v>
      </c>
      <c r="B395" s="1" t="s">
        <v>3</v>
      </c>
      <c r="C395" t="s">
        <v>5</v>
      </c>
      <c r="D395" s="2">
        <f t="shared" si="10"/>
        <v>13415.1001</v>
      </c>
      <c r="E395">
        <f>COUNT(L397:U397)</f>
        <v>9</v>
      </c>
      <c r="F395" s="6">
        <f>COUNTIF(L397:U397,"&gt;0")</f>
        <v>3</v>
      </c>
      <c r="G395" s="11">
        <f>100 *F395/E395</f>
        <v>33.333333333333336</v>
      </c>
      <c r="H395" s="12"/>
      <c r="I395" s="12"/>
      <c r="J395" s="12"/>
      <c r="K395" s="12"/>
      <c r="L395" s="2">
        <v>2324.1992</v>
      </c>
      <c r="M395" s="2">
        <v>1813.0986</v>
      </c>
      <c r="N395" s="2">
        <v>1294.2998</v>
      </c>
      <c r="O395" s="2">
        <v>1542.2012</v>
      </c>
      <c r="P395" s="2">
        <v>1711.9496999999999</v>
      </c>
      <c r="Q395" s="2">
        <v>1016.8008</v>
      </c>
      <c r="R395" s="2">
        <v>999.55079999999998</v>
      </c>
      <c r="S395" s="2">
        <v>2713</v>
      </c>
      <c r="T395" s="2">
        <v>0</v>
      </c>
    </row>
    <row r="396" spans="1:20" x14ac:dyDescent="0.3">
      <c r="A396" t="s">
        <v>26</v>
      </c>
      <c r="B396" s="1" t="s">
        <v>3</v>
      </c>
      <c r="C396" t="s">
        <v>6</v>
      </c>
      <c r="D396" s="2">
        <f t="shared" si="10"/>
        <v>-15838.502499999999</v>
      </c>
      <c r="F396" s="6"/>
      <c r="G396" s="12"/>
      <c r="H396" s="12"/>
      <c r="I396" s="12"/>
      <c r="J396" s="12"/>
      <c r="K396" s="12"/>
      <c r="L396" s="2">
        <v>-644.2002</v>
      </c>
      <c r="M396" s="2">
        <v>-707.25099999999998</v>
      </c>
      <c r="N396" s="2">
        <v>-1524.7002</v>
      </c>
      <c r="O396" s="2">
        <v>-2778.5497999999998</v>
      </c>
      <c r="P396" s="2">
        <v>-1757.3496</v>
      </c>
      <c r="Q396" s="2">
        <v>-3073.0508</v>
      </c>
      <c r="R396" s="2">
        <v>-1997.6011000000001</v>
      </c>
      <c r="S396" s="2">
        <v>-2670.7510000000002</v>
      </c>
      <c r="T396" s="2">
        <v>-685.04880000000003</v>
      </c>
    </row>
    <row r="397" spans="1:20" x14ac:dyDescent="0.3">
      <c r="A397" t="s">
        <v>26</v>
      </c>
      <c r="B397" s="1" t="s">
        <v>3</v>
      </c>
      <c r="C397" t="s">
        <v>7</v>
      </c>
      <c r="D397" s="2">
        <f t="shared" si="10"/>
        <v>-2423.4022689999993</v>
      </c>
      <c r="G397" s="11">
        <f>100*D397/D395</f>
        <v>-18.064734895269243</v>
      </c>
      <c r="H397" s="12"/>
      <c r="I397" s="12"/>
      <c r="J397" s="12"/>
      <c r="K397" s="12"/>
      <c r="L397" s="2">
        <v>1679.999</v>
      </c>
      <c r="M397" s="2">
        <v>1105.8477</v>
      </c>
      <c r="N397" s="2">
        <v>-230.40038999999999</v>
      </c>
      <c r="O397" s="2">
        <v>-1236.3486</v>
      </c>
      <c r="P397" s="2">
        <v>-45.399901999999997</v>
      </c>
      <c r="Q397" s="2">
        <v>-2056.25</v>
      </c>
      <c r="R397" s="2">
        <v>-998.05029999999999</v>
      </c>
      <c r="S397" s="2">
        <v>42.249023000000001</v>
      </c>
      <c r="T397" s="2">
        <v>-685.04880000000003</v>
      </c>
    </row>
    <row r="398" spans="1:20" x14ac:dyDescent="0.3">
      <c r="A398" t="s">
        <v>27</v>
      </c>
      <c r="B398" s="1" t="s">
        <v>0</v>
      </c>
      <c r="C398" t="s">
        <v>5</v>
      </c>
      <c r="D398" s="2">
        <f t="shared" si="10"/>
        <v>206772.82840000003</v>
      </c>
      <c r="E398">
        <f>COUNT(L400:U400)</f>
        <v>9</v>
      </c>
      <c r="F398" s="6">
        <f>COUNTIF(L400:U400,"&gt;0")</f>
        <v>8</v>
      </c>
      <c r="G398" s="11">
        <f>100 *F398/E398</f>
        <v>88.888888888888886</v>
      </c>
      <c r="H398" s="12">
        <f>SUM(E398:E409)</f>
        <v>36</v>
      </c>
      <c r="I398" s="12">
        <f>SUM(F398:F409)</f>
        <v>25</v>
      </c>
      <c r="J398" s="13">
        <f>SUM(D398,D401,D404,D407)</f>
        <v>388146.53571000008</v>
      </c>
      <c r="K398" s="11">
        <f>100*I398/H398</f>
        <v>69.444444444444443</v>
      </c>
      <c r="L398" s="2">
        <v>22582.601999999999</v>
      </c>
      <c r="M398" s="2">
        <v>19885.309000000001</v>
      </c>
      <c r="N398" s="2">
        <v>23576.45</v>
      </c>
      <c r="O398" s="2">
        <v>23790.506000000001</v>
      </c>
      <c r="P398" s="2">
        <v>30794.803</v>
      </c>
      <c r="Q398" s="2">
        <v>26981.263999999999</v>
      </c>
      <c r="R398" s="2">
        <v>22198.455000000002</v>
      </c>
      <c r="S398" s="2">
        <v>32990.080000000002</v>
      </c>
      <c r="T398" s="2">
        <v>3973.3593999999998</v>
      </c>
    </row>
    <row r="399" spans="1:20" x14ac:dyDescent="0.3">
      <c r="A399" t="s">
        <v>27</v>
      </c>
      <c r="B399" s="1" t="s">
        <v>0</v>
      </c>
      <c r="C399" t="s">
        <v>6</v>
      </c>
      <c r="D399" s="2">
        <f t="shared" si="10"/>
        <v>-182106.266</v>
      </c>
      <c r="F399" s="6"/>
      <c r="G399" s="12"/>
      <c r="H399" s="12"/>
      <c r="I399" s="12"/>
      <c r="J399" s="13">
        <f>SUM(D399,D402,D405,D408)</f>
        <v>-353289.63668</v>
      </c>
      <c r="K399" s="12"/>
      <c r="L399" s="2">
        <v>-20027.219000000001</v>
      </c>
      <c r="M399" s="2">
        <v>-17436.738000000001</v>
      </c>
      <c r="N399" s="2">
        <v>-21235.081999999999</v>
      </c>
      <c r="O399" s="2">
        <v>-21178.346000000001</v>
      </c>
      <c r="P399" s="2">
        <v>-24023.09</v>
      </c>
      <c r="Q399" s="2">
        <v>-25177.096000000001</v>
      </c>
      <c r="R399" s="2">
        <v>-22005.094000000001</v>
      </c>
      <c r="S399" s="2">
        <v>-25722.400000000001</v>
      </c>
      <c r="T399" s="2">
        <v>-5301.201</v>
      </c>
    </row>
    <row r="400" spans="1:20" x14ac:dyDescent="0.3">
      <c r="A400" t="s">
        <v>27</v>
      </c>
      <c r="B400" s="1" t="s">
        <v>0</v>
      </c>
      <c r="C400" t="s">
        <v>7</v>
      </c>
      <c r="D400" s="2">
        <f t="shared" si="10"/>
        <v>24666.573430000004</v>
      </c>
      <c r="G400" s="11">
        <f>100*D400/D398</f>
        <v>11.929310838792976</v>
      </c>
      <c r="H400" s="12"/>
      <c r="I400" s="12"/>
      <c r="J400" s="13">
        <f>SUM(D400,D403,D406,D409)</f>
        <v>34856.910205</v>
      </c>
      <c r="K400" s="11">
        <f>100*J400/J398</f>
        <v>8.980348141260496</v>
      </c>
      <c r="L400" s="2">
        <v>2555.3939999999998</v>
      </c>
      <c r="M400" s="2">
        <v>2448.5639999999999</v>
      </c>
      <c r="N400" s="2">
        <v>2341.375</v>
      </c>
      <c r="O400" s="2">
        <v>2612.1601999999998</v>
      </c>
      <c r="P400" s="2">
        <v>6771.7150000000001</v>
      </c>
      <c r="Q400" s="2">
        <v>1804.1679999999999</v>
      </c>
      <c r="R400" s="2">
        <v>193.36133000000001</v>
      </c>
      <c r="S400" s="2">
        <v>7267.6777000000002</v>
      </c>
      <c r="T400" s="2">
        <v>-1327.8417999999999</v>
      </c>
    </row>
    <row r="401" spans="1:20" x14ac:dyDescent="0.3">
      <c r="A401" t="s">
        <v>27</v>
      </c>
      <c r="B401" s="1" t="s">
        <v>1</v>
      </c>
      <c r="C401" t="s">
        <v>5</v>
      </c>
      <c r="D401" s="2">
        <f t="shared" si="10"/>
        <v>82555.753049999999</v>
      </c>
      <c r="E401">
        <f>COUNT(L403:U403)</f>
        <v>9</v>
      </c>
      <c r="F401" s="6">
        <f>COUNTIF(L403:U403,"&gt;0")</f>
        <v>5</v>
      </c>
      <c r="G401" s="11">
        <f>100 *F401/E401</f>
        <v>55.555555555555557</v>
      </c>
      <c r="H401" s="12"/>
      <c r="I401" s="12"/>
      <c r="J401" s="12"/>
      <c r="K401" s="12"/>
      <c r="L401" s="2">
        <v>12025.198</v>
      </c>
      <c r="M401" s="2">
        <v>6346.201</v>
      </c>
      <c r="N401" s="2">
        <v>8667.1</v>
      </c>
      <c r="O401" s="2">
        <v>8582.7000000000007</v>
      </c>
      <c r="P401" s="2">
        <v>15194.698</v>
      </c>
      <c r="Q401" s="2">
        <v>12053.995000000001</v>
      </c>
      <c r="R401" s="2">
        <v>7778.2049999999999</v>
      </c>
      <c r="S401" s="2">
        <v>11150.657999999999</v>
      </c>
      <c r="T401" s="2">
        <v>756.99805000000003</v>
      </c>
    </row>
    <row r="402" spans="1:20" x14ac:dyDescent="0.3">
      <c r="A402" t="s">
        <v>27</v>
      </c>
      <c r="B402" s="1" t="s">
        <v>1</v>
      </c>
      <c r="C402" t="s">
        <v>6</v>
      </c>
      <c r="D402" s="2">
        <f t="shared" si="10"/>
        <v>-77633.856449999992</v>
      </c>
      <c r="F402" s="6"/>
      <c r="G402" s="12"/>
      <c r="H402" s="12"/>
      <c r="I402" s="12"/>
      <c r="J402" s="12"/>
      <c r="K402" s="12"/>
      <c r="L402" s="2">
        <v>-5948.6035000000002</v>
      </c>
      <c r="M402" s="2">
        <v>-7548.5519999999997</v>
      </c>
      <c r="N402" s="2">
        <v>-12803.244000000001</v>
      </c>
      <c r="O402" s="2">
        <v>-11083.248</v>
      </c>
      <c r="P402" s="2">
        <v>-8692.9560000000001</v>
      </c>
      <c r="Q402" s="2">
        <v>-8986.5560000000005</v>
      </c>
      <c r="R402" s="2">
        <v>-11029.904</v>
      </c>
      <c r="S402" s="2">
        <v>-10986.290999999999</v>
      </c>
      <c r="T402" s="2">
        <v>-554.50194999999997</v>
      </c>
    </row>
    <row r="403" spans="1:20" x14ac:dyDescent="0.3">
      <c r="A403" t="s">
        <v>27</v>
      </c>
      <c r="B403" s="1" t="s">
        <v>1</v>
      </c>
      <c r="C403" t="s">
        <v>7</v>
      </c>
      <c r="D403" s="2">
        <f t="shared" si="10"/>
        <v>4921.8972900000008</v>
      </c>
      <c r="G403" s="11">
        <f>100*D403/D401</f>
        <v>5.9619070848024931</v>
      </c>
      <c r="H403" s="12"/>
      <c r="I403" s="12"/>
      <c r="J403" s="12"/>
      <c r="K403" s="12"/>
      <c r="L403" s="2">
        <v>6076.5946999999996</v>
      </c>
      <c r="M403" s="2">
        <v>-1202.3506</v>
      </c>
      <c r="N403" s="2">
        <v>-4136.1445000000003</v>
      </c>
      <c r="O403" s="2">
        <v>-2500.5479</v>
      </c>
      <c r="P403" s="2">
        <v>6501.7420000000002</v>
      </c>
      <c r="Q403" s="2">
        <v>3067.4395</v>
      </c>
      <c r="R403" s="2">
        <v>-3251.6992</v>
      </c>
      <c r="S403" s="2">
        <v>164.36718999999999</v>
      </c>
      <c r="T403" s="2">
        <v>202.49610000000001</v>
      </c>
    </row>
    <row r="404" spans="1:20" x14ac:dyDescent="0.3">
      <c r="A404" t="s">
        <v>27</v>
      </c>
      <c r="B404" s="1" t="s">
        <v>2</v>
      </c>
      <c r="C404" t="s">
        <v>5</v>
      </c>
      <c r="D404" s="2">
        <f t="shared" si="10"/>
        <v>70844.414499999999</v>
      </c>
      <c r="E404">
        <f>COUNT(L406:U406)</f>
        <v>9</v>
      </c>
      <c r="F404" s="6">
        <f>COUNTIF(L406:U406,"&gt;0")</f>
        <v>7</v>
      </c>
      <c r="G404" s="11">
        <f>100 *F404/E404</f>
        <v>77.777777777777771</v>
      </c>
      <c r="H404" s="12"/>
      <c r="I404" s="12"/>
      <c r="J404" s="12"/>
      <c r="K404" s="12"/>
      <c r="L404" s="2">
        <v>8408.5480000000007</v>
      </c>
      <c r="M404" s="2">
        <v>6376.3545000000004</v>
      </c>
      <c r="N404" s="2">
        <v>7932.7560000000003</v>
      </c>
      <c r="O404" s="2">
        <v>8294.5990000000002</v>
      </c>
      <c r="P404" s="2">
        <v>10168.848</v>
      </c>
      <c r="Q404" s="2">
        <v>9501.7029999999995</v>
      </c>
      <c r="R404" s="2">
        <v>7376.2007000000003</v>
      </c>
      <c r="S404" s="2">
        <v>11254.854499999999</v>
      </c>
      <c r="T404" s="2">
        <v>1530.5508</v>
      </c>
    </row>
    <row r="405" spans="1:20" x14ac:dyDescent="0.3">
      <c r="A405" t="s">
        <v>27</v>
      </c>
      <c r="B405" s="1" t="s">
        <v>2</v>
      </c>
      <c r="C405" t="s">
        <v>6</v>
      </c>
      <c r="D405" s="2">
        <f t="shared" si="10"/>
        <v>-65148.397599999997</v>
      </c>
      <c r="F405" s="6"/>
      <c r="G405" s="12"/>
      <c r="H405" s="12"/>
      <c r="I405" s="12"/>
      <c r="J405" s="12"/>
      <c r="K405" s="12"/>
      <c r="L405" s="2">
        <v>-9287.1990000000005</v>
      </c>
      <c r="M405" s="2">
        <v>-6161.8437999999996</v>
      </c>
      <c r="N405" s="2">
        <v>-7660.7974000000004</v>
      </c>
      <c r="O405" s="2">
        <v>-6268.4076999999997</v>
      </c>
      <c r="P405" s="2">
        <v>-9308.5030000000006</v>
      </c>
      <c r="Q405" s="2">
        <v>-8488.9500000000007</v>
      </c>
      <c r="R405" s="2">
        <v>-7261.3994000000002</v>
      </c>
      <c r="S405" s="2">
        <v>-8444.8520000000008</v>
      </c>
      <c r="T405" s="2">
        <v>-2266.4452999999999</v>
      </c>
    </row>
    <row r="406" spans="1:20" x14ac:dyDescent="0.3">
      <c r="A406" t="s">
        <v>27</v>
      </c>
      <c r="B406" s="1" t="s">
        <v>2</v>
      </c>
      <c r="C406" t="s">
        <v>7</v>
      </c>
      <c r="D406" s="2">
        <f t="shared" si="10"/>
        <v>5696.0166499999996</v>
      </c>
      <c r="G406" s="11">
        <f>100*D406/D404</f>
        <v>8.0401774652255735</v>
      </c>
      <c r="H406" s="12"/>
      <c r="I406" s="12"/>
      <c r="J406" s="12"/>
      <c r="K406" s="12"/>
      <c r="L406" s="2">
        <v>-878.65137000000004</v>
      </c>
      <c r="M406" s="2">
        <v>214.51074</v>
      </c>
      <c r="N406" s="2">
        <v>271.95850000000002</v>
      </c>
      <c r="O406" s="2">
        <v>2026.1909000000001</v>
      </c>
      <c r="P406" s="2">
        <v>860.34569999999997</v>
      </c>
      <c r="Q406" s="2">
        <v>1012.75244</v>
      </c>
      <c r="R406" s="2">
        <v>114.80127</v>
      </c>
      <c r="S406" s="2">
        <v>2810.0030000000002</v>
      </c>
      <c r="T406" s="2">
        <v>-735.89453000000003</v>
      </c>
    </row>
    <row r="407" spans="1:20" x14ac:dyDescent="0.3">
      <c r="A407" t="s">
        <v>27</v>
      </c>
      <c r="B407" s="1" t="s">
        <v>3</v>
      </c>
      <c r="C407" t="s">
        <v>5</v>
      </c>
      <c r="D407" s="2">
        <f t="shared" si="10"/>
        <v>27973.53976</v>
      </c>
      <c r="E407">
        <f>COUNT(L409:U409)</f>
        <v>9</v>
      </c>
      <c r="F407" s="6">
        <f>COUNTIF(L409:U409,"&gt;0")</f>
        <v>5</v>
      </c>
      <c r="G407" s="11">
        <f>100 *F407/E407</f>
        <v>55.555555555555557</v>
      </c>
      <c r="H407" s="12"/>
      <c r="I407" s="12"/>
      <c r="J407" s="12"/>
      <c r="K407" s="12"/>
      <c r="L407" s="2">
        <v>3961.15</v>
      </c>
      <c r="M407" s="2">
        <v>1798.3471999999999</v>
      </c>
      <c r="N407" s="2">
        <v>2637.1986999999999</v>
      </c>
      <c r="O407" s="2">
        <v>2914.0482999999999</v>
      </c>
      <c r="P407" s="2">
        <v>4763.7494999999999</v>
      </c>
      <c r="Q407" s="2">
        <v>4102.6499999999996</v>
      </c>
      <c r="R407" s="2">
        <v>2513.9477999999999</v>
      </c>
      <c r="S407" s="2">
        <v>4817.1464999999998</v>
      </c>
      <c r="T407" s="2">
        <v>465.30176</v>
      </c>
    </row>
    <row r="408" spans="1:20" x14ac:dyDescent="0.3">
      <c r="A408" t="s">
        <v>27</v>
      </c>
      <c r="B408" s="1" t="s">
        <v>3</v>
      </c>
      <c r="C408" t="s">
        <v>6</v>
      </c>
      <c r="D408" s="2">
        <f t="shared" si="10"/>
        <v>-28401.11663</v>
      </c>
      <c r="F408" s="6"/>
      <c r="G408" s="12"/>
      <c r="H408" s="12"/>
      <c r="I408" s="12"/>
      <c r="J408" s="12"/>
      <c r="K408" s="12"/>
      <c r="L408" s="2">
        <v>-3144.1986999999999</v>
      </c>
      <c r="M408" s="2">
        <v>-3590.8519999999999</v>
      </c>
      <c r="N408" s="2">
        <v>-3895.9004</v>
      </c>
      <c r="O408" s="2">
        <v>-3548.3027000000002</v>
      </c>
      <c r="P408" s="2">
        <v>-4064.0014999999999</v>
      </c>
      <c r="Q408" s="2">
        <v>-3370.3065999999999</v>
      </c>
      <c r="R408" s="2">
        <v>-3241.6514000000002</v>
      </c>
      <c r="S408" s="2">
        <v>-3178.8047000000001</v>
      </c>
      <c r="T408" s="2">
        <v>-367.09863000000001</v>
      </c>
    </row>
    <row r="409" spans="1:20" x14ac:dyDescent="0.3">
      <c r="A409" t="s">
        <v>27</v>
      </c>
      <c r="B409" s="1" t="s">
        <v>3</v>
      </c>
      <c r="C409" t="s">
        <v>7</v>
      </c>
      <c r="D409" s="2">
        <f t="shared" si="10"/>
        <v>-427.57716499999992</v>
      </c>
      <c r="G409" s="11">
        <f>100*D409/D407</f>
        <v>-1.5285057546110137</v>
      </c>
      <c r="H409" s="12"/>
      <c r="I409" s="12"/>
      <c r="J409" s="12"/>
      <c r="K409" s="12"/>
      <c r="L409" s="2">
        <v>816.95119999999997</v>
      </c>
      <c r="M409" s="2">
        <v>-1792.5048999999999</v>
      </c>
      <c r="N409" s="2">
        <v>-1258.7017000000001</v>
      </c>
      <c r="O409" s="2">
        <v>-634.25440000000003</v>
      </c>
      <c r="P409" s="2">
        <v>699.74805000000003</v>
      </c>
      <c r="Q409" s="2">
        <v>732.34325999999999</v>
      </c>
      <c r="R409" s="2">
        <v>-727.70360000000005</v>
      </c>
      <c r="S409" s="2">
        <v>1638.3417999999999</v>
      </c>
      <c r="T409" s="2">
        <v>98.203125</v>
      </c>
    </row>
    <row r="410" spans="1:20" x14ac:dyDescent="0.3">
      <c r="A410" t="s">
        <v>31</v>
      </c>
      <c r="B410" s="1" t="s">
        <v>0</v>
      </c>
      <c r="C410" t="s">
        <v>5</v>
      </c>
      <c r="D410" s="2">
        <f t="shared" si="10"/>
        <v>75657.042000000001</v>
      </c>
      <c r="E410">
        <f>COUNT(L412:U412)</f>
        <v>9</v>
      </c>
      <c r="F410" s="6">
        <f>COUNTIF(L412:U412,"&gt;0")</f>
        <v>6</v>
      </c>
      <c r="G410" s="11">
        <f>100 *F410/E410</f>
        <v>66.666666666666671</v>
      </c>
      <c r="H410" s="12">
        <f>SUM(E410:E421)</f>
        <v>36</v>
      </c>
      <c r="I410" s="12">
        <f>SUM(F410:F421)</f>
        <v>21</v>
      </c>
      <c r="J410" s="13">
        <f>SUM(D410,D413,D416,D419)</f>
        <v>150347.18849999999</v>
      </c>
      <c r="K410" s="11">
        <f>100*I410/H410</f>
        <v>58.333333333333336</v>
      </c>
      <c r="L410" s="2">
        <v>8626.848</v>
      </c>
      <c r="M410" s="2">
        <v>7597.7524000000003</v>
      </c>
      <c r="N410" s="2">
        <v>8410.0990000000002</v>
      </c>
      <c r="O410" s="2">
        <v>7695.1494000000002</v>
      </c>
      <c r="P410" s="2">
        <v>12381.143</v>
      </c>
      <c r="Q410" s="2">
        <v>11265.099</v>
      </c>
      <c r="R410" s="2">
        <v>9097.6020000000008</v>
      </c>
      <c r="S410" s="2">
        <v>9346.9</v>
      </c>
      <c r="T410" s="2">
        <v>1236.4492</v>
      </c>
    </row>
    <row r="411" spans="1:20" x14ac:dyDescent="0.3">
      <c r="A411" t="s">
        <v>31</v>
      </c>
      <c r="B411" s="1" t="s">
        <v>0</v>
      </c>
      <c r="C411" t="s">
        <v>6</v>
      </c>
      <c r="D411" s="2">
        <f t="shared" si="10"/>
        <v>-70230.596600000004</v>
      </c>
      <c r="F411" s="6"/>
      <c r="G411" s="12"/>
      <c r="H411" s="12"/>
      <c r="I411" s="12"/>
      <c r="J411" s="13">
        <f>SUM(D411,D414,D417,D420)</f>
        <v>-146344.15401</v>
      </c>
      <c r="K411" s="12"/>
      <c r="L411" s="2">
        <v>-6987.4535999999998</v>
      </c>
      <c r="M411" s="2">
        <v>-5145.6494000000002</v>
      </c>
      <c r="N411" s="2">
        <v>-10061.895500000001</v>
      </c>
      <c r="O411" s="2">
        <v>-8590.0010000000002</v>
      </c>
      <c r="P411" s="2">
        <v>-9697.8070000000007</v>
      </c>
      <c r="Q411" s="2">
        <v>-9284.4459999999999</v>
      </c>
      <c r="R411" s="2">
        <v>-7429.8027000000002</v>
      </c>
      <c r="S411" s="2">
        <v>-12576.141</v>
      </c>
      <c r="T411" s="2">
        <v>-457.40039999999999</v>
      </c>
    </row>
    <row r="412" spans="1:20" x14ac:dyDescent="0.3">
      <c r="A412" t="s">
        <v>31</v>
      </c>
      <c r="B412" s="1" t="s">
        <v>0</v>
      </c>
      <c r="C412" t="s">
        <v>7</v>
      </c>
      <c r="D412" s="2">
        <f t="shared" si="10"/>
        <v>5426.4442400000007</v>
      </c>
      <c r="G412" s="11">
        <f>100*D412/D410</f>
        <v>7.1724245312154826</v>
      </c>
      <c r="H412" s="12"/>
      <c r="I412" s="12"/>
      <c r="J412" s="13">
        <f>SUM(D412,D415,D418,D421)</f>
        <v>4003.0330300000001</v>
      </c>
      <c r="K412" s="11">
        <f>100*J412/J410</f>
        <v>2.6625260305416356</v>
      </c>
      <c r="L412" s="2">
        <v>1639.394</v>
      </c>
      <c r="M412" s="2">
        <v>2452.1030000000001</v>
      </c>
      <c r="N412" s="2">
        <v>-1651.7969000000001</v>
      </c>
      <c r="O412" s="2">
        <v>-894.85155999999995</v>
      </c>
      <c r="P412" s="2">
        <v>2683.3359999999998</v>
      </c>
      <c r="Q412" s="2">
        <v>1980.6523</v>
      </c>
      <c r="R412" s="2">
        <v>1667.7988</v>
      </c>
      <c r="S412" s="2">
        <v>-3229.2402000000002</v>
      </c>
      <c r="T412" s="2">
        <v>779.04880000000003</v>
      </c>
    </row>
    <row r="413" spans="1:20" x14ac:dyDescent="0.3">
      <c r="A413" t="s">
        <v>31</v>
      </c>
      <c r="B413" s="1" t="s">
        <v>1</v>
      </c>
      <c r="C413" t="s">
        <v>5</v>
      </c>
      <c r="D413" s="2">
        <f t="shared" si="10"/>
        <v>36476.453099999999</v>
      </c>
      <c r="E413">
        <f>COUNT(L415:U415)</f>
        <v>9</v>
      </c>
      <c r="F413" s="6">
        <f>COUNTIF(L415:U415,"&gt;0")</f>
        <v>6</v>
      </c>
      <c r="G413" s="11">
        <f>100 *F413/E413</f>
        <v>66.666666666666671</v>
      </c>
      <c r="H413" s="12"/>
      <c r="I413" s="12"/>
      <c r="J413" s="12"/>
      <c r="K413" s="12"/>
      <c r="L413" s="2">
        <v>3478.1006000000002</v>
      </c>
      <c r="M413" s="2">
        <v>3891.0497999999998</v>
      </c>
      <c r="N413" s="2">
        <v>5408.75</v>
      </c>
      <c r="O413" s="2">
        <v>6374.6494000000002</v>
      </c>
      <c r="P413" s="2">
        <v>3618.8456999999999</v>
      </c>
      <c r="Q413" s="2">
        <v>2089.2997999999998</v>
      </c>
      <c r="R413" s="2">
        <v>3229.1035000000002</v>
      </c>
      <c r="S413" s="2">
        <v>6805.1522999999997</v>
      </c>
      <c r="T413" s="2">
        <v>1581.502</v>
      </c>
    </row>
    <row r="414" spans="1:20" x14ac:dyDescent="0.3">
      <c r="A414" t="s">
        <v>31</v>
      </c>
      <c r="B414" s="1" t="s">
        <v>1</v>
      </c>
      <c r="C414" t="s">
        <v>6</v>
      </c>
      <c r="D414" s="2">
        <f t="shared" si="10"/>
        <v>-37293.6443</v>
      </c>
      <c r="F414" s="6"/>
      <c r="G414" s="12"/>
      <c r="H414" s="12"/>
      <c r="I414" s="12"/>
      <c r="J414" s="12"/>
      <c r="K414" s="12"/>
      <c r="L414" s="2">
        <v>-2452.2012</v>
      </c>
      <c r="M414" s="2">
        <v>-1363.5</v>
      </c>
      <c r="N414" s="2">
        <v>-3795.3496</v>
      </c>
      <c r="O414" s="2">
        <v>-3303.7997999999998</v>
      </c>
      <c r="P414" s="2">
        <v>-6876.201</v>
      </c>
      <c r="Q414" s="2">
        <v>-7950.4462999999996</v>
      </c>
      <c r="R414" s="2">
        <v>-6951.4960000000001</v>
      </c>
      <c r="S414" s="2">
        <v>-4600.6504000000004</v>
      </c>
      <c r="T414" s="2">
        <v>0</v>
      </c>
    </row>
    <row r="415" spans="1:20" x14ac:dyDescent="0.3">
      <c r="A415" t="s">
        <v>31</v>
      </c>
      <c r="B415" s="1" t="s">
        <v>1</v>
      </c>
      <c r="C415" t="s">
        <v>7</v>
      </c>
      <c r="D415" s="2">
        <f t="shared" si="10"/>
        <v>-817.19140000000061</v>
      </c>
      <c r="G415" s="11">
        <f>100*D415/D413</f>
        <v>-2.2403258281710525</v>
      </c>
      <c r="H415" s="12"/>
      <c r="I415" s="12"/>
      <c r="J415" s="12"/>
      <c r="K415" s="12"/>
      <c r="L415" s="2">
        <v>1025.8994</v>
      </c>
      <c r="M415" s="2">
        <v>2527.5497999999998</v>
      </c>
      <c r="N415" s="2">
        <v>1613.4004</v>
      </c>
      <c r="O415" s="2">
        <v>3070.8496</v>
      </c>
      <c r="P415" s="2">
        <v>-3257.3555000000001</v>
      </c>
      <c r="Q415" s="2">
        <v>-5861.1464999999998</v>
      </c>
      <c r="R415" s="2">
        <v>-3722.3926000000001</v>
      </c>
      <c r="S415" s="2">
        <v>2204.502</v>
      </c>
      <c r="T415" s="2">
        <v>1581.502</v>
      </c>
    </row>
    <row r="416" spans="1:20" x14ac:dyDescent="0.3">
      <c r="A416" t="s">
        <v>31</v>
      </c>
      <c r="B416" s="1" t="s">
        <v>2</v>
      </c>
      <c r="C416" t="s">
        <v>5</v>
      </c>
      <c r="D416" s="2">
        <f t="shared" si="10"/>
        <v>25626.940899999998</v>
      </c>
      <c r="E416">
        <f>COUNT(L418:U418)</f>
        <v>9</v>
      </c>
      <c r="F416" s="6">
        <f>COUNTIF(L418:U418,"&gt;0")</f>
        <v>3</v>
      </c>
      <c r="G416" s="11">
        <f>100 *F416/E416</f>
        <v>33.333333333333336</v>
      </c>
      <c r="H416" s="12"/>
      <c r="I416" s="12"/>
      <c r="J416" s="12"/>
      <c r="K416" s="12"/>
      <c r="L416" s="2">
        <v>3489.1997000000001</v>
      </c>
      <c r="M416" s="2">
        <v>2251.5972000000002</v>
      </c>
      <c r="N416" s="2">
        <v>2751.2997999999998</v>
      </c>
      <c r="O416" s="2">
        <v>2879.1493999999998</v>
      </c>
      <c r="P416" s="2">
        <v>3791.8476999999998</v>
      </c>
      <c r="Q416" s="2">
        <v>2845.4004</v>
      </c>
      <c r="R416" s="2">
        <v>2811.4994999999999</v>
      </c>
      <c r="S416" s="2">
        <v>4233.7460000000001</v>
      </c>
      <c r="T416" s="2">
        <v>573.20119999999997</v>
      </c>
    </row>
    <row r="417" spans="1:20" x14ac:dyDescent="0.3">
      <c r="A417" t="s">
        <v>31</v>
      </c>
      <c r="B417" s="1" t="s">
        <v>2</v>
      </c>
      <c r="C417" t="s">
        <v>6</v>
      </c>
      <c r="D417" s="2">
        <f t="shared" si="10"/>
        <v>-27473.461009999999</v>
      </c>
      <c r="F417" s="6"/>
      <c r="G417" s="12"/>
      <c r="H417" s="12"/>
      <c r="I417" s="12"/>
      <c r="J417" s="12"/>
      <c r="K417" s="12"/>
      <c r="L417" s="2">
        <v>-3501.7489999999998</v>
      </c>
      <c r="M417" s="2">
        <v>-3263.5023999999999</v>
      </c>
      <c r="N417" s="2">
        <v>-3234.8013000000001</v>
      </c>
      <c r="O417" s="2">
        <v>-3188.9009999999998</v>
      </c>
      <c r="P417" s="2">
        <v>-4122.4525999999996</v>
      </c>
      <c r="Q417" s="2">
        <v>-4236.6054999999997</v>
      </c>
      <c r="R417" s="2">
        <v>-2346.3975</v>
      </c>
      <c r="S417" s="2">
        <v>-3372.7021</v>
      </c>
      <c r="T417" s="2">
        <v>-206.34961000000001</v>
      </c>
    </row>
    <row r="418" spans="1:20" x14ac:dyDescent="0.3">
      <c r="A418" t="s">
        <v>31</v>
      </c>
      <c r="B418" s="1" t="s">
        <v>2</v>
      </c>
      <c r="C418" t="s">
        <v>7</v>
      </c>
      <c r="D418" s="2">
        <f t="shared" si="10"/>
        <v>-1846.5200560000003</v>
      </c>
      <c r="G418" s="11">
        <f>100*D418/D416</f>
        <v>-7.2053861723308552</v>
      </c>
      <c r="H418" s="12"/>
      <c r="I418" s="12"/>
      <c r="J418" s="12"/>
      <c r="K418" s="12"/>
      <c r="L418" s="2">
        <v>-12.549315999999999</v>
      </c>
      <c r="M418" s="2">
        <v>-1011.9053</v>
      </c>
      <c r="N418" s="2">
        <v>-483.50146000000001</v>
      </c>
      <c r="O418" s="2">
        <v>-309.75146000000001</v>
      </c>
      <c r="P418" s="2">
        <v>-330.60498000000001</v>
      </c>
      <c r="Q418" s="2">
        <v>-1391.2050999999999</v>
      </c>
      <c r="R418" s="2">
        <v>465.10205000000002</v>
      </c>
      <c r="S418" s="2">
        <v>861.04395</v>
      </c>
      <c r="T418" s="2">
        <v>366.85156000000001</v>
      </c>
    </row>
    <row r="419" spans="1:20" x14ac:dyDescent="0.3">
      <c r="A419" t="s">
        <v>31</v>
      </c>
      <c r="B419" s="1" t="s">
        <v>3</v>
      </c>
      <c r="C419" t="s">
        <v>5</v>
      </c>
      <c r="D419" s="2">
        <f t="shared" si="10"/>
        <v>12586.752500000001</v>
      </c>
      <c r="E419">
        <f>COUNT(L421:U421)</f>
        <v>9</v>
      </c>
      <c r="F419" s="6">
        <f>COUNTIF(L421:U421,"&gt;0")</f>
        <v>6</v>
      </c>
      <c r="G419" s="11">
        <f>100 *F419/E419</f>
        <v>66.666666666666671</v>
      </c>
      <c r="H419" s="12"/>
      <c r="I419" s="12"/>
      <c r="J419" s="12"/>
      <c r="K419" s="12"/>
      <c r="L419" s="2">
        <v>1680.9496999999999</v>
      </c>
      <c r="M419" s="2">
        <v>1615.6498999999999</v>
      </c>
      <c r="N419" s="2">
        <v>1021.3003</v>
      </c>
      <c r="O419" s="2">
        <v>1912.9512</v>
      </c>
      <c r="P419" s="2">
        <v>1671.5498</v>
      </c>
      <c r="Q419" s="2">
        <v>784.45119999999997</v>
      </c>
      <c r="R419" s="2">
        <v>1187.25</v>
      </c>
      <c r="S419" s="2">
        <v>2464.4004</v>
      </c>
      <c r="T419" s="2">
        <v>248.25</v>
      </c>
    </row>
    <row r="420" spans="1:20" x14ac:dyDescent="0.3">
      <c r="A420" t="s">
        <v>31</v>
      </c>
      <c r="B420" s="1" t="s">
        <v>3</v>
      </c>
      <c r="C420" t="s">
        <v>6</v>
      </c>
      <c r="D420" s="2">
        <f t="shared" si="10"/>
        <v>-11346.4521</v>
      </c>
      <c r="F420" s="6"/>
      <c r="G420" s="12"/>
      <c r="H420" s="12"/>
      <c r="I420" s="12"/>
      <c r="J420" s="12"/>
      <c r="K420" s="12"/>
      <c r="L420" s="2">
        <v>-713.59960000000001</v>
      </c>
      <c r="M420" s="2">
        <v>-409.99950000000001</v>
      </c>
      <c r="N420" s="2">
        <v>-698.35109999999997</v>
      </c>
      <c r="O420" s="2">
        <v>-1491.1006</v>
      </c>
      <c r="P420" s="2">
        <v>-1535.1514</v>
      </c>
      <c r="Q420" s="2">
        <v>-3441.6</v>
      </c>
      <c r="R420" s="2">
        <v>-2316.8002999999999</v>
      </c>
      <c r="S420" s="2">
        <v>-468.7002</v>
      </c>
      <c r="T420" s="2">
        <v>-271.14940000000001</v>
      </c>
    </row>
    <row r="421" spans="1:20" x14ac:dyDescent="0.3">
      <c r="A421" t="s">
        <v>31</v>
      </c>
      <c r="B421" s="1" t="s">
        <v>3</v>
      </c>
      <c r="C421" t="s">
        <v>7</v>
      </c>
      <c r="D421" s="2">
        <f t="shared" si="10"/>
        <v>1240.3002460000002</v>
      </c>
      <c r="G421" s="11">
        <f>100*D421/D419</f>
        <v>9.8540131459643785</v>
      </c>
      <c r="H421" s="12"/>
      <c r="I421" s="12"/>
      <c r="J421" s="12"/>
      <c r="K421" s="12"/>
      <c r="L421" s="2">
        <v>967.3501</v>
      </c>
      <c r="M421" s="2">
        <v>1205.6504</v>
      </c>
      <c r="N421" s="2">
        <v>322.94922000000003</v>
      </c>
      <c r="O421" s="2">
        <v>421.85059999999999</v>
      </c>
      <c r="P421" s="2">
        <v>136.39843999999999</v>
      </c>
      <c r="Q421" s="2">
        <v>-2657.1489999999999</v>
      </c>
      <c r="R421" s="2">
        <v>-1129.5503000000001</v>
      </c>
      <c r="S421" s="2">
        <v>1995.7002</v>
      </c>
      <c r="T421" s="2">
        <v>-22.899414</v>
      </c>
    </row>
    <row r="422" spans="1:20" x14ac:dyDescent="0.3">
      <c r="A422" t="s">
        <v>30</v>
      </c>
      <c r="B422" s="1" t="s">
        <v>0</v>
      </c>
      <c r="C422" t="s">
        <v>5</v>
      </c>
      <c r="D422" s="2">
        <f t="shared" si="10"/>
        <v>197532.81479999999</v>
      </c>
      <c r="E422">
        <f>COUNT(L424:U424)</f>
        <v>9</v>
      </c>
      <c r="F422" s="6">
        <f>COUNTIF(L424:U424,"&gt;0")</f>
        <v>8</v>
      </c>
      <c r="G422" s="11">
        <f>100 *F422/E422</f>
        <v>88.888888888888886</v>
      </c>
      <c r="H422" s="12">
        <f>SUM(E422:E433)</f>
        <v>36</v>
      </c>
      <c r="I422" s="12">
        <f>SUM(F422:F433)</f>
        <v>24</v>
      </c>
      <c r="J422" s="13">
        <f>SUM(D422,D425,D428,D431)</f>
        <v>365230.45588000008</v>
      </c>
      <c r="K422" s="11">
        <f>100*I422/H422</f>
        <v>66.666666666666671</v>
      </c>
      <c r="L422" s="2">
        <v>21617.690999999999</v>
      </c>
      <c r="M422" s="2">
        <v>18137.463</v>
      </c>
      <c r="N422" s="2">
        <v>24303.004000000001</v>
      </c>
      <c r="O422" s="2">
        <v>22849.103999999999</v>
      </c>
      <c r="P422" s="2">
        <v>28947.162</v>
      </c>
      <c r="Q422" s="2">
        <v>24360.71</v>
      </c>
      <c r="R422" s="2">
        <v>22064.002</v>
      </c>
      <c r="S422" s="2">
        <v>31543.88</v>
      </c>
      <c r="T422" s="2">
        <v>3709.7988</v>
      </c>
    </row>
    <row r="423" spans="1:20" x14ac:dyDescent="0.3">
      <c r="A423" t="s">
        <v>30</v>
      </c>
      <c r="B423" s="1" t="s">
        <v>0</v>
      </c>
      <c r="C423" t="s">
        <v>6</v>
      </c>
      <c r="D423" s="2">
        <f t="shared" si="10"/>
        <v>-163602.58980000002</v>
      </c>
      <c r="F423" s="6"/>
      <c r="G423" s="12"/>
      <c r="H423" s="12"/>
      <c r="I423" s="12"/>
      <c r="J423" s="13">
        <f>SUM(D423,D426,D429,D432)</f>
        <v>-319590.62841</v>
      </c>
      <c r="K423" s="12"/>
      <c r="L423" s="2">
        <v>-17321.815999999999</v>
      </c>
      <c r="M423" s="2">
        <v>-15957.004000000001</v>
      </c>
      <c r="N423" s="2">
        <v>-19226.145</v>
      </c>
      <c r="O423" s="2">
        <v>-17696.745999999999</v>
      </c>
      <c r="P423" s="2">
        <v>-22081.77</v>
      </c>
      <c r="Q423" s="2">
        <v>-23407.088</v>
      </c>
      <c r="R423" s="2">
        <v>-18801.905999999999</v>
      </c>
      <c r="S423" s="2">
        <v>-23873.021000000001</v>
      </c>
      <c r="T423" s="2">
        <v>-5237.0937999999996</v>
      </c>
    </row>
    <row r="424" spans="1:20" x14ac:dyDescent="0.3">
      <c r="A424" t="s">
        <v>30</v>
      </c>
      <c r="B424" s="1" t="s">
        <v>0</v>
      </c>
      <c r="C424" t="s">
        <v>7</v>
      </c>
      <c r="D424" s="2">
        <f t="shared" si="10"/>
        <v>33930.234150000004</v>
      </c>
      <c r="G424" s="11">
        <f>100*D424/D422</f>
        <v>17.17701141673804</v>
      </c>
      <c r="H424" s="12"/>
      <c r="I424" s="12"/>
      <c r="J424" s="13">
        <f>SUM(D424,D427,D430,D433)</f>
        <v>45639.833583999993</v>
      </c>
      <c r="K424" s="11">
        <f>100*J424/J422</f>
        <v>12.496174086586961</v>
      </c>
      <c r="L424" s="2">
        <v>4295.8774000000003</v>
      </c>
      <c r="M424" s="2">
        <v>2180.4585000000002</v>
      </c>
      <c r="N424" s="2">
        <v>5076.8649999999998</v>
      </c>
      <c r="O424" s="2">
        <v>5152.3554999999997</v>
      </c>
      <c r="P424" s="2">
        <v>6865.3945000000003</v>
      </c>
      <c r="Q424" s="2">
        <v>953.62305000000003</v>
      </c>
      <c r="R424" s="2">
        <v>3262.0956999999999</v>
      </c>
      <c r="S424" s="2">
        <v>7670.8594000000003</v>
      </c>
      <c r="T424" s="2">
        <v>-1527.2949000000001</v>
      </c>
    </row>
    <row r="425" spans="1:20" x14ac:dyDescent="0.3">
      <c r="A425" t="s">
        <v>30</v>
      </c>
      <c r="B425" s="1" t="s">
        <v>1</v>
      </c>
      <c r="C425" t="s">
        <v>5</v>
      </c>
      <c r="D425" s="2">
        <f t="shared" si="10"/>
        <v>75538.391600000003</v>
      </c>
      <c r="E425">
        <f>COUNT(L427:U427)</f>
        <v>9</v>
      </c>
      <c r="F425" s="6">
        <f>COUNTIF(L427:U427,"&gt;0")</f>
        <v>6</v>
      </c>
      <c r="G425" s="11">
        <f>100 *F425/E425</f>
        <v>66.666666666666671</v>
      </c>
      <c r="H425" s="12"/>
      <c r="I425" s="12"/>
      <c r="J425" s="12"/>
      <c r="K425" s="12"/>
      <c r="L425" s="2">
        <v>8626.848</v>
      </c>
      <c r="M425" s="2">
        <v>7597.7524000000003</v>
      </c>
      <c r="N425" s="2">
        <v>8410.0990000000002</v>
      </c>
      <c r="O425" s="2">
        <v>7695.1494000000002</v>
      </c>
      <c r="P425" s="2">
        <v>12381.143</v>
      </c>
      <c r="Q425" s="2">
        <v>11265.099</v>
      </c>
      <c r="R425" s="2">
        <v>9097.6020000000008</v>
      </c>
      <c r="S425" s="2">
        <v>9346.9</v>
      </c>
      <c r="T425" s="2">
        <v>1117.7988</v>
      </c>
    </row>
    <row r="426" spans="1:20" x14ac:dyDescent="0.3">
      <c r="A426" t="s">
        <v>30</v>
      </c>
      <c r="B426" s="1" t="s">
        <v>1</v>
      </c>
      <c r="C426" t="s">
        <v>6</v>
      </c>
      <c r="D426" s="2">
        <f t="shared" si="10"/>
        <v>-70212.646399999998</v>
      </c>
      <c r="F426" s="6"/>
      <c r="G426" s="12"/>
      <c r="H426" s="12"/>
      <c r="I426" s="12"/>
      <c r="J426" s="12"/>
      <c r="K426" s="12"/>
      <c r="L426" s="2">
        <v>-6969.5033999999996</v>
      </c>
      <c r="M426" s="2">
        <v>-5145.6494000000002</v>
      </c>
      <c r="N426" s="2">
        <v>-10061.895500000001</v>
      </c>
      <c r="O426" s="2">
        <v>-8590.0010000000002</v>
      </c>
      <c r="P426" s="2">
        <v>-9697.8070000000007</v>
      </c>
      <c r="Q426" s="2">
        <v>-9284.4459999999999</v>
      </c>
      <c r="R426" s="2">
        <v>-7429.8027000000002</v>
      </c>
      <c r="S426" s="2">
        <v>-12576.141</v>
      </c>
      <c r="T426" s="2">
        <v>-457.40039999999999</v>
      </c>
    </row>
    <row r="427" spans="1:20" x14ac:dyDescent="0.3">
      <c r="A427" t="s">
        <v>30</v>
      </c>
      <c r="B427" s="1" t="s">
        <v>1</v>
      </c>
      <c r="C427" t="s">
        <v>7</v>
      </c>
      <c r="D427" s="2">
        <f t="shared" si="10"/>
        <v>5325.7440799999995</v>
      </c>
      <c r="G427" s="11">
        <f>100*D427/D425</f>
        <v>7.0503805643645707</v>
      </c>
      <c r="H427" s="12"/>
      <c r="I427" s="12"/>
      <c r="J427" s="12"/>
      <c r="K427" s="12"/>
      <c r="L427" s="2">
        <v>1657.3442</v>
      </c>
      <c r="M427" s="2">
        <v>2452.1030000000001</v>
      </c>
      <c r="N427" s="2">
        <v>-1651.7969000000001</v>
      </c>
      <c r="O427" s="2">
        <v>-894.85155999999995</v>
      </c>
      <c r="P427" s="2">
        <v>2683.3359999999998</v>
      </c>
      <c r="Q427" s="2">
        <v>1980.6523</v>
      </c>
      <c r="R427" s="2">
        <v>1667.7988</v>
      </c>
      <c r="S427" s="2">
        <v>-3229.2402000000002</v>
      </c>
      <c r="T427" s="2">
        <v>660.39844000000005</v>
      </c>
    </row>
    <row r="428" spans="1:20" x14ac:dyDescent="0.3">
      <c r="A428" t="s">
        <v>30</v>
      </c>
      <c r="B428" s="1" t="s">
        <v>2</v>
      </c>
      <c r="C428" t="s">
        <v>5</v>
      </c>
      <c r="D428" s="2">
        <f t="shared" si="10"/>
        <v>66594.459000000003</v>
      </c>
      <c r="E428">
        <f>COUNT(L430:U430)</f>
        <v>9</v>
      </c>
      <c r="F428" s="6">
        <f>COUNTIF(L430:U430,"&gt;0")</f>
        <v>7</v>
      </c>
      <c r="G428" s="11">
        <f>100 *F428/E428</f>
        <v>77.777777777777771</v>
      </c>
      <c r="H428" s="12"/>
      <c r="I428" s="12"/>
      <c r="J428" s="12"/>
      <c r="K428" s="12"/>
      <c r="L428" s="2">
        <v>8278.3520000000008</v>
      </c>
      <c r="M428" s="2">
        <v>6163.0967000000001</v>
      </c>
      <c r="N428" s="2">
        <v>7887.6540000000005</v>
      </c>
      <c r="O428" s="2">
        <v>7640.8</v>
      </c>
      <c r="P428" s="2">
        <v>9225.8490000000002</v>
      </c>
      <c r="Q428" s="2">
        <v>9211.4959999999992</v>
      </c>
      <c r="R428" s="2">
        <v>6429.5546999999997</v>
      </c>
      <c r="S428" s="2">
        <v>10284.305</v>
      </c>
      <c r="T428" s="2">
        <v>1473.3516</v>
      </c>
    </row>
    <row r="429" spans="1:20" x14ac:dyDescent="0.3">
      <c r="A429" t="s">
        <v>30</v>
      </c>
      <c r="B429" s="1" t="s">
        <v>2</v>
      </c>
      <c r="C429" t="s">
        <v>6</v>
      </c>
      <c r="D429" s="2">
        <f t="shared" si="10"/>
        <v>-58295.931199999999</v>
      </c>
      <c r="F429" s="6"/>
      <c r="G429" s="12"/>
      <c r="H429" s="12"/>
      <c r="I429" s="12"/>
      <c r="J429" s="12"/>
      <c r="K429" s="12"/>
      <c r="L429" s="2">
        <v>-7787.2969999999996</v>
      </c>
      <c r="M429" s="2">
        <v>-5249.3019999999997</v>
      </c>
      <c r="N429" s="2">
        <v>-6007.6972999999998</v>
      </c>
      <c r="O429" s="2">
        <v>-5408.6009999999997</v>
      </c>
      <c r="P429" s="2">
        <v>-8591.9529999999995</v>
      </c>
      <c r="Q429" s="2">
        <v>-7996.3984</v>
      </c>
      <c r="R429" s="2">
        <v>-6641.5396000000001</v>
      </c>
      <c r="S429" s="2">
        <v>-8693.5969999999998</v>
      </c>
      <c r="T429" s="2">
        <v>-1919.5459000000001</v>
      </c>
    </row>
    <row r="430" spans="1:20" x14ac:dyDescent="0.3">
      <c r="A430" t="s">
        <v>30</v>
      </c>
      <c r="B430" s="1" t="s">
        <v>2</v>
      </c>
      <c r="C430" t="s">
        <v>7</v>
      </c>
      <c r="D430" s="2">
        <f t="shared" si="10"/>
        <v>8298.5257999999994</v>
      </c>
      <c r="G430" s="11">
        <f>100*D430/D428</f>
        <v>12.461285705466876</v>
      </c>
      <c r="H430" s="12"/>
      <c r="I430" s="12"/>
      <c r="J430" s="12"/>
      <c r="K430" s="12"/>
      <c r="L430" s="2">
        <v>491.05419999999998</v>
      </c>
      <c r="M430" s="2">
        <v>913.79489999999998</v>
      </c>
      <c r="N430" s="2">
        <v>1879.9565</v>
      </c>
      <c r="O430" s="2">
        <v>2232.1986999999999</v>
      </c>
      <c r="P430" s="2">
        <v>633.89499999999998</v>
      </c>
      <c r="Q430" s="2">
        <v>1215.0977</v>
      </c>
      <c r="R430" s="2">
        <v>-211.98486</v>
      </c>
      <c r="S430" s="2">
        <v>1590.7080000000001</v>
      </c>
      <c r="T430" s="2">
        <v>-446.19434000000001</v>
      </c>
    </row>
    <row r="431" spans="1:20" x14ac:dyDescent="0.3">
      <c r="A431" t="s">
        <v>30</v>
      </c>
      <c r="B431" s="1" t="s">
        <v>3</v>
      </c>
      <c r="C431" t="s">
        <v>5</v>
      </c>
      <c r="D431" s="2">
        <f t="shared" si="10"/>
        <v>25564.79048</v>
      </c>
      <c r="E431">
        <f>COUNT(L433:U433)</f>
        <v>9</v>
      </c>
      <c r="F431" s="6">
        <f>COUNTIF(L433:U433,"&gt;0")</f>
        <v>3</v>
      </c>
      <c r="G431" s="11">
        <f>100 *F431/E431</f>
        <v>33.333333333333336</v>
      </c>
      <c r="H431" s="12"/>
      <c r="I431" s="12"/>
      <c r="J431" s="12"/>
      <c r="K431" s="12"/>
      <c r="L431" s="2">
        <v>3489.1997000000001</v>
      </c>
      <c r="M431" s="2">
        <v>2251.5972000000002</v>
      </c>
      <c r="N431" s="2">
        <v>2751.2997999999998</v>
      </c>
      <c r="O431" s="2">
        <v>2879.1493999999998</v>
      </c>
      <c r="P431" s="2">
        <v>3791.8476999999998</v>
      </c>
      <c r="Q431" s="2">
        <v>2845.4004</v>
      </c>
      <c r="R431" s="2">
        <v>2811.4994999999999</v>
      </c>
      <c r="S431" s="2">
        <v>4233.7460000000001</v>
      </c>
      <c r="T431" s="2">
        <v>511.05077999999997</v>
      </c>
    </row>
    <row r="432" spans="1:20" x14ac:dyDescent="0.3">
      <c r="A432" t="s">
        <v>30</v>
      </c>
      <c r="B432" s="1" t="s">
        <v>3</v>
      </c>
      <c r="C432" t="s">
        <v>6</v>
      </c>
      <c r="D432" s="2">
        <f t="shared" si="10"/>
        <v>-27479.461009999999</v>
      </c>
      <c r="F432" s="6"/>
      <c r="G432" s="12"/>
      <c r="H432" s="12"/>
      <c r="I432" s="12"/>
      <c r="J432" s="12"/>
      <c r="K432" s="12"/>
      <c r="L432" s="2">
        <v>-3507.7489999999998</v>
      </c>
      <c r="M432" s="2">
        <v>-3263.5023999999999</v>
      </c>
      <c r="N432" s="2">
        <v>-3234.8013000000001</v>
      </c>
      <c r="O432" s="2">
        <v>-3188.9009999999998</v>
      </c>
      <c r="P432" s="2">
        <v>-4122.4525999999996</v>
      </c>
      <c r="Q432" s="2">
        <v>-4236.6054999999997</v>
      </c>
      <c r="R432" s="2">
        <v>-2346.3975</v>
      </c>
      <c r="S432" s="2">
        <v>-3372.7021</v>
      </c>
      <c r="T432" s="2">
        <v>-206.34961000000001</v>
      </c>
    </row>
    <row r="433" spans="1:20" x14ac:dyDescent="0.3">
      <c r="A433" t="s">
        <v>30</v>
      </c>
      <c r="B433" s="1" t="s">
        <v>3</v>
      </c>
      <c r="C433" t="s">
        <v>7</v>
      </c>
      <c r="D433" s="2">
        <f t="shared" si="10"/>
        <v>-1914.6704460000003</v>
      </c>
      <c r="G433" s="11">
        <f>100*D433/D431</f>
        <v>-7.4894822529365017</v>
      </c>
      <c r="H433" s="12"/>
      <c r="I433" s="12"/>
      <c r="J433" s="12"/>
      <c r="K433" s="12"/>
      <c r="L433" s="2">
        <v>-18.549316000000001</v>
      </c>
      <c r="M433" s="2">
        <v>-1011.9053</v>
      </c>
      <c r="N433" s="2">
        <v>-483.50146000000001</v>
      </c>
      <c r="O433" s="2">
        <v>-309.75146000000001</v>
      </c>
      <c r="P433" s="2">
        <v>-330.60498000000001</v>
      </c>
      <c r="Q433" s="2">
        <v>-1391.2050999999999</v>
      </c>
      <c r="R433" s="2">
        <v>465.10205000000002</v>
      </c>
      <c r="S433" s="2">
        <v>861.04395</v>
      </c>
      <c r="T433" s="2">
        <v>304.70116999999999</v>
      </c>
    </row>
    <row r="434" spans="1:20" x14ac:dyDescent="0.3">
      <c r="A434" t="s">
        <v>29</v>
      </c>
      <c r="B434" s="1" t="s">
        <v>0</v>
      </c>
      <c r="C434" t="s">
        <v>5</v>
      </c>
      <c r="D434" s="2">
        <f t="shared" si="10"/>
        <v>86868.042700000005</v>
      </c>
      <c r="E434">
        <f>COUNT(L436:U436)</f>
        <v>9</v>
      </c>
      <c r="F434" s="6">
        <f>COUNTIF(L436:U436,"&gt;0")</f>
        <v>5</v>
      </c>
      <c r="G434" s="11">
        <f>100 *F434/E434</f>
        <v>55.555555555555557</v>
      </c>
      <c r="H434" s="12">
        <f>SUM(E434:E445)</f>
        <v>36</v>
      </c>
      <c r="I434" s="12">
        <f>SUM(F434:F445)</f>
        <v>20</v>
      </c>
      <c r="J434" s="13">
        <f>SUM(D434,D437,D440,D443)</f>
        <v>173259.18060000002</v>
      </c>
      <c r="K434" s="11">
        <f>100*I434/H434</f>
        <v>55.555555555555557</v>
      </c>
      <c r="L434" s="2">
        <v>11956</v>
      </c>
      <c r="M434" s="2">
        <v>7682.0977000000003</v>
      </c>
      <c r="N434" s="2">
        <v>9155.1479999999992</v>
      </c>
      <c r="O434" s="2">
        <v>7610.1484</v>
      </c>
      <c r="P434" s="2">
        <v>15328.95</v>
      </c>
      <c r="Q434" s="2">
        <v>11965.245999999999</v>
      </c>
      <c r="R434" s="2">
        <v>7920.5995999999996</v>
      </c>
      <c r="S434" s="2">
        <v>13218.605</v>
      </c>
      <c r="T434" s="2">
        <v>2031.248</v>
      </c>
    </row>
    <row r="435" spans="1:20" x14ac:dyDescent="0.3">
      <c r="A435" t="s">
        <v>29</v>
      </c>
      <c r="B435" s="1" t="s">
        <v>0</v>
      </c>
      <c r="C435" t="s">
        <v>6</v>
      </c>
      <c r="D435" s="2">
        <f t="shared" si="10"/>
        <v>-82850.504000000001</v>
      </c>
      <c r="F435" s="6"/>
      <c r="G435" s="12"/>
      <c r="H435" s="12"/>
      <c r="I435" s="12"/>
      <c r="J435" s="13">
        <f>SUM(D435,D438,D441,D444)</f>
        <v>-170704.86282000001</v>
      </c>
      <c r="K435" s="12"/>
      <c r="L435" s="2">
        <v>-6511.0029999999997</v>
      </c>
      <c r="M435" s="2">
        <v>-8341.0529999999999</v>
      </c>
      <c r="N435" s="2">
        <v>-11901.495999999999</v>
      </c>
      <c r="O435" s="2">
        <v>-12594.897000000001</v>
      </c>
      <c r="P435" s="2">
        <v>-9544.4050000000007</v>
      </c>
      <c r="Q435" s="2">
        <v>-9312.1020000000008</v>
      </c>
      <c r="R435" s="2">
        <v>-11091.107</v>
      </c>
      <c r="S435" s="2">
        <v>-12914.941000000001</v>
      </c>
      <c r="T435" s="2">
        <v>-639.5</v>
      </c>
    </row>
    <row r="436" spans="1:20" x14ac:dyDescent="0.3">
      <c r="A436" t="s">
        <v>29</v>
      </c>
      <c r="B436" s="1" t="s">
        <v>0</v>
      </c>
      <c r="C436" t="s">
        <v>7</v>
      </c>
      <c r="D436" s="2">
        <f t="shared" si="10"/>
        <v>4017.5389600000008</v>
      </c>
      <c r="G436" s="11">
        <f>100*D436/D434</f>
        <v>4.6248756563729971</v>
      </c>
      <c r="H436" s="12"/>
      <c r="I436" s="12"/>
      <c r="J436" s="13">
        <f>SUM(D436,D439,D442,D445)</f>
        <v>2554.3180499999999</v>
      </c>
      <c r="K436" s="11">
        <f>100*J436/J434</f>
        <v>1.4742757302408711</v>
      </c>
      <c r="L436" s="2">
        <v>5444.9970000000003</v>
      </c>
      <c r="M436" s="2">
        <v>-658.95510000000002</v>
      </c>
      <c r="N436" s="2">
        <v>-2746.3476999999998</v>
      </c>
      <c r="O436" s="2">
        <v>-4984.7489999999998</v>
      </c>
      <c r="P436" s="2">
        <v>5784.5450000000001</v>
      </c>
      <c r="Q436" s="2">
        <v>2653.1444999999999</v>
      </c>
      <c r="R436" s="2">
        <v>-3170.5077999999999</v>
      </c>
      <c r="S436" s="2">
        <v>303.66406000000001</v>
      </c>
      <c r="T436" s="2">
        <v>1391.748</v>
      </c>
    </row>
    <row r="437" spans="1:20" x14ac:dyDescent="0.3">
      <c r="A437" t="s">
        <v>29</v>
      </c>
      <c r="B437" s="1" t="s">
        <v>1</v>
      </c>
      <c r="C437" t="s">
        <v>5</v>
      </c>
      <c r="D437" s="2">
        <f t="shared" si="10"/>
        <v>41339.9974</v>
      </c>
      <c r="E437">
        <f>COUNT(L439:U439)</f>
        <v>9</v>
      </c>
      <c r="F437" s="6">
        <f>COUNTIF(L439:U439,"&gt;0")</f>
        <v>5</v>
      </c>
      <c r="G437" s="11">
        <f>100 *F437/E437</f>
        <v>55.555555555555557</v>
      </c>
      <c r="H437" s="12"/>
      <c r="I437" s="12"/>
      <c r="J437" s="12"/>
      <c r="K437" s="12"/>
      <c r="L437" s="2">
        <v>4658.95</v>
      </c>
      <c r="M437" s="2">
        <v>6112.95</v>
      </c>
      <c r="N437" s="2">
        <v>5772.25</v>
      </c>
      <c r="O437" s="2">
        <v>7526.1989999999996</v>
      </c>
      <c r="P437" s="2">
        <v>4260.6484</v>
      </c>
      <c r="Q437" s="2">
        <v>1741.6504</v>
      </c>
      <c r="R437" s="2">
        <v>3954.6992</v>
      </c>
      <c r="S437" s="2">
        <v>7312.6504000000004</v>
      </c>
      <c r="T437" s="2">
        <v>0</v>
      </c>
    </row>
    <row r="438" spans="1:20" x14ac:dyDescent="0.3">
      <c r="A438" t="s">
        <v>29</v>
      </c>
      <c r="B438" s="1" t="s">
        <v>1</v>
      </c>
      <c r="C438" t="s">
        <v>6</v>
      </c>
      <c r="D438" s="2">
        <f t="shared" si="10"/>
        <v>-43918.795699999995</v>
      </c>
      <c r="F438" s="6"/>
      <c r="G438" s="12"/>
      <c r="H438" s="12"/>
      <c r="I438" s="12"/>
      <c r="J438" s="12"/>
      <c r="K438" s="12"/>
      <c r="L438" s="2">
        <v>-2452.2012</v>
      </c>
      <c r="M438" s="2">
        <v>-1512.751</v>
      </c>
      <c r="N438" s="2">
        <v>-3689.5468999999998</v>
      </c>
      <c r="O438" s="2">
        <v>-5184.701</v>
      </c>
      <c r="P438" s="2">
        <v>-6521.049</v>
      </c>
      <c r="Q438" s="2">
        <v>-12186.15</v>
      </c>
      <c r="R438" s="2">
        <v>-6618.0469999999996</v>
      </c>
      <c r="S438" s="2">
        <v>-5115.8984</v>
      </c>
      <c r="T438" s="2">
        <v>-638.45119999999997</v>
      </c>
    </row>
    <row r="439" spans="1:20" x14ac:dyDescent="0.3">
      <c r="A439" t="s">
        <v>29</v>
      </c>
      <c r="B439" s="1" t="s">
        <v>1</v>
      </c>
      <c r="C439" t="s">
        <v>7</v>
      </c>
      <c r="D439" s="2">
        <f t="shared" si="10"/>
        <v>-2578.798200000002</v>
      </c>
      <c r="G439" s="11">
        <f>100*D439/D437</f>
        <v>-6.2380221630105908</v>
      </c>
      <c r="H439" s="12"/>
      <c r="I439" s="12"/>
      <c r="J439" s="12"/>
      <c r="K439" s="12"/>
      <c r="L439" s="2">
        <v>2206.7489999999998</v>
      </c>
      <c r="M439" s="2">
        <v>4600.1989999999996</v>
      </c>
      <c r="N439" s="2">
        <v>2082.7031000000002</v>
      </c>
      <c r="O439" s="2">
        <v>2341.498</v>
      </c>
      <c r="P439" s="2">
        <v>-2260.4004</v>
      </c>
      <c r="Q439" s="2">
        <v>-10444.5</v>
      </c>
      <c r="R439" s="2">
        <v>-2663.3476999999998</v>
      </c>
      <c r="S439" s="2">
        <v>2196.752</v>
      </c>
      <c r="T439" s="2">
        <v>-638.45119999999997</v>
      </c>
    </row>
    <row r="440" spans="1:20" x14ac:dyDescent="0.3">
      <c r="A440" t="s">
        <v>29</v>
      </c>
      <c r="B440" s="1" t="s">
        <v>2</v>
      </c>
      <c r="C440" t="s">
        <v>5</v>
      </c>
      <c r="D440" s="2">
        <f t="shared" si="10"/>
        <v>30913.741099999999</v>
      </c>
      <c r="E440">
        <f>COUNT(L442:U442)</f>
        <v>9</v>
      </c>
      <c r="F440" s="6">
        <f>COUNTIF(L442:U442,"&gt;0")</f>
        <v>6</v>
      </c>
      <c r="G440" s="11">
        <f>100 *F440/E440</f>
        <v>66.666666666666671</v>
      </c>
      <c r="H440" s="12"/>
      <c r="I440" s="12"/>
      <c r="J440" s="12"/>
      <c r="K440" s="12"/>
      <c r="L440" s="2">
        <v>4497.3505999999998</v>
      </c>
      <c r="M440" s="2">
        <v>2181.6986999999999</v>
      </c>
      <c r="N440" s="2">
        <v>2787.6480000000001</v>
      </c>
      <c r="O440" s="2">
        <v>3629.6489999999999</v>
      </c>
      <c r="P440" s="2">
        <v>4686.3</v>
      </c>
      <c r="Q440" s="2">
        <v>3726.4497000000001</v>
      </c>
      <c r="R440" s="2">
        <v>3232.7476000000001</v>
      </c>
      <c r="S440" s="2">
        <v>5250.5977000000003</v>
      </c>
      <c r="T440" s="2">
        <v>921.2998</v>
      </c>
    </row>
    <row r="441" spans="1:20" x14ac:dyDescent="0.3">
      <c r="A441" t="s">
        <v>29</v>
      </c>
      <c r="B441" s="1" t="s">
        <v>2</v>
      </c>
      <c r="C441" t="s">
        <v>6</v>
      </c>
      <c r="D441" s="2">
        <f t="shared" si="10"/>
        <v>-28761.963019999999</v>
      </c>
      <c r="F441" s="6"/>
      <c r="G441" s="12"/>
      <c r="H441" s="12"/>
      <c r="I441" s="12"/>
      <c r="J441" s="12"/>
      <c r="K441" s="12"/>
      <c r="L441" s="2">
        <v>-3313.6977999999999</v>
      </c>
      <c r="M441" s="2">
        <v>-3704.0014999999999</v>
      </c>
      <c r="N441" s="2">
        <v>-3771.9512</v>
      </c>
      <c r="O441" s="2">
        <v>-3316.2012</v>
      </c>
      <c r="P441" s="2">
        <v>-3777.752</v>
      </c>
      <c r="Q441" s="2">
        <v>-3921.3076000000001</v>
      </c>
      <c r="R441" s="2">
        <v>-3157.6484</v>
      </c>
      <c r="S441" s="2">
        <v>-3641.6543000000001</v>
      </c>
      <c r="T441" s="2">
        <v>-157.74902</v>
      </c>
    </row>
    <row r="442" spans="1:20" x14ac:dyDescent="0.3">
      <c r="A442" t="s">
        <v>29</v>
      </c>
      <c r="B442" s="1" t="s">
        <v>2</v>
      </c>
      <c r="C442" t="s">
        <v>7</v>
      </c>
      <c r="D442" s="2">
        <f t="shared" si="10"/>
        <v>2151.7779100000007</v>
      </c>
      <c r="G442" s="11">
        <f>100*D442/D440</f>
        <v>6.9605872127848052</v>
      </c>
      <c r="H442" s="12"/>
      <c r="I442" s="12"/>
      <c r="J442" s="12"/>
      <c r="K442" s="12"/>
      <c r="L442" s="2">
        <v>1183.6528000000001</v>
      </c>
      <c r="M442" s="2">
        <v>-1522.3027</v>
      </c>
      <c r="N442" s="2">
        <v>-984.30319999999995</v>
      </c>
      <c r="O442" s="2">
        <v>313.44774999999998</v>
      </c>
      <c r="P442" s="2">
        <v>908.54785000000004</v>
      </c>
      <c r="Q442" s="2">
        <v>-194.85791</v>
      </c>
      <c r="R442" s="2">
        <v>75.099119999999999</v>
      </c>
      <c r="S442" s="2">
        <v>1608.9434000000001</v>
      </c>
      <c r="T442" s="2">
        <v>763.55079999999998</v>
      </c>
    </row>
    <row r="443" spans="1:20" x14ac:dyDescent="0.3">
      <c r="A443" t="s">
        <v>29</v>
      </c>
      <c r="B443" s="1" t="s">
        <v>3</v>
      </c>
      <c r="C443" t="s">
        <v>5</v>
      </c>
      <c r="D443" s="2">
        <f t="shared" si="10"/>
        <v>14137.399399999998</v>
      </c>
      <c r="E443">
        <f>COUNT(L445:U445)</f>
        <v>9</v>
      </c>
      <c r="F443" s="6">
        <f>COUNTIF(L445:U445,"&gt;0")</f>
        <v>4</v>
      </c>
      <c r="G443" s="11">
        <f>100 *F443/E443</f>
        <v>44.444444444444443</v>
      </c>
      <c r="H443" s="12"/>
      <c r="I443" s="12"/>
      <c r="J443" s="12"/>
      <c r="K443" s="12"/>
      <c r="L443" s="2">
        <v>2535.1992</v>
      </c>
      <c r="M443" s="2">
        <v>1841.9486999999999</v>
      </c>
      <c r="N443" s="2">
        <v>1350.75</v>
      </c>
      <c r="O443" s="2">
        <v>1568.7012</v>
      </c>
      <c r="P443" s="2">
        <v>2036.4502</v>
      </c>
      <c r="Q443" s="2">
        <v>710.85109999999997</v>
      </c>
      <c r="R443" s="2">
        <v>1282.8984</v>
      </c>
      <c r="S443" s="2">
        <v>2810.6006000000002</v>
      </c>
      <c r="T443" s="2">
        <v>0</v>
      </c>
    </row>
    <row r="444" spans="1:20" x14ac:dyDescent="0.3">
      <c r="A444" t="s">
        <v>29</v>
      </c>
      <c r="B444" s="1" t="s">
        <v>3</v>
      </c>
      <c r="C444" t="s">
        <v>6</v>
      </c>
      <c r="D444" s="2">
        <f t="shared" si="10"/>
        <v>-15173.600100000001</v>
      </c>
      <c r="F444" s="6"/>
      <c r="G444" s="12"/>
      <c r="H444" s="12"/>
      <c r="I444" s="12"/>
      <c r="J444" s="12"/>
      <c r="K444" s="12"/>
      <c r="L444" s="2">
        <v>-871</v>
      </c>
      <c r="M444" s="2">
        <v>-739.30079999999998</v>
      </c>
      <c r="N444" s="2">
        <v>-1554.25</v>
      </c>
      <c r="O444" s="2">
        <v>-2405.2489999999998</v>
      </c>
      <c r="P444" s="2">
        <v>-1578.3506</v>
      </c>
      <c r="Q444" s="2">
        <v>-3508.5996</v>
      </c>
      <c r="R444" s="2">
        <v>-1719.7494999999999</v>
      </c>
      <c r="S444" s="2">
        <v>-2201.9502000000002</v>
      </c>
      <c r="T444" s="2">
        <v>-595.15039999999999</v>
      </c>
    </row>
    <row r="445" spans="1:20" x14ac:dyDescent="0.3">
      <c r="A445" t="s">
        <v>29</v>
      </c>
      <c r="B445" s="1" t="s">
        <v>3</v>
      </c>
      <c r="C445" t="s">
        <v>7</v>
      </c>
      <c r="D445" s="2">
        <f t="shared" si="10"/>
        <v>-1036.2006199999998</v>
      </c>
      <c r="G445" s="11">
        <f>100*D445/D443</f>
        <v>-7.3294995117701776</v>
      </c>
      <c r="H445" s="12"/>
      <c r="I445" s="12"/>
      <c r="J445" s="12"/>
      <c r="K445" s="12"/>
      <c r="L445" s="2">
        <v>1664.1992</v>
      </c>
      <c r="M445" s="2">
        <v>1102.6479999999999</v>
      </c>
      <c r="N445" s="2">
        <v>-203.5</v>
      </c>
      <c r="O445" s="2">
        <v>-836.54785000000004</v>
      </c>
      <c r="P445" s="2">
        <v>458.09960000000001</v>
      </c>
      <c r="Q445" s="2">
        <v>-2797.7485000000001</v>
      </c>
      <c r="R445" s="2">
        <v>-436.85106999999999</v>
      </c>
      <c r="S445" s="2">
        <v>608.65039999999999</v>
      </c>
      <c r="T445" s="2">
        <v>-595.15039999999999</v>
      </c>
    </row>
    <row r="446" spans="1:20" x14ac:dyDescent="0.3">
      <c r="A446" t="s">
        <v>28</v>
      </c>
      <c r="B446" s="1" t="s">
        <v>0</v>
      </c>
      <c r="C446" t="s">
        <v>5</v>
      </c>
      <c r="D446" s="2">
        <f t="shared" si="10"/>
        <v>213782.91249999998</v>
      </c>
      <c r="E446">
        <f>COUNT(L448:U448)</f>
        <v>9</v>
      </c>
      <c r="F446" s="6">
        <f>COUNTIF(L448:U448,"&gt;0")</f>
        <v>8</v>
      </c>
      <c r="G446" s="11">
        <f>100 *F446/E446</f>
        <v>88.888888888888886</v>
      </c>
      <c r="H446" s="12">
        <f>SUM(E446:E457)</f>
        <v>36</v>
      </c>
      <c r="I446" s="12">
        <f>SUM(F446:F457)</f>
        <v>25</v>
      </c>
      <c r="J446" s="13">
        <f>SUM(D446,D449,D452,D455)</f>
        <v>404382.70309999993</v>
      </c>
      <c r="K446" s="11">
        <f>100*I446/H446</f>
        <v>69.444444444444443</v>
      </c>
      <c r="L446" s="2">
        <v>22517.8</v>
      </c>
      <c r="M446" s="2">
        <v>19564.715</v>
      </c>
      <c r="N446" s="2">
        <v>23974.629000000001</v>
      </c>
      <c r="O446" s="2">
        <v>24721.71</v>
      </c>
      <c r="P446" s="2">
        <v>31492.002</v>
      </c>
      <c r="Q446" s="2">
        <v>28099.215</v>
      </c>
      <c r="R446" s="2">
        <v>23633.956999999999</v>
      </c>
      <c r="S446" s="2">
        <v>35437.324000000001</v>
      </c>
      <c r="T446" s="2">
        <v>4341.5604999999996</v>
      </c>
    </row>
    <row r="447" spans="1:20" x14ac:dyDescent="0.3">
      <c r="A447" t="s">
        <v>28</v>
      </c>
      <c r="B447" s="1" t="s">
        <v>0</v>
      </c>
      <c r="C447" t="s">
        <v>6</v>
      </c>
      <c r="D447" s="2">
        <f t="shared" si="10"/>
        <v>-191768.62099999998</v>
      </c>
      <c r="F447" s="6"/>
      <c r="G447" s="12"/>
      <c r="H447" s="12"/>
      <c r="I447" s="12"/>
      <c r="J447" s="13">
        <f>SUM(D447,D450,D453,D456)</f>
        <v>-373126.94442000001</v>
      </c>
      <c r="K447" s="12"/>
      <c r="L447" s="2">
        <v>-21495.016</v>
      </c>
      <c r="M447" s="2">
        <v>-18847.543000000001</v>
      </c>
      <c r="N447" s="2">
        <v>-22352.532999999999</v>
      </c>
      <c r="O447" s="2">
        <v>-22275.046999999999</v>
      </c>
      <c r="P447" s="2">
        <v>-26154.293000000001</v>
      </c>
      <c r="Q447" s="2">
        <v>-25701.447</v>
      </c>
      <c r="R447" s="2">
        <v>-21787.998</v>
      </c>
      <c r="S447" s="2">
        <v>-27539.455000000002</v>
      </c>
      <c r="T447" s="2">
        <v>-5615.2889999999998</v>
      </c>
    </row>
    <row r="448" spans="1:20" x14ac:dyDescent="0.3">
      <c r="A448" t="s">
        <v>28</v>
      </c>
      <c r="B448" s="1" t="s">
        <v>0</v>
      </c>
      <c r="C448" t="s">
        <v>7</v>
      </c>
      <c r="D448" s="2">
        <f t="shared" si="10"/>
        <v>22014.286789999998</v>
      </c>
      <c r="G448" s="11">
        <f>100*D448/D446</f>
        <v>10.297495965679671</v>
      </c>
      <c r="H448" s="12"/>
      <c r="I448" s="12"/>
      <c r="J448" s="13">
        <f>SUM(D448,D451,D454,D457)</f>
        <v>31255.749740000003</v>
      </c>
      <c r="K448" s="11">
        <f>100*J448/J446</f>
        <v>7.7292499160803025</v>
      </c>
      <c r="L448" s="2">
        <v>1022.79736</v>
      </c>
      <c r="M448" s="2">
        <v>717.16943000000003</v>
      </c>
      <c r="N448" s="2">
        <v>1622.0859</v>
      </c>
      <c r="O448" s="2">
        <v>2446.6640000000002</v>
      </c>
      <c r="P448" s="2">
        <v>5337.7070000000003</v>
      </c>
      <c r="Q448" s="2">
        <v>2397.7676000000001</v>
      </c>
      <c r="R448" s="2">
        <v>1845.9590000000001</v>
      </c>
      <c r="S448" s="2">
        <v>7897.8649999999998</v>
      </c>
      <c r="T448" s="2">
        <v>-1273.7284999999999</v>
      </c>
    </row>
    <row r="449" spans="1:20" x14ac:dyDescent="0.3">
      <c r="A449" t="s">
        <v>28</v>
      </c>
      <c r="B449" s="1" t="s">
        <v>1</v>
      </c>
      <c r="C449" t="s">
        <v>5</v>
      </c>
      <c r="D449" s="2">
        <f t="shared" si="10"/>
        <v>86868.042700000005</v>
      </c>
      <c r="E449">
        <f>COUNT(L451:U451)</f>
        <v>9</v>
      </c>
      <c r="F449" s="6">
        <f>COUNTIF(L451:U451,"&gt;0")</f>
        <v>5</v>
      </c>
      <c r="G449" s="11">
        <f>100 *F449/E449</f>
        <v>55.555555555555557</v>
      </c>
      <c r="H449" s="12"/>
      <c r="I449" s="12"/>
      <c r="J449" s="12"/>
      <c r="K449" s="12"/>
      <c r="L449" s="2">
        <v>11956</v>
      </c>
      <c r="M449" s="2">
        <v>7682.0977000000003</v>
      </c>
      <c r="N449" s="2">
        <v>9155.1479999999992</v>
      </c>
      <c r="O449" s="2">
        <v>7610.1484</v>
      </c>
      <c r="P449" s="2">
        <v>15328.95</v>
      </c>
      <c r="Q449" s="2">
        <v>11965.245999999999</v>
      </c>
      <c r="R449" s="2">
        <v>7920.5995999999996</v>
      </c>
      <c r="S449" s="2">
        <v>13218.605</v>
      </c>
      <c r="T449" s="2">
        <v>2031.248</v>
      </c>
    </row>
    <row r="450" spans="1:20" x14ac:dyDescent="0.3">
      <c r="A450" t="s">
        <v>28</v>
      </c>
      <c r="B450" s="1" t="s">
        <v>1</v>
      </c>
      <c r="C450" t="s">
        <v>6</v>
      </c>
      <c r="D450" s="2">
        <f t="shared" si="10"/>
        <v>-82832.553700000004</v>
      </c>
      <c r="F450" s="6"/>
      <c r="G450" s="12"/>
      <c r="H450" s="12"/>
      <c r="I450" s="12"/>
      <c r="J450" s="12"/>
      <c r="K450" s="12"/>
      <c r="L450" s="2">
        <v>-6493.0527000000002</v>
      </c>
      <c r="M450" s="2">
        <v>-8341.0529999999999</v>
      </c>
      <c r="N450" s="2">
        <v>-11901.495999999999</v>
      </c>
      <c r="O450" s="2">
        <v>-12594.897000000001</v>
      </c>
      <c r="P450" s="2">
        <v>-9544.4050000000007</v>
      </c>
      <c r="Q450" s="2">
        <v>-9312.1020000000008</v>
      </c>
      <c r="R450" s="2">
        <v>-11091.107</v>
      </c>
      <c r="S450" s="2">
        <v>-12914.941000000001</v>
      </c>
      <c r="T450" s="2">
        <v>-639.5</v>
      </c>
    </row>
    <row r="451" spans="1:20" x14ac:dyDescent="0.3">
      <c r="A451" t="s">
        <v>28</v>
      </c>
      <c r="B451" s="1" t="s">
        <v>1</v>
      </c>
      <c r="C451" t="s">
        <v>7</v>
      </c>
      <c r="D451" s="2">
        <f t="shared" ref="D451:D457" si="11">SUM(L451:U451)</f>
        <v>4035.4892600000003</v>
      </c>
      <c r="G451" s="11">
        <f>100*D451/D449</f>
        <v>4.6455395270463482</v>
      </c>
      <c r="H451" s="12"/>
      <c r="I451" s="12"/>
      <c r="J451" s="12"/>
      <c r="K451" s="12"/>
      <c r="L451" s="2">
        <v>5462.9472999999998</v>
      </c>
      <c r="M451" s="2">
        <v>-658.95510000000002</v>
      </c>
      <c r="N451" s="2">
        <v>-2746.3476999999998</v>
      </c>
      <c r="O451" s="2">
        <v>-4984.7489999999998</v>
      </c>
      <c r="P451" s="2">
        <v>5784.5450000000001</v>
      </c>
      <c r="Q451" s="2">
        <v>2653.1444999999999</v>
      </c>
      <c r="R451" s="2">
        <v>-3170.5077999999999</v>
      </c>
      <c r="S451" s="2">
        <v>303.66406000000001</v>
      </c>
      <c r="T451" s="2">
        <v>1391.748</v>
      </c>
    </row>
    <row r="452" spans="1:20" x14ac:dyDescent="0.3">
      <c r="A452" t="s">
        <v>28</v>
      </c>
      <c r="B452" s="1" t="s">
        <v>2</v>
      </c>
      <c r="C452" t="s">
        <v>5</v>
      </c>
      <c r="D452" s="2">
        <f t="shared" si="11"/>
        <v>72818.006800000003</v>
      </c>
      <c r="E452">
        <f>COUNT(L454:U454)</f>
        <v>9</v>
      </c>
      <c r="F452" s="6">
        <f>COUNTIF(L454:U454,"&gt;0")</f>
        <v>6</v>
      </c>
      <c r="G452" s="11">
        <f>100 *F452/E452</f>
        <v>66.666666666666671</v>
      </c>
      <c r="H452" s="12"/>
      <c r="I452" s="12"/>
      <c r="J452" s="12"/>
      <c r="K452" s="12"/>
      <c r="L452" s="2">
        <v>8956.6479999999992</v>
      </c>
      <c r="M452" s="2">
        <v>6665.0492999999997</v>
      </c>
      <c r="N452" s="2">
        <v>7835.6005999999998</v>
      </c>
      <c r="O452" s="2">
        <v>8465.9459999999999</v>
      </c>
      <c r="P452" s="2">
        <v>10281.705</v>
      </c>
      <c r="Q452" s="2">
        <v>9522.9519999999993</v>
      </c>
      <c r="R452" s="2">
        <v>7960.3456999999999</v>
      </c>
      <c r="S452" s="2">
        <v>11536.31</v>
      </c>
      <c r="T452" s="2">
        <v>1593.4502</v>
      </c>
    </row>
    <row r="453" spans="1:20" x14ac:dyDescent="0.3">
      <c r="A453" t="s">
        <v>28</v>
      </c>
      <c r="B453" s="1" t="s">
        <v>2</v>
      </c>
      <c r="C453" t="s">
        <v>6</v>
      </c>
      <c r="D453" s="2">
        <f t="shared" si="11"/>
        <v>-69757.806700000016</v>
      </c>
      <c r="F453" s="6"/>
      <c r="G453" s="12"/>
      <c r="H453" s="12"/>
      <c r="I453" s="12"/>
      <c r="J453" s="12"/>
      <c r="K453" s="12"/>
      <c r="L453" s="2">
        <v>-9699.3979999999992</v>
      </c>
      <c r="M453" s="2">
        <v>-6212.5454</v>
      </c>
      <c r="N453" s="2">
        <v>-8256.85</v>
      </c>
      <c r="O453" s="2">
        <v>-6921.26</v>
      </c>
      <c r="P453" s="2">
        <v>-10050.852999999999</v>
      </c>
      <c r="Q453" s="2">
        <v>-9194.6010000000006</v>
      </c>
      <c r="R453" s="2">
        <v>-7310.4489999999996</v>
      </c>
      <c r="S453" s="2">
        <v>-9821.9060000000009</v>
      </c>
      <c r="T453" s="2">
        <v>-2289.9443000000001</v>
      </c>
    </row>
    <row r="454" spans="1:20" x14ac:dyDescent="0.3">
      <c r="A454" t="s">
        <v>28</v>
      </c>
      <c r="B454" s="1" t="s">
        <v>2</v>
      </c>
      <c r="C454" t="s">
        <v>7</v>
      </c>
      <c r="D454" s="2">
        <f t="shared" si="11"/>
        <v>3060.19578</v>
      </c>
      <c r="G454" s="11">
        <f>100*D454/D452</f>
        <v>4.2025261531877023</v>
      </c>
      <c r="H454" s="12"/>
      <c r="I454" s="12"/>
      <c r="J454" s="12"/>
      <c r="K454" s="12"/>
      <c r="L454" s="2">
        <v>-742.75440000000003</v>
      </c>
      <c r="M454" s="2">
        <v>452.50389999999999</v>
      </c>
      <c r="N454" s="2">
        <v>-421.24950000000001</v>
      </c>
      <c r="O454" s="2">
        <v>1544.6869999999999</v>
      </c>
      <c r="P454" s="2">
        <v>230.85449</v>
      </c>
      <c r="Q454" s="2">
        <v>328.34863000000001</v>
      </c>
      <c r="R454" s="2">
        <v>649.89649999999995</v>
      </c>
      <c r="S454" s="2">
        <v>1714.4032999999999</v>
      </c>
      <c r="T454" s="2">
        <v>-696.49414000000002</v>
      </c>
    </row>
    <row r="455" spans="1:20" x14ac:dyDescent="0.3">
      <c r="A455" t="s">
        <v>28</v>
      </c>
      <c r="B455" s="1" t="s">
        <v>3</v>
      </c>
      <c r="C455" t="s">
        <v>5</v>
      </c>
      <c r="D455" s="2">
        <f t="shared" si="11"/>
        <v>30913.741099999999</v>
      </c>
      <c r="E455">
        <f>COUNT(L457:U457)</f>
        <v>9</v>
      </c>
      <c r="F455" s="6">
        <f>COUNTIF(L457:U457,"&gt;0")</f>
        <v>6</v>
      </c>
      <c r="G455" s="11">
        <f>100 *F455/E455</f>
        <v>66.666666666666671</v>
      </c>
      <c r="H455" s="12"/>
      <c r="I455" s="12"/>
      <c r="J455" s="12"/>
      <c r="K455" s="12"/>
      <c r="L455" s="2">
        <v>4497.3505999999998</v>
      </c>
      <c r="M455" s="2">
        <v>2181.6986999999999</v>
      </c>
      <c r="N455" s="2">
        <v>2787.6480000000001</v>
      </c>
      <c r="O455" s="2">
        <v>3629.6489999999999</v>
      </c>
      <c r="P455" s="2">
        <v>4686.3</v>
      </c>
      <c r="Q455" s="2">
        <v>3726.4497000000001</v>
      </c>
      <c r="R455" s="2">
        <v>3232.7476000000001</v>
      </c>
      <c r="S455" s="2">
        <v>5250.5977000000003</v>
      </c>
      <c r="T455" s="2">
        <v>921.2998</v>
      </c>
    </row>
    <row r="456" spans="1:20" x14ac:dyDescent="0.3">
      <c r="A456" t="s">
        <v>28</v>
      </c>
      <c r="B456" s="1" t="s">
        <v>3</v>
      </c>
      <c r="C456" t="s">
        <v>6</v>
      </c>
      <c r="D456" s="2">
        <f t="shared" si="11"/>
        <v>-28767.963019999999</v>
      </c>
      <c r="F456" s="6"/>
      <c r="G456" s="12"/>
      <c r="H456" s="12"/>
      <c r="I456" s="12"/>
      <c r="J456" s="12"/>
      <c r="K456" s="12"/>
      <c r="L456" s="2">
        <v>-3319.6977999999999</v>
      </c>
      <c r="M456" s="2">
        <v>-3704.0014999999999</v>
      </c>
      <c r="N456" s="2">
        <v>-3771.9512</v>
      </c>
      <c r="O456" s="2">
        <v>-3316.2012</v>
      </c>
      <c r="P456" s="2">
        <v>-3777.752</v>
      </c>
      <c r="Q456" s="2">
        <v>-3921.3076000000001</v>
      </c>
      <c r="R456" s="2">
        <v>-3157.6484</v>
      </c>
      <c r="S456" s="2">
        <v>-3641.6543000000001</v>
      </c>
      <c r="T456" s="2">
        <v>-157.74902</v>
      </c>
    </row>
    <row r="457" spans="1:20" x14ac:dyDescent="0.3">
      <c r="A457" t="s">
        <v>28</v>
      </c>
      <c r="B457" s="1" t="s">
        <v>3</v>
      </c>
      <c r="C457" t="s">
        <v>7</v>
      </c>
      <c r="D457" s="2">
        <f t="shared" si="11"/>
        <v>2145.7779100000007</v>
      </c>
      <c r="G457" s="11">
        <f>100*D457/D455</f>
        <v>6.9411783680882317</v>
      </c>
      <c r="H457" s="12"/>
      <c r="I457" s="12"/>
      <c r="J457" s="12"/>
      <c r="K457" s="12"/>
      <c r="L457" s="2">
        <v>1177.6528000000001</v>
      </c>
      <c r="M457" s="2">
        <v>-1522.3027</v>
      </c>
      <c r="N457" s="2">
        <v>-984.30319999999995</v>
      </c>
      <c r="O457" s="2">
        <v>313.44774999999998</v>
      </c>
      <c r="P457" s="2">
        <v>908.54785000000004</v>
      </c>
      <c r="Q457" s="2">
        <v>-194.85791</v>
      </c>
      <c r="R457" s="2">
        <v>75.099119999999999</v>
      </c>
      <c r="S457" s="2">
        <v>1608.9434000000001</v>
      </c>
      <c r="T457" s="2">
        <v>763.55079999999998</v>
      </c>
    </row>
  </sheetData>
  <autoFilter ref="A1:T457" xr:uid="{CB284FEE-4432-49BF-B3D4-4ABDDBA73793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253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A4" sqref="A4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7.9176409784501978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-207872.48033142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17873.77824706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22</v>
      </c>
      <c r="B21" s="1" t="s">
        <v>2</v>
      </c>
      <c r="C21" t="s">
        <v>6</v>
      </c>
      <c r="D21" s="2">
        <f t="shared" si="2"/>
        <v>-37751.316326000015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-640.34670000000006</v>
      </c>
    </row>
    <row r="22" spans="1:108" x14ac:dyDescent="0.3">
      <c r="A22" t="s">
        <v>22</v>
      </c>
      <c r="B22" s="1" t="s">
        <v>2</v>
      </c>
      <c r="C22" t="s">
        <v>7</v>
      </c>
      <c r="D22" s="2">
        <f t="shared" si="2"/>
        <v>3342.1845735000006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-190.24413999999999</v>
      </c>
    </row>
    <row r="23" spans="1:108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134717.14538999999</v>
      </c>
      <c r="I62" s="2">
        <f>SUM(D62,D65,D68,D71)</f>
        <v>258757.03084399999</v>
      </c>
      <c r="J62" s="7">
        <f>100*I64/I62</f>
        <v>21.193886139025327</v>
      </c>
      <c r="K62" s="2">
        <v>1664.8994</v>
      </c>
      <c r="L62" s="2">
        <v>1340.9004</v>
      </c>
      <c r="M62" s="2">
        <v>1067.002</v>
      </c>
      <c r="N62" s="2">
        <v>557.45119999999997</v>
      </c>
      <c r="O62" s="2">
        <v>854.0498</v>
      </c>
      <c r="P62" s="2">
        <v>950.64746000000002</v>
      </c>
      <c r="Q62" s="2">
        <v>575.25</v>
      </c>
      <c r="R62" s="2">
        <v>1628.0986</v>
      </c>
      <c r="S62" s="2">
        <v>1241.002</v>
      </c>
      <c r="T62" s="2">
        <v>824.84960000000001</v>
      </c>
      <c r="U62" s="2">
        <v>898.25194999999997</v>
      </c>
      <c r="V62" s="2">
        <v>1644.1001000000001</v>
      </c>
      <c r="W62" s="2">
        <v>1604.5990999999999</v>
      </c>
      <c r="X62" s="2">
        <v>1935.1484</v>
      </c>
      <c r="Y62" s="2">
        <v>1415.8984</v>
      </c>
      <c r="Z62" s="2">
        <v>770.75099999999998</v>
      </c>
      <c r="AA62" s="2">
        <v>1690.3506</v>
      </c>
      <c r="AB62" s="2">
        <v>845.10155999999995</v>
      </c>
      <c r="AC62" s="2">
        <v>955.90137000000004</v>
      </c>
      <c r="AD62" s="2">
        <v>753.94920000000002</v>
      </c>
      <c r="AE62" s="2">
        <v>1463.6504</v>
      </c>
      <c r="AF62" s="2">
        <v>435.70116999999999</v>
      </c>
      <c r="AG62" s="2">
        <v>163.5</v>
      </c>
      <c r="AH62" s="2">
        <v>935.25099999999998</v>
      </c>
      <c r="AI62" s="2">
        <v>624.14844000000005</v>
      </c>
      <c r="AJ62" s="2">
        <v>872.45119999999997</v>
      </c>
      <c r="AK62" s="2">
        <v>1288.2002</v>
      </c>
      <c r="AL62" s="2">
        <v>1786.8018</v>
      </c>
      <c r="AM62" s="2">
        <v>1341.0469000000001</v>
      </c>
      <c r="AN62" s="2">
        <v>1027.25</v>
      </c>
      <c r="AO62" s="2">
        <v>1405.6006</v>
      </c>
      <c r="AP62" s="2">
        <v>1661.6494</v>
      </c>
      <c r="AQ62" s="2">
        <v>2659.4502000000002</v>
      </c>
      <c r="AR62" s="2">
        <v>1605.0498</v>
      </c>
      <c r="AS62" s="2">
        <v>1036.1992</v>
      </c>
      <c r="AT62" s="2">
        <v>1654.8008</v>
      </c>
      <c r="AU62" s="2">
        <v>1289.1006</v>
      </c>
      <c r="AV62" s="2">
        <v>614.75099999999998</v>
      </c>
      <c r="AW62" s="2">
        <v>1895.6982</v>
      </c>
      <c r="AX62" s="2">
        <v>710.0498</v>
      </c>
      <c r="AY62" s="2">
        <v>1676.0996</v>
      </c>
      <c r="AZ62" s="2">
        <v>1544.999</v>
      </c>
      <c r="BA62" s="2">
        <v>938.60059999999999</v>
      </c>
      <c r="BB62" s="2">
        <v>649.2998</v>
      </c>
      <c r="BC62" s="2">
        <v>1183.498</v>
      </c>
      <c r="BD62" s="2">
        <v>1157.002</v>
      </c>
      <c r="BE62" s="2">
        <v>2035.7012</v>
      </c>
      <c r="BF62" s="2">
        <v>1019.2988</v>
      </c>
      <c r="BG62" s="2">
        <v>1445.0996</v>
      </c>
      <c r="BH62" s="2">
        <v>1796.25</v>
      </c>
      <c r="BI62" s="2">
        <v>2474.1016</v>
      </c>
      <c r="BJ62" s="2">
        <v>900.70119999999997</v>
      </c>
      <c r="BK62" s="2">
        <v>1557.1465000000001</v>
      </c>
      <c r="BL62" s="2">
        <v>1909.5996</v>
      </c>
      <c r="BM62" s="2">
        <v>1254.748</v>
      </c>
      <c r="BN62" s="2">
        <v>2400.8984</v>
      </c>
      <c r="BO62" s="2">
        <v>1885.9023</v>
      </c>
      <c r="BP62" s="2">
        <v>807.60155999999995</v>
      </c>
      <c r="BQ62" s="2">
        <v>911.64844000000005</v>
      </c>
      <c r="BR62" s="2">
        <v>1204.9971</v>
      </c>
      <c r="BS62" s="2">
        <v>1046.0498</v>
      </c>
      <c r="BT62" s="2">
        <v>2186.2997999999998</v>
      </c>
      <c r="BU62" s="2">
        <v>2046.75</v>
      </c>
      <c r="BV62" s="2">
        <v>1710.1484</v>
      </c>
      <c r="BW62" s="2">
        <v>1870.501</v>
      </c>
      <c r="BX62" s="2">
        <v>837.30664000000002</v>
      </c>
      <c r="BY62" s="2">
        <v>1382.4023</v>
      </c>
      <c r="BZ62" s="2">
        <v>881.24805000000003</v>
      </c>
      <c r="CA62" s="2">
        <v>2224.4492</v>
      </c>
      <c r="CB62" s="2">
        <v>1041.3477</v>
      </c>
      <c r="CC62" s="2">
        <v>1923.5</v>
      </c>
      <c r="CD62" s="2">
        <v>1134.248</v>
      </c>
      <c r="CE62" s="2">
        <v>1995.7538999999999</v>
      </c>
      <c r="CF62" s="2">
        <v>1154.5977</v>
      </c>
      <c r="CG62" s="2">
        <v>1564.498</v>
      </c>
      <c r="CH62" s="2">
        <v>943.40039999999999</v>
      </c>
      <c r="CI62" s="2">
        <v>1006.6035000000001</v>
      </c>
      <c r="CJ62" s="2">
        <v>987.99805000000003</v>
      </c>
      <c r="CK62" s="2">
        <v>1240.1016</v>
      </c>
      <c r="CL62" s="2">
        <v>837.30079999999998</v>
      </c>
      <c r="CM62" s="2">
        <v>1514.6992</v>
      </c>
      <c r="CN62" s="2">
        <v>774.29690000000005</v>
      </c>
      <c r="CO62" s="2">
        <v>1334.3984</v>
      </c>
      <c r="CP62" s="2">
        <v>1133.7012</v>
      </c>
      <c r="CQ62" s="2">
        <v>1938.7988</v>
      </c>
      <c r="CR62" s="2">
        <v>3242.1992</v>
      </c>
      <c r="CS62" s="2">
        <v>2184.4043000000001</v>
      </c>
      <c r="CT62" s="2">
        <v>1474.4042999999999</v>
      </c>
      <c r="CU62" s="2">
        <v>2255.3984</v>
      </c>
      <c r="CV62" s="2">
        <v>1631.3965000000001</v>
      </c>
      <c r="CW62" s="2">
        <v>1954.2030999999999</v>
      </c>
      <c r="CX62" s="2">
        <v>1284.7988</v>
      </c>
      <c r="CY62" s="2">
        <v>1905.5996</v>
      </c>
      <c r="CZ62" s="2">
        <v>1180.8516</v>
      </c>
      <c r="DA62" s="2">
        <v>2116.1484</v>
      </c>
      <c r="DB62" s="2">
        <v>1976.9473</v>
      </c>
      <c r="DC62" s="2">
        <v>1359.3496</v>
      </c>
      <c r="DD62" s="2">
        <v>999.29880000000003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-105903.37533999998</v>
      </c>
      <c r="I63" s="2">
        <f>SUM(D63,D66,D69,D72)</f>
        <v>-203916.36075299999</v>
      </c>
      <c r="K63" s="2">
        <v>-959.24900000000002</v>
      </c>
      <c r="L63" s="2">
        <v>-1258.5986</v>
      </c>
      <c r="M63" s="2">
        <v>-979.2998</v>
      </c>
      <c r="N63" s="2">
        <v>-457.60059999999999</v>
      </c>
      <c r="O63" s="2">
        <v>-1054.4482</v>
      </c>
      <c r="P63" s="2">
        <v>-732.45214999999996</v>
      </c>
      <c r="Q63" s="2">
        <v>-607.05079999999998</v>
      </c>
      <c r="R63" s="2">
        <v>-660.64844000000005</v>
      </c>
      <c r="S63" s="2">
        <v>-1362.0996</v>
      </c>
      <c r="T63" s="2">
        <v>-584.34862999999996</v>
      </c>
      <c r="U63" s="2">
        <v>-824.49805000000003</v>
      </c>
      <c r="V63" s="2">
        <v>-1168.1484</v>
      </c>
      <c r="W63" s="2">
        <v>-718.1499</v>
      </c>
      <c r="X63" s="2">
        <v>-869.15137000000004</v>
      </c>
      <c r="Y63" s="2">
        <v>-1235.001</v>
      </c>
      <c r="Z63" s="2">
        <v>-1137.0498</v>
      </c>
      <c r="AA63" s="2">
        <v>-814.55370000000005</v>
      </c>
      <c r="AB63" s="2">
        <v>-1092.5498</v>
      </c>
      <c r="AC63" s="2">
        <v>-583.24900000000002</v>
      </c>
      <c r="AD63" s="2">
        <v>-685.35155999999995</v>
      </c>
      <c r="AE63" s="2">
        <v>-909.90039999999999</v>
      </c>
      <c r="AF63" s="2">
        <v>-1264.0469000000001</v>
      </c>
      <c r="AG63" s="2">
        <v>-702.95309999999995</v>
      </c>
      <c r="AH63" s="2">
        <v>-633.55079999999998</v>
      </c>
      <c r="AI63" s="2">
        <v>-1051.1514</v>
      </c>
      <c r="AJ63" s="2">
        <v>-323.50098000000003</v>
      </c>
      <c r="AK63" s="2">
        <v>-649.90039999999999</v>
      </c>
      <c r="AL63" s="2">
        <v>-347.84863000000001</v>
      </c>
      <c r="AM63" s="2">
        <v>-1093.0967000000001</v>
      </c>
      <c r="AN63" s="2">
        <v>-1594.7050999999999</v>
      </c>
      <c r="AO63" s="2">
        <v>-1212.5459000000001</v>
      </c>
      <c r="AP63" s="2">
        <v>-2196.8993999999998</v>
      </c>
      <c r="AQ63" s="2">
        <v>-1273.3036999999999</v>
      </c>
      <c r="AR63" s="2">
        <v>-740.44920000000002</v>
      </c>
      <c r="AS63" s="2">
        <v>-710.75194999999997</v>
      </c>
      <c r="AT63" s="2">
        <v>-1170.2002</v>
      </c>
      <c r="AU63" s="2">
        <v>-903.09862999999996</v>
      </c>
      <c r="AV63" s="2">
        <v>-787.69824000000006</v>
      </c>
      <c r="AW63" s="2">
        <v>-963.25</v>
      </c>
      <c r="AX63" s="2">
        <v>-882.75</v>
      </c>
      <c r="AY63" s="2">
        <v>-1142.0977</v>
      </c>
      <c r="AZ63" s="2">
        <v>-949.49509999999998</v>
      </c>
      <c r="BA63" s="2">
        <v>-1038.5</v>
      </c>
      <c r="BB63" s="2">
        <v>-1062.8516</v>
      </c>
      <c r="BC63" s="2">
        <v>-745.15039999999999</v>
      </c>
      <c r="BD63" s="2">
        <v>-527.0498</v>
      </c>
      <c r="BE63" s="2">
        <v>-831.35546999999997</v>
      </c>
      <c r="BF63" s="2">
        <v>-2106.2968999999998</v>
      </c>
      <c r="BG63" s="2">
        <v>-650.05079999999998</v>
      </c>
      <c r="BH63" s="2">
        <v>-2793.3476999999998</v>
      </c>
      <c r="BI63" s="2">
        <v>-467.45508000000001</v>
      </c>
      <c r="BJ63" s="2">
        <v>-1828.4434000000001</v>
      </c>
      <c r="BK63" s="2">
        <v>-1061.1523</v>
      </c>
      <c r="BL63" s="2">
        <v>-1981.1484</v>
      </c>
      <c r="BM63" s="2">
        <v>-1153.4492</v>
      </c>
      <c r="BN63" s="2">
        <v>-1141.8477</v>
      </c>
      <c r="BO63" s="2">
        <v>-1655.4492</v>
      </c>
      <c r="BP63" s="2">
        <v>-1658.4061999999999</v>
      </c>
      <c r="BQ63" s="2">
        <v>-1358.8477</v>
      </c>
      <c r="BR63" s="2">
        <v>-591.95119999999997</v>
      </c>
      <c r="BS63" s="2">
        <v>-2544.2489999999998</v>
      </c>
      <c r="BT63" s="2">
        <v>-1105.1016</v>
      </c>
      <c r="BU63" s="2">
        <v>-903.64844000000005</v>
      </c>
      <c r="BV63" s="2">
        <v>-1522.1455000000001</v>
      </c>
      <c r="BW63" s="2">
        <v>-1532.3984</v>
      </c>
      <c r="BX63" s="2">
        <v>-1749.5508</v>
      </c>
      <c r="BY63" s="2">
        <v>-948.59766000000002</v>
      </c>
      <c r="BZ63" s="2">
        <v>-819.04690000000005</v>
      </c>
      <c r="CA63" s="2">
        <v>-918.24805000000003</v>
      </c>
      <c r="CB63" s="2">
        <v>-1200.2617</v>
      </c>
      <c r="CC63" s="2">
        <v>-1452.252</v>
      </c>
      <c r="CD63" s="2">
        <v>-1037.5546999999999</v>
      </c>
      <c r="CE63" s="2">
        <v>-454.10352</v>
      </c>
      <c r="CF63" s="2">
        <v>-765.79880000000003</v>
      </c>
      <c r="CG63" s="2">
        <v>-695.30470000000003</v>
      </c>
      <c r="CH63" s="2">
        <v>-982.69920000000002</v>
      </c>
      <c r="CI63" s="2">
        <v>-1849.9023</v>
      </c>
      <c r="CJ63" s="2">
        <v>-908.90430000000003</v>
      </c>
      <c r="CK63" s="2">
        <v>-486.60156000000001</v>
      </c>
      <c r="CL63" s="2">
        <v>-1355.1034999999999</v>
      </c>
      <c r="CM63" s="2">
        <v>-1196.9961000000001</v>
      </c>
      <c r="CN63" s="2">
        <v>-1013.7030999999999</v>
      </c>
      <c r="CO63" s="2">
        <v>-665.10155999999995</v>
      </c>
      <c r="CP63" s="2">
        <v>-1305.9023</v>
      </c>
      <c r="CQ63" s="2">
        <v>-541.10155999999995</v>
      </c>
      <c r="CR63" s="2">
        <v>-878.29880000000003</v>
      </c>
      <c r="CS63" s="2">
        <v>-1314.9004</v>
      </c>
      <c r="CT63" s="2">
        <v>-983.80079999999998</v>
      </c>
      <c r="CU63" s="2">
        <v>-901.60155999999995</v>
      </c>
      <c r="CV63" s="2">
        <v>-442.40039999999999</v>
      </c>
      <c r="CW63" s="2">
        <v>-1401.4023</v>
      </c>
      <c r="CX63" s="2">
        <v>-904.00194999999997</v>
      </c>
      <c r="CY63" s="2">
        <v>-993.64260000000002</v>
      </c>
      <c r="CZ63" s="2">
        <v>-2605.6523000000002</v>
      </c>
      <c r="DA63" s="2">
        <v>-523.54880000000003</v>
      </c>
      <c r="DB63" s="2">
        <v>-1241.998</v>
      </c>
      <c r="DC63" s="2">
        <v>-1889.6973</v>
      </c>
      <c r="DD63" s="2">
        <v>-1928.7070000000001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28813.770281000001</v>
      </c>
      <c r="E64">
        <f>COUNT(K64:DD64)</f>
        <v>98</v>
      </c>
      <c r="F64">
        <f>COUNTIF(K64:DD64,"&gt;0")</f>
        <v>67</v>
      </c>
      <c r="G64">
        <f>SUM(E64,E67,E70,E73)</f>
        <v>392</v>
      </c>
      <c r="H64">
        <f>SUM(F64,F67,F70,F73)</f>
        <v>250</v>
      </c>
      <c r="I64" s="8">
        <f>SUM(D64,D67,D70,D73)</f>
        <v>54840.670493800004</v>
      </c>
      <c r="J64" s="4">
        <f>100 *H64/G64</f>
        <v>63.775510204081634</v>
      </c>
      <c r="K64" s="2">
        <v>705.65039999999999</v>
      </c>
      <c r="L64" s="2">
        <v>82.301760000000002</v>
      </c>
      <c r="M64" s="2">
        <v>87.702150000000003</v>
      </c>
      <c r="N64" s="2">
        <v>99.850586000000007</v>
      </c>
      <c r="O64" s="2">
        <v>-200.39843999999999</v>
      </c>
      <c r="P64" s="2">
        <v>218.19531000000001</v>
      </c>
      <c r="Q64" s="2">
        <v>-31.800781000000001</v>
      </c>
      <c r="R64" s="2">
        <v>967.4502</v>
      </c>
      <c r="S64" s="2">
        <v>-121.09766</v>
      </c>
      <c r="T64" s="2">
        <v>240.50098</v>
      </c>
      <c r="U64" s="2">
        <v>73.753910000000005</v>
      </c>
      <c r="V64" s="2">
        <v>475.95166</v>
      </c>
      <c r="W64" s="2">
        <v>886.44920000000002</v>
      </c>
      <c r="X64" s="2">
        <v>1065.9971</v>
      </c>
      <c r="Y64" s="2">
        <v>180.89746</v>
      </c>
      <c r="Z64" s="2">
        <v>-366.29883000000001</v>
      </c>
      <c r="AA64" s="2">
        <v>875.79690000000005</v>
      </c>
      <c r="AB64" s="2">
        <v>-247.44824</v>
      </c>
      <c r="AC64" s="2">
        <v>372.65233999999998</v>
      </c>
      <c r="AD64" s="2">
        <v>68.597660000000005</v>
      </c>
      <c r="AE64" s="2">
        <v>553.75</v>
      </c>
      <c r="AF64" s="2">
        <v>-828.34569999999997</v>
      </c>
      <c r="AG64" s="2">
        <v>-539.45309999999995</v>
      </c>
      <c r="AH64" s="2">
        <v>301.7002</v>
      </c>
      <c r="AI64" s="2">
        <v>-427.00292999999999</v>
      </c>
      <c r="AJ64" s="2">
        <v>548.9502</v>
      </c>
      <c r="AK64" s="2">
        <v>638.2998</v>
      </c>
      <c r="AL64" s="2">
        <v>1438.9530999999999</v>
      </c>
      <c r="AM64" s="2">
        <v>247.9502</v>
      </c>
      <c r="AN64" s="2">
        <v>-567.45510000000002</v>
      </c>
      <c r="AO64" s="2">
        <v>193.05468999999999</v>
      </c>
      <c r="AP64" s="2">
        <v>-535.25</v>
      </c>
      <c r="AQ64" s="2">
        <v>1386.1465000000001</v>
      </c>
      <c r="AR64" s="2">
        <v>864.60059999999999</v>
      </c>
      <c r="AS64" s="2">
        <v>325.44727</v>
      </c>
      <c r="AT64" s="2">
        <v>484.60059999999999</v>
      </c>
      <c r="AU64" s="2">
        <v>386.00195000000002</v>
      </c>
      <c r="AV64" s="2">
        <v>-172.94727</v>
      </c>
      <c r="AW64" s="2">
        <v>932.44824000000006</v>
      </c>
      <c r="AX64" s="2">
        <v>-172.7002</v>
      </c>
      <c r="AY64" s="2">
        <v>534.00194999999997</v>
      </c>
      <c r="AZ64" s="2">
        <v>595.50390000000004</v>
      </c>
      <c r="BA64" s="2">
        <v>-99.899413999999993</v>
      </c>
      <c r="BB64" s="2">
        <v>-413.55176</v>
      </c>
      <c r="BC64" s="2">
        <v>438.34766000000002</v>
      </c>
      <c r="BD64" s="2">
        <v>629.95214999999996</v>
      </c>
      <c r="BE64" s="2">
        <v>1204.3457000000001</v>
      </c>
      <c r="BF64" s="2">
        <v>-1086.998</v>
      </c>
      <c r="BG64" s="2">
        <v>795.04880000000003</v>
      </c>
      <c r="BH64" s="2">
        <v>-997.09766000000002</v>
      </c>
      <c r="BI64" s="2">
        <v>2006.6465000000001</v>
      </c>
      <c r="BJ64" s="2">
        <v>-927.74220000000003</v>
      </c>
      <c r="BK64" s="2">
        <v>495.99414000000002</v>
      </c>
      <c r="BL64" s="2">
        <v>-71.548829999999995</v>
      </c>
      <c r="BM64" s="2">
        <v>101.29883</v>
      </c>
      <c r="BN64" s="2">
        <v>1259.0508</v>
      </c>
      <c r="BO64" s="2">
        <v>230.45312000000001</v>
      </c>
      <c r="BP64" s="2">
        <v>-850.80470000000003</v>
      </c>
      <c r="BQ64" s="2">
        <v>-447.19922000000003</v>
      </c>
      <c r="BR64" s="2">
        <v>613.04589999999996</v>
      </c>
      <c r="BS64" s="2">
        <v>-1498.1992</v>
      </c>
      <c r="BT64" s="2">
        <v>1081.1982</v>
      </c>
      <c r="BU64" s="2">
        <v>1143.1016</v>
      </c>
      <c r="BV64" s="2">
        <v>188.00292999999999</v>
      </c>
      <c r="BW64" s="2">
        <v>338.10253999999998</v>
      </c>
      <c r="BX64" s="2">
        <v>-912.24414000000002</v>
      </c>
      <c r="BY64" s="2">
        <v>433.80470000000003</v>
      </c>
      <c r="BZ64" s="2">
        <v>62.201169999999998</v>
      </c>
      <c r="CA64" s="2">
        <v>1306.2012</v>
      </c>
      <c r="CB64" s="2">
        <v>-158.91406000000001</v>
      </c>
      <c r="CC64" s="2">
        <v>471.24804999999998</v>
      </c>
      <c r="CD64" s="2">
        <v>96.693359999999998</v>
      </c>
      <c r="CE64" s="2">
        <v>1541.6504</v>
      </c>
      <c r="CF64" s="2">
        <v>388.79883000000001</v>
      </c>
      <c r="CG64" s="2">
        <v>869.19335999999998</v>
      </c>
      <c r="CH64" s="2">
        <v>-39.298830000000002</v>
      </c>
      <c r="CI64" s="2">
        <v>-843.29880000000003</v>
      </c>
      <c r="CJ64" s="2">
        <v>79.09375</v>
      </c>
      <c r="CK64" s="2">
        <v>753.5</v>
      </c>
      <c r="CL64" s="2">
        <v>-517.80273</v>
      </c>
      <c r="CM64" s="2">
        <v>317.70312000000001</v>
      </c>
      <c r="CN64" s="2">
        <v>-239.40625</v>
      </c>
      <c r="CO64" s="2">
        <v>669.29690000000005</v>
      </c>
      <c r="CP64" s="2">
        <v>-172.20116999999999</v>
      </c>
      <c r="CQ64" s="2">
        <v>1397.6973</v>
      </c>
      <c r="CR64" s="2">
        <v>2363.9004</v>
      </c>
      <c r="CS64" s="2">
        <v>869.50390000000004</v>
      </c>
      <c r="CT64" s="2">
        <v>490.60352</v>
      </c>
      <c r="CU64" s="2">
        <v>1353.7969000000001</v>
      </c>
      <c r="CV64" s="2">
        <v>1188.9961000000001</v>
      </c>
      <c r="CW64" s="2">
        <v>552.80079999999998</v>
      </c>
      <c r="CX64" s="2">
        <v>380.79687999999999</v>
      </c>
      <c r="CY64" s="2">
        <v>911.95703000000003</v>
      </c>
      <c r="CZ64" s="2">
        <v>-1424.8008</v>
      </c>
      <c r="DA64" s="2">
        <v>1592.5996</v>
      </c>
      <c r="DB64" s="2">
        <v>734.94920000000002</v>
      </c>
      <c r="DC64" s="2">
        <v>-530.34766000000002</v>
      </c>
      <c r="DD64" s="2">
        <v>-929.40819999999997</v>
      </c>
    </row>
    <row r="65" spans="1:108" x14ac:dyDescent="0.3">
      <c r="A65" t="s">
        <v>32</v>
      </c>
      <c r="B65" s="1" t="s">
        <v>1</v>
      </c>
      <c r="C65" t="s">
        <v>5</v>
      </c>
      <c r="D65" s="2">
        <f t="shared" si="5"/>
        <v>55793.792917000021</v>
      </c>
      <c r="K65" s="2">
        <v>430.34960000000001</v>
      </c>
      <c r="L65" s="2">
        <v>610.64940000000001</v>
      </c>
      <c r="M65" s="2">
        <v>0</v>
      </c>
      <c r="N65" s="2">
        <v>719.7002</v>
      </c>
      <c r="O65" s="2">
        <v>738.65039999999999</v>
      </c>
      <c r="P65" s="2">
        <v>177</v>
      </c>
      <c r="Q65" s="2">
        <v>418.75</v>
      </c>
      <c r="R65" s="2">
        <v>1581.4004</v>
      </c>
      <c r="S65" s="2">
        <v>20</v>
      </c>
      <c r="T65" s="2">
        <v>407.09960000000001</v>
      </c>
      <c r="U65" s="2">
        <v>764.2998</v>
      </c>
      <c r="V65" s="2">
        <v>683.75</v>
      </c>
      <c r="W65" s="2">
        <v>1189.8496</v>
      </c>
      <c r="X65" s="2">
        <v>805.64940000000001</v>
      </c>
      <c r="Y65" s="2">
        <v>137.10059000000001</v>
      </c>
      <c r="Z65" s="2">
        <v>0</v>
      </c>
      <c r="AA65" s="2">
        <v>843.9502</v>
      </c>
      <c r="AB65" s="2">
        <v>352.25</v>
      </c>
      <c r="AC65" s="2">
        <v>384.64940000000001</v>
      </c>
      <c r="AD65" s="2">
        <v>11</v>
      </c>
      <c r="AE65" s="2">
        <v>203.34961000000001</v>
      </c>
      <c r="AF65" s="2">
        <v>1229.5498</v>
      </c>
      <c r="AG65" s="2">
        <v>28.75</v>
      </c>
      <c r="AH65" s="2">
        <v>616.55079999999998</v>
      </c>
      <c r="AI65" s="2">
        <v>0</v>
      </c>
      <c r="AJ65" s="2">
        <v>223.49902</v>
      </c>
      <c r="AK65" s="2">
        <v>1005.499</v>
      </c>
      <c r="AL65" s="2">
        <v>192.69922</v>
      </c>
      <c r="AM65" s="2">
        <v>1072.5996</v>
      </c>
      <c r="AN65" s="2">
        <v>849.89940000000001</v>
      </c>
      <c r="AO65" s="2">
        <v>0</v>
      </c>
      <c r="AP65" s="2">
        <v>1031.6494</v>
      </c>
      <c r="AQ65" s="2">
        <v>515.5498</v>
      </c>
      <c r="AR65" s="2">
        <v>284.7002</v>
      </c>
      <c r="AS65" s="2">
        <v>225.59961000000001</v>
      </c>
      <c r="AT65" s="2">
        <v>669.7998</v>
      </c>
      <c r="AU65" s="2">
        <v>0</v>
      </c>
      <c r="AV65" s="2">
        <v>825.0498</v>
      </c>
      <c r="AW65" s="2">
        <v>1199.4004</v>
      </c>
      <c r="AX65" s="2">
        <v>642.70119999999997</v>
      </c>
      <c r="AY65" s="2">
        <v>0</v>
      </c>
      <c r="AZ65" s="2">
        <v>0</v>
      </c>
      <c r="BA65" s="2">
        <v>215.60156000000001</v>
      </c>
      <c r="BB65" s="2">
        <v>0</v>
      </c>
      <c r="BC65" s="2">
        <v>956.7998</v>
      </c>
      <c r="BD65" s="2">
        <v>191</v>
      </c>
      <c r="BE65" s="2">
        <v>2009.001</v>
      </c>
      <c r="BF65" s="2">
        <v>635.20119999999997</v>
      </c>
      <c r="BG65" s="2">
        <v>701</v>
      </c>
      <c r="BH65" s="2">
        <v>400.89843999999999</v>
      </c>
      <c r="BI65" s="2">
        <v>897.39844000000005</v>
      </c>
      <c r="BJ65" s="2">
        <v>407.15039999999999</v>
      </c>
      <c r="BK65" s="2">
        <v>285.04883000000001</v>
      </c>
      <c r="BL65" s="2">
        <v>789.64844000000005</v>
      </c>
      <c r="BM65" s="2">
        <v>224.09961000000001</v>
      </c>
      <c r="BN65" s="2">
        <v>125.20117</v>
      </c>
      <c r="BO65" s="2">
        <v>1955.3506</v>
      </c>
      <c r="BP65" s="2">
        <v>0</v>
      </c>
      <c r="BQ65" s="2">
        <v>234</v>
      </c>
      <c r="BR65" s="2">
        <v>610.09960000000001</v>
      </c>
      <c r="BS65" s="2">
        <v>1076.25</v>
      </c>
      <c r="BT65" s="2">
        <v>662.84960000000001</v>
      </c>
      <c r="BU65" s="2">
        <v>1242.8008</v>
      </c>
      <c r="BV65" s="2">
        <v>901.14940000000001</v>
      </c>
      <c r="BW65" s="2">
        <v>36.748047</v>
      </c>
      <c r="BX65" s="2">
        <v>465</v>
      </c>
      <c r="BY65" s="2">
        <v>979.70119999999997</v>
      </c>
      <c r="BZ65" s="2">
        <v>362.34960000000001</v>
      </c>
      <c r="CA65" s="2">
        <v>716.19920000000002</v>
      </c>
      <c r="CB65" s="2">
        <v>321.54883000000001</v>
      </c>
      <c r="CC65" s="2">
        <v>829.5</v>
      </c>
      <c r="CD65" s="2">
        <v>19.548828</v>
      </c>
      <c r="CE65" s="2">
        <v>1196.5996</v>
      </c>
      <c r="CF65" s="2">
        <v>369.40039999999999</v>
      </c>
      <c r="CG65" s="2">
        <v>0</v>
      </c>
      <c r="CH65" s="2">
        <v>36.101562000000001</v>
      </c>
      <c r="CI65" s="2">
        <v>814.29880000000003</v>
      </c>
      <c r="CJ65" s="2">
        <v>319.59960000000001</v>
      </c>
      <c r="CK65" s="2">
        <v>190.20116999999999</v>
      </c>
      <c r="CL65" s="2">
        <v>1370.2012</v>
      </c>
      <c r="CM65" s="2">
        <v>494.40039999999999</v>
      </c>
      <c r="CN65" s="2">
        <v>255.5</v>
      </c>
      <c r="CO65" s="2">
        <v>349.09960000000001</v>
      </c>
      <c r="CP65" s="2">
        <v>125.20117</v>
      </c>
      <c r="CQ65" s="2">
        <v>1806.5</v>
      </c>
      <c r="CR65" s="2">
        <v>1148.6992</v>
      </c>
      <c r="CS65" s="2">
        <v>688.5</v>
      </c>
      <c r="CT65" s="2">
        <v>342.5</v>
      </c>
      <c r="CU65" s="2">
        <v>1171.2988</v>
      </c>
      <c r="CV65" s="2">
        <v>240.79883000000001</v>
      </c>
      <c r="CW65" s="2">
        <v>245.90038999999999</v>
      </c>
      <c r="CX65" s="2">
        <v>822.30079999999998</v>
      </c>
      <c r="CY65" s="2">
        <v>917.95119999999997</v>
      </c>
      <c r="CZ65" s="2">
        <v>1617.9492</v>
      </c>
      <c r="DA65" s="2">
        <v>798.34960000000001</v>
      </c>
      <c r="DB65" s="2">
        <v>554.00194999999997</v>
      </c>
      <c r="DC65" s="2">
        <v>314.84960000000001</v>
      </c>
      <c r="DD65" s="2">
        <v>259.5</v>
      </c>
    </row>
    <row r="66" spans="1:108" x14ac:dyDescent="0.3">
      <c r="A66" t="s">
        <v>32</v>
      </c>
      <c r="B66" s="1" t="s">
        <v>1</v>
      </c>
      <c r="C66" t="s">
        <v>6</v>
      </c>
      <c r="D66" s="2">
        <f t="shared" si="5"/>
        <v>-46777.68843300001</v>
      </c>
      <c r="K66" s="2">
        <v>-66.25</v>
      </c>
      <c r="L66" s="2">
        <v>-23.450195000000001</v>
      </c>
      <c r="M66" s="2">
        <v>-1157.5479</v>
      </c>
      <c r="N66" s="2">
        <v>-168.40136999999999</v>
      </c>
      <c r="O66" s="2">
        <v>-225.65038999999999</v>
      </c>
      <c r="P66" s="2">
        <v>-212.2002</v>
      </c>
      <c r="Q66" s="2">
        <v>-547.2998</v>
      </c>
      <c r="R66" s="2">
        <v>0</v>
      </c>
      <c r="S66" s="2">
        <v>-1314.4004</v>
      </c>
      <c r="T66" s="2">
        <v>-355.0498</v>
      </c>
      <c r="U66" s="2">
        <v>-334.69922000000003</v>
      </c>
      <c r="V66" s="2">
        <v>-273.69922000000003</v>
      </c>
      <c r="W66" s="2">
        <v>-62.100586</v>
      </c>
      <c r="X66" s="2">
        <v>0</v>
      </c>
      <c r="Y66" s="2">
        <v>-1150.501</v>
      </c>
      <c r="Z66" s="2">
        <v>-385.90039999999999</v>
      </c>
      <c r="AA66" s="2">
        <v>-334.04883000000001</v>
      </c>
      <c r="AB66" s="2">
        <v>-512.25</v>
      </c>
      <c r="AC66" s="2">
        <v>-138.10059000000001</v>
      </c>
      <c r="AD66" s="2">
        <v>-354.59863000000001</v>
      </c>
      <c r="AE66" s="2">
        <v>-64.450194999999994</v>
      </c>
      <c r="AF66" s="2">
        <v>-521.4502</v>
      </c>
      <c r="AG66" s="2">
        <v>-630.15039999999999</v>
      </c>
      <c r="AH66" s="2">
        <v>-74.649413999999993</v>
      </c>
      <c r="AI66" s="2">
        <v>-778.64940000000001</v>
      </c>
      <c r="AJ66" s="2">
        <v>-59.599609999999998</v>
      </c>
      <c r="AK66" s="2">
        <v>-689.9502</v>
      </c>
      <c r="AL66" s="2">
        <v>-206.5</v>
      </c>
      <c r="AM66" s="2">
        <v>-269.80077999999997</v>
      </c>
      <c r="AN66" s="2">
        <v>-24.900390000000002</v>
      </c>
      <c r="AO66" s="2">
        <v>-1034.1514</v>
      </c>
      <c r="AP66" s="2">
        <v>0</v>
      </c>
      <c r="AQ66" s="2">
        <v>-221.90038999999999</v>
      </c>
      <c r="AR66" s="2">
        <v>-166.69922</v>
      </c>
      <c r="AS66" s="2">
        <v>-606.49900000000002</v>
      </c>
      <c r="AT66" s="2">
        <v>-136</v>
      </c>
      <c r="AU66" s="2">
        <v>-743.90233999999998</v>
      </c>
      <c r="AV66" s="2">
        <v>-146.85059000000001</v>
      </c>
      <c r="AW66" s="2">
        <v>0</v>
      </c>
      <c r="AX66" s="2">
        <v>-444.7002</v>
      </c>
      <c r="AY66" s="2">
        <v>-229.55078</v>
      </c>
      <c r="AZ66" s="2">
        <v>-1545.8516</v>
      </c>
      <c r="BA66" s="2">
        <v>-423.2002</v>
      </c>
      <c r="BB66" s="2">
        <v>-576.14844000000005</v>
      </c>
      <c r="BC66" s="2">
        <v>-582.79880000000003</v>
      </c>
      <c r="BD66" s="2">
        <v>-1041.5986</v>
      </c>
      <c r="BE66" s="2">
        <v>0</v>
      </c>
      <c r="BF66" s="2">
        <v>-891.15233999999998</v>
      </c>
      <c r="BG66" s="2">
        <v>-1451.1992</v>
      </c>
      <c r="BH66" s="2">
        <v>-336.19922000000003</v>
      </c>
      <c r="BI66" s="2">
        <v>-671.04880000000003</v>
      </c>
      <c r="BJ66" s="2">
        <v>-1057.6484</v>
      </c>
      <c r="BK66" s="2">
        <v>-2113.2031000000002</v>
      </c>
      <c r="BL66" s="2">
        <v>-244.5</v>
      </c>
      <c r="BM66" s="2">
        <v>-522.60155999999995</v>
      </c>
      <c r="BN66" s="2">
        <v>-22.298828</v>
      </c>
      <c r="BO66" s="2">
        <v>-680.64844000000005</v>
      </c>
      <c r="BP66" s="2">
        <v>-220.29883000000001</v>
      </c>
      <c r="BQ66" s="2">
        <v>-319.69922000000003</v>
      </c>
      <c r="BR66" s="2">
        <v>-415.25</v>
      </c>
      <c r="BS66" s="2">
        <v>-550.2998</v>
      </c>
      <c r="BT66" s="2">
        <v>-122.04980500000001</v>
      </c>
      <c r="BU66" s="2">
        <v>0</v>
      </c>
      <c r="BV66" s="2">
        <v>-608.44920000000002</v>
      </c>
      <c r="BW66" s="2">
        <v>-941.39844000000005</v>
      </c>
      <c r="BX66" s="2">
        <v>-838.44920000000002</v>
      </c>
      <c r="BY66" s="2">
        <v>-115.09961</v>
      </c>
      <c r="BZ66" s="2">
        <v>-442.59766000000002</v>
      </c>
      <c r="CA66" s="2">
        <v>-604.59960000000001</v>
      </c>
      <c r="CB66" s="2">
        <v>-424.90039999999999</v>
      </c>
      <c r="CC66" s="2">
        <v>-211.05078</v>
      </c>
      <c r="CD66" s="2">
        <v>-536.55079999999998</v>
      </c>
      <c r="CE66" s="2">
        <v>-498.5</v>
      </c>
      <c r="CF66" s="2">
        <v>-50.201169999999998</v>
      </c>
      <c r="CG66" s="2">
        <v>-607.89844000000005</v>
      </c>
      <c r="CH66" s="2">
        <v>-60</v>
      </c>
      <c r="CI66" s="2">
        <v>-660.90039999999999</v>
      </c>
      <c r="CJ66" s="2">
        <v>-111</v>
      </c>
      <c r="CK66" s="2">
        <v>0</v>
      </c>
      <c r="CL66" s="2">
        <v>-809.09960000000001</v>
      </c>
      <c r="CM66" s="2">
        <v>-238.20116999999999</v>
      </c>
      <c r="CN66" s="2">
        <v>-1496.2012</v>
      </c>
      <c r="CO66" s="2">
        <v>-368.29883000000001</v>
      </c>
      <c r="CP66" s="2">
        <v>-238.59765999999999</v>
      </c>
      <c r="CQ66" s="2">
        <v>-144.5</v>
      </c>
      <c r="CR66" s="2">
        <v>-463.00195000000002</v>
      </c>
      <c r="CS66" s="2">
        <v>-230.79687999999999</v>
      </c>
      <c r="CT66" s="2">
        <v>-1306.1992</v>
      </c>
      <c r="CU66" s="2">
        <v>-141.20116999999999</v>
      </c>
      <c r="CV66" s="2">
        <v>-377.59766000000002</v>
      </c>
      <c r="CW66" s="2">
        <v>-465.99804999999998</v>
      </c>
      <c r="CX66" s="2">
        <v>-765.39844000000005</v>
      </c>
      <c r="CY66" s="2">
        <v>0</v>
      </c>
      <c r="CZ66" s="2">
        <v>-1696.6523</v>
      </c>
      <c r="DA66" s="2">
        <v>0</v>
      </c>
      <c r="DB66" s="2">
        <v>-1328.7012</v>
      </c>
      <c r="DC66" s="2">
        <v>-649.09960000000001</v>
      </c>
      <c r="DD66" s="2">
        <v>-892.34960000000001</v>
      </c>
    </row>
    <row r="67" spans="1:108" x14ac:dyDescent="0.3">
      <c r="A67" t="s">
        <v>32</v>
      </c>
      <c r="B67" s="1" t="s">
        <v>1</v>
      </c>
      <c r="C67" t="s">
        <v>7</v>
      </c>
      <c r="D67" s="2">
        <f t="shared" si="5"/>
        <v>9016.1042670000006</v>
      </c>
      <c r="E67">
        <f>COUNT(K67:DD67)</f>
        <v>98</v>
      </c>
      <c r="F67">
        <f>COUNTIF(K67:DD67,"&gt;0")</f>
        <v>55</v>
      </c>
      <c r="K67" s="2">
        <v>364.09960000000001</v>
      </c>
      <c r="L67" s="2">
        <v>587.19920000000002</v>
      </c>
      <c r="M67" s="2">
        <v>-1157.5479</v>
      </c>
      <c r="N67" s="2">
        <v>551.29880000000003</v>
      </c>
      <c r="O67" s="2">
        <v>513</v>
      </c>
      <c r="P67" s="2">
        <v>-35.200195000000001</v>
      </c>
      <c r="Q67" s="2">
        <v>-128.5498</v>
      </c>
      <c r="R67" s="2">
        <v>1581.4004</v>
      </c>
      <c r="S67" s="2">
        <v>-1294.4004</v>
      </c>
      <c r="T67" s="2">
        <v>52.049804999999999</v>
      </c>
      <c r="U67" s="2">
        <v>429.60059999999999</v>
      </c>
      <c r="V67" s="2">
        <v>410.05077999999997</v>
      </c>
      <c r="W67" s="2">
        <v>1127.749</v>
      </c>
      <c r="X67" s="2">
        <v>805.64940000000001</v>
      </c>
      <c r="Y67" s="2">
        <v>-1013.4004</v>
      </c>
      <c r="Z67" s="2">
        <v>-385.90039999999999</v>
      </c>
      <c r="AA67" s="2">
        <v>509.90136999999999</v>
      </c>
      <c r="AB67" s="2">
        <v>-160</v>
      </c>
      <c r="AC67" s="2">
        <v>246.54883000000001</v>
      </c>
      <c r="AD67" s="2">
        <v>-343.59863000000001</v>
      </c>
      <c r="AE67" s="2">
        <v>138.89940999999999</v>
      </c>
      <c r="AF67" s="2">
        <v>708.09960000000001</v>
      </c>
      <c r="AG67" s="2">
        <v>-601.40039999999999</v>
      </c>
      <c r="AH67" s="2">
        <v>541.90137000000004</v>
      </c>
      <c r="AI67" s="2">
        <v>-778.64940000000001</v>
      </c>
      <c r="AJ67" s="2">
        <v>163.89940999999999</v>
      </c>
      <c r="AK67" s="2">
        <v>315.54883000000001</v>
      </c>
      <c r="AL67" s="2">
        <v>-13.800781000000001</v>
      </c>
      <c r="AM67" s="2">
        <v>802.79880000000003</v>
      </c>
      <c r="AN67" s="2">
        <v>824.99900000000002</v>
      </c>
      <c r="AO67" s="2">
        <v>-1034.1514</v>
      </c>
      <c r="AP67" s="2">
        <v>1031.6494</v>
      </c>
      <c r="AQ67" s="2">
        <v>293.64940000000001</v>
      </c>
      <c r="AR67" s="2">
        <v>118.00098</v>
      </c>
      <c r="AS67" s="2">
        <v>-380.89940000000001</v>
      </c>
      <c r="AT67" s="2">
        <v>533.7998</v>
      </c>
      <c r="AU67" s="2">
        <v>-743.90233999999998</v>
      </c>
      <c r="AV67" s="2">
        <v>678.19920000000002</v>
      </c>
      <c r="AW67" s="2">
        <v>1199.4004</v>
      </c>
      <c r="AX67" s="2">
        <v>198.00098</v>
      </c>
      <c r="AY67" s="2">
        <v>-229.55078</v>
      </c>
      <c r="AZ67" s="2">
        <v>-1545.8516</v>
      </c>
      <c r="BA67" s="2">
        <v>-207.59863000000001</v>
      </c>
      <c r="BB67" s="2">
        <v>-576.14844000000005</v>
      </c>
      <c r="BC67" s="2">
        <v>374.00098000000003</v>
      </c>
      <c r="BD67" s="2">
        <v>-850.59862999999996</v>
      </c>
      <c r="BE67" s="2">
        <v>2009.001</v>
      </c>
      <c r="BF67" s="2">
        <v>-255.95116999999999</v>
      </c>
      <c r="BG67" s="2">
        <v>-750.19920000000002</v>
      </c>
      <c r="BH67" s="2">
        <v>64.699219999999997</v>
      </c>
      <c r="BI67" s="2">
        <v>226.34961000000001</v>
      </c>
      <c r="BJ67" s="2">
        <v>-650.49805000000003</v>
      </c>
      <c r="BK67" s="2">
        <v>-1828.1542999999999</v>
      </c>
      <c r="BL67" s="2">
        <v>545.14844000000005</v>
      </c>
      <c r="BM67" s="2">
        <v>-298.50195000000002</v>
      </c>
      <c r="BN67" s="2">
        <v>102.90234</v>
      </c>
      <c r="BO67" s="2">
        <v>1274.7021</v>
      </c>
      <c r="BP67" s="2">
        <v>-220.29883000000001</v>
      </c>
      <c r="BQ67" s="2">
        <v>-85.699219999999997</v>
      </c>
      <c r="BR67" s="2">
        <v>194.84961000000001</v>
      </c>
      <c r="BS67" s="2">
        <v>525.9502</v>
      </c>
      <c r="BT67" s="2">
        <v>540.7998</v>
      </c>
      <c r="BU67" s="2">
        <v>1242.8008</v>
      </c>
      <c r="BV67" s="2">
        <v>292.7002</v>
      </c>
      <c r="BW67" s="2">
        <v>-904.65039999999999</v>
      </c>
      <c r="BX67" s="2">
        <v>-373.44922000000003</v>
      </c>
      <c r="BY67" s="2">
        <v>864.60155999999995</v>
      </c>
      <c r="BZ67" s="2">
        <v>-80.248050000000006</v>
      </c>
      <c r="CA67" s="2">
        <v>111.59961</v>
      </c>
      <c r="CB67" s="2">
        <v>-103.35156000000001</v>
      </c>
      <c r="CC67" s="2">
        <v>618.44920000000002</v>
      </c>
      <c r="CD67" s="2">
        <v>-517.00194999999997</v>
      </c>
      <c r="CE67" s="2">
        <v>698.09960000000001</v>
      </c>
      <c r="CF67" s="2">
        <v>319.19922000000003</v>
      </c>
      <c r="CG67" s="2">
        <v>-607.89844000000005</v>
      </c>
      <c r="CH67" s="2">
        <v>-23.898437999999999</v>
      </c>
      <c r="CI67" s="2">
        <v>153.39843999999999</v>
      </c>
      <c r="CJ67" s="2">
        <v>208.59961000000001</v>
      </c>
      <c r="CK67" s="2">
        <v>190.20116999999999</v>
      </c>
      <c r="CL67" s="2">
        <v>561.10155999999995</v>
      </c>
      <c r="CM67" s="2">
        <v>256.19922000000003</v>
      </c>
      <c r="CN67" s="2">
        <v>-1240.7012</v>
      </c>
      <c r="CO67" s="2">
        <v>-19.199218999999999</v>
      </c>
      <c r="CP67" s="2">
        <v>-113.396484</v>
      </c>
      <c r="CQ67" s="2">
        <v>1662</v>
      </c>
      <c r="CR67" s="2">
        <v>685.69727</v>
      </c>
      <c r="CS67" s="2">
        <v>457.70312000000001</v>
      </c>
      <c r="CT67" s="2">
        <v>-963.69920000000002</v>
      </c>
      <c r="CU67" s="2">
        <v>1030.0977</v>
      </c>
      <c r="CV67" s="2">
        <v>-136.79883000000001</v>
      </c>
      <c r="CW67" s="2">
        <v>-220.09765999999999</v>
      </c>
      <c r="CX67" s="2">
        <v>56.902343999999999</v>
      </c>
      <c r="CY67" s="2">
        <v>917.95119999999997</v>
      </c>
      <c r="CZ67" s="2">
        <v>-78.703125</v>
      </c>
      <c r="DA67" s="2">
        <v>798.34960000000001</v>
      </c>
      <c r="DB67" s="2">
        <v>-774.69920000000002</v>
      </c>
      <c r="DC67" s="2">
        <v>-334.25</v>
      </c>
      <c r="DD67" s="2">
        <v>-632.84960000000001</v>
      </c>
    </row>
    <row r="68" spans="1:108" x14ac:dyDescent="0.3">
      <c r="A68" t="s">
        <v>32</v>
      </c>
      <c r="B68" s="1" t="s">
        <v>2</v>
      </c>
      <c r="C68" t="s">
        <v>5</v>
      </c>
      <c r="D68" s="2">
        <f t="shared" si="5"/>
        <v>47791.393840000012</v>
      </c>
      <c r="K68" s="2">
        <v>583.54930000000002</v>
      </c>
      <c r="L68" s="2">
        <v>598.79930000000002</v>
      </c>
      <c r="M68" s="2">
        <v>626.84910000000002</v>
      </c>
      <c r="N68" s="2">
        <v>292.84960000000001</v>
      </c>
      <c r="O68" s="2">
        <v>331.09960000000001</v>
      </c>
      <c r="P68" s="2">
        <v>283.1001</v>
      </c>
      <c r="Q68" s="2">
        <v>382.09912000000003</v>
      </c>
      <c r="R68" s="2">
        <v>495.6001</v>
      </c>
      <c r="S68" s="2">
        <v>544.5</v>
      </c>
      <c r="T68" s="2">
        <v>304.49950000000001</v>
      </c>
      <c r="U68" s="2">
        <v>409.8999</v>
      </c>
      <c r="V68" s="2">
        <v>796.60109999999997</v>
      </c>
      <c r="W68" s="2">
        <v>466.49950000000001</v>
      </c>
      <c r="X68" s="2">
        <v>393.55077999999997</v>
      </c>
      <c r="Y68" s="2">
        <v>417.5498</v>
      </c>
      <c r="Z68" s="2">
        <v>339</v>
      </c>
      <c r="AA68" s="2">
        <v>556.14940000000001</v>
      </c>
      <c r="AB68" s="2">
        <v>392.14940000000001</v>
      </c>
      <c r="AC68" s="2">
        <v>229.5498</v>
      </c>
      <c r="AD68" s="2">
        <v>278.20116999999999</v>
      </c>
      <c r="AE68" s="2">
        <v>280.10106999999999</v>
      </c>
      <c r="AF68" s="2">
        <v>146.09961000000001</v>
      </c>
      <c r="AG68" s="2">
        <v>146.44970000000001</v>
      </c>
      <c r="AH68" s="2">
        <v>326.44970000000001</v>
      </c>
      <c r="AI68" s="2">
        <v>147.65038999999999</v>
      </c>
      <c r="AJ68" s="2">
        <v>309.50049999999999</v>
      </c>
      <c r="AK68" s="2">
        <v>471.8999</v>
      </c>
      <c r="AL68" s="2">
        <v>519.95069999999998</v>
      </c>
      <c r="AM68" s="2">
        <v>478.8999</v>
      </c>
      <c r="AN68" s="2">
        <v>84.999510000000001</v>
      </c>
      <c r="AO68" s="2">
        <v>373.79932000000002</v>
      </c>
      <c r="AP68" s="2">
        <v>779.50049999999999</v>
      </c>
      <c r="AQ68" s="2">
        <v>653.09910000000002</v>
      </c>
      <c r="AR68" s="2">
        <v>468.69922000000003</v>
      </c>
      <c r="AS68" s="2">
        <v>487.69922000000003</v>
      </c>
      <c r="AT68" s="2">
        <v>366.7998</v>
      </c>
      <c r="AU68" s="2">
        <v>285.49901999999997</v>
      </c>
      <c r="AV68" s="2">
        <v>272.4502</v>
      </c>
      <c r="AW68" s="2">
        <v>426.6499</v>
      </c>
      <c r="AX68" s="2">
        <v>310.90039999999999</v>
      </c>
      <c r="AY68" s="2">
        <v>587.14940000000001</v>
      </c>
      <c r="AZ68" s="2">
        <v>505.9502</v>
      </c>
      <c r="BA68" s="2">
        <v>486.74950000000001</v>
      </c>
      <c r="BB68" s="2">
        <v>433.89940000000001</v>
      </c>
      <c r="BC68" s="2">
        <v>493.10059999999999</v>
      </c>
      <c r="BD68" s="2">
        <v>299.4502</v>
      </c>
      <c r="BE68" s="2">
        <v>625.35155999999995</v>
      </c>
      <c r="BF68" s="2">
        <v>641.40282999999999</v>
      </c>
      <c r="BG68" s="2">
        <v>893.60155999999995</v>
      </c>
      <c r="BH68" s="2">
        <v>477.99901999999997</v>
      </c>
      <c r="BI68" s="2">
        <v>432.2002</v>
      </c>
      <c r="BJ68" s="2">
        <v>650</v>
      </c>
      <c r="BK68" s="2">
        <v>570.49900000000002</v>
      </c>
      <c r="BL68" s="2">
        <v>652.8999</v>
      </c>
      <c r="BM68" s="2">
        <v>536.4502</v>
      </c>
      <c r="BN68" s="2">
        <v>946.49950000000001</v>
      </c>
      <c r="BO68" s="2">
        <v>667.39890000000003</v>
      </c>
      <c r="BP68" s="2">
        <v>320.79834</v>
      </c>
      <c r="BQ68" s="2">
        <v>352.34960000000001</v>
      </c>
      <c r="BR68" s="2">
        <v>473.80077999999997</v>
      </c>
      <c r="BS68" s="2">
        <v>292.50049999999999</v>
      </c>
      <c r="BT68" s="2">
        <v>970.80079999999998</v>
      </c>
      <c r="BU68" s="2">
        <v>744.8999</v>
      </c>
      <c r="BV68" s="2">
        <v>579.55029999999999</v>
      </c>
      <c r="BW68" s="2">
        <v>673.10059999999999</v>
      </c>
      <c r="BX68" s="2">
        <v>202.50146000000001</v>
      </c>
      <c r="BY68" s="2">
        <v>560.09960000000001</v>
      </c>
      <c r="BZ68" s="2">
        <v>537.19824000000006</v>
      </c>
      <c r="CA68" s="2">
        <v>464.64940000000001</v>
      </c>
      <c r="CB68" s="2">
        <v>321.40039999999999</v>
      </c>
      <c r="CC68" s="2">
        <v>594.8501</v>
      </c>
      <c r="CD68" s="2">
        <v>482.74950000000001</v>
      </c>
      <c r="CE68" s="2">
        <v>450.80029999999999</v>
      </c>
      <c r="CF68" s="2">
        <v>333.44922000000003</v>
      </c>
      <c r="CG68" s="2">
        <v>222.4502</v>
      </c>
      <c r="CH68" s="2">
        <v>245.69922</v>
      </c>
      <c r="CI68" s="2">
        <v>370.24707000000001</v>
      </c>
      <c r="CJ68" s="2">
        <v>263.40136999999999</v>
      </c>
      <c r="CK68" s="2">
        <v>510.30077999999997</v>
      </c>
      <c r="CL68" s="2">
        <v>605.4502</v>
      </c>
      <c r="CM68" s="2">
        <v>535.69920000000002</v>
      </c>
      <c r="CN68" s="2">
        <v>336.30176</v>
      </c>
      <c r="CO68" s="2">
        <v>458.7998</v>
      </c>
      <c r="CP68" s="2">
        <v>337.2002</v>
      </c>
      <c r="CQ68" s="2">
        <v>715.59960000000001</v>
      </c>
      <c r="CR68" s="2">
        <v>1017.8994</v>
      </c>
      <c r="CS68" s="2">
        <v>733.00099999999998</v>
      </c>
      <c r="CT68" s="2">
        <v>442.09960000000001</v>
      </c>
      <c r="CU68" s="2">
        <v>651.60059999999999</v>
      </c>
      <c r="CV68" s="2">
        <v>587.7998</v>
      </c>
      <c r="CW68" s="2">
        <v>493.7002</v>
      </c>
      <c r="CX68" s="2">
        <v>411.59960000000001</v>
      </c>
      <c r="CY68" s="2">
        <v>783.39649999999995</v>
      </c>
      <c r="CZ68" s="2">
        <v>1157.2529</v>
      </c>
      <c r="DA68" s="2">
        <v>785.19824000000006</v>
      </c>
      <c r="DB68" s="2">
        <v>789.15233999999998</v>
      </c>
      <c r="DC68" s="2">
        <v>429.74901999999997</v>
      </c>
      <c r="DD68" s="2">
        <v>592.5</v>
      </c>
    </row>
    <row r="69" spans="1:108" x14ac:dyDescent="0.3">
      <c r="A69" t="s">
        <v>32</v>
      </c>
      <c r="B69" s="1" t="s">
        <v>2</v>
      </c>
      <c r="C69" t="s">
        <v>6</v>
      </c>
      <c r="D69" s="2">
        <f t="shared" si="5"/>
        <v>-37659.503000000004</v>
      </c>
      <c r="K69" s="2">
        <v>-365.2998</v>
      </c>
      <c r="L69" s="2">
        <v>-395.2998</v>
      </c>
      <c r="M69" s="2">
        <v>-403.44970000000001</v>
      </c>
      <c r="N69" s="2">
        <v>-208.44970000000001</v>
      </c>
      <c r="O69" s="2">
        <v>-484.25</v>
      </c>
      <c r="P69" s="2">
        <v>-237.84863000000001</v>
      </c>
      <c r="Q69" s="2">
        <v>-377.05029999999999</v>
      </c>
      <c r="R69" s="2">
        <v>-307.84912000000003</v>
      </c>
      <c r="S69" s="2">
        <v>-395.5</v>
      </c>
      <c r="T69" s="2">
        <v>-373.55077999999997</v>
      </c>
      <c r="U69" s="2">
        <v>-503.4502</v>
      </c>
      <c r="V69" s="2">
        <v>-301.25098000000003</v>
      </c>
      <c r="W69" s="2">
        <v>-289.1499</v>
      </c>
      <c r="X69" s="2">
        <v>-199.40088</v>
      </c>
      <c r="Y69" s="2">
        <v>-411.10106999999999</v>
      </c>
      <c r="Z69" s="2">
        <v>-368.80029999999999</v>
      </c>
      <c r="AA69" s="2">
        <v>-378.89893000000001</v>
      </c>
      <c r="AB69" s="2">
        <v>-640.10059999999999</v>
      </c>
      <c r="AC69" s="2">
        <v>-257.40186</v>
      </c>
      <c r="AD69" s="2">
        <v>-259.19922000000003</v>
      </c>
      <c r="AE69" s="2">
        <v>-299.60106999999999</v>
      </c>
      <c r="AF69" s="2">
        <v>-170.4502</v>
      </c>
      <c r="AG69" s="2">
        <v>-179.55078</v>
      </c>
      <c r="AH69" s="2">
        <v>-368.34960000000001</v>
      </c>
      <c r="AI69" s="2">
        <v>-269.1001</v>
      </c>
      <c r="AJ69" s="2">
        <v>-220.74902</v>
      </c>
      <c r="AK69" s="2">
        <v>-78.799805000000006</v>
      </c>
      <c r="AL69" s="2">
        <v>-170.64893000000001</v>
      </c>
      <c r="AM69" s="2">
        <v>-515.25049999999999</v>
      </c>
      <c r="AN69" s="2">
        <v>-613.45119999999997</v>
      </c>
      <c r="AO69" s="2">
        <v>-393.99950000000001</v>
      </c>
      <c r="AP69" s="2">
        <v>-440.15136999999999</v>
      </c>
      <c r="AQ69" s="2">
        <v>-524.59960000000001</v>
      </c>
      <c r="AR69" s="2">
        <v>-231.40088</v>
      </c>
      <c r="AS69" s="2">
        <v>-318.00049999999999</v>
      </c>
      <c r="AT69" s="2">
        <v>-435.5498</v>
      </c>
      <c r="AU69" s="2">
        <v>-376.59667999999999</v>
      </c>
      <c r="AV69" s="2">
        <v>-210.6499</v>
      </c>
      <c r="AW69" s="2">
        <v>-121.248535</v>
      </c>
      <c r="AX69" s="2">
        <v>-261.44922000000003</v>
      </c>
      <c r="AY69" s="2">
        <v>-573.44970000000001</v>
      </c>
      <c r="AZ69" s="2">
        <v>-223.7998</v>
      </c>
      <c r="BA69" s="2">
        <v>-577.25049999999999</v>
      </c>
      <c r="BB69" s="2">
        <v>-268.00292999999999</v>
      </c>
      <c r="BC69" s="2">
        <v>-337.25</v>
      </c>
      <c r="BD69" s="2">
        <v>-209.64893000000001</v>
      </c>
      <c r="BE69" s="2">
        <v>-255.2002</v>
      </c>
      <c r="BF69" s="2">
        <v>-353.04442999999998</v>
      </c>
      <c r="BG69" s="2">
        <v>-251.50098</v>
      </c>
      <c r="BH69" s="2">
        <v>-797.35253999999998</v>
      </c>
      <c r="BI69" s="2">
        <v>-428.94824</v>
      </c>
      <c r="BJ69" s="2">
        <v>-349.5</v>
      </c>
      <c r="BK69" s="2">
        <v>-636.75194999999997</v>
      </c>
      <c r="BL69" s="2">
        <v>-603.25099999999998</v>
      </c>
      <c r="BM69" s="2">
        <v>-379.05077999999997</v>
      </c>
      <c r="BN69" s="2">
        <v>-440.90186</v>
      </c>
      <c r="BO69" s="2">
        <v>-619.34766000000002</v>
      </c>
      <c r="BP69" s="2">
        <v>-401.50342000000001</v>
      </c>
      <c r="BQ69" s="2">
        <v>-345.0498</v>
      </c>
      <c r="BR69" s="2">
        <v>-296.35156000000001</v>
      </c>
      <c r="BS69" s="2">
        <v>-601.25049999999999</v>
      </c>
      <c r="BT69" s="2">
        <v>-426.7998</v>
      </c>
      <c r="BU69" s="2">
        <v>-410.79932000000002</v>
      </c>
      <c r="BV69" s="2">
        <v>-261.40039999999999</v>
      </c>
      <c r="BW69" s="2">
        <v>-575.44970000000001</v>
      </c>
      <c r="BX69" s="2">
        <v>-659.75289999999995</v>
      </c>
      <c r="BY69" s="2">
        <v>-430.59960000000001</v>
      </c>
      <c r="BZ69" s="2">
        <v>-293.99901999999997</v>
      </c>
      <c r="CA69" s="2">
        <v>-361.35059999999999</v>
      </c>
      <c r="CB69" s="2">
        <v>-344.60059999999999</v>
      </c>
      <c r="CC69" s="2">
        <v>-556.60204999999996</v>
      </c>
      <c r="CD69" s="2">
        <v>-440.70312000000001</v>
      </c>
      <c r="CE69" s="2">
        <v>-404.49657999999999</v>
      </c>
      <c r="CF69" s="2">
        <v>-204.00098</v>
      </c>
      <c r="CG69" s="2">
        <v>-291.75195000000002</v>
      </c>
      <c r="CH69" s="2">
        <v>-316.44922000000003</v>
      </c>
      <c r="CI69" s="2">
        <v>-481.95409999999998</v>
      </c>
      <c r="CJ69" s="2">
        <v>-368.45116999999999</v>
      </c>
      <c r="CK69" s="2">
        <v>-204.69922</v>
      </c>
      <c r="CL69" s="2">
        <v>-244.05176</v>
      </c>
      <c r="CM69" s="2">
        <v>-465.75195000000002</v>
      </c>
      <c r="CN69" s="2">
        <v>-550.79690000000005</v>
      </c>
      <c r="CO69" s="2">
        <v>-369.90136999999999</v>
      </c>
      <c r="CP69" s="2">
        <v>-262.00098000000003</v>
      </c>
      <c r="CQ69" s="2">
        <v>-166.79883000000001</v>
      </c>
      <c r="CR69" s="2">
        <v>-603.39940000000001</v>
      </c>
      <c r="CS69" s="2">
        <v>-527.49805000000003</v>
      </c>
      <c r="CT69" s="2">
        <v>-294.99804999999998</v>
      </c>
      <c r="CU69" s="2">
        <v>-350.7998</v>
      </c>
      <c r="CV69" s="2">
        <v>-318.40136999999999</v>
      </c>
      <c r="CW69" s="2">
        <v>-192.89843999999999</v>
      </c>
      <c r="CX69" s="2">
        <v>-408.90233999999998</v>
      </c>
      <c r="CY69" s="2">
        <v>-196.75</v>
      </c>
      <c r="CZ69" s="2">
        <v>-1014.0488</v>
      </c>
      <c r="DA69" s="2">
        <v>-135.0498</v>
      </c>
      <c r="DB69" s="2">
        <v>-552.74710000000005</v>
      </c>
      <c r="DC69" s="2">
        <v>-860.04785000000004</v>
      </c>
      <c r="DD69" s="2">
        <v>-805.49414000000002</v>
      </c>
    </row>
    <row r="70" spans="1:108" x14ac:dyDescent="0.3">
      <c r="A70" t="s">
        <v>32</v>
      </c>
      <c r="B70" s="1" t="s">
        <v>2</v>
      </c>
      <c r="C70" t="s">
        <v>7</v>
      </c>
      <c r="D70" s="2">
        <f t="shared" si="5"/>
        <v>10131.891204900005</v>
      </c>
      <c r="E70">
        <f>COUNT(K70:DD70)</f>
        <v>98</v>
      </c>
      <c r="F70">
        <f>COUNTIF(K70:DD70,"&gt;0")</f>
        <v>68</v>
      </c>
      <c r="K70" s="2">
        <v>218.24950999999999</v>
      </c>
      <c r="L70" s="2">
        <v>203.49950999999999</v>
      </c>
      <c r="M70" s="2">
        <v>223.39940999999999</v>
      </c>
      <c r="N70" s="2">
        <v>84.399900000000002</v>
      </c>
      <c r="O70" s="2">
        <v>-153.15038999999999</v>
      </c>
      <c r="P70" s="2">
        <v>45.251465000000003</v>
      </c>
      <c r="Q70" s="2">
        <v>5.0488280000000003</v>
      </c>
      <c r="R70" s="2">
        <v>187.75098</v>
      </c>
      <c r="S70" s="2">
        <v>149</v>
      </c>
      <c r="T70" s="2">
        <v>-69.051270000000002</v>
      </c>
      <c r="U70" s="2">
        <v>-93.550290000000004</v>
      </c>
      <c r="V70" s="2">
        <v>495.3501</v>
      </c>
      <c r="W70" s="2">
        <v>177.34961000000001</v>
      </c>
      <c r="X70" s="2">
        <v>194.1499</v>
      </c>
      <c r="Y70" s="2">
        <v>6.4487304999999999</v>
      </c>
      <c r="Z70" s="2">
        <v>-29.800293</v>
      </c>
      <c r="AA70" s="2">
        <v>177.25049000000001</v>
      </c>
      <c r="AB70" s="2">
        <v>-247.95116999999999</v>
      </c>
      <c r="AC70" s="2">
        <v>-27.852049999999998</v>
      </c>
      <c r="AD70" s="2">
        <v>19.001953</v>
      </c>
      <c r="AE70" s="2">
        <v>-19.5</v>
      </c>
      <c r="AF70" s="2">
        <v>-24.350586</v>
      </c>
      <c r="AG70" s="2">
        <v>-33.101073999999997</v>
      </c>
      <c r="AH70" s="2">
        <v>-41.899901999999997</v>
      </c>
      <c r="AI70" s="2">
        <v>-121.44971</v>
      </c>
      <c r="AJ70" s="2">
        <v>88.751464999999996</v>
      </c>
      <c r="AK70" s="2">
        <v>393.1001</v>
      </c>
      <c r="AL70" s="2">
        <v>349.30176</v>
      </c>
      <c r="AM70" s="2">
        <v>-36.350586</v>
      </c>
      <c r="AN70" s="2">
        <v>-528.45165999999995</v>
      </c>
      <c r="AO70" s="2">
        <v>-20.200195000000001</v>
      </c>
      <c r="AP70" s="2">
        <v>339.34912000000003</v>
      </c>
      <c r="AQ70" s="2">
        <v>128.49950999999999</v>
      </c>
      <c r="AR70" s="2">
        <v>237.29834</v>
      </c>
      <c r="AS70" s="2">
        <v>169.69873000000001</v>
      </c>
      <c r="AT70" s="2">
        <v>-68.75</v>
      </c>
      <c r="AU70" s="2">
        <v>-91.097660000000005</v>
      </c>
      <c r="AV70" s="2">
        <v>61.800293000000003</v>
      </c>
      <c r="AW70" s="2">
        <v>305.40136999999999</v>
      </c>
      <c r="AX70" s="2">
        <v>49.451169999999998</v>
      </c>
      <c r="AY70" s="2">
        <v>13.699707</v>
      </c>
      <c r="AZ70" s="2">
        <v>282.15039999999999</v>
      </c>
      <c r="BA70" s="2">
        <v>-90.500979999999998</v>
      </c>
      <c r="BB70" s="2">
        <v>165.89648</v>
      </c>
      <c r="BC70" s="2">
        <v>155.85059000000001</v>
      </c>
      <c r="BD70" s="2">
        <v>89.801270000000002</v>
      </c>
      <c r="BE70" s="2">
        <v>370.15136999999999</v>
      </c>
      <c r="BF70" s="2">
        <v>288.35840000000002</v>
      </c>
      <c r="BG70" s="2">
        <v>642.10059999999999</v>
      </c>
      <c r="BH70" s="2">
        <v>-319.35352</v>
      </c>
      <c r="BI70" s="2">
        <v>3.2519531000000002</v>
      </c>
      <c r="BJ70" s="2">
        <v>300.5</v>
      </c>
      <c r="BK70" s="2">
        <v>-66.252930000000006</v>
      </c>
      <c r="BL70" s="2">
        <v>49.648926000000003</v>
      </c>
      <c r="BM70" s="2">
        <v>157.39940999999999</v>
      </c>
      <c r="BN70" s="2">
        <v>505.59766000000002</v>
      </c>
      <c r="BO70" s="2">
        <v>48.051270000000002</v>
      </c>
      <c r="BP70" s="2">
        <v>-80.705079999999995</v>
      </c>
      <c r="BQ70" s="2">
        <v>7.2998047000000001</v>
      </c>
      <c r="BR70" s="2">
        <v>177.44922</v>
      </c>
      <c r="BS70" s="2">
        <v>-308.75</v>
      </c>
      <c r="BT70" s="2">
        <v>544.00099999999998</v>
      </c>
      <c r="BU70" s="2">
        <v>334.10059999999999</v>
      </c>
      <c r="BV70" s="2">
        <v>318.1499</v>
      </c>
      <c r="BW70" s="2">
        <v>97.650880000000001</v>
      </c>
      <c r="BX70" s="2">
        <v>-457.25146000000001</v>
      </c>
      <c r="BY70" s="2">
        <v>129.5</v>
      </c>
      <c r="BZ70" s="2">
        <v>243.19922</v>
      </c>
      <c r="CA70" s="2">
        <v>103.29883</v>
      </c>
      <c r="CB70" s="2">
        <v>-23.200195000000001</v>
      </c>
      <c r="CC70" s="2">
        <v>38.248047</v>
      </c>
      <c r="CD70" s="2">
        <v>42.046387000000003</v>
      </c>
      <c r="CE70" s="2">
        <v>46.303710000000002</v>
      </c>
      <c r="CF70" s="2">
        <v>129.44824</v>
      </c>
      <c r="CG70" s="2">
        <v>-69.301760000000002</v>
      </c>
      <c r="CH70" s="2">
        <v>-70.75</v>
      </c>
      <c r="CI70" s="2">
        <v>-111.70703</v>
      </c>
      <c r="CJ70" s="2">
        <v>-105.04980500000001</v>
      </c>
      <c r="CK70" s="2">
        <v>305.60156000000001</v>
      </c>
      <c r="CL70" s="2">
        <v>361.39843999999999</v>
      </c>
      <c r="CM70" s="2">
        <v>69.947265999999999</v>
      </c>
      <c r="CN70" s="2">
        <v>-214.49511999999999</v>
      </c>
      <c r="CO70" s="2">
        <v>88.898439999999994</v>
      </c>
      <c r="CP70" s="2">
        <v>75.199219999999997</v>
      </c>
      <c r="CQ70" s="2">
        <v>548.80079999999998</v>
      </c>
      <c r="CR70" s="2">
        <v>414.5</v>
      </c>
      <c r="CS70" s="2">
        <v>205.50292999999999</v>
      </c>
      <c r="CT70" s="2">
        <v>147.10156000000001</v>
      </c>
      <c r="CU70" s="2">
        <v>300.80077999999997</v>
      </c>
      <c r="CV70" s="2">
        <v>269.39843999999999</v>
      </c>
      <c r="CW70" s="2">
        <v>300.80176</v>
      </c>
      <c r="CX70" s="2">
        <v>2.6972656000000002</v>
      </c>
      <c r="CY70" s="2">
        <v>586.64649999999995</v>
      </c>
      <c r="CZ70" s="2">
        <v>143.20410000000001</v>
      </c>
      <c r="DA70" s="2">
        <v>650.14844000000005</v>
      </c>
      <c r="DB70" s="2">
        <v>236.40527</v>
      </c>
      <c r="DC70" s="2">
        <v>-430.29883000000001</v>
      </c>
      <c r="DD70" s="2">
        <v>-212.99413999999999</v>
      </c>
    </row>
    <row r="71" spans="1:108" x14ac:dyDescent="0.3">
      <c r="A71" t="s">
        <v>32</v>
      </c>
      <c r="B71" s="1" t="s">
        <v>3</v>
      </c>
      <c r="C71" t="s">
        <v>5</v>
      </c>
      <c r="D71" s="2">
        <f t="shared" si="5"/>
        <v>20454.698697</v>
      </c>
      <c r="K71" s="2">
        <v>301.1499</v>
      </c>
      <c r="L71" s="2">
        <v>163.75</v>
      </c>
      <c r="M71" s="2">
        <v>0</v>
      </c>
      <c r="N71" s="2">
        <v>363.5</v>
      </c>
      <c r="O71" s="2">
        <v>237.1499</v>
      </c>
      <c r="P71" s="2">
        <v>49.25</v>
      </c>
      <c r="Q71" s="2">
        <v>145.8501</v>
      </c>
      <c r="R71" s="2">
        <v>626.30029999999999</v>
      </c>
      <c r="S71" s="2">
        <v>41.349609999999998</v>
      </c>
      <c r="T71" s="2">
        <v>53.349609999999998</v>
      </c>
      <c r="U71" s="2">
        <v>475.6499</v>
      </c>
      <c r="V71" s="2">
        <v>227.19970000000001</v>
      </c>
      <c r="W71" s="2">
        <v>329.2998</v>
      </c>
      <c r="X71" s="2">
        <v>298.15039999999999</v>
      </c>
      <c r="Y71" s="2">
        <v>130.25</v>
      </c>
      <c r="Z71" s="2">
        <v>0</v>
      </c>
      <c r="AA71" s="2">
        <v>263.69970000000001</v>
      </c>
      <c r="AB71" s="2">
        <v>62.350586</v>
      </c>
      <c r="AC71" s="2">
        <v>147.84961000000001</v>
      </c>
      <c r="AD71" s="2">
        <v>190.2998</v>
      </c>
      <c r="AE71" s="2">
        <v>209.69970000000001</v>
      </c>
      <c r="AF71" s="2">
        <v>0</v>
      </c>
      <c r="AG71" s="2">
        <v>95.549805000000006</v>
      </c>
      <c r="AH71" s="2">
        <v>154.5498</v>
      </c>
      <c r="AI71" s="2">
        <v>8.4501950000000008</v>
      </c>
      <c r="AJ71" s="2">
        <v>99.850099999999998</v>
      </c>
      <c r="AK71" s="2">
        <v>231.80029999999999</v>
      </c>
      <c r="AL71" s="2">
        <v>76.25</v>
      </c>
      <c r="AM71" s="2">
        <v>287.3501</v>
      </c>
      <c r="AN71" s="2">
        <v>180.55029999999999</v>
      </c>
      <c r="AO71" s="2">
        <v>60.549804999999999</v>
      </c>
      <c r="AP71" s="2">
        <v>351.40039999999999</v>
      </c>
      <c r="AQ71" s="2">
        <v>298.8999</v>
      </c>
      <c r="AR71" s="2">
        <v>129.69970000000001</v>
      </c>
      <c r="AS71" s="2">
        <v>25.399902000000001</v>
      </c>
      <c r="AT71" s="2">
        <v>63.200195000000001</v>
      </c>
      <c r="AU71" s="2">
        <v>0</v>
      </c>
      <c r="AV71" s="2">
        <v>242.44970000000001</v>
      </c>
      <c r="AW71" s="2">
        <v>334.44970000000001</v>
      </c>
      <c r="AX71" s="2">
        <v>109.8999</v>
      </c>
      <c r="AY71" s="2">
        <v>379.0498</v>
      </c>
      <c r="AZ71" s="2">
        <v>175.7998</v>
      </c>
      <c r="BA71" s="2">
        <v>108.45019499999999</v>
      </c>
      <c r="BB71" s="2">
        <v>0</v>
      </c>
      <c r="BC71" s="2">
        <v>372.7002</v>
      </c>
      <c r="BD71" s="2">
        <v>62.649901999999997</v>
      </c>
      <c r="BE71" s="2">
        <v>456.0498</v>
      </c>
      <c r="BF71" s="2">
        <v>396.80077999999997</v>
      </c>
      <c r="BG71" s="2">
        <v>541.2002</v>
      </c>
      <c r="BH71" s="2">
        <v>92.849609999999998</v>
      </c>
      <c r="BI71" s="2">
        <v>179.55078</v>
      </c>
      <c r="BJ71" s="2">
        <v>145.2002</v>
      </c>
      <c r="BK71" s="2">
        <v>371.5498</v>
      </c>
      <c r="BL71" s="2">
        <v>254.80029999999999</v>
      </c>
      <c r="BM71" s="2">
        <v>0</v>
      </c>
      <c r="BN71" s="2">
        <v>384.59960000000001</v>
      </c>
      <c r="BO71" s="2">
        <v>165.8999</v>
      </c>
      <c r="BP71" s="2">
        <v>229.99950999999999</v>
      </c>
      <c r="BQ71" s="2">
        <v>332.4502</v>
      </c>
      <c r="BR71" s="2">
        <v>172.8999</v>
      </c>
      <c r="BS71" s="2">
        <v>403.75</v>
      </c>
      <c r="BT71" s="2">
        <v>206.84961000000001</v>
      </c>
      <c r="BU71" s="2">
        <v>264.40039999999999</v>
      </c>
      <c r="BV71" s="2">
        <v>200.55029999999999</v>
      </c>
      <c r="BW71" s="2">
        <v>0</v>
      </c>
      <c r="BX71" s="2">
        <v>267.25</v>
      </c>
      <c r="BY71" s="2">
        <v>294.7998</v>
      </c>
      <c r="BZ71" s="2">
        <v>81.200194999999994</v>
      </c>
      <c r="CA71" s="2">
        <v>119.5</v>
      </c>
      <c r="CB71" s="2">
        <v>31.649414</v>
      </c>
      <c r="CC71" s="2">
        <v>182</v>
      </c>
      <c r="CD71" s="2">
        <v>120.75</v>
      </c>
      <c r="CE71" s="2">
        <v>415.54932000000002</v>
      </c>
      <c r="CF71" s="2">
        <v>109.89941399999999</v>
      </c>
      <c r="CG71" s="2">
        <v>95.900390000000002</v>
      </c>
      <c r="CH71" s="2">
        <v>111.89941399999999</v>
      </c>
      <c r="CI71" s="2">
        <v>182.75</v>
      </c>
      <c r="CJ71" s="2">
        <v>127.40039</v>
      </c>
      <c r="CK71" s="2">
        <v>212.15038999999999</v>
      </c>
      <c r="CL71" s="2">
        <v>81.25</v>
      </c>
      <c r="CM71" s="2">
        <v>223.7998</v>
      </c>
      <c r="CN71" s="2">
        <v>271.7002</v>
      </c>
      <c r="CO71" s="2">
        <v>253.30078</v>
      </c>
      <c r="CP71" s="2">
        <v>59.799804999999999</v>
      </c>
      <c r="CQ71" s="2">
        <v>728.30079999999998</v>
      </c>
      <c r="CR71" s="2">
        <v>215.09961000000001</v>
      </c>
      <c r="CS71" s="2">
        <v>300.89940000000001</v>
      </c>
      <c r="CT71" s="2">
        <v>245.2998</v>
      </c>
      <c r="CU71" s="2">
        <v>165</v>
      </c>
      <c r="CV71" s="2">
        <v>186.59961000000001</v>
      </c>
      <c r="CW71" s="2">
        <v>166.89940999999999</v>
      </c>
      <c r="CX71" s="2">
        <v>440.5</v>
      </c>
      <c r="CY71" s="2">
        <v>0</v>
      </c>
      <c r="CZ71" s="2">
        <v>1118.2998</v>
      </c>
      <c r="DA71" s="2">
        <v>193.90038999999999</v>
      </c>
      <c r="DB71" s="2">
        <v>170.70116999999999</v>
      </c>
      <c r="DC71" s="2">
        <v>33.400390000000002</v>
      </c>
      <c r="DD71" s="2">
        <v>282.7998</v>
      </c>
    </row>
    <row r="72" spans="1:108" x14ac:dyDescent="0.3">
      <c r="A72" t="s">
        <v>32</v>
      </c>
      <c r="B72" s="1" t="s">
        <v>3</v>
      </c>
      <c r="C72" t="s">
        <v>6</v>
      </c>
      <c r="D72" s="2">
        <f t="shared" si="5"/>
        <v>-13575.793979999997</v>
      </c>
      <c r="K72" s="2">
        <v>0</v>
      </c>
      <c r="L72" s="2">
        <v>-61.75</v>
      </c>
      <c r="M72" s="2">
        <v>-485.05077999999997</v>
      </c>
      <c r="N72" s="2">
        <v>-140.90038999999999</v>
      </c>
      <c r="O72" s="2">
        <v>-94</v>
      </c>
      <c r="P72" s="2">
        <v>-22.850097999999999</v>
      </c>
      <c r="Q72" s="2">
        <v>-281.8999</v>
      </c>
      <c r="R72" s="2">
        <v>0</v>
      </c>
      <c r="S72" s="2">
        <v>-354.50049999999999</v>
      </c>
      <c r="T72" s="2">
        <v>-101.39941399999999</v>
      </c>
      <c r="U72" s="2">
        <v>-43</v>
      </c>
      <c r="V72" s="2">
        <v>-26.299804999999999</v>
      </c>
      <c r="W72" s="2">
        <v>-79.650390000000002</v>
      </c>
      <c r="X72" s="2">
        <v>0</v>
      </c>
      <c r="Y72" s="2">
        <v>-290.05029999999999</v>
      </c>
      <c r="Z72" s="2">
        <v>-136.25049000000001</v>
      </c>
      <c r="AA72" s="2">
        <v>-61.799804999999999</v>
      </c>
      <c r="AB72" s="2">
        <v>-107.54980500000001</v>
      </c>
      <c r="AC72" s="2">
        <v>-87.900880000000001</v>
      </c>
      <c r="AD72" s="2">
        <v>0</v>
      </c>
      <c r="AE72" s="2">
        <v>0</v>
      </c>
      <c r="AF72" s="2">
        <v>-246.59912</v>
      </c>
      <c r="AG72" s="2">
        <v>-8.3500979999999991</v>
      </c>
      <c r="AH72" s="2">
        <v>-128.5498</v>
      </c>
      <c r="AI72" s="2">
        <v>-312.64893000000001</v>
      </c>
      <c r="AJ72" s="2">
        <v>-109.34961</v>
      </c>
      <c r="AK72" s="2">
        <v>-101.75</v>
      </c>
      <c r="AL72" s="2">
        <v>-116.3999</v>
      </c>
      <c r="AM72" s="2">
        <v>-159.3501</v>
      </c>
      <c r="AN72" s="2">
        <v>-26.950195000000001</v>
      </c>
      <c r="AO72" s="2">
        <v>-124.29980500000001</v>
      </c>
      <c r="AP72" s="2">
        <v>-269.5498</v>
      </c>
      <c r="AQ72" s="2">
        <v>-251.3999</v>
      </c>
      <c r="AR72" s="2">
        <v>-93.300290000000004</v>
      </c>
      <c r="AS72" s="2">
        <v>-198.14893000000001</v>
      </c>
      <c r="AT72" s="2">
        <v>-235.95068000000001</v>
      </c>
      <c r="AU72" s="2">
        <v>-119.3999</v>
      </c>
      <c r="AV72" s="2">
        <v>-71.700194999999994</v>
      </c>
      <c r="AW72" s="2">
        <v>0</v>
      </c>
      <c r="AX72" s="2">
        <v>-131.35059000000001</v>
      </c>
      <c r="AY72" s="2">
        <v>-12.300293</v>
      </c>
      <c r="AZ72" s="2">
        <v>-178.59961000000001</v>
      </c>
      <c r="BA72" s="2">
        <v>-101.89941399999999</v>
      </c>
      <c r="BB72" s="2">
        <v>-219.59961000000001</v>
      </c>
      <c r="BC72" s="2">
        <v>-242.0498</v>
      </c>
      <c r="BD72" s="2">
        <v>-18</v>
      </c>
      <c r="BE72" s="2">
        <v>0</v>
      </c>
      <c r="BF72" s="2">
        <v>-87.849609999999998</v>
      </c>
      <c r="BG72" s="2">
        <v>-244.79883000000001</v>
      </c>
      <c r="BH72" s="2">
        <v>-174</v>
      </c>
      <c r="BI72" s="2">
        <v>-135.55078</v>
      </c>
      <c r="BJ72" s="2">
        <v>0</v>
      </c>
      <c r="BK72" s="2">
        <v>-501.15039999999999</v>
      </c>
      <c r="BL72" s="2">
        <v>-37.000489999999999</v>
      </c>
      <c r="BM72" s="2">
        <v>-205.89940999999999</v>
      </c>
      <c r="BN72" s="2">
        <v>-228.50098</v>
      </c>
      <c r="BO72" s="2">
        <v>-308.2002</v>
      </c>
      <c r="BP72" s="2">
        <v>0</v>
      </c>
      <c r="BQ72" s="2">
        <v>-60.149901999999997</v>
      </c>
      <c r="BR72" s="2">
        <v>-27.049804999999999</v>
      </c>
      <c r="BS72" s="2">
        <v>0</v>
      </c>
      <c r="BT72" s="2">
        <v>-527.6001</v>
      </c>
      <c r="BU72" s="2">
        <v>-146.6001</v>
      </c>
      <c r="BV72" s="2">
        <v>-170.14940999999999</v>
      </c>
      <c r="BW72" s="2">
        <v>-381.69873000000001</v>
      </c>
      <c r="BX72" s="2">
        <v>-274.40039999999999</v>
      </c>
      <c r="BY72" s="2">
        <v>-30.25</v>
      </c>
      <c r="BZ72" s="2">
        <v>-212.94824</v>
      </c>
      <c r="CA72" s="2">
        <v>-177.80078</v>
      </c>
      <c r="CB72" s="2">
        <v>-154.25098</v>
      </c>
      <c r="CC72" s="2">
        <v>-93.75</v>
      </c>
      <c r="CD72" s="2">
        <v>-384.74901999999997</v>
      </c>
      <c r="CE72" s="2">
        <v>0</v>
      </c>
      <c r="CF72" s="2">
        <v>0</v>
      </c>
      <c r="CG72" s="2">
        <v>-215.14843999999999</v>
      </c>
      <c r="CH72" s="2">
        <v>-132.09961000000001</v>
      </c>
      <c r="CI72" s="2">
        <v>-123.59961</v>
      </c>
      <c r="CJ72" s="2">
        <v>-33.950195000000001</v>
      </c>
      <c r="CK72" s="2">
        <v>-66.349609999999998</v>
      </c>
      <c r="CL72" s="2">
        <v>-308.05077999999997</v>
      </c>
      <c r="CM72" s="2">
        <v>0</v>
      </c>
      <c r="CN72" s="2">
        <v>-26.200195000000001</v>
      </c>
      <c r="CO72" s="2">
        <v>-18.599609999999998</v>
      </c>
      <c r="CP72" s="2">
        <v>-131.7998</v>
      </c>
      <c r="CQ72" s="2">
        <v>0</v>
      </c>
      <c r="CR72" s="2">
        <v>-67</v>
      </c>
      <c r="CS72" s="2">
        <v>-10.5</v>
      </c>
      <c r="CT72" s="2">
        <v>-378.29883000000001</v>
      </c>
      <c r="CU72" s="2">
        <v>0</v>
      </c>
      <c r="CV72" s="2">
        <v>-257.7002</v>
      </c>
      <c r="CW72" s="2">
        <v>-70.100586000000007</v>
      </c>
      <c r="CX72" s="2">
        <v>-55.099609999999998</v>
      </c>
      <c r="CY72" s="2">
        <v>-371.9502</v>
      </c>
      <c r="CZ72" s="2">
        <v>-388.7002</v>
      </c>
      <c r="DA72" s="2">
        <v>-101.84961</v>
      </c>
      <c r="DB72" s="2">
        <v>-179.0498</v>
      </c>
      <c r="DC72" s="2">
        <v>-223.0498</v>
      </c>
      <c r="DD72" s="2">
        <v>0</v>
      </c>
    </row>
    <row r="73" spans="1:108" x14ac:dyDescent="0.3">
      <c r="A73" t="s">
        <v>32</v>
      </c>
      <c r="B73" s="1" t="s">
        <v>3</v>
      </c>
      <c r="C73" t="s">
        <v>7</v>
      </c>
      <c r="D73" s="2">
        <f t="shared" si="5"/>
        <v>6878.9047409000004</v>
      </c>
      <c r="E73">
        <f>COUNT(K73:DD73)</f>
        <v>98</v>
      </c>
      <c r="F73">
        <f>COUNTIF(K73:DD73,"&gt;0")</f>
        <v>60</v>
      </c>
      <c r="K73" s="2">
        <v>301.1499</v>
      </c>
      <c r="L73" s="2">
        <v>102</v>
      </c>
      <c r="M73" s="2">
        <v>-485.05077999999997</v>
      </c>
      <c r="N73" s="2">
        <v>222.59961000000001</v>
      </c>
      <c r="O73" s="2">
        <v>143.1499</v>
      </c>
      <c r="P73" s="2">
        <v>26.399902000000001</v>
      </c>
      <c r="Q73" s="2">
        <v>-136.0498</v>
      </c>
      <c r="R73" s="2">
        <v>626.30029999999999</v>
      </c>
      <c r="S73" s="2">
        <v>-313.15087999999997</v>
      </c>
      <c r="T73" s="2">
        <v>-48.049804999999999</v>
      </c>
      <c r="U73" s="2">
        <v>432.6499</v>
      </c>
      <c r="V73" s="2">
        <v>200.8999</v>
      </c>
      <c r="W73" s="2">
        <v>249.64940999999999</v>
      </c>
      <c r="X73" s="2">
        <v>298.15039999999999</v>
      </c>
      <c r="Y73" s="2">
        <v>-159.80029999999999</v>
      </c>
      <c r="Z73" s="2">
        <v>-136.25049000000001</v>
      </c>
      <c r="AA73" s="2">
        <v>201.8999</v>
      </c>
      <c r="AB73" s="2">
        <v>-45.199219999999997</v>
      </c>
      <c r="AC73" s="2">
        <v>59.948729999999998</v>
      </c>
      <c r="AD73" s="2">
        <v>190.2998</v>
      </c>
      <c r="AE73" s="2">
        <v>209.69970000000001</v>
      </c>
      <c r="AF73" s="2">
        <v>-246.59912</v>
      </c>
      <c r="AG73" s="2">
        <v>87.199709999999996</v>
      </c>
      <c r="AH73" s="2">
        <v>26</v>
      </c>
      <c r="AI73" s="2">
        <v>-304.19873000000001</v>
      </c>
      <c r="AJ73" s="2">
        <v>-9.4995119999999993</v>
      </c>
      <c r="AK73" s="2">
        <v>130.05029999999999</v>
      </c>
      <c r="AL73" s="2">
        <v>-40.149901999999997</v>
      </c>
      <c r="AM73" s="2">
        <v>128</v>
      </c>
      <c r="AN73" s="2">
        <v>153.6001</v>
      </c>
      <c r="AO73" s="2">
        <v>-63.75</v>
      </c>
      <c r="AP73" s="2">
        <v>81.850586000000007</v>
      </c>
      <c r="AQ73" s="2">
        <v>47.5</v>
      </c>
      <c r="AR73" s="2">
        <v>36.399414</v>
      </c>
      <c r="AS73" s="2">
        <v>-172.74902</v>
      </c>
      <c r="AT73" s="2">
        <v>-172.75049000000001</v>
      </c>
      <c r="AU73" s="2">
        <v>-119.3999</v>
      </c>
      <c r="AV73" s="2">
        <v>170.74950999999999</v>
      </c>
      <c r="AW73" s="2">
        <v>334.44970000000001</v>
      </c>
      <c r="AX73" s="2">
        <v>-21.450683999999999</v>
      </c>
      <c r="AY73" s="2">
        <v>366.74950000000001</v>
      </c>
      <c r="AZ73" s="2">
        <v>-2.7998047000000001</v>
      </c>
      <c r="BA73" s="2">
        <v>6.5507812000000003</v>
      </c>
      <c r="BB73" s="2">
        <v>-219.59961000000001</v>
      </c>
      <c r="BC73" s="2">
        <v>130.65038999999999</v>
      </c>
      <c r="BD73" s="2">
        <v>44.649901999999997</v>
      </c>
      <c r="BE73" s="2">
        <v>456.0498</v>
      </c>
      <c r="BF73" s="2">
        <v>308.95116999999999</v>
      </c>
      <c r="BG73" s="2">
        <v>296.40136999999999</v>
      </c>
      <c r="BH73" s="2">
        <v>-81.150390000000002</v>
      </c>
      <c r="BI73" s="2">
        <v>44</v>
      </c>
      <c r="BJ73" s="2">
        <v>145.2002</v>
      </c>
      <c r="BK73" s="2">
        <v>-129.60059000000001</v>
      </c>
      <c r="BL73" s="2">
        <v>217.7998</v>
      </c>
      <c r="BM73" s="2">
        <v>-205.89940999999999</v>
      </c>
      <c r="BN73" s="2">
        <v>156.09863000000001</v>
      </c>
      <c r="BO73" s="2">
        <v>-142.30029999999999</v>
      </c>
      <c r="BP73" s="2">
        <v>229.99950999999999</v>
      </c>
      <c r="BQ73" s="2">
        <v>272.30029999999999</v>
      </c>
      <c r="BR73" s="2">
        <v>145.8501</v>
      </c>
      <c r="BS73" s="2">
        <v>403.75</v>
      </c>
      <c r="BT73" s="2">
        <v>-320.75049999999999</v>
      </c>
      <c r="BU73" s="2">
        <v>117.80029</v>
      </c>
      <c r="BV73" s="2">
        <v>30.400879</v>
      </c>
      <c r="BW73" s="2">
        <v>-381.69873000000001</v>
      </c>
      <c r="BX73" s="2">
        <v>-7.1503905999999997</v>
      </c>
      <c r="BY73" s="2">
        <v>264.5498</v>
      </c>
      <c r="BZ73" s="2">
        <v>-131.74805000000001</v>
      </c>
      <c r="CA73" s="2">
        <v>-58.300780000000003</v>
      </c>
      <c r="CB73" s="2">
        <v>-122.60156000000001</v>
      </c>
      <c r="CC73" s="2">
        <v>88.25</v>
      </c>
      <c r="CD73" s="2">
        <v>-263.99901999999997</v>
      </c>
      <c r="CE73" s="2">
        <v>415.54932000000002</v>
      </c>
      <c r="CF73" s="2">
        <v>109.89941399999999</v>
      </c>
      <c r="CG73" s="2">
        <v>-119.24805000000001</v>
      </c>
      <c r="CH73" s="2">
        <v>-20.200195000000001</v>
      </c>
      <c r="CI73" s="2">
        <v>59.150390000000002</v>
      </c>
      <c r="CJ73" s="2">
        <v>93.450194999999994</v>
      </c>
      <c r="CK73" s="2">
        <v>145.80078</v>
      </c>
      <c r="CL73" s="2">
        <v>-226.80078</v>
      </c>
      <c r="CM73" s="2">
        <v>223.7998</v>
      </c>
      <c r="CN73" s="2">
        <v>245.5</v>
      </c>
      <c r="CO73" s="2">
        <v>234.70116999999999</v>
      </c>
      <c r="CP73" s="2">
        <v>-72</v>
      </c>
      <c r="CQ73" s="2">
        <v>728.30079999999998</v>
      </c>
      <c r="CR73" s="2">
        <v>148.09961000000001</v>
      </c>
      <c r="CS73" s="2">
        <v>290.39940000000001</v>
      </c>
      <c r="CT73" s="2">
        <v>-132.99902</v>
      </c>
      <c r="CU73" s="2">
        <v>165</v>
      </c>
      <c r="CV73" s="2">
        <v>-71.100586000000007</v>
      </c>
      <c r="CW73" s="2">
        <v>96.798829999999995</v>
      </c>
      <c r="CX73" s="2">
        <v>385.40039999999999</v>
      </c>
      <c r="CY73" s="2">
        <v>-371.9502</v>
      </c>
      <c r="CZ73" s="2">
        <v>729.59960000000001</v>
      </c>
      <c r="DA73" s="2">
        <v>92.050780000000003</v>
      </c>
      <c r="DB73" s="2">
        <v>-8.3486329999999995</v>
      </c>
      <c r="DC73" s="2">
        <v>-189.64940999999999</v>
      </c>
      <c r="DD73" s="2">
        <v>282.7998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130227.91644000002</v>
      </c>
      <c r="I74" s="2">
        <f>SUM(D74,D77,D80,D83)</f>
        <v>248304.95963500004</v>
      </c>
      <c r="J74" s="7">
        <f>100*I76/I74</f>
        <v>20.375999043684988</v>
      </c>
      <c r="K74" s="2">
        <v>1404.7988</v>
      </c>
      <c r="L74" s="2">
        <v>1257.7002</v>
      </c>
      <c r="M74" s="2">
        <v>1207.3516</v>
      </c>
      <c r="N74" s="2">
        <v>322.55176</v>
      </c>
      <c r="O74" s="2">
        <v>920.89940000000001</v>
      </c>
      <c r="P74" s="2">
        <v>1006.09766</v>
      </c>
      <c r="Q74" s="2">
        <v>636.35059999999999</v>
      </c>
      <c r="R74" s="2">
        <v>1793.5488</v>
      </c>
      <c r="S74" s="2">
        <v>1134.4014</v>
      </c>
      <c r="T74" s="2">
        <v>795.35059999999999</v>
      </c>
      <c r="U74" s="2">
        <v>938.55175999999994</v>
      </c>
      <c r="V74" s="2">
        <v>1546.2002</v>
      </c>
      <c r="W74" s="2">
        <v>1494.1001000000001</v>
      </c>
      <c r="X74" s="2">
        <v>1885.499</v>
      </c>
      <c r="Y74" s="2">
        <v>1223.498</v>
      </c>
      <c r="Z74" s="2">
        <v>829.34960000000001</v>
      </c>
      <c r="AA74" s="2">
        <v>1713</v>
      </c>
      <c r="AB74" s="2">
        <v>781.60155999999995</v>
      </c>
      <c r="AC74" s="2">
        <v>853.45119999999997</v>
      </c>
      <c r="AD74" s="2">
        <v>644.44920000000002</v>
      </c>
      <c r="AE74" s="2">
        <v>1429.2002</v>
      </c>
      <c r="AF74" s="2">
        <v>372.90233999999998</v>
      </c>
      <c r="AG74" s="2">
        <v>195.14940999999999</v>
      </c>
      <c r="AH74" s="2">
        <v>928.45119999999997</v>
      </c>
      <c r="AI74" s="2">
        <v>600.64844000000005</v>
      </c>
      <c r="AJ74" s="2">
        <v>817.2998</v>
      </c>
      <c r="AK74" s="2">
        <v>1320.1504</v>
      </c>
      <c r="AL74" s="2">
        <v>1746.501</v>
      </c>
      <c r="AM74" s="2">
        <v>1258.6982</v>
      </c>
      <c r="AN74" s="2">
        <v>854.69920000000002</v>
      </c>
      <c r="AO74" s="2">
        <v>1465.6504</v>
      </c>
      <c r="AP74" s="2">
        <v>1445.9004</v>
      </c>
      <c r="AQ74" s="2">
        <v>2620.2997999999998</v>
      </c>
      <c r="AR74" s="2">
        <v>1558.9004</v>
      </c>
      <c r="AS74" s="2">
        <v>1031.8994</v>
      </c>
      <c r="AT74" s="2">
        <v>1606.0518</v>
      </c>
      <c r="AU74" s="2">
        <v>1176.9014</v>
      </c>
      <c r="AV74" s="2">
        <v>520.2002</v>
      </c>
      <c r="AW74" s="2">
        <v>2002.0996</v>
      </c>
      <c r="AX74" s="2">
        <v>607.89940000000001</v>
      </c>
      <c r="AY74" s="2">
        <v>1694.8496</v>
      </c>
      <c r="AZ74" s="2">
        <v>1195.25</v>
      </c>
      <c r="BA74" s="2">
        <v>859.84960000000001</v>
      </c>
      <c r="BB74" s="2">
        <v>630.85059999999999</v>
      </c>
      <c r="BC74" s="2">
        <v>1118.498</v>
      </c>
      <c r="BD74" s="2">
        <v>1239.75</v>
      </c>
      <c r="BE74" s="2">
        <v>1882.2012</v>
      </c>
      <c r="BF74" s="2">
        <v>829.55273</v>
      </c>
      <c r="BG74" s="2">
        <v>1296.1484</v>
      </c>
      <c r="BH74" s="2">
        <v>1675.8496</v>
      </c>
      <c r="BI74" s="2">
        <v>2485.5508</v>
      </c>
      <c r="BJ74" s="2">
        <v>710.65039999999999</v>
      </c>
      <c r="BK74" s="2">
        <v>1468.6973</v>
      </c>
      <c r="BL74" s="2">
        <v>1890.6504</v>
      </c>
      <c r="BM74" s="2">
        <v>1231.6484</v>
      </c>
      <c r="BN74" s="2">
        <v>2279.1484</v>
      </c>
      <c r="BO74" s="2">
        <v>1471.8534999999999</v>
      </c>
      <c r="BP74" s="2">
        <v>733.55079999999998</v>
      </c>
      <c r="BQ74" s="2">
        <v>852.25</v>
      </c>
      <c r="BR74" s="2">
        <v>1011.751</v>
      </c>
      <c r="BS74" s="2">
        <v>1013.0488</v>
      </c>
      <c r="BT74" s="2">
        <v>1996.251</v>
      </c>
      <c r="BU74" s="2">
        <v>1968.5</v>
      </c>
      <c r="BV74" s="2">
        <v>1662.4004</v>
      </c>
      <c r="BW74" s="2">
        <v>1758.1532999999999</v>
      </c>
      <c r="BX74" s="2">
        <v>659.05664000000002</v>
      </c>
      <c r="BY74" s="2">
        <v>1383.002</v>
      </c>
      <c r="BZ74" s="2">
        <v>825.55079999999998</v>
      </c>
      <c r="CA74" s="2">
        <v>2092.4512</v>
      </c>
      <c r="CB74" s="2">
        <v>1013.6484400000001</v>
      </c>
      <c r="CC74" s="2">
        <v>1954.6504</v>
      </c>
      <c r="CD74" s="2">
        <v>1172.248</v>
      </c>
      <c r="CE74" s="2">
        <v>2072.4512</v>
      </c>
      <c r="CF74" s="2">
        <v>1346.6992</v>
      </c>
      <c r="CG74" s="2">
        <v>1503.1992</v>
      </c>
      <c r="CH74" s="2">
        <v>974.70309999999995</v>
      </c>
      <c r="CI74" s="2">
        <v>819.70119999999997</v>
      </c>
      <c r="CJ74" s="2">
        <v>1087.5977</v>
      </c>
      <c r="CK74" s="2">
        <v>1267.8008</v>
      </c>
      <c r="CL74" s="2">
        <v>679.70309999999995</v>
      </c>
      <c r="CM74" s="2">
        <v>1641.3008</v>
      </c>
      <c r="CN74" s="2">
        <v>710.69920000000002</v>
      </c>
      <c r="CO74" s="2">
        <v>1710.9961000000001</v>
      </c>
      <c r="CP74" s="2">
        <v>1091.7012</v>
      </c>
      <c r="CQ74" s="2">
        <v>2057.2988</v>
      </c>
      <c r="CR74" s="2">
        <v>3392.6992</v>
      </c>
      <c r="CS74" s="2">
        <v>2046.7030999999999</v>
      </c>
      <c r="CT74" s="2">
        <v>1542.3027</v>
      </c>
      <c r="CU74" s="2">
        <v>2297.3984</v>
      </c>
      <c r="CV74" s="2">
        <v>1544.998</v>
      </c>
      <c r="CW74" s="2">
        <v>1802.502</v>
      </c>
      <c r="CX74" s="2">
        <v>1325.0977</v>
      </c>
      <c r="CY74" s="2">
        <v>1905.5996</v>
      </c>
      <c r="CZ74" s="2">
        <v>1055.4512</v>
      </c>
      <c r="DA74" s="2">
        <v>2025.5488</v>
      </c>
      <c r="DB74" s="2">
        <v>1891.7461000000001</v>
      </c>
      <c r="DC74" s="2">
        <v>1224.0038999999999</v>
      </c>
      <c r="DD74" s="2">
        <v>1204.248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-102581.96899999998</v>
      </c>
      <c r="I75" s="2">
        <f>SUM(D75,D78,D81,D84)</f>
        <v>-197710.34366399999</v>
      </c>
      <c r="K75" s="2">
        <v>-821.79880000000003</v>
      </c>
      <c r="L75" s="2">
        <v>-1222.1484</v>
      </c>
      <c r="M75" s="2">
        <v>-1004.249</v>
      </c>
      <c r="N75" s="2">
        <v>-491.5498</v>
      </c>
      <c r="O75" s="2">
        <v>-1054.4482</v>
      </c>
      <c r="P75" s="2">
        <v>-606.5</v>
      </c>
      <c r="Q75" s="2">
        <v>-460.25195000000002</v>
      </c>
      <c r="R75" s="2">
        <v>-867.94824000000006</v>
      </c>
      <c r="S75" s="2">
        <v>-1234.9492</v>
      </c>
      <c r="T75" s="2">
        <v>-635.34862999999996</v>
      </c>
      <c r="U75" s="2">
        <v>-811.69824000000006</v>
      </c>
      <c r="V75" s="2">
        <v>-865.69920000000002</v>
      </c>
      <c r="W75" s="2">
        <v>-521.45069999999998</v>
      </c>
      <c r="X75" s="2">
        <v>-880.90137000000004</v>
      </c>
      <c r="Y75" s="2">
        <v>-1240.8516</v>
      </c>
      <c r="Z75" s="2">
        <v>-1145.3984</v>
      </c>
      <c r="AA75" s="2">
        <v>-791.25289999999995</v>
      </c>
      <c r="AB75" s="2">
        <v>-1092.5498</v>
      </c>
      <c r="AC75" s="2">
        <v>-493.89843999999999</v>
      </c>
      <c r="AD75" s="2">
        <v>-742.80175999999994</v>
      </c>
      <c r="AE75" s="2">
        <v>-930.65039999999999</v>
      </c>
      <c r="AF75" s="2">
        <v>-1250.7969000000001</v>
      </c>
      <c r="AG75" s="2">
        <v>-839.40329999999994</v>
      </c>
      <c r="AH75" s="2">
        <v>-526.60059999999999</v>
      </c>
      <c r="AI75" s="2">
        <v>-1021.4502</v>
      </c>
      <c r="AJ75" s="2">
        <v>-416.10156000000001</v>
      </c>
      <c r="AK75" s="2">
        <v>-694.60059999999999</v>
      </c>
      <c r="AL75" s="2">
        <v>-352.49901999999997</v>
      </c>
      <c r="AM75" s="2">
        <v>-831.39844000000005</v>
      </c>
      <c r="AN75" s="2">
        <v>-1285.6542999999999</v>
      </c>
      <c r="AO75" s="2">
        <v>-1152.1963000000001</v>
      </c>
      <c r="AP75" s="2">
        <v>-2239.6493999999998</v>
      </c>
      <c r="AQ75" s="2">
        <v>-1207.1532999999999</v>
      </c>
      <c r="AR75" s="2">
        <v>-700.74900000000002</v>
      </c>
      <c r="AS75" s="2">
        <v>-674.25194999999997</v>
      </c>
      <c r="AT75" s="2">
        <v>-901.10155999999995</v>
      </c>
      <c r="AU75" s="2">
        <v>-832.99900000000002</v>
      </c>
      <c r="AV75" s="2">
        <v>-707.14746000000002</v>
      </c>
      <c r="AW75" s="2">
        <v>-931.65039999999999</v>
      </c>
      <c r="AX75" s="2">
        <v>-994.10059999999999</v>
      </c>
      <c r="AY75" s="2">
        <v>-1119.0977</v>
      </c>
      <c r="AZ75" s="2">
        <v>-908.69529999999997</v>
      </c>
      <c r="BA75" s="2">
        <v>-1038.8506</v>
      </c>
      <c r="BB75" s="2">
        <v>-1043.5518</v>
      </c>
      <c r="BC75" s="2">
        <v>-769.54880000000003</v>
      </c>
      <c r="BD75" s="2">
        <v>-478.0498</v>
      </c>
      <c r="BE75" s="2">
        <v>-863.10546999999997</v>
      </c>
      <c r="BF75" s="2">
        <v>-2097.8984</v>
      </c>
      <c r="BG75" s="2">
        <v>-1059.7012</v>
      </c>
      <c r="BH75" s="2">
        <v>-2844.4960000000001</v>
      </c>
      <c r="BI75" s="2">
        <v>-875.5</v>
      </c>
      <c r="BJ75" s="2">
        <v>-1517.1445000000001</v>
      </c>
      <c r="BK75" s="2">
        <v>-1027.3516</v>
      </c>
      <c r="BL75" s="2">
        <v>-2187.8476999999998</v>
      </c>
      <c r="BM75" s="2">
        <v>-1047.4492</v>
      </c>
      <c r="BN75" s="2">
        <v>-1220.9492</v>
      </c>
      <c r="BO75" s="2">
        <v>-1613.5488</v>
      </c>
      <c r="BP75" s="2">
        <v>-1598.0059000000001</v>
      </c>
      <c r="BQ75" s="2">
        <v>-1330.5996</v>
      </c>
      <c r="BR75" s="2">
        <v>-491.04883000000001</v>
      </c>
      <c r="BS75" s="2">
        <v>-2362.7489999999998</v>
      </c>
      <c r="BT75" s="2">
        <v>-1205.3018</v>
      </c>
      <c r="BU75" s="2">
        <v>-1028.7979</v>
      </c>
      <c r="BV75" s="2">
        <v>-1341.7461000000001</v>
      </c>
      <c r="BW75" s="2">
        <v>-1180.3506</v>
      </c>
      <c r="BX75" s="2">
        <v>-1732.9512</v>
      </c>
      <c r="BY75" s="2">
        <v>-756.05079999999998</v>
      </c>
      <c r="BZ75" s="2">
        <v>-749.69727</v>
      </c>
      <c r="CA75" s="2">
        <v>-911.89844000000005</v>
      </c>
      <c r="CB75" s="2">
        <v>-1176.9609</v>
      </c>
      <c r="CC75" s="2">
        <v>-1375.502</v>
      </c>
      <c r="CD75" s="2">
        <v>-1091.1034999999999</v>
      </c>
      <c r="CE75" s="2">
        <v>-473.30077999999997</v>
      </c>
      <c r="CF75" s="2">
        <v>-744.80079999999998</v>
      </c>
      <c r="CG75" s="2">
        <v>-737.60350000000005</v>
      </c>
      <c r="CH75" s="2">
        <v>-1127.0996</v>
      </c>
      <c r="CI75" s="2">
        <v>-1690.5996</v>
      </c>
      <c r="CJ75" s="2">
        <v>-973.70119999999997</v>
      </c>
      <c r="CK75" s="2">
        <v>-436.40233999999998</v>
      </c>
      <c r="CL75" s="2">
        <v>-1099.6016</v>
      </c>
      <c r="CM75" s="2">
        <v>-1172.4004</v>
      </c>
      <c r="CN75" s="2">
        <v>-807.50390000000004</v>
      </c>
      <c r="CO75" s="2">
        <v>-490.19922000000003</v>
      </c>
      <c r="CP75" s="2">
        <v>-1281.4023</v>
      </c>
      <c r="CQ75" s="2">
        <v>-463.80077999999997</v>
      </c>
      <c r="CR75" s="2">
        <v>-989.80079999999998</v>
      </c>
      <c r="CS75" s="2">
        <v>-1309.1992</v>
      </c>
      <c r="CT75" s="2">
        <v>-881.69920000000002</v>
      </c>
      <c r="CU75" s="2">
        <v>-1046.9004</v>
      </c>
      <c r="CV75" s="2">
        <v>-413.70116999999999</v>
      </c>
      <c r="CW75" s="2">
        <v>-1269.6034999999999</v>
      </c>
      <c r="CX75" s="2">
        <v>-941</v>
      </c>
      <c r="CY75" s="2">
        <v>-983.99414000000002</v>
      </c>
      <c r="CZ75" s="2">
        <v>-2638.1035000000002</v>
      </c>
      <c r="DA75" s="2">
        <v>-232.89843999999999</v>
      </c>
      <c r="DB75" s="2">
        <v>-1269.0488</v>
      </c>
      <c r="DC75" s="2">
        <v>-1724.3984</v>
      </c>
      <c r="DD75" s="2">
        <v>-1861.8065999999999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27645.947347999991</v>
      </c>
      <c r="E76">
        <f>COUNT(K76:DD76)</f>
        <v>98</v>
      </c>
      <c r="F76">
        <f>COUNTIF(K76:DD76,"&gt;0")</f>
        <v>64</v>
      </c>
      <c r="G76">
        <f>SUM(E76,E79,E82,E85)</f>
        <v>392</v>
      </c>
      <c r="H76">
        <f>SUM(F76,F79,F82,F85)</f>
        <v>238</v>
      </c>
      <c r="I76" s="8">
        <f>SUM(D76,D79,D82,D85)</f>
        <v>50594.616200650002</v>
      </c>
      <c r="J76" s="4">
        <f>100 *H76/G76</f>
        <v>60.714285714285715</v>
      </c>
      <c r="K76" s="2">
        <v>583</v>
      </c>
      <c r="L76" s="2">
        <v>35.551758</v>
      </c>
      <c r="M76" s="2">
        <v>203.10254</v>
      </c>
      <c r="N76" s="2">
        <v>-168.99805000000001</v>
      </c>
      <c r="O76" s="2">
        <v>-133.54883000000001</v>
      </c>
      <c r="P76" s="2">
        <v>399.59766000000002</v>
      </c>
      <c r="Q76" s="2">
        <v>176.09863000000001</v>
      </c>
      <c r="R76" s="2">
        <v>925.60059999999999</v>
      </c>
      <c r="S76" s="2">
        <v>-100.54785</v>
      </c>
      <c r="T76" s="2">
        <v>160.00194999999999</v>
      </c>
      <c r="U76" s="2">
        <v>126.853516</v>
      </c>
      <c r="V76" s="2">
        <v>680.50099999999998</v>
      </c>
      <c r="W76" s="2">
        <v>972.64940000000001</v>
      </c>
      <c r="X76" s="2">
        <v>1004.59766</v>
      </c>
      <c r="Y76" s="2">
        <v>-17.353515999999999</v>
      </c>
      <c r="Z76" s="2">
        <v>-316.04883000000001</v>
      </c>
      <c r="AA76" s="2">
        <v>921.74710000000005</v>
      </c>
      <c r="AB76" s="2">
        <v>-310.94824</v>
      </c>
      <c r="AC76" s="2">
        <v>359.55273</v>
      </c>
      <c r="AD76" s="2">
        <v>-98.352540000000005</v>
      </c>
      <c r="AE76" s="2">
        <v>498.5498</v>
      </c>
      <c r="AF76" s="2">
        <v>-877.89453000000003</v>
      </c>
      <c r="AG76" s="2">
        <v>-644.25390000000004</v>
      </c>
      <c r="AH76" s="2">
        <v>401.85059999999999</v>
      </c>
      <c r="AI76" s="2">
        <v>-420.80176</v>
      </c>
      <c r="AJ76" s="2">
        <v>401.19824</v>
      </c>
      <c r="AK76" s="2">
        <v>625.5498</v>
      </c>
      <c r="AL76" s="2">
        <v>1394.002</v>
      </c>
      <c r="AM76" s="2">
        <v>427.2998</v>
      </c>
      <c r="AN76" s="2">
        <v>-430.95508000000001</v>
      </c>
      <c r="AO76" s="2">
        <v>313.45409999999998</v>
      </c>
      <c r="AP76" s="2">
        <v>-793.74900000000002</v>
      </c>
      <c r="AQ76" s="2">
        <v>1413.1465000000001</v>
      </c>
      <c r="AR76" s="2">
        <v>858.15137000000004</v>
      </c>
      <c r="AS76" s="2">
        <v>357.64746000000002</v>
      </c>
      <c r="AT76" s="2">
        <v>704.9502</v>
      </c>
      <c r="AU76" s="2">
        <v>343.90233999999998</v>
      </c>
      <c r="AV76" s="2">
        <v>-186.94727</v>
      </c>
      <c r="AW76" s="2">
        <v>1070.4492</v>
      </c>
      <c r="AX76" s="2">
        <v>-386.20116999999999</v>
      </c>
      <c r="AY76" s="2">
        <v>575.75194999999997</v>
      </c>
      <c r="AZ76" s="2">
        <v>286.55470000000003</v>
      </c>
      <c r="BA76" s="2">
        <v>-179.00098</v>
      </c>
      <c r="BB76" s="2">
        <v>-412.70116999999999</v>
      </c>
      <c r="BC76" s="2">
        <v>348.94922000000003</v>
      </c>
      <c r="BD76" s="2">
        <v>761.7002</v>
      </c>
      <c r="BE76" s="2">
        <v>1019.0957</v>
      </c>
      <c r="BF76" s="2">
        <v>-1268.3457000000001</v>
      </c>
      <c r="BG76" s="2">
        <v>236.44727</v>
      </c>
      <c r="BH76" s="2">
        <v>-1168.6465000000001</v>
      </c>
      <c r="BI76" s="2">
        <v>1610.0508</v>
      </c>
      <c r="BJ76" s="2">
        <v>-806.49414000000002</v>
      </c>
      <c r="BK76" s="2">
        <v>441.34570000000002</v>
      </c>
      <c r="BL76" s="2">
        <v>-297.19727</v>
      </c>
      <c r="BM76" s="2">
        <v>184.19922</v>
      </c>
      <c r="BN76" s="2">
        <v>1058.1992</v>
      </c>
      <c r="BO76" s="2">
        <v>-141.69531000000001</v>
      </c>
      <c r="BP76" s="2">
        <v>-864.45510000000002</v>
      </c>
      <c r="BQ76" s="2">
        <v>-478.34960000000001</v>
      </c>
      <c r="BR76" s="2">
        <v>520.70214999999996</v>
      </c>
      <c r="BS76" s="2">
        <v>-1349.7002</v>
      </c>
      <c r="BT76" s="2">
        <v>790.94920000000002</v>
      </c>
      <c r="BU76" s="2">
        <v>939.70214999999996</v>
      </c>
      <c r="BV76" s="2">
        <v>320.65429999999998</v>
      </c>
      <c r="BW76" s="2">
        <v>577.80273</v>
      </c>
      <c r="BX76" s="2">
        <v>-1073.8945000000001</v>
      </c>
      <c r="BY76" s="2">
        <v>626.95119999999997</v>
      </c>
      <c r="BZ76" s="2">
        <v>75.853515999999999</v>
      </c>
      <c r="CA76" s="2">
        <v>1180.5527</v>
      </c>
      <c r="CB76" s="2">
        <v>-163.3125</v>
      </c>
      <c r="CC76" s="2">
        <v>579.14844000000005</v>
      </c>
      <c r="CD76" s="2">
        <v>81.144530000000003</v>
      </c>
      <c r="CE76" s="2">
        <v>1599.1504</v>
      </c>
      <c r="CF76" s="2">
        <v>601.89844000000005</v>
      </c>
      <c r="CG76" s="2">
        <v>765.59569999999997</v>
      </c>
      <c r="CH76" s="2">
        <v>-152.39648</v>
      </c>
      <c r="CI76" s="2">
        <v>-870.89844000000005</v>
      </c>
      <c r="CJ76" s="2">
        <v>113.896484</v>
      </c>
      <c r="CK76" s="2">
        <v>831.39844000000005</v>
      </c>
      <c r="CL76" s="2">
        <v>-419.89843999999999</v>
      </c>
      <c r="CM76" s="2">
        <v>468.90039999999999</v>
      </c>
      <c r="CN76" s="2">
        <v>-96.804689999999994</v>
      </c>
      <c r="CO76" s="2">
        <v>1220.7969000000001</v>
      </c>
      <c r="CP76" s="2">
        <v>-189.70116999999999</v>
      </c>
      <c r="CQ76" s="2">
        <v>1593.498</v>
      </c>
      <c r="CR76" s="2">
        <v>2402.8984</v>
      </c>
      <c r="CS76" s="2">
        <v>737.50390000000004</v>
      </c>
      <c r="CT76" s="2">
        <v>660.60350000000005</v>
      </c>
      <c r="CU76" s="2">
        <v>1250.498</v>
      </c>
      <c r="CV76" s="2">
        <v>1131.2969000000001</v>
      </c>
      <c r="CW76" s="2">
        <v>532.89844000000005</v>
      </c>
      <c r="CX76" s="2">
        <v>384.09766000000002</v>
      </c>
      <c r="CY76" s="2">
        <v>921.60546999999997</v>
      </c>
      <c r="CZ76" s="2">
        <v>-1582.6523</v>
      </c>
      <c r="DA76" s="2">
        <v>1792.6504</v>
      </c>
      <c r="DB76" s="2">
        <v>622.69727</v>
      </c>
      <c r="DC76" s="2">
        <v>-500.39452999999997</v>
      </c>
      <c r="DD76" s="2">
        <v>-657.55859999999996</v>
      </c>
    </row>
    <row r="77" spans="1:108" x14ac:dyDescent="0.3">
      <c r="A77" t="s">
        <v>33</v>
      </c>
      <c r="B77" s="1" t="s">
        <v>1</v>
      </c>
      <c r="C77" t="s">
        <v>5</v>
      </c>
      <c r="D77" s="2">
        <f t="shared" si="5"/>
        <v>52738.647308000021</v>
      </c>
      <c r="K77" s="2">
        <v>430.34960000000001</v>
      </c>
      <c r="L77" s="2">
        <v>818.5498</v>
      </c>
      <c r="M77" s="2">
        <v>0</v>
      </c>
      <c r="N77" s="2">
        <v>621.2002</v>
      </c>
      <c r="O77" s="2">
        <v>962.7002</v>
      </c>
      <c r="P77" s="2">
        <v>68.549805000000006</v>
      </c>
      <c r="Q77" s="2">
        <v>418.75</v>
      </c>
      <c r="R77" s="2">
        <v>1393.5</v>
      </c>
      <c r="S77" s="2">
        <v>20</v>
      </c>
      <c r="T77" s="2">
        <v>318.89940000000001</v>
      </c>
      <c r="U77" s="2">
        <v>764.2998</v>
      </c>
      <c r="V77" s="2">
        <v>554.4502</v>
      </c>
      <c r="W77" s="2">
        <v>1189.8496</v>
      </c>
      <c r="X77" s="2">
        <v>805.64940000000001</v>
      </c>
      <c r="Y77" s="2">
        <v>0</v>
      </c>
      <c r="Z77" s="2">
        <v>0</v>
      </c>
      <c r="AA77" s="2">
        <v>782</v>
      </c>
      <c r="AB77" s="2">
        <v>352.25</v>
      </c>
      <c r="AC77" s="2">
        <v>384.64940000000001</v>
      </c>
      <c r="AD77" s="2">
        <v>0</v>
      </c>
      <c r="AE77" s="2">
        <v>203.34961000000001</v>
      </c>
      <c r="AF77" s="2">
        <v>1229.5498</v>
      </c>
      <c r="AG77" s="2">
        <v>28.75</v>
      </c>
      <c r="AH77" s="2">
        <v>616.55079999999998</v>
      </c>
      <c r="AI77" s="2">
        <v>0</v>
      </c>
      <c r="AJ77" s="2">
        <v>187.34961000000001</v>
      </c>
      <c r="AK77" s="2">
        <v>1005.499</v>
      </c>
      <c r="AL77" s="2">
        <v>0</v>
      </c>
      <c r="AM77" s="2">
        <v>1072.5996</v>
      </c>
      <c r="AN77" s="2">
        <v>849.89940000000001</v>
      </c>
      <c r="AO77" s="2">
        <v>0</v>
      </c>
      <c r="AP77" s="2">
        <v>1119.0996</v>
      </c>
      <c r="AQ77" s="2">
        <v>515.5498</v>
      </c>
      <c r="AR77" s="2">
        <v>255.90038999999999</v>
      </c>
      <c r="AS77" s="2">
        <v>0</v>
      </c>
      <c r="AT77" s="2">
        <v>669.7998</v>
      </c>
      <c r="AU77" s="2">
        <v>0</v>
      </c>
      <c r="AV77" s="2">
        <v>745.59960000000001</v>
      </c>
      <c r="AW77" s="2">
        <v>1385.6504</v>
      </c>
      <c r="AX77" s="2">
        <v>642.70119999999997</v>
      </c>
      <c r="AY77" s="2">
        <v>0</v>
      </c>
      <c r="AZ77" s="2">
        <v>0</v>
      </c>
      <c r="BA77" s="2">
        <v>30.050781000000001</v>
      </c>
      <c r="BB77" s="2">
        <v>0</v>
      </c>
      <c r="BC77" s="2">
        <v>956.7998</v>
      </c>
      <c r="BD77" s="2">
        <v>191</v>
      </c>
      <c r="BE77" s="2">
        <v>2009.001</v>
      </c>
      <c r="BF77" s="2">
        <v>474.05077999999997</v>
      </c>
      <c r="BG77" s="2">
        <v>743.79880000000003</v>
      </c>
      <c r="BH77" s="2">
        <v>165.39843999999999</v>
      </c>
      <c r="BI77" s="2">
        <v>403.59960000000001</v>
      </c>
      <c r="BJ77" s="2">
        <v>259.59960000000001</v>
      </c>
      <c r="BK77" s="2">
        <v>213.54883000000001</v>
      </c>
      <c r="BL77" s="2">
        <v>789.64844000000005</v>
      </c>
      <c r="BM77" s="2">
        <v>224.09961000000001</v>
      </c>
      <c r="BN77" s="2">
        <v>125.20117</v>
      </c>
      <c r="BO77" s="2">
        <v>1741.75</v>
      </c>
      <c r="BP77" s="2">
        <v>0</v>
      </c>
      <c r="BQ77" s="2">
        <v>234</v>
      </c>
      <c r="BR77" s="2">
        <v>610.09960000000001</v>
      </c>
      <c r="BS77" s="2">
        <v>1076.25</v>
      </c>
      <c r="BT77" s="2">
        <v>1312.6504</v>
      </c>
      <c r="BU77" s="2">
        <v>1242.8008</v>
      </c>
      <c r="BV77" s="2">
        <v>0</v>
      </c>
      <c r="BW77" s="2">
        <v>744.5498</v>
      </c>
      <c r="BX77" s="2">
        <v>465</v>
      </c>
      <c r="BY77" s="2">
        <v>979.70119999999997</v>
      </c>
      <c r="BZ77" s="2">
        <v>256.40039999999999</v>
      </c>
      <c r="CA77" s="2">
        <v>716.19920000000002</v>
      </c>
      <c r="CB77" s="2">
        <v>237.90038999999999</v>
      </c>
      <c r="CC77" s="2">
        <v>684.69920000000002</v>
      </c>
      <c r="CD77" s="2">
        <v>0</v>
      </c>
      <c r="CE77" s="2">
        <v>1196.5996</v>
      </c>
      <c r="CF77" s="2">
        <v>369.40039999999999</v>
      </c>
      <c r="CG77" s="2">
        <v>0</v>
      </c>
      <c r="CH77" s="2">
        <v>36.101562000000001</v>
      </c>
      <c r="CI77" s="2">
        <v>814.29880000000003</v>
      </c>
      <c r="CJ77" s="2">
        <v>241</v>
      </c>
      <c r="CK77" s="2">
        <v>190.20116999999999</v>
      </c>
      <c r="CL77" s="2">
        <v>1370.2012</v>
      </c>
      <c r="CM77" s="2">
        <v>494.40039999999999</v>
      </c>
      <c r="CN77" s="2">
        <v>116.90039</v>
      </c>
      <c r="CO77" s="2">
        <v>0</v>
      </c>
      <c r="CP77" s="2">
        <v>125.20117</v>
      </c>
      <c r="CQ77" s="2">
        <v>0</v>
      </c>
      <c r="CR77" s="2">
        <v>2906.7988</v>
      </c>
      <c r="CS77" s="2">
        <v>498.60156000000001</v>
      </c>
      <c r="CT77" s="2">
        <v>184</v>
      </c>
      <c r="CU77" s="2">
        <v>1171.2988</v>
      </c>
      <c r="CV77" s="2">
        <v>240.79883000000001</v>
      </c>
      <c r="CW77" s="2">
        <v>245.90038999999999</v>
      </c>
      <c r="CX77" s="2">
        <v>822.30079999999998</v>
      </c>
      <c r="CY77" s="2">
        <v>0</v>
      </c>
      <c r="CZ77" s="2">
        <v>2844.6992</v>
      </c>
      <c r="DA77" s="2">
        <v>798.34960000000001</v>
      </c>
      <c r="DB77" s="2">
        <v>554.00194999999997</v>
      </c>
      <c r="DC77" s="2">
        <v>53.25</v>
      </c>
      <c r="DD77" s="2">
        <v>163.04883000000001</v>
      </c>
    </row>
    <row r="78" spans="1:108" x14ac:dyDescent="0.3">
      <c r="A78" t="s">
        <v>33</v>
      </c>
      <c r="B78" s="1" t="s">
        <v>1</v>
      </c>
      <c r="C78" t="s">
        <v>6</v>
      </c>
      <c r="D78" s="2">
        <f t="shared" si="5"/>
        <v>-45917.431612</v>
      </c>
      <c r="K78" s="2">
        <v>-66.25</v>
      </c>
      <c r="L78" s="2">
        <v>0</v>
      </c>
      <c r="M78" s="2">
        <v>-1157.5479</v>
      </c>
      <c r="N78" s="2">
        <v>-168.40136999999999</v>
      </c>
      <c r="O78" s="2">
        <v>0</v>
      </c>
      <c r="P78" s="2">
        <v>-418.79883000000001</v>
      </c>
      <c r="Q78" s="2">
        <v>-547.2998</v>
      </c>
      <c r="R78" s="2">
        <v>0</v>
      </c>
      <c r="S78" s="2">
        <v>-1314.4004</v>
      </c>
      <c r="T78" s="2">
        <v>-355.0498</v>
      </c>
      <c r="U78" s="2">
        <v>-334.69922000000003</v>
      </c>
      <c r="V78" s="2">
        <v>-273.69922000000003</v>
      </c>
      <c r="W78" s="2">
        <v>-62.100586</v>
      </c>
      <c r="X78" s="2">
        <v>0</v>
      </c>
      <c r="Y78" s="2">
        <v>-1013.4004</v>
      </c>
      <c r="Z78" s="2">
        <v>-385.90039999999999</v>
      </c>
      <c r="AA78" s="2">
        <v>-341.19824</v>
      </c>
      <c r="AB78" s="2">
        <v>-512.25</v>
      </c>
      <c r="AC78" s="2">
        <v>-138.10059000000001</v>
      </c>
      <c r="AD78" s="2">
        <v>-442.29784999999998</v>
      </c>
      <c r="AE78" s="2">
        <v>-64.450194999999994</v>
      </c>
      <c r="AF78" s="2">
        <v>-521.4502</v>
      </c>
      <c r="AG78" s="2">
        <v>-630.15039999999999</v>
      </c>
      <c r="AH78" s="2">
        <v>-74.649413999999993</v>
      </c>
      <c r="AI78" s="2">
        <v>-768.89940000000001</v>
      </c>
      <c r="AJ78" s="2">
        <v>-206.5</v>
      </c>
      <c r="AK78" s="2">
        <v>-689.9502</v>
      </c>
      <c r="AL78" s="2">
        <v>-209.40038999999999</v>
      </c>
      <c r="AM78" s="2">
        <v>-269.80077999999997</v>
      </c>
      <c r="AN78" s="2">
        <v>-24.900390000000002</v>
      </c>
      <c r="AO78" s="2">
        <v>-1034.1514</v>
      </c>
      <c r="AP78" s="2">
        <v>0</v>
      </c>
      <c r="AQ78" s="2">
        <v>-221.90038999999999</v>
      </c>
      <c r="AR78" s="2">
        <v>-166.69922</v>
      </c>
      <c r="AS78" s="2">
        <v>-701.24900000000002</v>
      </c>
      <c r="AT78" s="2">
        <v>-136</v>
      </c>
      <c r="AU78" s="2">
        <v>-743.90233999999998</v>
      </c>
      <c r="AV78" s="2">
        <v>-146.85059000000001</v>
      </c>
      <c r="AW78" s="2">
        <v>0</v>
      </c>
      <c r="AX78" s="2">
        <v>-444.7002</v>
      </c>
      <c r="AY78" s="2">
        <v>-229.55078</v>
      </c>
      <c r="AZ78" s="2">
        <v>-1545.8516</v>
      </c>
      <c r="BA78" s="2">
        <v>-1089.749</v>
      </c>
      <c r="BB78" s="2">
        <v>-576.14844000000005</v>
      </c>
      <c r="BC78" s="2">
        <v>-582.79880000000003</v>
      </c>
      <c r="BD78" s="2">
        <v>-1041.5986</v>
      </c>
      <c r="BE78" s="2">
        <v>0</v>
      </c>
      <c r="BF78" s="2">
        <v>-891.15233999999998</v>
      </c>
      <c r="BG78" s="2">
        <v>-1186.3984</v>
      </c>
      <c r="BH78" s="2">
        <v>-336.19922000000003</v>
      </c>
      <c r="BI78" s="2">
        <v>-25.699218999999999</v>
      </c>
      <c r="BJ78" s="2">
        <v>-1057.6484</v>
      </c>
      <c r="BK78" s="2">
        <v>-2113.2031000000002</v>
      </c>
      <c r="BL78" s="2">
        <v>-244.5</v>
      </c>
      <c r="BM78" s="2">
        <v>-522.60155999999995</v>
      </c>
      <c r="BN78" s="2">
        <v>-22.298828</v>
      </c>
      <c r="BO78" s="2">
        <v>-680.64844000000005</v>
      </c>
      <c r="BP78" s="2">
        <v>-220.29883000000001</v>
      </c>
      <c r="BQ78" s="2">
        <v>-319.69922000000003</v>
      </c>
      <c r="BR78" s="2">
        <v>-415.25</v>
      </c>
      <c r="BS78" s="2">
        <v>-550.2998</v>
      </c>
      <c r="BT78" s="2">
        <v>0</v>
      </c>
      <c r="BU78" s="2">
        <v>0</v>
      </c>
      <c r="BV78" s="2">
        <v>-608.44920000000002</v>
      </c>
      <c r="BW78" s="2">
        <v>-856.99805000000003</v>
      </c>
      <c r="BX78" s="2">
        <v>-838.44920000000002</v>
      </c>
      <c r="BY78" s="2">
        <v>-115.09961</v>
      </c>
      <c r="BZ78" s="2">
        <v>-442.59766000000002</v>
      </c>
      <c r="CA78" s="2">
        <v>-604.59960000000001</v>
      </c>
      <c r="CB78" s="2">
        <v>-424.90039999999999</v>
      </c>
      <c r="CC78" s="2">
        <v>-211.05078</v>
      </c>
      <c r="CD78" s="2">
        <v>-342.25195000000002</v>
      </c>
      <c r="CE78" s="2">
        <v>-498.5</v>
      </c>
      <c r="CF78" s="2">
        <v>-50.201169999999998</v>
      </c>
      <c r="CG78" s="2">
        <v>-607.89844000000005</v>
      </c>
      <c r="CH78" s="2">
        <v>-60</v>
      </c>
      <c r="CI78" s="2">
        <v>-660.90039999999999</v>
      </c>
      <c r="CJ78" s="2">
        <v>-111</v>
      </c>
      <c r="CK78" s="2">
        <v>0</v>
      </c>
      <c r="CL78" s="2">
        <v>-809.09960000000001</v>
      </c>
      <c r="CM78" s="2">
        <v>-238.20116999999999</v>
      </c>
      <c r="CN78" s="2">
        <v>-1364.3008</v>
      </c>
      <c r="CO78" s="2">
        <v>-482.49804999999998</v>
      </c>
      <c r="CP78" s="2">
        <v>-238.59765999999999</v>
      </c>
      <c r="CQ78" s="2">
        <v>-144.5</v>
      </c>
      <c r="CR78" s="2">
        <v>-304.30077999999997</v>
      </c>
      <c r="CS78" s="2">
        <v>-230.79687999999999</v>
      </c>
      <c r="CT78" s="2">
        <v>-1306.1992</v>
      </c>
      <c r="CU78" s="2">
        <v>-141.20116999999999</v>
      </c>
      <c r="CV78" s="2">
        <v>-377.59766000000002</v>
      </c>
      <c r="CW78" s="2">
        <v>-465.99804999999998</v>
      </c>
      <c r="CX78" s="2">
        <v>-765.39844000000005</v>
      </c>
      <c r="CY78" s="2">
        <v>0</v>
      </c>
      <c r="CZ78" s="2">
        <v>-1190.9512</v>
      </c>
      <c r="DA78" s="2">
        <v>0</v>
      </c>
      <c r="DB78" s="2">
        <v>-1328.7012</v>
      </c>
      <c r="DC78" s="2">
        <v>-747.75</v>
      </c>
      <c r="DD78" s="2">
        <v>-1109.8496</v>
      </c>
    </row>
    <row r="79" spans="1:108" x14ac:dyDescent="0.3">
      <c r="A79" t="s">
        <v>33</v>
      </c>
      <c r="B79" s="1" t="s">
        <v>1</v>
      </c>
      <c r="C79" t="s">
        <v>7</v>
      </c>
      <c r="D79" s="2">
        <f t="shared" si="5"/>
        <v>6821.2157420000049</v>
      </c>
      <c r="E79">
        <f>COUNT(K79:DD79)</f>
        <v>98</v>
      </c>
      <c r="F79">
        <f>COUNTIF(K79:DD79,"&gt;0")</f>
        <v>50</v>
      </c>
      <c r="K79" s="2">
        <v>364.09960000000001</v>
      </c>
      <c r="L79" s="2">
        <v>818.5498</v>
      </c>
      <c r="M79" s="2">
        <v>-1157.5479</v>
      </c>
      <c r="N79" s="2">
        <v>452.79883000000001</v>
      </c>
      <c r="O79" s="2">
        <v>962.7002</v>
      </c>
      <c r="P79" s="2">
        <v>-350.24901999999997</v>
      </c>
      <c r="Q79" s="2">
        <v>-128.5498</v>
      </c>
      <c r="R79" s="2">
        <v>1393.5</v>
      </c>
      <c r="S79" s="2">
        <v>-1294.4004</v>
      </c>
      <c r="T79" s="2">
        <v>-36.150390000000002</v>
      </c>
      <c r="U79" s="2">
        <v>429.60059999999999</v>
      </c>
      <c r="V79" s="2">
        <v>280.75098000000003</v>
      </c>
      <c r="W79" s="2">
        <v>1127.749</v>
      </c>
      <c r="X79" s="2">
        <v>805.64940000000001</v>
      </c>
      <c r="Y79" s="2">
        <v>-1013.4004</v>
      </c>
      <c r="Z79" s="2">
        <v>-385.90039999999999</v>
      </c>
      <c r="AA79" s="2">
        <v>440.80176</v>
      </c>
      <c r="AB79" s="2">
        <v>-160</v>
      </c>
      <c r="AC79" s="2">
        <v>246.54883000000001</v>
      </c>
      <c r="AD79" s="2">
        <v>-442.29784999999998</v>
      </c>
      <c r="AE79" s="2">
        <v>138.89940999999999</v>
      </c>
      <c r="AF79" s="2">
        <v>708.09960000000001</v>
      </c>
      <c r="AG79" s="2">
        <v>-601.40039999999999</v>
      </c>
      <c r="AH79" s="2">
        <v>541.90137000000004</v>
      </c>
      <c r="AI79" s="2">
        <v>-768.89940000000001</v>
      </c>
      <c r="AJ79" s="2">
        <v>-19.150390000000002</v>
      </c>
      <c r="AK79" s="2">
        <v>315.54883000000001</v>
      </c>
      <c r="AL79" s="2">
        <v>-209.40038999999999</v>
      </c>
      <c r="AM79" s="2">
        <v>802.79880000000003</v>
      </c>
      <c r="AN79" s="2">
        <v>824.99900000000002</v>
      </c>
      <c r="AO79" s="2">
        <v>-1034.1514</v>
      </c>
      <c r="AP79" s="2">
        <v>1119.0996</v>
      </c>
      <c r="AQ79" s="2">
        <v>293.64940000000001</v>
      </c>
      <c r="AR79" s="2">
        <v>89.201170000000005</v>
      </c>
      <c r="AS79" s="2">
        <v>-701.24900000000002</v>
      </c>
      <c r="AT79" s="2">
        <v>533.7998</v>
      </c>
      <c r="AU79" s="2">
        <v>-743.90233999999998</v>
      </c>
      <c r="AV79" s="2">
        <v>598.74900000000002</v>
      </c>
      <c r="AW79" s="2">
        <v>1385.6504</v>
      </c>
      <c r="AX79" s="2">
        <v>198.00098</v>
      </c>
      <c r="AY79" s="2">
        <v>-229.55078</v>
      </c>
      <c r="AZ79" s="2">
        <v>-1545.8516</v>
      </c>
      <c r="BA79" s="2">
        <v>-1059.6982</v>
      </c>
      <c r="BB79" s="2">
        <v>-576.14844000000005</v>
      </c>
      <c r="BC79" s="2">
        <v>374.00098000000003</v>
      </c>
      <c r="BD79" s="2">
        <v>-850.59862999999996</v>
      </c>
      <c r="BE79" s="2">
        <v>2009.001</v>
      </c>
      <c r="BF79" s="2">
        <v>-417.10156000000001</v>
      </c>
      <c r="BG79" s="2">
        <v>-442.59960000000001</v>
      </c>
      <c r="BH79" s="2">
        <v>-170.80078</v>
      </c>
      <c r="BI79" s="2">
        <v>377.90039999999999</v>
      </c>
      <c r="BJ79" s="2">
        <v>-798.04880000000003</v>
      </c>
      <c r="BK79" s="2">
        <v>-1899.6542999999999</v>
      </c>
      <c r="BL79" s="2">
        <v>545.14844000000005</v>
      </c>
      <c r="BM79" s="2">
        <v>-298.50195000000002</v>
      </c>
      <c r="BN79" s="2">
        <v>102.90234</v>
      </c>
      <c r="BO79" s="2">
        <v>1061.1016</v>
      </c>
      <c r="BP79" s="2">
        <v>-220.29883000000001</v>
      </c>
      <c r="BQ79" s="2">
        <v>-85.699219999999997</v>
      </c>
      <c r="BR79" s="2">
        <v>194.84961000000001</v>
      </c>
      <c r="BS79" s="2">
        <v>525.9502</v>
      </c>
      <c r="BT79" s="2">
        <v>1312.6504</v>
      </c>
      <c r="BU79" s="2">
        <v>1242.8008</v>
      </c>
      <c r="BV79" s="2">
        <v>-608.44920000000002</v>
      </c>
      <c r="BW79" s="2">
        <v>-112.44824</v>
      </c>
      <c r="BX79" s="2">
        <v>-373.44922000000003</v>
      </c>
      <c r="BY79" s="2">
        <v>864.60155999999995</v>
      </c>
      <c r="BZ79" s="2">
        <v>-186.19727</v>
      </c>
      <c r="CA79" s="2">
        <v>111.59961</v>
      </c>
      <c r="CB79" s="2">
        <v>-187</v>
      </c>
      <c r="CC79" s="2">
        <v>473.64843999999999</v>
      </c>
      <c r="CD79" s="2">
        <v>-342.25195000000002</v>
      </c>
      <c r="CE79" s="2">
        <v>698.09960000000001</v>
      </c>
      <c r="CF79" s="2">
        <v>319.19922000000003</v>
      </c>
      <c r="CG79" s="2">
        <v>-607.89844000000005</v>
      </c>
      <c r="CH79" s="2">
        <v>-23.898437999999999</v>
      </c>
      <c r="CI79" s="2">
        <v>153.39843999999999</v>
      </c>
      <c r="CJ79" s="2">
        <v>130</v>
      </c>
      <c r="CK79" s="2">
        <v>190.20116999999999</v>
      </c>
      <c r="CL79" s="2">
        <v>561.10155999999995</v>
      </c>
      <c r="CM79" s="2">
        <v>256.19922000000003</v>
      </c>
      <c r="CN79" s="2">
        <v>-1247.4004</v>
      </c>
      <c r="CO79" s="2">
        <v>-482.49804999999998</v>
      </c>
      <c r="CP79" s="2">
        <v>-113.396484</v>
      </c>
      <c r="CQ79" s="2">
        <v>-144.5</v>
      </c>
      <c r="CR79" s="2">
        <v>2602.498</v>
      </c>
      <c r="CS79" s="2">
        <v>267.80470000000003</v>
      </c>
      <c r="CT79" s="2">
        <v>-1122.1992</v>
      </c>
      <c r="CU79" s="2">
        <v>1030.0977</v>
      </c>
      <c r="CV79" s="2">
        <v>-136.79883000000001</v>
      </c>
      <c r="CW79" s="2">
        <v>-220.09765999999999</v>
      </c>
      <c r="CX79" s="2">
        <v>56.902343999999999</v>
      </c>
      <c r="CY79" s="2">
        <v>0</v>
      </c>
      <c r="CZ79" s="2">
        <v>1653.748</v>
      </c>
      <c r="DA79" s="2">
        <v>798.34960000000001</v>
      </c>
      <c r="DB79" s="2">
        <v>-774.69920000000002</v>
      </c>
      <c r="DC79" s="2">
        <v>-694.5</v>
      </c>
      <c r="DD79" s="2">
        <v>-946.80079999999998</v>
      </c>
    </row>
    <row r="80" spans="1:108" x14ac:dyDescent="0.3">
      <c r="A80" t="s">
        <v>33</v>
      </c>
      <c r="B80" s="1" t="s">
        <v>2</v>
      </c>
      <c r="C80" t="s">
        <v>5</v>
      </c>
      <c r="D80" s="2">
        <f t="shared" si="5"/>
        <v>45836.447669999994</v>
      </c>
      <c r="K80" s="2">
        <v>557.8999</v>
      </c>
      <c r="L80" s="2">
        <v>617.6499</v>
      </c>
      <c r="M80" s="2">
        <v>663.34960000000001</v>
      </c>
      <c r="N80" s="2">
        <v>274.84960000000001</v>
      </c>
      <c r="O80" s="2">
        <v>407.2002</v>
      </c>
      <c r="P80" s="2">
        <v>269.8501</v>
      </c>
      <c r="Q80" s="2">
        <v>301.8999</v>
      </c>
      <c r="R80" s="2">
        <v>561.5</v>
      </c>
      <c r="S80" s="2">
        <v>473.5498</v>
      </c>
      <c r="T80" s="2">
        <v>290.19970000000001</v>
      </c>
      <c r="U80" s="2">
        <v>409.8999</v>
      </c>
      <c r="V80" s="2">
        <v>805.05129999999997</v>
      </c>
      <c r="W80" s="2">
        <v>458.94970000000001</v>
      </c>
      <c r="X80" s="2">
        <v>469.6499</v>
      </c>
      <c r="Y80" s="2">
        <v>347.0498</v>
      </c>
      <c r="Z80" s="2">
        <v>300.0498</v>
      </c>
      <c r="AA80" s="2">
        <v>556.14940000000001</v>
      </c>
      <c r="AB80" s="2">
        <v>320.69922000000003</v>
      </c>
      <c r="AC80" s="2">
        <v>210.2998</v>
      </c>
      <c r="AD80" s="2">
        <v>292.34960000000001</v>
      </c>
      <c r="AE80" s="2">
        <v>399.95067999999998</v>
      </c>
      <c r="AF80" s="2">
        <v>132.99950999999999</v>
      </c>
      <c r="AG80" s="2">
        <v>217.30078</v>
      </c>
      <c r="AH80" s="2">
        <v>294.8999</v>
      </c>
      <c r="AI80" s="2">
        <v>138.55029999999999</v>
      </c>
      <c r="AJ80" s="2">
        <v>314.25</v>
      </c>
      <c r="AK80" s="2">
        <v>389.10059999999999</v>
      </c>
      <c r="AL80" s="2">
        <v>505.95067999999998</v>
      </c>
      <c r="AM80" s="2">
        <v>454.8999</v>
      </c>
      <c r="AN80" s="2">
        <v>111.5</v>
      </c>
      <c r="AO80" s="2">
        <v>383.84960000000001</v>
      </c>
      <c r="AP80" s="2">
        <v>792.30029999999999</v>
      </c>
      <c r="AQ80" s="2">
        <v>596.84960000000001</v>
      </c>
      <c r="AR80" s="2">
        <v>443.89940000000001</v>
      </c>
      <c r="AS80" s="2">
        <v>415.09912000000003</v>
      </c>
      <c r="AT80" s="2">
        <v>355.19970000000001</v>
      </c>
      <c r="AU80" s="2">
        <v>320.75</v>
      </c>
      <c r="AV80" s="2">
        <v>235.75</v>
      </c>
      <c r="AW80" s="2">
        <v>435.94970000000001</v>
      </c>
      <c r="AX80" s="2">
        <v>244.6001</v>
      </c>
      <c r="AY80" s="2">
        <v>555.75</v>
      </c>
      <c r="AZ80" s="2">
        <v>507.20067999999998</v>
      </c>
      <c r="BA80" s="2">
        <v>483.99950000000001</v>
      </c>
      <c r="BB80" s="2">
        <v>398.79932000000002</v>
      </c>
      <c r="BC80" s="2">
        <v>466.49950000000001</v>
      </c>
      <c r="BD80" s="2">
        <v>187.4502</v>
      </c>
      <c r="BE80" s="2">
        <v>614.75194999999997</v>
      </c>
      <c r="BF80" s="2">
        <v>483.05077999999997</v>
      </c>
      <c r="BG80" s="2">
        <v>852.00099999999998</v>
      </c>
      <c r="BH80" s="2">
        <v>460.64843999999999</v>
      </c>
      <c r="BI80" s="2">
        <v>250.0498</v>
      </c>
      <c r="BJ80" s="2">
        <v>617.79880000000003</v>
      </c>
      <c r="BK80" s="2">
        <v>447.89893000000001</v>
      </c>
      <c r="BL80" s="2">
        <v>620.94970000000001</v>
      </c>
      <c r="BM80" s="2">
        <v>524.94920000000002</v>
      </c>
      <c r="BN80" s="2">
        <v>920.04930000000002</v>
      </c>
      <c r="BO80" s="2">
        <v>500.19922000000003</v>
      </c>
      <c r="BP80" s="2">
        <v>271.19873000000001</v>
      </c>
      <c r="BQ80" s="2">
        <v>363.14940000000001</v>
      </c>
      <c r="BR80" s="2">
        <v>480.15136999999999</v>
      </c>
      <c r="BS80" s="2">
        <v>446.15039999999999</v>
      </c>
      <c r="BT80" s="2">
        <v>818.1001</v>
      </c>
      <c r="BU80" s="2">
        <v>710.8501</v>
      </c>
      <c r="BV80" s="2">
        <v>569.34960000000001</v>
      </c>
      <c r="BW80" s="2">
        <v>643.75049999999999</v>
      </c>
      <c r="BX80" s="2">
        <v>164.30029999999999</v>
      </c>
      <c r="BY80" s="2">
        <v>497.80029999999999</v>
      </c>
      <c r="BZ80" s="2">
        <v>268.59863000000001</v>
      </c>
      <c r="CA80" s="2">
        <v>633.09960000000001</v>
      </c>
      <c r="CB80" s="2">
        <v>301.65039999999999</v>
      </c>
      <c r="CC80" s="2">
        <v>619.44970000000001</v>
      </c>
      <c r="CD80" s="2">
        <v>417.4502</v>
      </c>
      <c r="CE80" s="2">
        <v>419.95166</v>
      </c>
      <c r="CF80" s="2">
        <v>300.54883000000001</v>
      </c>
      <c r="CG80" s="2">
        <v>273.15039999999999</v>
      </c>
      <c r="CH80" s="2">
        <v>311.64940000000001</v>
      </c>
      <c r="CI80" s="2">
        <v>280.84766000000002</v>
      </c>
      <c r="CJ80" s="2">
        <v>210.05078</v>
      </c>
      <c r="CK80" s="2">
        <v>503.00098000000003</v>
      </c>
      <c r="CL80" s="2">
        <v>630.10059999999999</v>
      </c>
      <c r="CM80" s="2">
        <v>517.49900000000002</v>
      </c>
      <c r="CN80" s="2">
        <v>344.30176</v>
      </c>
      <c r="CO80" s="2">
        <v>421.90039999999999</v>
      </c>
      <c r="CP80" s="2">
        <v>343.7002</v>
      </c>
      <c r="CQ80" s="2">
        <v>560.60059999999999</v>
      </c>
      <c r="CR80" s="2">
        <v>956.2998</v>
      </c>
      <c r="CS80" s="2">
        <v>644.2002</v>
      </c>
      <c r="CT80" s="2">
        <v>456.19922000000003</v>
      </c>
      <c r="CU80" s="2">
        <v>639.90039999999999</v>
      </c>
      <c r="CV80" s="2">
        <v>522</v>
      </c>
      <c r="CW80" s="2">
        <v>587.10059999999999</v>
      </c>
      <c r="CX80" s="2">
        <v>375</v>
      </c>
      <c r="CY80" s="2">
        <v>740.84862999999996</v>
      </c>
      <c r="CZ80" s="2">
        <v>1234.0536999999999</v>
      </c>
      <c r="DA80" s="2">
        <v>866.54785000000004</v>
      </c>
      <c r="DB80" s="2">
        <v>811.60155999999995</v>
      </c>
      <c r="DC80" s="2">
        <v>422.40039999999999</v>
      </c>
      <c r="DD80" s="2">
        <v>594.15039999999999</v>
      </c>
    </row>
    <row r="81" spans="1:108" x14ac:dyDescent="0.3">
      <c r="A81" t="s">
        <v>33</v>
      </c>
      <c r="B81" s="1" t="s">
        <v>2</v>
      </c>
      <c r="C81" t="s">
        <v>6</v>
      </c>
      <c r="D81" s="2">
        <f t="shared" si="5"/>
        <v>-35738.85025000001</v>
      </c>
      <c r="K81" s="2">
        <v>-400.8999</v>
      </c>
      <c r="L81" s="2">
        <v>-347.75</v>
      </c>
      <c r="M81" s="2">
        <v>-422.54932000000002</v>
      </c>
      <c r="N81" s="2">
        <v>-157.04931999999999</v>
      </c>
      <c r="O81" s="2">
        <v>-372.9502</v>
      </c>
      <c r="P81" s="2">
        <v>-240.44824</v>
      </c>
      <c r="Q81" s="2">
        <v>-333.55077999999997</v>
      </c>
      <c r="R81" s="2">
        <v>-293.14893000000001</v>
      </c>
      <c r="S81" s="2">
        <v>-433.2998</v>
      </c>
      <c r="T81" s="2">
        <v>-468.65087999999997</v>
      </c>
      <c r="U81" s="2">
        <v>-503.4502</v>
      </c>
      <c r="V81" s="2">
        <v>-285.80077999999997</v>
      </c>
      <c r="W81" s="2">
        <v>-265.19970000000001</v>
      </c>
      <c r="X81" s="2">
        <v>-172.50049000000001</v>
      </c>
      <c r="Y81" s="2">
        <v>-441.75049999999999</v>
      </c>
      <c r="Z81" s="2">
        <v>-287.45116999999999</v>
      </c>
      <c r="AA81" s="2">
        <v>-378.89893000000001</v>
      </c>
      <c r="AB81" s="2">
        <v>-529.70069999999998</v>
      </c>
      <c r="AC81" s="2">
        <v>-204.80029999999999</v>
      </c>
      <c r="AD81" s="2">
        <v>-224.24902</v>
      </c>
      <c r="AE81" s="2">
        <v>-294.50146000000001</v>
      </c>
      <c r="AF81" s="2">
        <v>-199.3501</v>
      </c>
      <c r="AG81" s="2">
        <v>-185.40038999999999</v>
      </c>
      <c r="AH81" s="2">
        <v>-317.24950000000001</v>
      </c>
      <c r="AI81" s="2">
        <v>-271.05029999999999</v>
      </c>
      <c r="AJ81" s="2">
        <v>-225.29931999999999</v>
      </c>
      <c r="AK81" s="2">
        <v>-73.099609999999998</v>
      </c>
      <c r="AL81" s="2">
        <v>-147.29883000000001</v>
      </c>
      <c r="AM81" s="2">
        <v>-504.30029999999999</v>
      </c>
      <c r="AN81" s="2">
        <v>-534.75145999999995</v>
      </c>
      <c r="AO81" s="2">
        <v>-491.5498</v>
      </c>
      <c r="AP81" s="2">
        <v>-440.15136999999999</v>
      </c>
      <c r="AQ81" s="2">
        <v>-502.59960000000001</v>
      </c>
      <c r="AR81" s="2">
        <v>-140.00049000000001</v>
      </c>
      <c r="AS81" s="2">
        <v>-301.60059999999999</v>
      </c>
      <c r="AT81" s="2">
        <v>-404.09912000000003</v>
      </c>
      <c r="AU81" s="2">
        <v>-302.64794999999998</v>
      </c>
      <c r="AV81" s="2">
        <v>-152.49950999999999</v>
      </c>
      <c r="AW81" s="2">
        <v>-175.94873000000001</v>
      </c>
      <c r="AX81" s="2">
        <v>-260.14893000000001</v>
      </c>
      <c r="AY81" s="2">
        <v>-489.75049999999999</v>
      </c>
      <c r="AZ81" s="2">
        <v>-238.8501</v>
      </c>
      <c r="BA81" s="2">
        <v>-518.75049999999999</v>
      </c>
      <c r="BB81" s="2">
        <v>-276.15186</v>
      </c>
      <c r="BC81" s="2">
        <v>-311.0498</v>
      </c>
      <c r="BD81" s="2">
        <v>-209.64893000000001</v>
      </c>
      <c r="BE81" s="2">
        <v>-286.7998</v>
      </c>
      <c r="BF81" s="2">
        <v>-271.39355</v>
      </c>
      <c r="BG81" s="2">
        <v>-341.25098000000003</v>
      </c>
      <c r="BH81" s="2">
        <v>-835.15137000000004</v>
      </c>
      <c r="BI81" s="2">
        <v>-506.39648</v>
      </c>
      <c r="BJ81" s="2">
        <v>-180.50098</v>
      </c>
      <c r="BK81" s="2">
        <v>-503.90087999999997</v>
      </c>
      <c r="BL81" s="2">
        <v>-561.50099999999998</v>
      </c>
      <c r="BM81" s="2">
        <v>-251.4502</v>
      </c>
      <c r="BN81" s="2">
        <v>-487.60205000000002</v>
      </c>
      <c r="BO81" s="2">
        <v>-634.44775000000004</v>
      </c>
      <c r="BP81" s="2">
        <v>-314.60399999999998</v>
      </c>
      <c r="BQ81" s="2">
        <v>-269.75</v>
      </c>
      <c r="BR81" s="2">
        <v>-288.40136999999999</v>
      </c>
      <c r="BS81" s="2">
        <v>-608.59960000000001</v>
      </c>
      <c r="BT81" s="2">
        <v>-436.1001</v>
      </c>
      <c r="BU81" s="2">
        <v>-418.3999</v>
      </c>
      <c r="BV81" s="2">
        <v>-175.20068000000001</v>
      </c>
      <c r="BW81" s="2">
        <v>-577.09960000000001</v>
      </c>
      <c r="BX81" s="2">
        <v>-677.05129999999997</v>
      </c>
      <c r="BY81" s="2">
        <v>-350.79883000000001</v>
      </c>
      <c r="BZ81" s="2">
        <v>-275.39843999999999</v>
      </c>
      <c r="CA81" s="2">
        <v>-316.90039999999999</v>
      </c>
      <c r="CB81" s="2">
        <v>-366.30077999999997</v>
      </c>
      <c r="CC81" s="2">
        <v>-542.80224999999996</v>
      </c>
      <c r="CD81" s="2">
        <v>-363.25292999999999</v>
      </c>
      <c r="CE81" s="2">
        <v>-406.54834</v>
      </c>
      <c r="CF81" s="2">
        <v>-196.90234000000001</v>
      </c>
      <c r="CG81" s="2">
        <v>-287.20215000000002</v>
      </c>
      <c r="CH81" s="2">
        <v>-310.84863000000001</v>
      </c>
      <c r="CI81" s="2">
        <v>-371.15332000000001</v>
      </c>
      <c r="CJ81" s="2">
        <v>-307.10156000000001</v>
      </c>
      <c r="CK81" s="2">
        <v>-142.14843999999999</v>
      </c>
      <c r="CL81" s="2">
        <v>-191.75194999999999</v>
      </c>
      <c r="CM81" s="2">
        <v>-462.15233999999998</v>
      </c>
      <c r="CN81" s="2">
        <v>-527.39649999999995</v>
      </c>
      <c r="CO81" s="2">
        <v>-319.40233999999998</v>
      </c>
      <c r="CP81" s="2">
        <v>-262.10059999999999</v>
      </c>
      <c r="CQ81" s="2">
        <v>-259.99901999999997</v>
      </c>
      <c r="CR81" s="2">
        <v>-602.10059999999999</v>
      </c>
      <c r="CS81" s="2">
        <v>-641.89844000000005</v>
      </c>
      <c r="CT81" s="2">
        <v>-264.59863000000001</v>
      </c>
      <c r="CU81" s="2">
        <v>-339.60059999999999</v>
      </c>
      <c r="CV81" s="2">
        <v>-329.40136999999999</v>
      </c>
      <c r="CW81" s="2">
        <v>-113.19922</v>
      </c>
      <c r="CX81" s="2">
        <v>-408.30176</v>
      </c>
      <c r="CY81" s="2">
        <v>-258.55077999999997</v>
      </c>
      <c r="CZ81" s="2">
        <v>-1001.999</v>
      </c>
      <c r="DA81" s="2">
        <v>-112.84961</v>
      </c>
      <c r="DB81" s="2">
        <v>-548.19629999999995</v>
      </c>
      <c r="DC81" s="2">
        <v>-848.39844000000005</v>
      </c>
      <c r="DD81" s="2">
        <v>-652.14453000000003</v>
      </c>
    </row>
    <row r="82" spans="1:108" x14ac:dyDescent="0.3">
      <c r="A82" t="s">
        <v>33</v>
      </c>
      <c r="B82" s="1" t="s">
        <v>2</v>
      </c>
      <c r="C82" t="s">
        <v>7</v>
      </c>
      <c r="D82" s="2">
        <f t="shared" si="5"/>
        <v>10097.597664050005</v>
      </c>
      <c r="E82">
        <f>COUNT(K82:DD82)</f>
        <v>98</v>
      </c>
      <c r="F82">
        <f>COUNTIF(K82:DD82,"&gt;0")</f>
        <v>67</v>
      </c>
      <c r="K82" s="2">
        <v>157</v>
      </c>
      <c r="L82" s="2">
        <v>269.8999</v>
      </c>
      <c r="M82" s="2">
        <v>240.80029999999999</v>
      </c>
      <c r="N82" s="2">
        <v>117.80029</v>
      </c>
      <c r="O82" s="2">
        <v>34.25</v>
      </c>
      <c r="P82" s="2">
        <v>29.401855000000001</v>
      </c>
      <c r="Q82" s="2">
        <v>-31.650879</v>
      </c>
      <c r="R82" s="2">
        <v>268.35106999999999</v>
      </c>
      <c r="S82" s="2">
        <v>40.25</v>
      </c>
      <c r="T82" s="2">
        <v>-178.45116999999999</v>
      </c>
      <c r="U82" s="2">
        <v>-93.550290000000004</v>
      </c>
      <c r="V82" s="2">
        <v>519.25049999999999</v>
      </c>
      <c r="W82" s="2">
        <v>193.75</v>
      </c>
      <c r="X82" s="2">
        <v>297.14940000000001</v>
      </c>
      <c r="Y82" s="2">
        <v>-94.700680000000006</v>
      </c>
      <c r="Z82" s="2">
        <v>12.598633</v>
      </c>
      <c r="AA82" s="2">
        <v>177.25049000000001</v>
      </c>
      <c r="AB82" s="2">
        <v>-209.00146000000001</v>
      </c>
      <c r="AC82" s="2">
        <v>5.4995117000000002</v>
      </c>
      <c r="AD82" s="2">
        <v>68.100586000000007</v>
      </c>
      <c r="AE82" s="2">
        <v>105.44922</v>
      </c>
      <c r="AF82" s="2">
        <v>-66.350586000000007</v>
      </c>
      <c r="AG82" s="2">
        <v>31.900390000000002</v>
      </c>
      <c r="AH82" s="2">
        <v>-22.349609999999998</v>
      </c>
      <c r="AI82" s="2">
        <v>-132.5</v>
      </c>
      <c r="AJ82" s="2">
        <v>88.950680000000006</v>
      </c>
      <c r="AK82" s="2">
        <v>316.00098000000003</v>
      </c>
      <c r="AL82" s="2">
        <v>358.65186</v>
      </c>
      <c r="AM82" s="2">
        <v>-49.400390000000002</v>
      </c>
      <c r="AN82" s="2">
        <v>-423.25146000000001</v>
      </c>
      <c r="AO82" s="2">
        <v>-107.70019499999999</v>
      </c>
      <c r="AP82" s="2">
        <v>352.14893000000001</v>
      </c>
      <c r="AQ82" s="2">
        <v>94.25</v>
      </c>
      <c r="AR82" s="2">
        <v>303.89893000000001</v>
      </c>
      <c r="AS82" s="2">
        <v>113.498535</v>
      </c>
      <c r="AT82" s="2">
        <v>-48.899414</v>
      </c>
      <c r="AU82" s="2">
        <v>18.102049999999998</v>
      </c>
      <c r="AV82" s="2">
        <v>83.250489999999999</v>
      </c>
      <c r="AW82" s="2">
        <v>260.00098000000003</v>
      </c>
      <c r="AX82" s="2">
        <v>-15.548828</v>
      </c>
      <c r="AY82" s="2">
        <v>65.999510000000001</v>
      </c>
      <c r="AZ82" s="2">
        <v>268.35059999999999</v>
      </c>
      <c r="BA82" s="2">
        <v>-34.750976999999999</v>
      </c>
      <c r="BB82" s="2">
        <v>122.64746</v>
      </c>
      <c r="BC82" s="2">
        <v>155.44970000000001</v>
      </c>
      <c r="BD82" s="2">
        <v>-22.198730000000001</v>
      </c>
      <c r="BE82" s="2">
        <v>327.95215000000002</v>
      </c>
      <c r="BF82" s="2">
        <v>211.65723</v>
      </c>
      <c r="BG82" s="2">
        <v>510.75</v>
      </c>
      <c r="BH82" s="2">
        <v>-374.50292999999999</v>
      </c>
      <c r="BI82" s="2">
        <v>-256.34667999999999</v>
      </c>
      <c r="BJ82" s="2">
        <v>437.29784999999998</v>
      </c>
      <c r="BK82" s="2">
        <v>-56.001953</v>
      </c>
      <c r="BL82" s="2">
        <v>59.448729999999998</v>
      </c>
      <c r="BM82" s="2">
        <v>273.49901999999997</v>
      </c>
      <c r="BN82" s="2">
        <v>432.44727</v>
      </c>
      <c r="BO82" s="2">
        <v>-134.24853999999999</v>
      </c>
      <c r="BP82" s="2">
        <v>-43.405273000000001</v>
      </c>
      <c r="BQ82" s="2">
        <v>93.399413999999993</v>
      </c>
      <c r="BR82" s="2">
        <v>191.75</v>
      </c>
      <c r="BS82" s="2">
        <v>-162.44922</v>
      </c>
      <c r="BT82" s="2">
        <v>382</v>
      </c>
      <c r="BU82" s="2">
        <v>292.4502</v>
      </c>
      <c r="BV82" s="2">
        <v>394.14893000000001</v>
      </c>
      <c r="BW82" s="2">
        <v>66.650880000000001</v>
      </c>
      <c r="BX82" s="2">
        <v>-512.75099999999998</v>
      </c>
      <c r="BY82" s="2">
        <v>147.00146000000001</v>
      </c>
      <c r="BZ82" s="2">
        <v>-6.7998047000000001</v>
      </c>
      <c r="CA82" s="2">
        <v>316.19922000000003</v>
      </c>
      <c r="CB82" s="2">
        <v>-64.650390000000002</v>
      </c>
      <c r="CC82" s="2">
        <v>76.647459999999995</v>
      </c>
      <c r="CD82" s="2">
        <v>54.197265999999999</v>
      </c>
      <c r="CE82" s="2">
        <v>13.403320000000001</v>
      </c>
      <c r="CF82" s="2">
        <v>103.646484</v>
      </c>
      <c r="CG82" s="2">
        <v>-14.051758</v>
      </c>
      <c r="CH82" s="2">
        <v>0.80078125</v>
      </c>
      <c r="CI82" s="2">
        <v>-90.305663999999993</v>
      </c>
      <c r="CJ82" s="2">
        <v>-97.050780000000003</v>
      </c>
      <c r="CK82" s="2">
        <v>360.85253999999998</v>
      </c>
      <c r="CL82" s="2">
        <v>438.34863000000001</v>
      </c>
      <c r="CM82" s="2">
        <v>55.346679999999999</v>
      </c>
      <c r="CN82" s="2">
        <v>-183.09473</v>
      </c>
      <c r="CO82" s="2">
        <v>102.49805000000001</v>
      </c>
      <c r="CP82" s="2">
        <v>81.599609999999998</v>
      </c>
      <c r="CQ82" s="2">
        <v>300.60156000000001</v>
      </c>
      <c r="CR82" s="2">
        <v>354.19922000000003</v>
      </c>
      <c r="CS82" s="2">
        <v>2.3017577999999999</v>
      </c>
      <c r="CT82" s="2">
        <v>191.60059000000001</v>
      </c>
      <c r="CU82" s="2">
        <v>300.2998</v>
      </c>
      <c r="CV82" s="2">
        <v>192.59863000000001</v>
      </c>
      <c r="CW82" s="2">
        <v>473.90136999999999</v>
      </c>
      <c r="CX82" s="2">
        <v>-33.301758</v>
      </c>
      <c r="CY82" s="2">
        <v>482.29784999999998</v>
      </c>
      <c r="CZ82" s="2">
        <v>232.05468999999999</v>
      </c>
      <c r="DA82" s="2">
        <v>753.69824000000006</v>
      </c>
      <c r="DB82" s="2">
        <v>263.40526999999997</v>
      </c>
      <c r="DC82" s="2">
        <v>-425.99804999999998</v>
      </c>
      <c r="DD82" s="2">
        <v>-57.994140000000002</v>
      </c>
    </row>
    <row r="83" spans="1:108" x14ac:dyDescent="0.3">
      <c r="A83" t="s">
        <v>33</v>
      </c>
      <c r="B83" s="1" t="s">
        <v>3</v>
      </c>
      <c r="C83" t="s">
        <v>5</v>
      </c>
      <c r="D83" s="2">
        <f t="shared" si="5"/>
        <v>19501.948217000001</v>
      </c>
      <c r="K83" s="2">
        <v>301.1499</v>
      </c>
      <c r="L83" s="2">
        <v>223.8501</v>
      </c>
      <c r="M83" s="2">
        <v>0</v>
      </c>
      <c r="N83" s="2">
        <v>363.5</v>
      </c>
      <c r="O83" s="2">
        <v>301.7002</v>
      </c>
      <c r="P83" s="2">
        <v>45.399901999999997</v>
      </c>
      <c r="Q83" s="2">
        <v>145.8501</v>
      </c>
      <c r="R83" s="2">
        <v>626.30029999999999</v>
      </c>
      <c r="S83" s="2">
        <v>41.349609999999998</v>
      </c>
      <c r="T83" s="2">
        <v>0</v>
      </c>
      <c r="U83" s="2">
        <v>475.6499</v>
      </c>
      <c r="V83" s="2">
        <v>201.5</v>
      </c>
      <c r="W83" s="2">
        <v>0</v>
      </c>
      <c r="X83" s="2">
        <v>729.25</v>
      </c>
      <c r="Y83" s="2">
        <v>88.100099999999998</v>
      </c>
      <c r="Z83" s="2">
        <v>0</v>
      </c>
      <c r="AA83" s="2">
        <v>263.69970000000001</v>
      </c>
      <c r="AB83" s="2">
        <v>0</v>
      </c>
      <c r="AC83" s="2">
        <v>290.2998</v>
      </c>
      <c r="AD83" s="2">
        <v>190.2998</v>
      </c>
      <c r="AE83" s="2">
        <v>209.69970000000001</v>
      </c>
      <c r="AF83" s="2">
        <v>0</v>
      </c>
      <c r="AG83" s="2">
        <v>61.850098000000003</v>
      </c>
      <c r="AH83" s="2">
        <v>154.5498</v>
      </c>
      <c r="AI83" s="2">
        <v>0</v>
      </c>
      <c r="AJ83" s="2">
        <v>99.850099999999998</v>
      </c>
      <c r="AK83" s="2">
        <v>87.700194999999994</v>
      </c>
      <c r="AL83" s="2">
        <v>134.25</v>
      </c>
      <c r="AM83" s="2">
        <v>287.3501</v>
      </c>
      <c r="AN83" s="2">
        <v>134.1001</v>
      </c>
      <c r="AO83" s="2">
        <v>60.549804999999999</v>
      </c>
      <c r="AP83" s="2">
        <v>342.60059999999999</v>
      </c>
      <c r="AQ83" s="2">
        <v>298.8999</v>
      </c>
      <c r="AR83" s="2">
        <v>129.69970000000001</v>
      </c>
      <c r="AS83" s="2">
        <v>0</v>
      </c>
      <c r="AT83" s="2">
        <v>63.200195000000001</v>
      </c>
      <c r="AU83" s="2">
        <v>0</v>
      </c>
      <c r="AV83" s="2">
        <v>229.6499</v>
      </c>
      <c r="AW83" s="2">
        <v>407.0498</v>
      </c>
      <c r="AX83" s="2">
        <v>109.8999</v>
      </c>
      <c r="AY83" s="2">
        <v>379.0498</v>
      </c>
      <c r="AZ83" s="2">
        <v>175.7998</v>
      </c>
      <c r="BA83" s="2">
        <v>108.45019499999999</v>
      </c>
      <c r="BB83" s="2">
        <v>0</v>
      </c>
      <c r="BC83" s="2">
        <v>372.7002</v>
      </c>
      <c r="BD83" s="2">
        <v>88.550290000000004</v>
      </c>
      <c r="BE83" s="2">
        <v>0</v>
      </c>
      <c r="BF83" s="2">
        <v>716.89940000000001</v>
      </c>
      <c r="BG83" s="2">
        <v>541.2002</v>
      </c>
      <c r="BH83" s="2">
        <v>14.399414</v>
      </c>
      <c r="BI83" s="2">
        <v>0</v>
      </c>
      <c r="BJ83" s="2">
        <v>193.55078</v>
      </c>
      <c r="BK83" s="2">
        <v>371.5498</v>
      </c>
      <c r="BL83" s="2">
        <v>290.6001</v>
      </c>
      <c r="BM83" s="2">
        <v>0</v>
      </c>
      <c r="BN83" s="2">
        <v>384.59960000000001</v>
      </c>
      <c r="BO83" s="2">
        <v>165.8999</v>
      </c>
      <c r="BP83" s="2">
        <v>229.99950999999999</v>
      </c>
      <c r="BQ83" s="2">
        <v>332.4502</v>
      </c>
      <c r="BR83" s="2">
        <v>113.8501</v>
      </c>
      <c r="BS83" s="2">
        <v>390.25</v>
      </c>
      <c r="BT83" s="2">
        <v>163.0498</v>
      </c>
      <c r="BU83" s="2">
        <v>401.90039999999999</v>
      </c>
      <c r="BV83" s="2">
        <v>200.55029999999999</v>
      </c>
      <c r="BW83" s="2">
        <v>0</v>
      </c>
      <c r="BX83" s="2">
        <v>267.25</v>
      </c>
      <c r="BY83" s="2">
        <v>294.7998</v>
      </c>
      <c r="BZ83" s="2">
        <v>0</v>
      </c>
      <c r="CA83" s="2">
        <v>119.5</v>
      </c>
      <c r="CB83" s="2">
        <v>31.649414</v>
      </c>
      <c r="CC83" s="2">
        <v>182</v>
      </c>
      <c r="CD83" s="2">
        <v>50</v>
      </c>
      <c r="CE83" s="2">
        <v>415.54932000000002</v>
      </c>
      <c r="CF83" s="2">
        <v>109.89941399999999</v>
      </c>
      <c r="CG83" s="2">
        <v>95.900390000000002</v>
      </c>
      <c r="CH83" s="2">
        <v>97.5</v>
      </c>
      <c r="CI83" s="2">
        <v>139.4502</v>
      </c>
      <c r="CJ83" s="2">
        <v>127.40039</v>
      </c>
      <c r="CK83" s="2">
        <v>212.15038999999999</v>
      </c>
      <c r="CL83" s="2">
        <v>81.25</v>
      </c>
      <c r="CM83" s="2">
        <v>237.5</v>
      </c>
      <c r="CN83" s="2">
        <v>271.7002</v>
      </c>
      <c r="CO83" s="2">
        <v>165.40038999999999</v>
      </c>
      <c r="CP83" s="2">
        <v>59.799804999999999</v>
      </c>
      <c r="CQ83" s="2">
        <v>706.30079999999998</v>
      </c>
      <c r="CR83" s="2">
        <v>269.59960000000001</v>
      </c>
      <c r="CS83" s="2">
        <v>247.39940999999999</v>
      </c>
      <c r="CT83" s="2">
        <v>0</v>
      </c>
      <c r="CU83" s="2">
        <v>466.69922000000003</v>
      </c>
      <c r="CV83" s="2">
        <v>25.799804999999999</v>
      </c>
      <c r="CW83" s="2">
        <v>166.89940999999999</v>
      </c>
      <c r="CX83" s="2">
        <v>440.5</v>
      </c>
      <c r="CY83" s="2">
        <v>0</v>
      </c>
      <c r="CZ83" s="2">
        <v>1005.3496</v>
      </c>
      <c r="DA83" s="2">
        <v>137.75</v>
      </c>
      <c r="DB83" s="2">
        <v>170.70116999999999</v>
      </c>
      <c r="DC83" s="2">
        <v>12.700195000000001</v>
      </c>
      <c r="DD83" s="2">
        <v>159.4502</v>
      </c>
    </row>
    <row r="84" spans="1:108" x14ac:dyDescent="0.3">
      <c r="A84" t="s">
        <v>33</v>
      </c>
      <c r="B84" s="1" t="s">
        <v>3</v>
      </c>
      <c r="C84" t="s">
        <v>6</v>
      </c>
      <c r="D84" s="2">
        <f t="shared" si="5"/>
        <v>-13472.092801999999</v>
      </c>
      <c r="K84" s="2">
        <v>0</v>
      </c>
      <c r="L84" s="2">
        <v>-23.949707</v>
      </c>
      <c r="M84" s="2">
        <v>-485.05077999999997</v>
      </c>
      <c r="N84" s="2">
        <v>-140.90038999999999</v>
      </c>
      <c r="O84" s="2">
        <v>-15</v>
      </c>
      <c r="P84" s="2">
        <v>-15.200195000000001</v>
      </c>
      <c r="Q84" s="2">
        <v>-281.8999</v>
      </c>
      <c r="R84" s="2">
        <v>0</v>
      </c>
      <c r="S84" s="2">
        <v>-354.50049999999999</v>
      </c>
      <c r="T84" s="2">
        <v>-150.34961000000001</v>
      </c>
      <c r="U84" s="2">
        <v>-43</v>
      </c>
      <c r="V84" s="2">
        <v>-26.299804999999999</v>
      </c>
      <c r="W84" s="2">
        <v>-79.650390000000002</v>
      </c>
      <c r="X84" s="2">
        <v>0</v>
      </c>
      <c r="Y84" s="2">
        <v>-314.7002</v>
      </c>
      <c r="Z84" s="2">
        <v>-238.6001</v>
      </c>
      <c r="AA84" s="2">
        <v>-61.799804999999999</v>
      </c>
      <c r="AB84" s="2">
        <v>-41.099609999999998</v>
      </c>
      <c r="AC84" s="2">
        <v>-87.900880000000001</v>
      </c>
      <c r="AD84" s="2">
        <v>0</v>
      </c>
      <c r="AE84" s="2">
        <v>0</v>
      </c>
      <c r="AF84" s="2">
        <v>-246.59912</v>
      </c>
      <c r="AG84" s="2">
        <v>-39.399901999999997</v>
      </c>
      <c r="AH84" s="2">
        <v>-128.5498</v>
      </c>
      <c r="AI84" s="2">
        <v>-287.54883000000001</v>
      </c>
      <c r="AJ84" s="2">
        <v>-109.34961</v>
      </c>
      <c r="AK84" s="2">
        <v>-101.75</v>
      </c>
      <c r="AL84" s="2">
        <v>-102</v>
      </c>
      <c r="AM84" s="2">
        <v>-159.3501</v>
      </c>
      <c r="AN84" s="2">
        <v>-26.950195000000001</v>
      </c>
      <c r="AO84" s="2">
        <v>-124.29980500000001</v>
      </c>
      <c r="AP84" s="2">
        <v>-187.84961000000001</v>
      </c>
      <c r="AQ84" s="2">
        <v>-251.3999</v>
      </c>
      <c r="AR84" s="2">
        <v>-93.300290000000004</v>
      </c>
      <c r="AS84" s="2">
        <v>-200.24902</v>
      </c>
      <c r="AT84" s="2">
        <v>-235.95068000000001</v>
      </c>
      <c r="AU84" s="2">
        <v>-119.3999</v>
      </c>
      <c r="AV84" s="2">
        <v>-71.700194999999994</v>
      </c>
      <c r="AW84" s="2">
        <v>0</v>
      </c>
      <c r="AX84" s="2">
        <v>-147.75049000000001</v>
      </c>
      <c r="AY84" s="2">
        <v>-149.80029999999999</v>
      </c>
      <c r="AZ84" s="2">
        <v>-178.59961000000001</v>
      </c>
      <c r="BA84" s="2">
        <v>-101.89941399999999</v>
      </c>
      <c r="BB84" s="2">
        <v>-219.59961000000001</v>
      </c>
      <c r="BC84" s="2">
        <v>-242.0498</v>
      </c>
      <c r="BD84" s="2">
        <v>0</v>
      </c>
      <c r="BE84" s="2">
        <v>0</v>
      </c>
      <c r="BF84" s="2">
        <v>-73.299805000000006</v>
      </c>
      <c r="BG84" s="2">
        <v>-244.79883000000001</v>
      </c>
      <c r="BH84" s="2">
        <v>-188.4502</v>
      </c>
      <c r="BI84" s="2">
        <v>-135.55078</v>
      </c>
      <c r="BJ84" s="2">
        <v>0</v>
      </c>
      <c r="BK84" s="2">
        <v>-501.15039999999999</v>
      </c>
      <c r="BL84" s="2">
        <v>-10.400391000000001</v>
      </c>
      <c r="BM84" s="2">
        <v>-205.89940999999999</v>
      </c>
      <c r="BN84" s="2">
        <v>-228.50098</v>
      </c>
      <c r="BO84" s="2">
        <v>-308.2002</v>
      </c>
      <c r="BP84" s="2">
        <v>0</v>
      </c>
      <c r="BQ84" s="2">
        <v>-60.149901999999997</v>
      </c>
      <c r="BR84" s="2">
        <v>-27.049804999999999</v>
      </c>
      <c r="BS84" s="2">
        <v>0</v>
      </c>
      <c r="BT84" s="2">
        <v>-451.5</v>
      </c>
      <c r="BU84" s="2">
        <v>-134</v>
      </c>
      <c r="BV84" s="2">
        <v>-170.14940999999999</v>
      </c>
      <c r="BW84" s="2">
        <v>-381.69873000000001</v>
      </c>
      <c r="BX84" s="2">
        <v>-274.40039999999999</v>
      </c>
      <c r="BY84" s="2">
        <v>-30.25</v>
      </c>
      <c r="BZ84" s="2">
        <v>-218.69824</v>
      </c>
      <c r="CA84" s="2">
        <v>-177.80078</v>
      </c>
      <c r="CB84" s="2">
        <v>-154.25098</v>
      </c>
      <c r="CC84" s="2">
        <v>-93.75</v>
      </c>
      <c r="CD84" s="2">
        <v>-384.74901999999997</v>
      </c>
      <c r="CE84" s="2">
        <v>0</v>
      </c>
      <c r="CF84" s="2">
        <v>0</v>
      </c>
      <c r="CG84" s="2">
        <v>-215.14843999999999</v>
      </c>
      <c r="CH84" s="2">
        <v>-100.70019499999999</v>
      </c>
      <c r="CI84" s="2">
        <v>-123.59961</v>
      </c>
      <c r="CJ84" s="2">
        <v>-33.950195000000001</v>
      </c>
      <c r="CK84" s="2">
        <v>-66.349609999999998</v>
      </c>
      <c r="CL84" s="2">
        <v>-308.05077999999997</v>
      </c>
      <c r="CM84" s="2">
        <v>0</v>
      </c>
      <c r="CN84" s="2">
        <v>-26.200195000000001</v>
      </c>
      <c r="CO84" s="2">
        <v>-134.29883000000001</v>
      </c>
      <c r="CP84" s="2">
        <v>-131.7998</v>
      </c>
      <c r="CQ84" s="2">
        <v>0</v>
      </c>
      <c r="CR84" s="2">
        <v>-28.299804999999999</v>
      </c>
      <c r="CS84" s="2">
        <v>-10.5</v>
      </c>
      <c r="CT84" s="2">
        <v>-378.29883000000001</v>
      </c>
      <c r="CU84" s="2">
        <v>0</v>
      </c>
      <c r="CV84" s="2">
        <v>-347.2998</v>
      </c>
      <c r="CW84" s="2">
        <v>-70.100586000000007</v>
      </c>
      <c r="CX84" s="2">
        <v>-55.099609999999998</v>
      </c>
      <c r="CY84" s="2">
        <v>-371.9502</v>
      </c>
      <c r="CZ84" s="2">
        <v>-216.90038999999999</v>
      </c>
      <c r="DA84" s="2">
        <v>-101.84961</v>
      </c>
      <c r="DB84" s="2">
        <v>-179.0498</v>
      </c>
      <c r="DC84" s="2">
        <v>-232.7002</v>
      </c>
      <c r="DD84" s="2">
        <v>0</v>
      </c>
    </row>
    <row r="85" spans="1:108" x14ac:dyDescent="0.3">
      <c r="A85" t="s">
        <v>33</v>
      </c>
      <c r="B85" s="1" t="s">
        <v>3</v>
      </c>
      <c r="C85" t="s">
        <v>7</v>
      </c>
      <c r="D85" s="2">
        <f t="shared" si="5"/>
        <v>6029.8554466000005</v>
      </c>
      <c r="E85">
        <f>COUNT(K85:DD85)</f>
        <v>98</v>
      </c>
      <c r="F85">
        <f>COUNTIF(K85:DD85,"&gt;0")</f>
        <v>57</v>
      </c>
      <c r="K85" s="2">
        <v>301.1499</v>
      </c>
      <c r="L85" s="2">
        <v>199.90038999999999</v>
      </c>
      <c r="M85" s="2">
        <v>-485.05077999999997</v>
      </c>
      <c r="N85" s="2">
        <v>222.59961000000001</v>
      </c>
      <c r="O85" s="2">
        <v>286.7002</v>
      </c>
      <c r="P85" s="2">
        <v>30.199707</v>
      </c>
      <c r="Q85" s="2">
        <v>-136.0498</v>
      </c>
      <c r="R85" s="2">
        <v>626.30029999999999</v>
      </c>
      <c r="S85" s="2">
        <v>-313.15087999999997</v>
      </c>
      <c r="T85" s="2">
        <v>-150.34961000000001</v>
      </c>
      <c r="U85" s="2">
        <v>432.6499</v>
      </c>
      <c r="V85" s="2">
        <v>175.2002</v>
      </c>
      <c r="W85" s="2">
        <v>-79.650390000000002</v>
      </c>
      <c r="X85" s="2">
        <v>729.25</v>
      </c>
      <c r="Y85" s="2">
        <v>-226.6001</v>
      </c>
      <c r="Z85" s="2">
        <v>-238.6001</v>
      </c>
      <c r="AA85" s="2">
        <v>201.8999</v>
      </c>
      <c r="AB85" s="2">
        <v>-41.099609999999998</v>
      </c>
      <c r="AC85" s="2">
        <v>202.39893000000001</v>
      </c>
      <c r="AD85" s="2">
        <v>190.2998</v>
      </c>
      <c r="AE85" s="2">
        <v>209.69970000000001</v>
      </c>
      <c r="AF85" s="2">
        <v>-246.59912</v>
      </c>
      <c r="AG85" s="2">
        <v>22.450195000000001</v>
      </c>
      <c r="AH85" s="2">
        <v>26</v>
      </c>
      <c r="AI85" s="2">
        <v>-287.54883000000001</v>
      </c>
      <c r="AJ85" s="2">
        <v>-9.4995119999999993</v>
      </c>
      <c r="AK85" s="2">
        <v>-14.049804999999999</v>
      </c>
      <c r="AL85" s="2">
        <v>32.25</v>
      </c>
      <c r="AM85" s="2">
        <v>128</v>
      </c>
      <c r="AN85" s="2">
        <v>107.1499</v>
      </c>
      <c r="AO85" s="2">
        <v>-63.75</v>
      </c>
      <c r="AP85" s="2">
        <v>154.75098</v>
      </c>
      <c r="AQ85" s="2">
        <v>47.5</v>
      </c>
      <c r="AR85" s="2">
        <v>36.399414</v>
      </c>
      <c r="AS85" s="2">
        <v>-200.24902</v>
      </c>
      <c r="AT85" s="2">
        <v>-172.75049000000001</v>
      </c>
      <c r="AU85" s="2">
        <v>-119.3999</v>
      </c>
      <c r="AV85" s="2">
        <v>157.94970000000001</v>
      </c>
      <c r="AW85" s="2">
        <v>407.0498</v>
      </c>
      <c r="AX85" s="2">
        <v>-37.850586</v>
      </c>
      <c r="AY85" s="2">
        <v>229.24950999999999</v>
      </c>
      <c r="AZ85" s="2">
        <v>-2.7998047000000001</v>
      </c>
      <c r="BA85" s="2">
        <v>6.5507812000000003</v>
      </c>
      <c r="BB85" s="2">
        <v>-219.59961000000001</v>
      </c>
      <c r="BC85" s="2">
        <v>130.65038999999999</v>
      </c>
      <c r="BD85" s="2">
        <v>88.550290000000004</v>
      </c>
      <c r="BE85" s="2">
        <v>0</v>
      </c>
      <c r="BF85" s="2">
        <v>643.59960000000001</v>
      </c>
      <c r="BG85" s="2">
        <v>296.40136999999999</v>
      </c>
      <c r="BH85" s="2">
        <v>-174.05078</v>
      </c>
      <c r="BI85" s="2">
        <v>-135.55078</v>
      </c>
      <c r="BJ85" s="2">
        <v>193.55078</v>
      </c>
      <c r="BK85" s="2">
        <v>-129.60059000000001</v>
      </c>
      <c r="BL85" s="2">
        <v>280.19970000000001</v>
      </c>
      <c r="BM85" s="2">
        <v>-205.89940999999999</v>
      </c>
      <c r="BN85" s="2">
        <v>156.09863000000001</v>
      </c>
      <c r="BO85" s="2">
        <v>-142.30029999999999</v>
      </c>
      <c r="BP85" s="2">
        <v>229.99950999999999</v>
      </c>
      <c r="BQ85" s="2">
        <v>272.30029999999999</v>
      </c>
      <c r="BR85" s="2">
        <v>86.800290000000004</v>
      </c>
      <c r="BS85" s="2">
        <v>390.25</v>
      </c>
      <c r="BT85" s="2">
        <v>-288.4502</v>
      </c>
      <c r="BU85" s="2">
        <v>267.90039999999999</v>
      </c>
      <c r="BV85" s="2">
        <v>30.400879</v>
      </c>
      <c r="BW85" s="2">
        <v>-381.69873000000001</v>
      </c>
      <c r="BX85" s="2">
        <v>-7.1503905999999997</v>
      </c>
      <c r="BY85" s="2">
        <v>264.5498</v>
      </c>
      <c r="BZ85" s="2">
        <v>-218.69824</v>
      </c>
      <c r="CA85" s="2">
        <v>-58.300780000000003</v>
      </c>
      <c r="CB85" s="2">
        <v>-122.60156000000001</v>
      </c>
      <c r="CC85" s="2">
        <v>88.25</v>
      </c>
      <c r="CD85" s="2">
        <v>-334.74901999999997</v>
      </c>
      <c r="CE85" s="2">
        <v>415.54932000000002</v>
      </c>
      <c r="CF85" s="2">
        <v>109.89941399999999</v>
      </c>
      <c r="CG85" s="2">
        <v>-119.24805000000001</v>
      </c>
      <c r="CH85" s="2">
        <v>-3.2001952999999999</v>
      </c>
      <c r="CI85" s="2">
        <v>15.850586</v>
      </c>
      <c r="CJ85" s="2">
        <v>93.450194999999994</v>
      </c>
      <c r="CK85" s="2">
        <v>145.80078</v>
      </c>
      <c r="CL85" s="2">
        <v>-226.80078</v>
      </c>
      <c r="CM85" s="2">
        <v>237.5</v>
      </c>
      <c r="CN85" s="2">
        <v>245.5</v>
      </c>
      <c r="CO85" s="2">
        <v>31.101562000000001</v>
      </c>
      <c r="CP85" s="2">
        <v>-72</v>
      </c>
      <c r="CQ85" s="2">
        <v>706.30079999999998</v>
      </c>
      <c r="CR85" s="2">
        <v>241.2998</v>
      </c>
      <c r="CS85" s="2">
        <v>236.89940999999999</v>
      </c>
      <c r="CT85" s="2">
        <v>-378.29883000000001</v>
      </c>
      <c r="CU85" s="2">
        <v>466.69922000000003</v>
      </c>
      <c r="CV85" s="2">
        <v>-321.5</v>
      </c>
      <c r="CW85" s="2">
        <v>96.798829999999995</v>
      </c>
      <c r="CX85" s="2">
        <v>385.40039999999999</v>
      </c>
      <c r="CY85" s="2">
        <v>-371.9502</v>
      </c>
      <c r="CZ85" s="2">
        <v>788.44920000000002</v>
      </c>
      <c r="DA85" s="2">
        <v>35.900390000000002</v>
      </c>
      <c r="DB85" s="2">
        <v>-8.3486329999999995</v>
      </c>
      <c r="DC85" s="2">
        <v>-220</v>
      </c>
      <c r="DD85" s="2">
        <v>159.4502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125505.89421999999</v>
      </c>
      <c r="I86" s="2">
        <f>SUM(D86,D89,D92,D95)</f>
        <v>248700.07135870002</v>
      </c>
      <c r="J86" s="7">
        <f>100*I88/I86</f>
        <v>66.019299516319279</v>
      </c>
      <c r="K86" s="2">
        <v>1392.4492</v>
      </c>
      <c r="L86" s="2">
        <v>1114.5498</v>
      </c>
      <c r="M86" s="2">
        <v>1038.0518</v>
      </c>
      <c r="N86" s="2">
        <v>614.53809999999999</v>
      </c>
      <c r="O86" s="2">
        <v>465.44922000000003</v>
      </c>
      <c r="P86" s="2">
        <v>618.99805000000003</v>
      </c>
      <c r="Q86" s="2">
        <v>648.75</v>
      </c>
      <c r="R86" s="2">
        <v>1784.3486</v>
      </c>
      <c r="S86" s="2">
        <v>1512.3525</v>
      </c>
      <c r="T86" s="2">
        <v>540.7998</v>
      </c>
      <c r="U86" s="2">
        <v>1127.3525</v>
      </c>
      <c r="V86" s="2">
        <v>1647.0005000000001</v>
      </c>
      <c r="W86" s="2">
        <v>1725.0492999999999</v>
      </c>
      <c r="X86" s="2">
        <v>1500.4502</v>
      </c>
      <c r="Y86" s="2">
        <v>1608.6992</v>
      </c>
      <c r="Z86" s="2">
        <v>772.19920000000002</v>
      </c>
      <c r="AA86" s="2">
        <v>2000.4492</v>
      </c>
      <c r="AB86" s="2">
        <v>1224.751</v>
      </c>
      <c r="AC86" s="2">
        <v>1019.40137</v>
      </c>
      <c r="AD86" s="2">
        <v>818.64940000000001</v>
      </c>
      <c r="AE86" s="2">
        <v>1548.1006</v>
      </c>
      <c r="AF86" s="2">
        <v>516.90039999999999</v>
      </c>
      <c r="AG86" s="2">
        <v>203.2998</v>
      </c>
      <c r="AH86" s="2">
        <v>1004.3008</v>
      </c>
      <c r="AI86" s="2">
        <v>369.99901999999997</v>
      </c>
      <c r="AJ86" s="2">
        <v>736.19920000000002</v>
      </c>
      <c r="AK86" s="2">
        <v>1425.3994</v>
      </c>
      <c r="AL86" s="2">
        <v>1565.9521</v>
      </c>
      <c r="AM86" s="2">
        <v>886.49900000000002</v>
      </c>
      <c r="AN86" s="2">
        <v>655.05079999999998</v>
      </c>
      <c r="AO86" s="2">
        <v>1482.8516</v>
      </c>
      <c r="AP86" s="2">
        <v>1634.1211000000001</v>
      </c>
      <c r="AQ86" s="2">
        <v>2760.6972999999998</v>
      </c>
      <c r="AR86" s="2">
        <v>1412.2988</v>
      </c>
      <c r="AS86" s="2">
        <v>1414.0498</v>
      </c>
      <c r="AT86" s="2">
        <v>1318.9004</v>
      </c>
      <c r="AU86" s="2">
        <v>1227</v>
      </c>
      <c r="AV86" s="2">
        <v>308.74804999999998</v>
      </c>
      <c r="AW86" s="2">
        <v>2028.8984</v>
      </c>
      <c r="AX86" s="2">
        <v>496.35059999999999</v>
      </c>
      <c r="AY86" s="2">
        <v>1874.499</v>
      </c>
      <c r="AZ86" s="2">
        <v>1312.1006</v>
      </c>
      <c r="BA86" s="2">
        <v>567.5</v>
      </c>
      <c r="BB86" s="2">
        <v>173.90038999999999</v>
      </c>
      <c r="BC86" s="2">
        <v>1456.9492</v>
      </c>
      <c r="BD86" s="2">
        <v>1212.1992</v>
      </c>
      <c r="BE86" s="2">
        <v>2334.752</v>
      </c>
      <c r="BF86" s="2">
        <v>912.94920000000002</v>
      </c>
      <c r="BG86" s="2">
        <v>1696.0977</v>
      </c>
      <c r="BH86" s="2">
        <v>2534.9004</v>
      </c>
      <c r="BI86" s="2">
        <v>1458.2030999999999</v>
      </c>
      <c r="BJ86" s="2">
        <v>812.05079999999998</v>
      </c>
      <c r="BK86" s="2">
        <v>2267.6972999999998</v>
      </c>
      <c r="BL86" s="2">
        <v>1460.3496</v>
      </c>
      <c r="BM86" s="2">
        <v>1427.0488</v>
      </c>
      <c r="BN86" s="2">
        <v>2475.6972999999998</v>
      </c>
      <c r="BO86" s="2">
        <v>1333.8046999999999</v>
      </c>
      <c r="BP86" s="2">
        <v>754.85155999999995</v>
      </c>
      <c r="BQ86" s="2">
        <v>912.14844000000005</v>
      </c>
      <c r="BR86" s="2">
        <v>1127.501</v>
      </c>
      <c r="BS86" s="2">
        <v>1078.5498</v>
      </c>
      <c r="BT86" s="2">
        <v>1541.2988</v>
      </c>
      <c r="BU86" s="2">
        <v>1754.7988</v>
      </c>
      <c r="BV86" s="2">
        <v>1691.6494</v>
      </c>
      <c r="BW86" s="2">
        <v>1959.5107</v>
      </c>
      <c r="BX86" s="2">
        <v>646.60350000000005</v>
      </c>
      <c r="BY86" s="2">
        <v>1237.9492</v>
      </c>
      <c r="BZ86" s="2">
        <v>928</v>
      </c>
      <c r="CA86" s="2">
        <v>1722.4512</v>
      </c>
      <c r="CB86" s="2">
        <v>451.44335999999998</v>
      </c>
      <c r="CC86" s="2">
        <v>1854.75</v>
      </c>
      <c r="CD86" s="2">
        <v>1128.8984</v>
      </c>
      <c r="CE86" s="2">
        <v>716.50194999999997</v>
      </c>
      <c r="CF86" s="2">
        <v>887.19727</v>
      </c>
      <c r="CG86" s="2">
        <v>1032.5</v>
      </c>
      <c r="CH86" s="2">
        <v>914.09960000000001</v>
      </c>
      <c r="CI86" s="2">
        <v>1073</v>
      </c>
      <c r="CJ86" s="2">
        <v>1135.2030999999999</v>
      </c>
      <c r="CK86" s="2">
        <v>1177</v>
      </c>
      <c r="CL86" s="2">
        <v>1095</v>
      </c>
      <c r="CM86" s="2">
        <v>1447.4004</v>
      </c>
      <c r="CN86" s="2">
        <v>475.79687999999999</v>
      </c>
      <c r="CO86" s="2">
        <v>1450</v>
      </c>
      <c r="CP86" s="2">
        <v>1238.1992</v>
      </c>
      <c r="CQ86" s="2">
        <v>1955.2988</v>
      </c>
      <c r="CR86" s="2">
        <v>2244.7811999999999</v>
      </c>
      <c r="CS86" s="2">
        <v>1702.9042999999999</v>
      </c>
      <c r="CT86" s="2">
        <v>1602.9004</v>
      </c>
      <c r="CU86" s="2">
        <v>2447.3008</v>
      </c>
      <c r="CV86" s="2">
        <v>1884.1992</v>
      </c>
      <c r="CW86" s="2">
        <v>1308.6034999999999</v>
      </c>
      <c r="CX86" s="2">
        <v>1538.998</v>
      </c>
      <c r="CY86" s="2">
        <v>1679.8496</v>
      </c>
      <c r="CZ86" s="2">
        <v>1220.4530999999999</v>
      </c>
      <c r="DA86" s="2">
        <v>1813.6973</v>
      </c>
      <c r="DB86" s="2">
        <v>1219.8477</v>
      </c>
      <c r="DC86" s="2">
        <v>1402.8008</v>
      </c>
      <c r="DD86" s="2">
        <v>571.35155999999995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-43263.712370000001</v>
      </c>
      <c r="I87" s="2">
        <f>SUM(D87,D90,D93,D96)</f>
        <v>-84510.026889399989</v>
      </c>
      <c r="K87" s="2">
        <v>-229.06934000000001</v>
      </c>
      <c r="L87" s="2">
        <v>-295.97070000000002</v>
      </c>
      <c r="M87" s="2">
        <v>-454.66797000000003</v>
      </c>
      <c r="N87" s="2">
        <v>-187.64746</v>
      </c>
      <c r="O87" s="2">
        <v>-287.56348000000003</v>
      </c>
      <c r="P87" s="2">
        <v>-194.37402</v>
      </c>
      <c r="Q87" s="2">
        <v>-299.46776999999997</v>
      </c>
      <c r="R87" s="2">
        <v>-268.34863000000001</v>
      </c>
      <c r="S87" s="2">
        <v>-459.86619999999999</v>
      </c>
      <c r="T87" s="2">
        <v>-342.10449999999997</v>
      </c>
      <c r="U87" s="2">
        <v>-222.55957000000001</v>
      </c>
      <c r="V87" s="2">
        <v>-194.21386999999999</v>
      </c>
      <c r="W87" s="2">
        <v>-304.27197000000001</v>
      </c>
      <c r="X87" s="2">
        <v>-166.21582000000001</v>
      </c>
      <c r="Y87" s="2">
        <v>-335.89648</v>
      </c>
      <c r="Z87" s="2">
        <v>-476.49901999999997</v>
      </c>
      <c r="AA87" s="2">
        <v>-305.69922000000003</v>
      </c>
      <c r="AB87" s="2">
        <v>-326.01855</v>
      </c>
      <c r="AC87" s="2">
        <v>-239.02148</v>
      </c>
      <c r="AD87" s="2">
        <v>-334.31054999999998</v>
      </c>
      <c r="AE87" s="2">
        <v>-367.16210000000001</v>
      </c>
      <c r="AF87" s="2">
        <v>-446.27148</v>
      </c>
      <c r="AG87" s="2">
        <v>-281.90625</v>
      </c>
      <c r="AH87" s="2">
        <v>-300.27148</v>
      </c>
      <c r="AI87" s="2">
        <v>-430.91797000000003</v>
      </c>
      <c r="AJ87" s="2">
        <v>-202.03515999999999</v>
      </c>
      <c r="AK87" s="2">
        <v>-249.87694999999999</v>
      </c>
      <c r="AL87" s="2">
        <v>-166.06055000000001</v>
      </c>
      <c r="AM87" s="2">
        <v>-306.16797000000003</v>
      </c>
      <c r="AN87" s="2">
        <v>-508.04102</v>
      </c>
      <c r="AO87" s="2">
        <v>-638.54489999999998</v>
      </c>
      <c r="AP87" s="2">
        <v>-968.02246000000002</v>
      </c>
      <c r="AQ87" s="2">
        <v>-433.51172000000003</v>
      </c>
      <c r="AR87" s="2">
        <v>-274.92676</v>
      </c>
      <c r="AS87" s="2">
        <v>-175.07616999999999</v>
      </c>
      <c r="AT87" s="2">
        <v>-377.12598000000003</v>
      </c>
      <c r="AU87" s="2">
        <v>-394.9873</v>
      </c>
      <c r="AV87" s="2">
        <v>-298.46679999999998</v>
      </c>
      <c r="AW87" s="2">
        <v>-423.57909999999998</v>
      </c>
      <c r="AX87" s="2">
        <v>-327.56934000000001</v>
      </c>
      <c r="AY87" s="2">
        <v>-513.97460000000001</v>
      </c>
      <c r="AZ87" s="2">
        <v>-460.25488000000001</v>
      </c>
      <c r="BA87" s="2">
        <v>-308.56639999999999</v>
      </c>
      <c r="BB87" s="2">
        <v>-558.84862999999996</v>
      </c>
      <c r="BC87" s="2">
        <v>-414.62598000000003</v>
      </c>
      <c r="BD87" s="2">
        <v>-309.74315999999999</v>
      </c>
      <c r="BE87" s="2">
        <v>-344.07616999999999</v>
      </c>
      <c r="BF87" s="2">
        <v>-753.91405999999995</v>
      </c>
      <c r="BG87" s="2">
        <v>-195.14453</v>
      </c>
      <c r="BH87" s="2">
        <v>-598.87890000000004</v>
      </c>
      <c r="BI87" s="2">
        <v>-179.88866999999999</v>
      </c>
      <c r="BJ87" s="2">
        <v>-518.96289999999999</v>
      </c>
      <c r="BK87" s="2">
        <v>-259.38672000000003</v>
      </c>
      <c r="BL87" s="2">
        <v>-844.20703000000003</v>
      </c>
      <c r="BM87" s="2">
        <v>-444.46483999999998</v>
      </c>
      <c r="BN87" s="2">
        <v>-598.63869999999997</v>
      </c>
      <c r="BO87" s="2">
        <v>-726.06640000000004</v>
      </c>
      <c r="BP87" s="2">
        <v>-830.78125</v>
      </c>
      <c r="BQ87" s="2">
        <v>-961.34960000000001</v>
      </c>
      <c r="BR87" s="2">
        <v>-340.45508000000001</v>
      </c>
      <c r="BS87" s="2">
        <v>-628.34180000000003</v>
      </c>
      <c r="BT87" s="2">
        <v>-269.87401999999997</v>
      </c>
      <c r="BU87" s="2">
        <v>-504.05176</v>
      </c>
      <c r="BV87" s="2">
        <v>-397.61914000000002</v>
      </c>
      <c r="BW87" s="2">
        <v>-559.22266000000002</v>
      </c>
      <c r="BX87" s="2">
        <v>-1010.40625</v>
      </c>
      <c r="BY87" s="2">
        <v>-378.94335999999998</v>
      </c>
      <c r="BZ87" s="2">
        <v>-324.23827999999997</v>
      </c>
      <c r="CA87" s="2">
        <v>-625.47069999999997</v>
      </c>
      <c r="CB87" s="2">
        <v>-397.50389999999999</v>
      </c>
      <c r="CC87" s="2">
        <v>-463.65429999999998</v>
      </c>
      <c r="CD87" s="2">
        <v>-297.68360000000001</v>
      </c>
      <c r="CE87" s="2">
        <v>-342.74220000000003</v>
      </c>
      <c r="CF87" s="2">
        <v>-332.50585999999998</v>
      </c>
      <c r="CG87" s="2">
        <v>-347.58008000000001</v>
      </c>
      <c r="CH87" s="2">
        <v>-539.20510000000002</v>
      </c>
      <c r="CI87" s="2">
        <v>-1055.9082000000001</v>
      </c>
      <c r="CJ87" s="2">
        <v>-712.83010000000002</v>
      </c>
      <c r="CK87" s="2">
        <v>-464.44727</v>
      </c>
      <c r="CL87" s="2">
        <v>-470.78906000000001</v>
      </c>
      <c r="CM87" s="2">
        <v>-669.99023</v>
      </c>
      <c r="CN87" s="2">
        <v>-412.50389999999999</v>
      </c>
      <c r="CO87" s="2">
        <v>-425.88279999999997</v>
      </c>
      <c r="CP87" s="2">
        <v>-448.83593999999999</v>
      </c>
      <c r="CQ87" s="2">
        <v>-281.18554999999998</v>
      </c>
      <c r="CR87" s="2">
        <v>-336.45508000000001</v>
      </c>
      <c r="CS87" s="2">
        <v>-665.01559999999995</v>
      </c>
      <c r="CT87" s="2">
        <v>-434.98047000000003</v>
      </c>
      <c r="CU87" s="2">
        <v>-299.28320000000002</v>
      </c>
      <c r="CV87" s="2">
        <v>-330.37695000000002</v>
      </c>
      <c r="CW87" s="2">
        <v>-690.47266000000002</v>
      </c>
      <c r="CX87" s="2">
        <v>-632.31055000000003</v>
      </c>
      <c r="CY87" s="2">
        <v>-453.98047000000003</v>
      </c>
      <c r="CZ87" s="2">
        <v>-763.41600000000005</v>
      </c>
      <c r="DA87" s="2">
        <v>-489.55860000000001</v>
      </c>
      <c r="DB87" s="2">
        <v>-597.82227</v>
      </c>
      <c r="DC87" s="2">
        <v>-794.35940000000005</v>
      </c>
      <c r="DD87" s="2">
        <v>-757.72850000000005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82242.182219999944</v>
      </c>
      <c r="E88">
        <f>COUNT(K88:DD88)</f>
        <v>98</v>
      </c>
      <c r="F88">
        <f>COUNTIF(K88:DD88,"&gt;0")</f>
        <v>91</v>
      </c>
      <c r="G88">
        <f>SUM(E88,E91,E94,E97)</f>
        <v>392</v>
      </c>
      <c r="H88">
        <f>SUM(F88,F91,F94,F97)</f>
        <v>332</v>
      </c>
      <c r="I88" s="8">
        <f>SUM(D88,D91,D94,D97)</f>
        <v>164190.04500759995</v>
      </c>
      <c r="J88" s="4">
        <f>100 *H88/G88</f>
        <v>84.693877551020407</v>
      </c>
      <c r="K88" s="2">
        <v>1163.3798999999999</v>
      </c>
      <c r="L88" s="2">
        <v>818.57910000000004</v>
      </c>
      <c r="M88" s="2">
        <v>583.38379999999995</v>
      </c>
      <c r="N88" s="2">
        <v>426.89062000000001</v>
      </c>
      <c r="O88" s="2">
        <v>177.88574</v>
      </c>
      <c r="P88" s="2">
        <v>424.62401999999997</v>
      </c>
      <c r="Q88" s="2">
        <v>349.28223000000003</v>
      </c>
      <c r="R88" s="2">
        <v>1516</v>
      </c>
      <c r="S88" s="2">
        <v>1052.4863</v>
      </c>
      <c r="T88" s="2">
        <v>198.69531000000001</v>
      </c>
      <c r="U88" s="2">
        <v>904.79296999999997</v>
      </c>
      <c r="V88" s="2">
        <v>1452.7865999999999</v>
      </c>
      <c r="W88" s="2">
        <v>1420.7773</v>
      </c>
      <c r="X88" s="2">
        <v>1334.2344000000001</v>
      </c>
      <c r="Y88" s="2">
        <v>1272.8027</v>
      </c>
      <c r="Z88" s="2">
        <v>295.7002</v>
      </c>
      <c r="AA88" s="2">
        <v>1694.75</v>
      </c>
      <c r="AB88" s="2">
        <v>898.73239999999998</v>
      </c>
      <c r="AC88" s="2">
        <v>780.37990000000002</v>
      </c>
      <c r="AD88" s="2">
        <v>484.33886999999999</v>
      </c>
      <c r="AE88" s="2">
        <v>1180.9385</v>
      </c>
      <c r="AF88" s="2">
        <v>70.628910000000005</v>
      </c>
      <c r="AG88" s="2">
        <v>-78.606444999999994</v>
      </c>
      <c r="AH88" s="2">
        <v>704.02930000000003</v>
      </c>
      <c r="AI88" s="2">
        <v>-60.918945000000001</v>
      </c>
      <c r="AJ88" s="2">
        <v>534.16405999999995</v>
      </c>
      <c r="AK88" s="2">
        <v>1175.5225</v>
      </c>
      <c r="AL88" s="2">
        <v>1399.8915999999999</v>
      </c>
      <c r="AM88" s="2">
        <v>580.33105</v>
      </c>
      <c r="AN88" s="2">
        <v>147.00977</v>
      </c>
      <c r="AO88" s="2">
        <v>844.30664000000002</v>
      </c>
      <c r="AP88" s="2">
        <v>666.09862999999996</v>
      </c>
      <c r="AQ88" s="2">
        <v>2327.1855</v>
      </c>
      <c r="AR88" s="2">
        <v>1137.3721</v>
      </c>
      <c r="AS88" s="2">
        <v>1238.9736</v>
      </c>
      <c r="AT88" s="2">
        <v>941.77440000000001</v>
      </c>
      <c r="AU88" s="2">
        <v>832.0127</v>
      </c>
      <c r="AV88" s="2">
        <v>10.28125</v>
      </c>
      <c r="AW88" s="2">
        <v>1605.3193000000001</v>
      </c>
      <c r="AX88" s="2">
        <v>168.78125</v>
      </c>
      <c r="AY88" s="2">
        <v>1360.5244</v>
      </c>
      <c r="AZ88" s="2">
        <v>851.84569999999997</v>
      </c>
      <c r="BA88" s="2">
        <v>258.93360000000001</v>
      </c>
      <c r="BB88" s="2">
        <v>-384.94824</v>
      </c>
      <c r="BC88" s="2">
        <v>1042.3232</v>
      </c>
      <c r="BD88" s="2">
        <v>902.45605</v>
      </c>
      <c r="BE88" s="2">
        <v>1990.6758</v>
      </c>
      <c r="BF88" s="2">
        <v>159.03515999999999</v>
      </c>
      <c r="BG88" s="2">
        <v>1500.9530999999999</v>
      </c>
      <c r="BH88" s="2">
        <v>1936.0215000000001</v>
      </c>
      <c r="BI88" s="2">
        <v>1278.3145</v>
      </c>
      <c r="BJ88" s="2">
        <v>293.08789999999999</v>
      </c>
      <c r="BK88" s="2">
        <v>2008.3105</v>
      </c>
      <c r="BL88" s="2">
        <v>616.14260000000002</v>
      </c>
      <c r="BM88" s="2">
        <v>982.58399999999995</v>
      </c>
      <c r="BN88" s="2">
        <v>1877.0586000000001</v>
      </c>
      <c r="BO88" s="2">
        <v>607.73829999999998</v>
      </c>
      <c r="BP88" s="2">
        <v>-75.929689999999994</v>
      </c>
      <c r="BQ88" s="2">
        <v>-49.201169999999998</v>
      </c>
      <c r="BR88" s="2">
        <v>787.04589999999996</v>
      </c>
      <c r="BS88" s="2">
        <v>450.20800000000003</v>
      </c>
      <c r="BT88" s="2">
        <v>1271.4248</v>
      </c>
      <c r="BU88" s="2">
        <v>1250.7471</v>
      </c>
      <c r="BV88" s="2">
        <v>1294.0302999999999</v>
      </c>
      <c r="BW88" s="2">
        <v>1400.2881</v>
      </c>
      <c r="BX88" s="2">
        <v>-363.80273</v>
      </c>
      <c r="BY88" s="2">
        <v>859.00585999999998</v>
      </c>
      <c r="BZ88" s="2">
        <v>603.76170000000002</v>
      </c>
      <c r="CA88" s="2">
        <v>1096.9804999999999</v>
      </c>
      <c r="CB88" s="2">
        <v>53.939453</v>
      </c>
      <c r="CC88" s="2">
        <v>1391.0957000000001</v>
      </c>
      <c r="CD88" s="2">
        <v>831.21483999999998</v>
      </c>
      <c r="CE88" s="2">
        <v>373.75977</v>
      </c>
      <c r="CF88" s="2">
        <v>554.69140000000004</v>
      </c>
      <c r="CG88" s="2">
        <v>684.91989999999998</v>
      </c>
      <c r="CH88" s="2">
        <v>374.89452999999997</v>
      </c>
      <c r="CI88" s="2">
        <v>17.091797</v>
      </c>
      <c r="CJ88" s="2">
        <v>422.37304999999998</v>
      </c>
      <c r="CK88" s="2">
        <v>712.55273</v>
      </c>
      <c r="CL88" s="2">
        <v>624.21094000000005</v>
      </c>
      <c r="CM88" s="2">
        <v>777.41016000000002</v>
      </c>
      <c r="CN88" s="2">
        <v>63.292969999999997</v>
      </c>
      <c r="CO88" s="2">
        <v>1024.1171999999999</v>
      </c>
      <c r="CP88" s="2">
        <v>789.36329999999998</v>
      </c>
      <c r="CQ88" s="2">
        <v>1674.1133</v>
      </c>
      <c r="CR88" s="2">
        <v>1908.3262</v>
      </c>
      <c r="CS88" s="2">
        <v>1037.8887</v>
      </c>
      <c r="CT88" s="2">
        <v>1167.9199000000001</v>
      </c>
      <c r="CU88" s="2">
        <v>2148.0176000000001</v>
      </c>
      <c r="CV88" s="2">
        <v>1553.8223</v>
      </c>
      <c r="CW88" s="2">
        <v>618.13085999999998</v>
      </c>
      <c r="CX88" s="2">
        <v>906.6875</v>
      </c>
      <c r="CY88" s="2">
        <v>1225.8690999999999</v>
      </c>
      <c r="CZ88" s="2">
        <v>457.03710000000001</v>
      </c>
      <c r="DA88" s="2">
        <v>1324.1387</v>
      </c>
      <c r="DB88" s="2">
        <v>622.02539999999999</v>
      </c>
      <c r="DC88" s="2">
        <v>608.44140000000004</v>
      </c>
      <c r="DD88" s="2">
        <v>-186.37694999999999</v>
      </c>
    </row>
    <row r="89" spans="1:108" x14ac:dyDescent="0.3">
      <c r="A89" t="s">
        <v>34</v>
      </c>
      <c r="B89" s="1" t="s">
        <v>1</v>
      </c>
      <c r="C89" t="s">
        <v>5</v>
      </c>
      <c r="D89" s="2">
        <f t="shared" si="6"/>
        <v>59527.747396300038</v>
      </c>
      <c r="K89" s="2">
        <v>549.49900000000002</v>
      </c>
      <c r="L89" s="2">
        <v>690.89940000000001</v>
      </c>
      <c r="M89" s="2">
        <v>2.5</v>
      </c>
      <c r="N89" s="2">
        <v>609.7998</v>
      </c>
      <c r="O89" s="2">
        <v>944.35059999999999</v>
      </c>
      <c r="P89" s="2">
        <v>171.5</v>
      </c>
      <c r="Q89" s="2">
        <v>449.5</v>
      </c>
      <c r="R89" s="2">
        <v>1044.1504</v>
      </c>
      <c r="S89" s="2">
        <v>102.25</v>
      </c>
      <c r="T89" s="2">
        <v>341.7998</v>
      </c>
      <c r="U89" s="2">
        <v>947.7998</v>
      </c>
      <c r="V89" s="2">
        <v>857.2998</v>
      </c>
      <c r="W89" s="2">
        <v>665.74950000000001</v>
      </c>
      <c r="X89" s="2">
        <v>1081.8496</v>
      </c>
      <c r="Y89" s="2">
        <v>58.600586</v>
      </c>
      <c r="Z89" s="2">
        <v>0</v>
      </c>
      <c r="AA89" s="2">
        <v>872.10059999999999</v>
      </c>
      <c r="AB89" s="2">
        <v>427.59960000000001</v>
      </c>
      <c r="AC89" s="2">
        <v>485.84960000000001</v>
      </c>
      <c r="AD89" s="2">
        <v>5.2001952999999999</v>
      </c>
      <c r="AE89" s="2">
        <v>267.64940000000001</v>
      </c>
      <c r="AF89" s="2">
        <v>1238.5996</v>
      </c>
      <c r="AG89" s="2">
        <v>84.75</v>
      </c>
      <c r="AH89" s="2">
        <v>646.30079999999998</v>
      </c>
      <c r="AI89" s="2">
        <v>0</v>
      </c>
      <c r="AJ89" s="2">
        <v>210.7998</v>
      </c>
      <c r="AK89" s="2">
        <v>1168.2002</v>
      </c>
      <c r="AL89" s="2">
        <v>1352.1992</v>
      </c>
      <c r="AM89" s="2">
        <v>29.899414</v>
      </c>
      <c r="AN89" s="2">
        <v>893.75</v>
      </c>
      <c r="AO89" s="2">
        <v>0</v>
      </c>
      <c r="AP89" s="2">
        <v>1219.4502</v>
      </c>
      <c r="AQ89" s="2">
        <v>737.09960000000001</v>
      </c>
      <c r="AR89" s="2">
        <v>538.25</v>
      </c>
      <c r="AS89" s="2">
        <v>182.7002</v>
      </c>
      <c r="AT89" s="2">
        <v>196.40038999999999</v>
      </c>
      <c r="AU89" s="2">
        <v>0</v>
      </c>
      <c r="AV89" s="2">
        <v>828.4502</v>
      </c>
      <c r="AW89" s="2">
        <v>1093.0508</v>
      </c>
      <c r="AX89" s="2">
        <v>170.05078</v>
      </c>
      <c r="AY89" s="2">
        <v>0</v>
      </c>
      <c r="AZ89" s="2">
        <v>0</v>
      </c>
      <c r="BA89" s="2">
        <v>245.55176</v>
      </c>
      <c r="BB89" s="2">
        <v>518.25</v>
      </c>
      <c r="BC89" s="2">
        <v>0</v>
      </c>
      <c r="BD89" s="2">
        <v>436.2002</v>
      </c>
      <c r="BE89" s="2">
        <v>1955.7998</v>
      </c>
      <c r="BF89" s="2">
        <v>675.75</v>
      </c>
      <c r="BG89" s="2">
        <v>1317.1484</v>
      </c>
      <c r="BH89" s="2">
        <v>396.25</v>
      </c>
      <c r="BI89" s="2">
        <v>1035.0996</v>
      </c>
      <c r="BJ89" s="2">
        <v>407.15039999999999</v>
      </c>
      <c r="BK89" s="2">
        <v>293.79883000000001</v>
      </c>
      <c r="BL89" s="2">
        <v>946.69920000000002</v>
      </c>
      <c r="BM89" s="2">
        <v>417.39843999999999</v>
      </c>
      <c r="BN89" s="2">
        <v>170.30078</v>
      </c>
      <c r="BO89" s="2">
        <v>1955.3506</v>
      </c>
      <c r="BP89" s="2">
        <v>0</v>
      </c>
      <c r="BQ89" s="2">
        <v>357.14843999999999</v>
      </c>
      <c r="BR89" s="2">
        <v>726.75</v>
      </c>
      <c r="BS89" s="2">
        <v>1256.5498</v>
      </c>
      <c r="BT89" s="2">
        <v>787.39940000000001</v>
      </c>
      <c r="BU89" s="2">
        <v>1352.3008</v>
      </c>
      <c r="BV89" s="2">
        <v>901.14940000000001</v>
      </c>
      <c r="BW89" s="2">
        <v>11.650391000000001</v>
      </c>
      <c r="BX89" s="2">
        <v>473.5</v>
      </c>
      <c r="BY89" s="2">
        <v>304.25</v>
      </c>
      <c r="BZ89" s="2">
        <v>362.34960000000001</v>
      </c>
      <c r="CA89" s="2">
        <v>754.94920000000002</v>
      </c>
      <c r="CB89" s="2">
        <v>574.84960000000001</v>
      </c>
      <c r="CC89" s="2">
        <v>1189.1992</v>
      </c>
      <c r="CD89" s="2">
        <v>19.548828</v>
      </c>
      <c r="CE89" s="2">
        <v>1392.1992</v>
      </c>
      <c r="CF89" s="2">
        <v>583</v>
      </c>
      <c r="CG89" s="2">
        <v>0</v>
      </c>
      <c r="CH89" s="2">
        <v>56.601562000000001</v>
      </c>
      <c r="CI89" s="2">
        <v>884.69920000000002</v>
      </c>
      <c r="CJ89" s="2">
        <v>40</v>
      </c>
      <c r="CK89" s="2">
        <v>212.70116999999999</v>
      </c>
      <c r="CL89" s="2">
        <v>1846.9023</v>
      </c>
      <c r="CM89" s="2">
        <v>636.90039999999999</v>
      </c>
      <c r="CN89" s="2">
        <v>141.40038999999999</v>
      </c>
      <c r="CO89" s="2">
        <v>219.20116999999999</v>
      </c>
      <c r="CP89" s="2">
        <v>297.09960000000001</v>
      </c>
      <c r="CQ89" s="2">
        <v>1806.5</v>
      </c>
      <c r="CR89" s="2">
        <v>1451.5</v>
      </c>
      <c r="CS89" s="2">
        <v>818.19920000000002</v>
      </c>
      <c r="CT89" s="2">
        <v>307.5</v>
      </c>
      <c r="CU89" s="2">
        <v>1277.4004</v>
      </c>
      <c r="CV89" s="2">
        <v>337.79883000000001</v>
      </c>
      <c r="CW89" s="2">
        <v>468.40039999999999</v>
      </c>
      <c r="CX89" s="2">
        <v>855.70119999999997</v>
      </c>
      <c r="CY89" s="2">
        <v>917.95119999999997</v>
      </c>
      <c r="CZ89" s="2">
        <v>1737.9492</v>
      </c>
      <c r="DA89" s="2">
        <v>866.55079999999998</v>
      </c>
      <c r="DB89" s="2">
        <v>839.95119999999997</v>
      </c>
      <c r="DC89" s="2">
        <v>270.44922000000003</v>
      </c>
      <c r="DD89" s="2">
        <v>252.94922</v>
      </c>
    </row>
    <row r="90" spans="1:108" x14ac:dyDescent="0.3">
      <c r="A90" t="s">
        <v>34</v>
      </c>
      <c r="B90" s="1" t="s">
        <v>1</v>
      </c>
      <c r="C90" t="s">
        <v>6</v>
      </c>
      <c r="D90" s="2">
        <f t="shared" si="6"/>
        <v>-17407.506890500004</v>
      </c>
      <c r="K90" s="2">
        <v>-10.890625</v>
      </c>
      <c r="L90" s="2">
        <v>-10.424804999999999</v>
      </c>
      <c r="M90" s="2">
        <v>-578.98339999999996</v>
      </c>
      <c r="N90" s="2">
        <v>-65.863280000000003</v>
      </c>
      <c r="O90" s="2">
        <v>-53.000976999999999</v>
      </c>
      <c r="P90" s="2">
        <v>-104.54199</v>
      </c>
      <c r="Q90" s="2">
        <v>-56.257812000000001</v>
      </c>
      <c r="R90" s="2">
        <v>0</v>
      </c>
      <c r="S90" s="2">
        <v>-300.10352</v>
      </c>
      <c r="T90" s="2">
        <v>-333.85937999999999</v>
      </c>
      <c r="U90" s="2">
        <v>-32.744140000000002</v>
      </c>
      <c r="V90" s="2">
        <v>-303.7998</v>
      </c>
      <c r="W90" s="2">
        <v>0</v>
      </c>
      <c r="X90" s="2">
        <v>-10.499022999999999</v>
      </c>
      <c r="Y90" s="2">
        <v>-264.75</v>
      </c>
      <c r="Z90" s="2">
        <v>-129.10254</v>
      </c>
      <c r="AA90" s="2">
        <v>-48.399414</v>
      </c>
      <c r="AB90" s="2">
        <v>-49.271484000000001</v>
      </c>
      <c r="AC90" s="2">
        <v>-21.011718999999999</v>
      </c>
      <c r="AD90" s="2">
        <v>-186.17383000000001</v>
      </c>
      <c r="AE90" s="2">
        <v>-10.1171875</v>
      </c>
      <c r="AF90" s="2">
        <v>-219.99610000000001</v>
      </c>
      <c r="AG90" s="2">
        <v>-318.86523</v>
      </c>
      <c r="AH90" s="2">
        <v>-112.29980500000001</v>
      </c>
      <c r="AI90" s="2">
        <v>-225.50977</v>
      </c>
      <c r="AJ90" s="2">
        <v>-24.795898000000001</v>
      </c>
      <c r="AK90" s="2">
        <v>-57.599609999999998</v>
      </c>
      <c r="AL90" s="2">
        <v>-11.513672</v>
      </c>
      <c r="AM90" s="2">
        <v>-127.71680000000001</v>
      </c>
      <c r="AN90" s="2">
        <v>-11.834961</v>
      </c>
      <c r="AO90" s="2">
        <v>-625.91309999999999</v>
      </c>
      <c r="AP90" s="2">
        <v>-255.9502</v>
      </c>
      <c r="AQ90" s="2">
        <v>-57.100586</v>
      </c>
      <c r="AR90" s="2">
        <v>-114.00879</v>
      </c>
      <c r="AS90" s="2">
        <v>-185.10741999999999</v>
      </c>
      <c r="AT90" s="2">
        <v>-83.957030000000003</v>
      </c>
      <c r="AU90" s="2">
        <v>-221.32422</v>
      </c>
      <c r="AV90" s="2">
        <v>-105.25098</v>
      </c>
      <c r="AW90" s="2">
        <v>-12.081054999999999</v>
      </c>
      <c r="AX90" s="2">
        <v>-38.235349999999997</v>
      </c>
      <c r="AY90" s="2">
        <v>-88.441410000000005</v>
      </c>
      <c r="AZ90" s="2">
        <v>-222.03223</v>
      </c>
      <c r="BA90" s="2">
        <v>-43</v>
      </c>
      <c r="BB90" s="2">
        <v>-163.54883000000001</v>
      </c>
      <c r="BC90" s="2">
        <v>-150.28613000000001</v>
      </c>
      <c r="BD90" s="2">
        <v>-265.82130000000001</v>
      </c>
      <c r="BE90" s="2">
        <v>0</v>
      </c>
      <c r="BF90" s="2">
        <v>-210.44922</v>
      </c>
      <c r="BG90" s="2">
        <v>-964.55273</v>
      </c>
      <c r="BH90" s="2">
        <v>-57.707030000000003</v>
      </c>
      <c r="BI90" s="2">
        <v>-309.04883000000001</v>
      </c>
      <c r="BJ90" s="2">
        <v>-163.45116999999999</v>
      </c>
      <c r="BK90" s="2">
        <v>-213.62305000000001</v>
      </c>
      <c r="BL90" s="2">
        <v>-17.277343999999999</v>
      </c>
      <c r="BM90" s="2">
        <v>-81.242189999999994</v>
      </c>
      <c r="BN90" s="2">
        <v>-7.5488280000000003</v>
      </c>
      <c r="BO90" s="2">
        <v>-160.98633000000001</v>
      </c>
      <c r="BP90" s="2">
        <v>-53.183593999999999</v>
      </c>
      <c r="BQ90" s="2">
        <v>-169.81639999999999</v>
      </c>
      <c r="BR90" s="2">
        <v>-67.783199999999994</v>
      </c>
      <c r="BS90" s="2">
        <v>-90.606444999999994</v>
      </c>
      <c r="BT90" s="2">
        <v>-14.15625</v>
      </c>
      <c r="BU90" s="2">
        <v>-23.099609999999998</v>
      </c>
      <c r="BV90" s="2">
        <v>-83.450194999999994</v>
      </c>
      <c r="BW90" s="2">
        <v>-432</v>
      </c>
      <c r="BX90" s="2">
        <v>-821.56444999999997</v>
      </c>
      <c r="BY90" s="2">
        <v>-18.972656000000001</v>
      </c>
      <c r="BZ90" s="2">
        <v>-41.126953</v>
      </c>
      <c r="CA90" s="2">
        <v>-435.23241999999999</v>
      </c>
      <c r="CB90" s="2">
        <v>-179.40038999999999</v>
      </c>
      <c r="CC90" s="2">
        <v>0</v>
      </c>
      <c r="CD90" s="2">
        <v>-179.40234000000001</v>
      </c>
      <c r="CE90" s="2">
        <v>-156.07812000000001</v>
      </c>
      <c r="CF90" s="2">
        <v>-20.212890000000002</v>
      </c>
      <c r="CG90" s="2">
        <v>-229.07031000000001</v>
      </c>
      <c r="CH90" s="2">
        <v>-79.298829999999995</v>
      </c>
      <c r="CI90" s="2">
        <v>-105.646484</v>
      </c>
      <c r="CJ90" s="2">
        <v>-68</v>
      </c>
      <c r="CK90" s="2">
        <v>0</v>
      </c>
      <c r="CL90" s="2">
        <v>-227.05860000000001</v>
      </c>
      <c r="CM90" s="2">
        <v>-279.00977</v>
      </c>
      <c r="CN90" s="2">
        <v>-1027.8516</v>
      </c>
      <c r="CO90" s="2">
        <v>-99.597660000000005</v>
      </c>
      <c r="CP90" s="2">
        <v>-50.447265999999999</v>
      </c>
      <c r="CQ90" s="2">
        <v>-68.900390000000002</v>
      </c>
      <c r="CR90" s="2">
        <v>-53.066406000000001</v>
      </c>
      <c r="CS90" s="2">
        <v>-153.65038999999999</v>
      </c>
      <c r="CT90" s="2">
        <v>-402.51562000000001</v>
      </c>
      <c r="CU90" s="2">
        <v>-25.876953</v>
      </c>
      <c r="CV90" s="2">
        <v>-159.95898</v>
      </c>
      <c r="CW90" s="2">
        <v>-53.689453</v>
      </c>
      <c r="CX90" s="2">
        <v>-386.79297000000003</v>
      </c>
      <c r="CY90" s="2">
        <v>0</v>
      </c>
      <c r="CZ90" s="2">
        <v>-1272.3574000000001</v>
      </c>
      <c r="DA90" s="2">
        <v>0</v>
      </c>
      <c r="DB90" s="2">
        <v>-666.55664000000002</v>
      </c>
      <c r="DC90" s="2">
        <v>-237.60937999999999</v>
      </c>
      <c r="DD90" s="2">
        <v>-476.59375</v>
      </c>
    </row>
    <row r="91" spans="1:108" x14ac:dyDescent="0.3">
      <c r="A91" t="s">
        <v>34</v>
      </c>
      <c r="B91" s="1" t="s">
        <v>1</v>
      </c>
      <c r="C91" t="s">
        <v>7</v>
      </c>
      <c r="D91" s="2">
        <f t="shared" si="6"/>
        <v>42120.240708099991</v>
      </c>
      <c r="E91">
        <f>COUNT(K91:DD91)</f>
        <v>98</v>
      </c>
      <c r="F91">
        <f>COUNTIF(K91:DD91,"&gt;0")</f>
        <v>74</v>
      </c>
      <c r="K91" s="2">
        <v>538.60839999999996</v>
      </c>
      <c r="L91" s="2">
        <v>680.47460000000001</v>
      </c>
      <c r="M91" s="2">
        <v>-576.48339999999996</v>
      </c>
      <c r="N91" s="2">
        <v>543.93650000000002</v>
      </c>
      <c r="O91" s="2">
        <v>891.34960000000001</v>
      </c>
      <c r="P91" s="2">
        <v>66.958010000000002</v>
      </c>
      <c r="Q91" s="2">
        <v>393.24220000000003</v>
      </c>
      <c r="R91" s="2">
        <v>1044.1504</v>
      </c>
      <c r="S91" s="2">
        <v>-197.85352</v>
      </c>
      <c r="T91" s="2">
        <v>7.9404297000000001</v>
      </c>
      <c r="U91" s="2">
        <v>915.05565999999999</v>
      </c>
      <c r="V91" s="2">
        <v>553.5</v>
      </c>
      <c r="W91" s="2">
        <v>665.74950000000001</v>
      </c>
      <c r="X91" s="2">
        <v>1071.3506</v>
      </c>
      <c r="Y91" s="2">
        <v>-206.14940999999999</v>
      </c>
      <c r="Z91" s="2">
        <v>-129.10254</v>
      </c>
      <c r="AA91" s="2">
        <v>823.70119999999997</v>
      </c>
      <c r="AB91" s="2">
        <v>378.32812000000001</v>
      </c>
      <c r="AC91" s="2">
        <v>464.83789999999999</v>
      </c>
      <c r="AD91" s="2">
        <v>-180.97363000000001</v>
      </c>
      <c r="AE91" s="2">
        <v>257.53223000000003</v>
      </c>
      <c r="AF91" s="2">
        <v>1018.6035000000001</v>
      </c>
      <c r="AG91" s="2">
        <v>-234.11523</v>
      </c>
      <c r="AH91" s="2">
        <v>534.00099999999998</v>
      </c>
      <c r="AI91" s="2">
        <v>-225.50977</v>
      </c>
      <c r="AJ91" s="2">
        <v>186.00389999999999</v>
      </c>
      <c r="AK91" s="2">
        <v>1110.6006</v>
      </c>
      <c r="AL91" s="2">
        <v>1340.6855</v>
      </c>
      <c r="AM91" s="2">
        <v>-97.81738</v>
      </c>
      <c r="AN91" s="2">
        <v>881.91503999999998</v>
      </c>
      <c r="AO91" s="2">
        <v>-625.91309999999999</v>
      </c>
      <c r="AP91" s="2">
        <v>963.5</v>
      </c>
      <c r="AQ91" s="2">
        <v>679.99900000000002</v>
      </c>
      <c r="AR91" s="2">
        <v>424.24119999999999</v>
      </c>
      <c r="AS91" s="2">
        <v>-2.4072266</v>
      </c>
      <c r="AT91" s="2">
        <v>112.44336</v>
      </c>
      <c r="AU91" s="2">
        <v>-221.32422</v>
      </c>
      <c r="AV91" s="2">
        <v>723.19920000000002</v>
      </c>
      <c r="AW91" s="2">
        <v>1080.9697000000001</v>
      </c>
      <c r="AX91" s="2">
        <v>131.81542999999999</v>
      </c>
      <c r="AY91" s="2">
        <v>-88.441410000000005</v>
      </c>
      <c r="AZ91" s="2">
        <v>-222.03223</v>
      </c>
      <c r="BA91" s="2">
        <v>202.55176</v>
      </c>
      <c r="BB91" s="2">
        <v>354.70116999999999</v>
      </c>
      <c r="BC91" s="2">
        <v>-150.28613000000001</v>
      </c>
      <c r="BD91" s="2">
        <v>170.37889999999999</v>
      </c>
      <c r="BE91" s="2">
        <v>1955.7998</v>
      </c>
      <c r="BF91" s="2">
        <v>465.30077999999997</v>
      </c>
      <c r="BG91" s="2">
        <v>352.59570000000002</v>
      </c>
      <c r="BH91" s="2">
        <v>338.54297000000003</v>
      </c>
      <c r="BI91" s="2">
        <v>726.05079999999998</v>
      </c>
      <c r="BJ91" s="2">
        <v>243.69922</v>
      </c>
      <c r="BK91" s="2">
        <v>80.175780000000003</v>
      </c>
      <c r="BL91" s="2">
        <v>929.42190000000005</v>
      </c>
      <c r="BM91" s="2">
        <v>336.15625</v>
      </c>
      <c r="BN91" s="2">
        <v>162.75194999999999</v>
      </c>
      <c r="BO91" s="2">
        <v>1794.3643</v>
      </c>
      <c r="BP91" s="2">
        <v>-53.183593999999999</v>
      </c>
      <c r="BQ91" s="2">
        <v>187.33203</v>
      </c>
      <c r="BR91" s="2">
        <v>658.96680000000003</v>
      </c>
      <c r="BS91" s="2">
        <v>1165.9434000000001</v>
      </c>
      <c r="BT91" s="2">
        <v>773.24315999999999</v>
      </c>
      <c r="BU91" s="2">
        <v>1329.2012</v>
      </c>
      <c r="BV91" s="2">
        <v>817.69920000000002</v>
      </c>
      <c r="BW91" s="2">
        <v>-420.34960000000001</v>
      </c>
      <c r="BX91" s="2">
        <v>-348.06445000000002</v>
      </c>
      <c r="BY91" s="2">
        <v>285.27733999999998</v>
      </c>
      <c r="BZ91" s="2">
        <v>321.22266000000002</v>
      </c>
      <c r="CA91" s="2">
        <v>319.71679999999998</v>
      </c>
      <c r="CB91" s="2">
        <v>395.44922000000003</v>
      </c>
      <c r="CC91" s="2">
        <v>1189.1992</v>
      </c>
      <c r="CD91" s="2">
        <v>-159.85352</v>
      </c>
      <c r="CE91" s="2">
        <v>1236.1211000000001</v>
      </c>
      <c r="CF91" s="2">
        <v>562.78710000000001</v>
      </c>
      <c r="CG91" s="2">
        <v>-229.07031000000001</v>
      </c>
      <c r="CH91" s="2">
        <v>-22.697265999999999</v>
      </c>
      <c r="CI91" s="2">
        <v>779.05273</v>
      </c>
      <c r="CJ91" s="2">
        <v>-28</v>
      </c>
      <c r="CK91" s="2">
        <v>212.70116999999999</v>
      </c>
      <c r="CL91" s="2">
        <v>1619.8438000000001</v>
      </c>
      <c r="CM91" s="2">
        <v>357.89062000000001</v>
      </c>
      <c r="CN91" s="2">
        <v>-886.45119999999997</v>
      </c>
      <c r="CO91" s="2">
        <v>119.603516</v>
      </c>
      <c r="CP91" s="2">
        <v>246.65234000000001</v>
      </c>
      <c r="CQ91" s="2">
        <v>1737.5996</v>
      </c>
      <c r="CR91" s="2">
        <v>1398.4336000000001</v>
      </c>
      <c r="CS91" s="2">
        <v>664.54880000000003</v>
      </c>
      <c r="CT91" s="2">
        <v>-95.015625</v>
      </c>
      <c r="CU91" s="2">
        <v>1251.5234</v>
      </c>
      <c r="CV91" s="2">
        <v>177.83984000000001</v>
      </c>
      <c r="CW91" s="2">
        <v>414.71093999999999</v>
      </c>
      <c r="CX91" s="2">
        <v>468.90820000000002</v>
      </c>
      <c r="CY91" s="2">
        <v>917.95119999999997</v>
      </c>
      <c r="CZ91" s="2">
        <v>465.59179999999998</v>
      </c>
      <c r="DA91" s="2">
        <v>866.55079999999998</v>
      </c>
      <c r="DB91" s="2">
        <v>173.39453</v>
      </c>
      <c r="DC91" s="2">
        <v>32.839843999999999</v>
      </c>
      <c r="DD91" s="2">
        <v>-223.64453</v>
      </c>
    </row>
    <row r="92" spans="1:108" x14ac:dyDescent="0.3">
      <c r="A92" t="s">
        <v>34</v>
      </c>
      <c r="B92" s="1" t="s">
        <v>2</v>
      </c>
      <c r="C92" t="s">
        <v>5</v>
      </c>
      <c r="D92" s="2">
        <f t="shared" si="6"/>
        <v>43802.182199999988</v>
      </c>
      <c r="K92" s="2">
        <v>372.4502</v>
      </c>
      <c r="L92" s="2">
        <v>524.14890000000003</v>
      </c>
      <c r="M92" s="2">
        <v>609.34862999999996</v>
      </c>
      <c r="N92" s="2">
        <v>386.24901999999997</v>
      </c>
      <c r="O92" s="2">
        <v>203.2002</v>
      </c>
      <c r="P92" s="2">
        <v>376.55029999999999</v>
      </c>
      <c r="Q92" s="2">
        <v>178.0498</v>
      </c>
      <c r="R92" s="2">
        <v>490.49950000000001</v>
      </c>
      <c r="S92" s="2">
        <v>585.24950000000001</v>
      </c>
      <c r="T92" s="2">
        <v>248.09961000000001</v>
      </c>
      <c r="U92" s="2">
        <v>461.80029999999999</v>
      </c>
      <c r="V92" s="2">
        <v>741.40089999999998</v>
      </c>
      <c r="W92" s="2">
        <v>503.49950000000001</v>
      </c>
      <c r="X92" s="2">
        <v>344.4502</v>
      </c>
      <c r="Y92" s="2">
        <v>406.55029999999999</v>
      </c>
      <c r="Z92" s="2">
        <v>357.30126999999999</v>
      </c>
      <c r="AA92" s="2">
        <v>406.29883000000001</v>
      </c>
      <c r="AB92" s="2">
        <v>413.89794999999998</v>
      </c>
      <c r="AC92" s="2">
        <v>241.2998</v>
      </c>
      <c r="AD92" s="2">
        <v>226.90038999999999</v>
      </c>
      <c r="AE92" s="2">
        <v>281.40039999999999</v>
      </c>
      <c r="AF92" s="2">
        <v>165.49950999999999</v>
      </c>
      <c r="AG92" s="2">
        <v>138.80029999999999</v>
      </c>
      <c r="AH92" s="2">
        <v>318.84960000000001</v>
      </c>
      <c r="AI92" s="2">
        <v>145.80029999999999</v>
      </c>
      <c r="AJ92" s="2">
        <v>336.95067999999998</v>
      </c>
      <c r="AK92" s="2">
        <v>481.3501</v>
      </c>
      <c r="AL92" s="2">
        <v>582.5</v>
      </c>
      <c r="AM92" s="2">
        <v>452.90039999999999</v>
      </c>
      <c r="AN92" s="2">
        <v>135.3999</v>
      </c>
      <c r="AO92" s="2">
        <v>336.1001</v>
      </c>
      <c r="AP92" s="2">
        <v>845.35059999999999</v>
      </c>
      <c r="AQ92" s="2">
        <v>810.29930000000002</v>
      </c>
      <c r="AR92" s="2">
        <v>527.0498</v>
      </c>
      <c r="AS92" s="2">
        <v>264.25</v>
      </c>
      <c r="AT92" s="2">
        <v>246.94970000000001</v>
      </c>
      <c r="AU92" s="2">
        <v>363.00049999999999</v>
      </c>
      <c r="AV92" s="2">
        <v>194.64940999999999</v>
      </c>
      <c r="AW92" s="2">
        <v>508.25098000000003</v>
      </c>
      <c r="AX92" s="2">
        <v>159.09961000000001</v>
      </c>
      <c r="AY92" s="2">
        <v>599.6001</v>
      </c>
      <c r="AZ92" s="2">
        <v>488.80029999999999</v>
      </c>
      <c r="BA92" s="2">
        <v>318.25</v>
      </c>
      <c r="BB92" s="2">
        <v>366.59960000000001</v>
      </c>
      <c r="BC92" s="2">
        <v>311.4502</v>
      </c>
      <c r="BD92" s="2">
        <v>214.2002</v>
      </c>
      <c r="BE92" s="2">
        <v>608.75</v>
      </c>
      <c r="BF92" s="2">
        <v>610.65233999999998</v>
      </c>
      <c r="BG92" s="2">
        <v>869.7002</v>
      </c>
      <c r="BH92" s="2">
        <v>555.00099999999998</v>
      </c>
      <c r="BI92" s="2">
        <v>372.30077999999997</v>
      </c>
      <c r="BJ92" s="2">
        <v>601.45119999999997</v>
      </c>
      <c r="BK92" s="2">
        <v>759.3999</v>
      </c>
      <c r="BL92" s="2">
        <v>675.20069999999998</v>
      </c>
      <c r="BM92" s="2">
        <v>501.49804999999998</v>
      </c>
      <c r="BN92" s="2">
        <v>971.59960000000001</v>
      </c>
      <c r="BO92" s="2">
        <v>453.34912000000003</v>
      </c>
      <c r="BP92" s="2">
        <v>227.6499</v>
      </c>
      <c r="BQ92" s="2">
        <v>351.24950000000001</v>
      </c>
      <c r="BR92" s="2">
        <v>491.45067999999998</v>
      </c>
      <c r="BS92" s="2">
        <v>259.1001</v>
      </c>
      <c r="BT92" s="2">
        <v>711.50049999999999</v>
      </c>
      <c r="BU92" s="2">
        <v>455.14940000000001</v>
      </c>
      <c r="BV92" s="2">
        <v>339.2998</v>
      </c>
      <c r="BW92" s="2">
        <v>687.47069999999997</v>
      </c>
      <c r="BX92" s="2">
        <v>374.95067999999998</v>
      </c>
      <c r="BY92" s="2">
        <v>225.34961000000001</v>
      </c>
      <c r="BZ92" s="2">
        <v>516.24805000000003</v>
      </c>
      <c r="CA92" s="2">
        <v>304.84960000000001</v>
      </c>
      <c r="CB92" s="2">
        <v>230.15136999999999</v>
      </c>
      <c r="CC92" s="2">
        <v>542.50049999999999</v>
      </c>
      <c r="CD92" s="2">
        <v>392.7998</v>
      </c>
      <c r="CE92" s="2">
        <v>475.44970000000001</v>
      </c>
      <c r="CF92" s="2">
        <v>332.9502</v>
      </c>
      <c r="CG92" s="2">
        <v>196.24902</v>
      </c>
      <c r="CH92" s="2">
        <v>323.59960000000001</v>
      </c>
      <c r="CI92" s="2">
        <v>364.24804999999998</v>
      </c>
      <c r="CJ92" s="2">
        <v>168.55078</v>
      </c>
      <c r="CK92" s="2">
        <v>551.15233999999998</v>
      </c>
      <c r="CL92" s="2">
        <v>616.75</v>
      </c>
      <c r="CM92" s="2">
        <v>442.06445000000002</v>
      </c>
      <c r="CN92" s="2">
        <v>304.25098000000003</v>
      </c>
      <c r="CO92" s="2">
        <v>516.19824000000006</v>
      </c>
      <c r="CP92" s="2">
        <v>392.80077999999997</v>
      </c>
      <c r="CQ92" s="2">
        <v>681.79880000000003</v>
      </c>
      <c r="CR92" s="2">
        <v>750.59960000000001</v>
      </c>
      <c r="CS92" s="2">
        <v>741.85059999999999</v>
      </c>
      <c r="CT92" s="2">
        <v>441.5</v>
      </c>
      <c r="CU92" s="2">
        <v>713.09862999999996</v>
      </c>
      <c r="CV92" s="2">
        <v>673.10155999999995</v>
      </c>
      <c r="CW92" s="2">
        <v>587.40039999999999</v>
      </c>
      <c r="CX92" s="2">
        <v>304.00098000000003</v>
      </c>
      <c r="CY92" s="2">
        <v>645.99805000000003</v>
      </c>
      <c r="CZ92" s="2">
        <v>732.45119999999997</v>
      </c>
      <c r="DA92" s="2">
        <v>500.39843999999999</v>
      </c>
      <c r="DB92" s="2">
        <v>644.10059999999999</v>
      </c>
      <c r="DC92" s="2">
        <v>436.54883000000001</v>
      </c>
      <c r="DD92" s="2">
        <v>505.85059999999999</v>
      </c>
    </row>
    <row r="93" spans="1:108" x14ac:dyDescent="0.3">
      <c r="A93" t="s">
        <v>34</v>
      </c>
      <c r="B93" s="1" t="s">
        <v>2</v>
      </c>
      <c r="C93" t="s">
        <v>6</v>
      </c>
      <c r="D93" s="2">
        <f t="shared" si="6"/>
        <v>-19285.659692999998</v>
      </c>
      <c r="K93" s="2">
        <v>-112.71338</v>
      </c>
      <c r="L93" s="2">
        <v>-108.34668000000001</v>
      </c>
      <c r="M93" s="2">
        <v>-220.92822000000001</v>
      </c>
      <c r="N93" s="2">
        <v>-76.198729999999998</v>
      </c>
      <c r="O93" s="2">
        <v>-195.15136999999999</v>
      </c>
      <c r="P93" s="2">
        <v>-118.65331999999999</v>
      </c>
      <c r="Q93" s="2">
        <v>-150.21825999999999</v>
      </c>
      <c r="R93" s="2">
        <v>-166.80468999999999</v>
      </c>
      <c r="S93" s="2">
        <v>-167.92578</v>
      </c>
      <c r="T93" s="2">
        <v>-176.25977</v>
      </c>
      <c r="U93" s="2">
        <v>-180.95703</v>
      </c>
      <c r="V93" s="2">
        <v>-83.519040000000004</v>
      </c>
      <c r="W93" s="2">
        <v>-102.71532999999999</v>
      </c>
      <c r="X93" s="2">
        <v>-117.86718999999999</v>
      </c>
      <c r="Y93" s="2">
        <v>-186.94434000000001</v>
      </c>
      <c r="Z93" s="2">
        <v>-171.47265999999999</v>
      </c>
      <c r="AA93" s="2">
        <v>-194.46288999999999</v>
      </c>
      <c r="AB93" s="2">
        <v>-245.65917999999999</v>
      </c>
      <c r="AC93" s="2">
        <v>-149.93603999999999</v>
      </c>
      <c r="AD93" s="2">
        <v>-149.75684000000001</v>
      </c>
      <c r="AE93" s="2">
        <v>-158.45703</v>
      </c>
      <c r="AF93" s="2">
        <v>-113.308105</v>
      </c>
      <c r="AG93" s="2">
        <v>-77.072754000000003</v>
      </c>
      <c r="AH93" s="2">
        <v>-202.26172</v>
      </c>
      <c r="AI93" s="2">
        <v>-202.78027</v>
      </c>
      <c r="AJ93" s="2">
        <v>-162.66943000000001</v>
      </c>
      <c r="AK93" s="2">
        <v>-34.720703</v>
      </c>
      <c r="AL93" s="2">
        <v>-102.97168000000001</v>
      </c>
      <c r="AM93" s="2">
        <v>-180.89795000000001</v>
      </c>
      <c r="AN93" s="2">
        <v>-281.76758000000001</v>
      </c>
      <c r="AO93" s="2">
        <v>-205.36768000000001</v>
      </c>
      <c r="AP93" s="2">
        <v>-170.99170000000001</v>
      </c>
      <c r="AQ93" s="2">
        <v>-262.24072000000001</v>
      </c>
      <c r="AR93" s="2">
        <v>-120.73242</v>
      </c>
      <c r="AS93" s="2">
        <v>-72.500489999999999</v>
      </c>
      <c r="AT93" s="2">
        <v>-369.18261999999999</v>
      </c>
      <c r="AU93" s="2">
        <v>-213.03319999999999</v>
      </c>
      <c r="AV93" s="2">
        <v>-95.255859999999998</v>
      </c>
      <c r="AW93" s="2">
        <v>-53.52881</v>
      </c>
      <c r="AX93" s="2">
        <v>-118.54297</v>
      </c>
      <c r="AY93" s="2">
        <v>-314.27832000000001</v>
      </c>
      <c r="AZ93" s="2">
        <v>-126.17431999999999</v>
      </c>
      <c r="BA93" s="2">
        <v>-184.91211000000001</v>
      </c>
      <c r="BB93" s="2">
        <v>-124.532715</v>
      </c>
      <c r="BC93" s="2">
        <v>-193.71045000000001</v>
      </c>
      <c r="BD93" s="2">
        <v>-133.27538999999999</v>
      </c>
      <c r="BE93" s="2">
        <v>-154.30371</v>
      </c>
      <c r="BF93" s="2">
        <v>-294.75635</v>
      </c>
      <c r="BG93" s="2">
        <v>-111.078125</v>
      </c>
      <c r="BH93" s="2">
        <v>-265.91406000000001</v>
      </c>
      <c r="BI93" s="2">
        <v>-224.49121</v>
      </c>
      <c r="BJ93" s="2">
        <v>-110.390625</v>
      </c>
      <c r="BK93" s="2">
        <v>-190.62694999999999</v>
      </c>
      <c r="BL93" s="2">
        <v>-274.44481999999999</v>
      </c>
      <c r="BM93" s="2">
        <v>-195.2627</v>
      </c>
      <c r="BN93" s="2">
        <v>-194.79052999999999</v>
      </c>
      <c r="BO93" s="2">
        <v>-319.38672000000003</v>
      </c>
      <c r="BP93" s="2">
        <v>-223.02734000000001</v>
      </c>
      <c r="BQ93" s="2">
        <v>-203.03223</v>
      </c>
      <c r="BR93" s="2">
        <v>-169.58690999999999</v>
      </c>
      <c r="BS93" s="2">
        <v>-307.41942999999998</v>
      </c>
      <c r="BT93" s="2">
        <v>-89.496579999999994</v>
      </c>
      <c r="BU93" s="2">
        <v>-274.1748</v>
      </c>
      <c r="BV93" s="2">
        <v>-116.16797</v>
      </c>
      <c r="BW93" s="2">
        <v>-229.96436</v>
      </c>
      <c r="BX93" s="2">
        <v>-394.29640000000001</v>
      </c>
      <c r="BY93" s="2">
        <v>-206.39453</v>
      </c>
      <c r="BZ93" s="2">
        <v>-119.29297</v>
      </c>
      <c r="CA93" s="2">
        <v>-257.34960000000001</v>
      </c>
      <c r="CB93" s="2">
        <v>-166.60645</v>
      </c>
      <c r="CC93" s="2">
        <v>-581.44970000000001</v>
      </c>
      <c r="CD93" s="2">
        <v>-177.63281000000001</v>
      </c>
      <c r="CE93" s="2">
        <v>-244.22754</v>
      </c>
      <c r="CF93" s="2">
        <v>-141.02440999999999</v>
      </c>
      <c r="CG93" s="2">
        <v>-194.85741999999999</v>
      </c>
      <c r="CH93" s="2">
        <v>-153.52538999999999</v>
      </c>
      <c r="CI93" s="2">
        <v>-332.22363000000001</v>
      </c>
      <c r="CJ93" s="2">
        <v>-212.71680000000001</v>
      </c>
      <c r="CK93" s="2">
        <v>-189.1875</v>
      </c>
      <c r="CL93" s="2">
        <v>-119.30762</v>
      </c>
      <c r="CM93" s="2">
        <v>-309.06639999999999</v>
      </c>
      <c r="CN93" s="2">
        <v>-348.95800000000003</v>
      </c>
      <c r="CO93" s="2">
        <v>-268.35059999999999</v>
      </c>
      <c r="CP93" s="2">
        <v>-134.77636999999999</v>
      </c>
      <c r="CQ93" s="2">
        <v>-140.8252</v>
      </c>
      <c r="CR93" s="2">
        <v>-306.67970000000003</v>
      </c>
      <c r="CS93" s="2">
        <v>-274.17577999999997</v>
      </c>
      <c r="CT93" s="2">
        <v>-180.04883000000001</v>
      </c>
      <c r="CU93" s="2">
        <v>-194.75684000000001</v>
      </c>
      <c r="CV93" s="2">
        <v>-196.13964999999999</v>
      </c>
      <c r="CW93" s="2">
        <v>-165.63281000000001</v>
      </c>
      <c r="CX93" s="2">
        <v>-229.82227</v>
      </c>
      <c r="CY93" s="2">
        <v>-83.069336000000007</v>
      </c>
      <c r="CZ93" s="2">
        <v>-499.58300000000003</v>
      </c>
      <c r="DA93" s="2">
        <v>-104.44336</v>
      </c>
      <c r="DB93" s="2">
        <v>-360.51952999999997</v>
      </c>
      <c r="DC93" s="2">
        <v>-377.90233999999998</v>
      </c>
      <c r="DD93" s="2">
        <v>-320.84375</v>
      </c>
    </row>
    <row r="94" spans="1:108" x14ac:dyDescent="0.3">
      <c r="A94" t="s">
        <v>34</v>
      </c>
      <c r="B94" s="1" t="s">
        <v>2</v>
      </c>
      <c r="C94" t="s">
        <v>7</v>
      </c>
      <c r="D94" s="2">
        <f t="shared" si="6"/>
        <v>24516.5224992</v>
      </c>
      <c r="E94">
        <f>COUNT(K94:DD94)</f>
        <v>98</v>
      </c>
      <c r="F94">
        <f>COUNTIF(K94:DD94,"&gt;0")</f>
        <v>90</v>
      </c>
      <c r="K94" s="2">
        <v>259.73682000000002</v>
      </c>
      <c r="L94" s="2">
        <v>415.80225000000002</v>
      </c>
      <c r="M94" s="2">
        <v>388.42039999999997</v>
      </c>
      <c r="N94" s="2">
        <v>310.05029999999999</v>
      </c>
      <c r="O94" s="2">
        <v>8.0488280000000003</v>
      </c>
      <c r="P94" s="2">
        <v>257.89697000000001</v>
      </c>
      <c r="Q94" s="2">
        <v>27.831543</v>
      </c>
      <c r="R94" s="2">
        <v>323.69481999999999</v>
      </c>
      <c r="S94" s="2">
        <v>417.32373000000001</v>
      </c>
      <c r="T94" s="2">
        <v>71.839839999999995</v>
      </c>
      <c r="U94" s="2">
        <v>280.84325999999999</v>
      </c>
      <c r="V94" s="2">
        <v>657.88184000000001</v>
      </c>
      <c r="W94" s="2">
        <v>400.78417999999999</v>
      </c>
      <c r="X94" s="2">
        <v>226.58301</v>
      </c>
      <c r="Y94" s="2">
        <v>219.60596000000001</v>
      </c>
      <c r="Z94" s="2">
        <v>185.82861</v>
      </c>
      <c r="AA94" s="2">
        <v>211.83593999999999</v>
      </c>
      <c r="AB94" s="2">
        <v>168.23876999999999</v>
      </c>
      <c r="AC94" s="2">
        <v>91.363770000000002</v>
      </c>
      <c r="AD94" s="2">
        <v>77.143555000000006</v>
      </c>
      <c r="AE94" s="2">
        <v>122.94336</v>
      </c>
      <c r="AF94" s="2">
        <v>52.191406000000001</v>
      </c>
      <c r="AG94" s="2">
        <v>61.727539999999998</v>
      </c>
      <c r="AH94" s="2">
        <v>116.58789</v>
      </c>
      <c r="AI94" s="2">
        <v>-56.979979999999998</v>
      </c>
      <c r="AJ94" s="2">
        <v>174.28125</v>
      </c>
      <c r="AK94" s="2">
        <v>446.62939999999998</v>
      </c>
      <c r="AL94" s="2">
        <v>479.52832000000001</v>
      </c>
      <c r="AM94" s="2">
        <v>272.00243999999998</v>
      </c>
      <c r="AN94" s="2">
        <v>-146.36768000000001</v>
      </c>
      <c r="AO94" s="2">
        <v>130.73241999999999</v>
      </c>
      <c r="AP94" s="2">
        <v>674.35889999999995</v>
      </c>
      <c r="AQ94" s="2">
        <v>548.05859999999996</v>
      </c>
      <c r="AR94" s="2">
        <v>406.31738000000001</v>
      </c>
      <c r="AS94" s="2">
        <v>191.74950999999999</v>
      </c>
      <c r="AT94" s="2">
        <v>-122.23291</v>
      </c>
      <c r="AU94" s="2">
        <v>149.96728999999999</v>
      </c>
      <c r="AV94" s="2">
        <v>99.393555000000006</v>
      </c>
      <c r="AW94" s="2">
        <v>454.72217000000001</v>
      </c>
      <c r="AX94" s="2">
        <v>40.556640000000002</v>
      </c>
      <c r="AY94" s="2">
        <v>285.32177999999999</v>
      </c>
      <c r="AZ94" s="2">
        <v>362.62598000000003</v>
      </c>
      <c r="BA94" s="2">
        <v>133.33788999999999</v>
      </c>
      <c r="BB94" s="2">
        <v>242.0669</v>
      </c>
      <c r="BC94" s="2">
        <v>117.739746</v>
      </c>
      <c r="BD94" s="2">
        <v>80.924805000000006</v>
      </c>
      <c r="BE94" s="2">
        <v>454.44630000000001</v>
      </c>
      <c r="BF94" s="2">
        <v>315.89600000000002</v>
      </c>
      <c r="BG94" s="2">
        <v>758.62210000000005</v>
      </c>
      <c r="BH94" s="2">
        <v>289.08690000000001</v>
      </c>
      <c r="BI94" s="2">
        <v>147.80957000000001</v>
      </c>
      <c r="BJ94" s="2">
        <v>491.06054999999998</v>
      </c>
      <c r="BK94" s="2">
        <v>568.77295000000004</v>
      </c>
      <c r="BL94" s="2">
        <v>400.75585999999998</v>
      </c>
      <c r="BM94" s="2">
        <v>306.23534999999998</v>
      </c>
      <c r="BN94" s="2">
        <v>776.80909999999994</v>
      </c>
      <c r="BO94" s="2">
        <v>133.9624</v>
      </c>
      <c r="BP94" s="2">
        <v>4.6225585999999996</v>
      </c>
      <c r="BQ94" s="2">
        <v>148.21728999999999</v>
      </c>
      <c r="BR94" s="2">
        <v>321.86376999999999</v>
      </c>
      <c r="BS94" s="2">
        <v>-48.319336</v>
      </c>
      <c r="BT94" s="2">
        <v>622.00390000000004</v>
      </c>
      <c r="BU94" s="2">
        <v>180.97461000000001</v>
      </c>
      <c r="BV94" s="2">
        <v>223.13184000000001</v>
      </c>
      <c r="BW94" s="2">
        <v>457.50635</v>
      </c>
      <c r="BX94" s="2">
        <v>-19.345703</v>
      </c>
      <c r="BY94" s="2">
        <v>18.955078</v>
      </c>
      <c r="BZ94" s="2">
        <v>396.95508000000001</v>
      </c>
      <c r="CA94" s="2">
        <v>47.5</v>
      </c>
      <c r="CB94" s="2">
        <v>63.544919999999998</v>
      </c>
      <c r="CC94" s="2">
        <v>-38.949219999999997</v>
      </c>
      <c r="CD94" s="2">
        <v>215.16699</v>
      </c>
      <c r="CE94" s="2">
        <v>231.22217000000001</v>
      </c>
      <c r="CF94" s="2">
        <v>191.92578</v>
      </c>
      <c r="CG94" s="2">
        <v>1.3916016</v>
      </c>
      <c r="CH94" s="2">
        <v>170.07422</v>
      </c>
      <c r="CI94" s="2">
        <v>32.024414</v>
      </c>
      <c r="CJ94" s="2">
        <v>-44.166015999999999</v>
      </c>
      <c r="CK94" s="2">
        <v>361.96483999999998</v>
      </c>
      <c r="CL94" s="2">
        <v>497.44238000000001</v>
      </c>
      <c r="CM94" s="2">
        <v>132.99805000000001</v>
      </c>
      <c r="CN94" s="2">
        <v>-44.707030000000003</v>
      </c>
      <c r="CO94" s="2">
        <v>247.84765999999999</v>
      </c>
      <c r="CP94" s="2">
        <v>258.02440000000001</v>
      </c>
      <c r="CQ94" s="2">
        <v>540.97362999999996</v>
      </c>
      <c r="CR94" s="2">
        <v>443.91991999999999</v>
      </c>
      <c r="CS94" s="2">
        <v>467.6748</v>
      </c>
      <c r="CT94" s="2">
        <v>261.45116999999999</v>
      </c>
      <c r="CU94" s="2">
        <v>518.34180000000003</v>
      </c>
      <c r="CV94" s="2">
        <v>476.96190000000001</v>
      </c>
      <c r="CW94" s="2">
        <v>421.76758000000001</v>
      </c>
      <c r="CX94" s="2">
        <v>74.178709999999995</v>
      </c>
      <c r="CY94" s="2">
        <v>562.92870000000005</v>
      </c>
      <c r="CZ94" s="2">
        <v>232.86815999999999</v>
      </c>
      <c r="DA94" s="2">
        <v>395.95508000000001</v>
      </c>
      <c r="DB94" s="2">
        <v>283.58105</v>
      </c>
      <c r="DC94" s="2">
        <v>58.646484000000001</v>
      </c>
      <c r="DD94" s="2">
        <v>185.00684000000001</v>
      </c>
    </row>
    <row r="95" spans="1:108" x14ac:dyDescent="0.3">
      <c r="A95" t="s">
        <v>34</v>
      </c>
      <c r="B95" s="1" t="s">
        <v>3</v>
      </c>
      <c r="C95" t="s">
        <v>5</v>
      </c>
      <c r="D95" s="2">
        <f t="shared" si="6"/>
        <v>19864.2475424</v>
      </c>
      <c r="K95" s="2">
        <v>313.59960000000001</v>
      </c>
      <c r="L95" s="2">
        <v>157.0498</v>
      </c>
      <c r="M95" s="2">
        <v>26.75</v>
      </c>
      <c r="N95" s="2">
        <v>384.3501</v>
      </c>
      <c r="O95" s="2">
        <v>246.0498</v>
      </c>
      <c r="P95" s="2">
        <v>0</v>
      </c>
      <c r="Q95" s="2">
        <v>141.25</v>
      </c>
      <c r="R95" s="2">
        <v>645</v>
      </c>
      <c r="S95" s="2">
        <v>4.0996094000000003</v>
      </c>
      <c r="T95" s="2">
        <v>53.349609999999998</v>
      </c>
      <c r="U95" s="2">
        <v>580.69970000000001</v>
      </c>
      <c r="V95" s="2">
        <v>298.34960000000001</v>
      </c>
      <c r="W95" s="2">
        <v>9.1499020000000009</v>
      </c>
      <c r="X95" s="2">
        <v>298.15039999999999</v>
      </c>
      <c r="Y95" s="2">
        <v>42.149901999999997</v>
      </c>
      <c r="Z95" s="2">
        <v>5.5</v>
      </c>
      <c r="AA95" s="2">
        <v>270.5498</v>
      </c>
      <c r="AB95" s="2">
        <v>60.150390000000002</v>
      </c>
      <c r="AC95" s="2">
        <v>63.799804999999999</v>
      </c>
      <c r="AD95" s="2">
        <v>0</v>
      </c>
      <c r="AE95" s="2">
        <v>241.8999</v>
      </c>
      <c r="AF95" s="2">
        <v>0</v>
      </c>
      <c r="AG95" s="2">
        <v>73.699709999999996</v>
      </c>
      <c r="AH95" s="2">
        <v>162.25</v>
      </c>
      <c r="AI95" s="2">
        <v>8.4501950000000008</v>
      </c>
      <c r="AJ95" s="2">
        <v>90.5</v>
      </c>
      <c r="AK95" s="2">
        <v>207.1001</v>
      </c>
      <c r="AL95" s="2">
        <v>59.199706999999997</v>
      </c>
      <c r="AM95" s="2">
        <v>360.6499</v>
      </c>
      <c r="AN95" s="2">
        <v>180.55029999999999</v>
      </c>
      <c r="AO95" s="2">
        <v>0</v>
      </c>
      <c r="AP95" s="2">
        <v>354.1001</v>
      </c>
      <c r="AQ95" s="2">
        <v>231.1499</v>
      </c>
      <c r="AR95" s="2">
        <v>6.9497070000000001</v>
      </c>
      <c r="AS95" s="2">
        <v>95.75</v>
      </c>
      <c r="AT95" s="2">
        <v>69.149900000000002</v>
      </c>
      <c r="AU95" s="2">
        <v>23.549804999999999</v>
      </c>
      <c r="AV95" s="2">
        <v>248.84961000000001</v>
      </c>
      <c r="AW95" s="2">
        <v>335.5</v>
      </c>
      <c r="AX95" s="2">
        <v>114.1499</v>
      </c>
      <c r="AY95" s="2">
        <v>408.0498</v>
      </c>
      <c r="AZ95" s="2">
        <v>228.44970000000001</v>
      </c>
      <c r="BA95" s="2">
        <v>152.55029999999999</v>
      </c>
      <c r="BB95" s="2">
        <v>0</v>
      </c>
      <c r="BC95" s="2">
        <v>332.6001</v>
      </c>
      <c r="BD95" s="2">
        <v>62.649901999999997</v>
      </c>
      <c r="BE95" s="2">
        <v>392.5498</v>
      </c>
      <c r="BF95" s="2">
        <v>388.65039999999999</v>
      </c>
      <c r="BG95" s="2">
        <v>37.150390000000002</v>
      </c>
      <c r="BH95" s="2">
        <v>133.75</v>
      </c>
      <c r="BI95" s="2">
        <v>220.2002</v>
      </c>
      <c r="BJ95" s="2">
        <v>143.2998</v>
      </c>
      <c r="BK95" s="2">
        <v>421.59960000000001</v>
      </c>
      <c r="BL95" s="2">
        <v>170.05029999999999</v>
      </c>
      <c r="BM95" s="2">
        <v>20.200195000000001</v>
      </c>
      <c r="BN95" s="2">
        <v>337.19970000000001</v>
      </c>
      <c r="BO95" s="2">
        <v>179.8501</v>
      </c>
      <c r="BP95" s="2">
        <v>50.450195000000001</v>
      </c>
      <c r="BQ95" s="2">
        <v>327.05029999999999</v>
      </c>
      <c r="BR95" s="2">
        <v>192.8999</v>
      </c>
      <c r="BS95" s="2">
        <v>505.75</v>
      </c>
      <c r="BT95" s="2">
        <v>206.84961000000001</v>
      </c>
      <c r="BU95" s="2">
        <v>316.8999</v>
      </c>
      <c r="BV95" s="2">
        <v>213.25</v>
      </c>
      <c r="BW95" s="2">
        <v>29.600097999999999</v>
      </c>
      <c r="BX95" s="2">
        <v>283.60059999999999</v>
      </c>
      <c r="BY95" s="2">
        <v>117.40039</v>
      </c>
      <c r="BZ95" s="2">
        <v>78.799805000000006</v>
      </c>
      <c r="CA95" s="2">
        <v>186.30078</v>
      </c>
      <c r="CB95" s="2">
        <v>0</v>
      </c>
      <c r="CC95" s="2">
        <v>241.09961000000001</v>
      </c>
      <c r="CD95" s="2">
        <v>120.75</v>
      </c>
      <c r="CE95" s="2">
        <v>509.20067999999998</v>
      </c>
      <c r="CF95" s="2">
        <v>148.4502</v>
      </c>
      <c r="CG95" s="2">
        <v>181.75</v>
      </c>
      <c r="CH95" s="2">
        <v>212.39940999999999</v>
      </c>
      <c r="CI95" s="2">
        <v>115.40039</v>
      </c>
      <c r="CJ95" s="2">
        <v>127.70019499999999</v>
      </c>
      <c r="CK95" s="2">
        <v>167.85059000000001</v>
      </c>
      <c r="CL95" s="2">
        <v>160.25</v>
      </c>
      <c r="CM95" s="2">
        <v>133.09961000000001</v>
      </c>
      <c r="CN95" s="2">
        <v>69</v>
      </c>
      <c r="CO95" s="2">
        <v>306.7002</v>
      </c>
      <c r="CP95" s="2">
        <v>295.7002</v>
      </c>
      <c r="CQ95" s="2">
        <v>544.90039999999999</v>
      </c>
      <c r="CR95" s="2">
        <v>231.2998</v>
      </c>
      <c r="CS95" s="2">
        <v>325.2998</v>
      </c>
      <c r="CT95" s="2">
        <v>245.2998</v>
      </c>
      <c r="CU95" s="2">
        <v>258.2998</v>
      </c>
      <c r="CV95" s="2">
        <v>104.70019499999999</v>
      </c>
      <c r="CW95" s="2">
        <v>229.7998</v>
      </c>
      <c r="CX95" s="2">
        <v>474.59960000000001</v>
      </c>
      <c r="CY95" s="2">
        <v>8.7998049999999992</v>
      </c>
      <c r="CZ95" s="2">
        <v>1182.6504</v>
      </c>
      <c r="DA95" s="2">
        <v>182.84961000000001</v>
      </c>
      <c r="DB95" s="2">
        <v>348.9502</v>
      </c>
      <c r="DC95" s="2">
        <v>70.349609999999998</v>
      </c>
      <c r="DD95" s="2">
        <v>265.99901999999997</v>
      </c>
    </row>
    <row r="96" spans="1:108" x14ac:dyDescent="0.3">
      <c r="A96" t="s">
        <v>34</v>
      </c>
      <c r="B96" s="1" t="s">
        <v>3</v>
      </c>
      <c r="C96" t="s">
        <v>6</v>
      </c>
      <c r="D96" s="2">
        <f t="shared" si="6"/>
        <v>-4553.1479358999995</v>
      </c>
      <c r="K96" s="2">
        <v>0</v>
      </c>
      <c r="L96" s="2">
        <v>-68.297849999999997</v>
      </c>
      <c r="M96" s="2">
        <v>-242.42383000000001</v>
      </c>
      <c r="N96" s="2">
        <v>-34.335450000000002</v>
      </c>
      <c r="O96" s="2">
        <v>-20.059082</v>
      </c>
      <c r="P96" s="2">
        <v>-41.120604999999998</v>
      </c>
      <c r="Q96" s="2">
        <v>-64.972660000000005</v>
      </c>
      <c r="R96" s="2">
        <v>0</v>
      </c>
      <c r="S96" s="2">
        <v>-98.996089999999995</v>
      </c>
      <c r="T96" s="2">
        <v>-58.392580000000002</v>
      </c>
      <c r="U96" s="2">
        <v>-4.7983399999999996</v>
      </c>
      <c r="V96" s="2">
        <v>-4.7768554999999999</v>
      </c>
      <c r="W96" s="2">
        <v>-9.5092770000000009</v>
      </c>
      <c r="X96" s="2">
        <v>-5.4243164000000004</v>
      </c>
      <c r="Y96" s="2">
        <v>-53.661619999999999</v>
      </c>
      <c r="Z96" s="2">
        <v>-64.143555000000006</v>
      </c>
      <c r="AA96" s="2">
        <v>-35.896973000000003</v>
      </c>
      <c r="AB96" s="2">
        <v>-20.318847999999999</v>
      </c>
      <c r="AC96" s="2">
        <v>-55.091797</v>
      </c>
      <c r="AD96" s="2">
        <v>-3.7001952999999999</v>
      </c>
      <c r="AE96" s="2">
        <v>0</v>
      </c>
      <c r="AF96" s="2">
        <v>-161.65234000000001</v>
      </c>
      <c r="AG96" s="2">
        <v>-1.7998046999999999</v>
      </c>
      <c r="AH96" s="2">
        <v>-65.399413999999993</v>
      </c>
      <c r="AI96" s="2">
        <v>-75.119140000000002</v>
      </c>
      <c r="AJ96" s="2">
        <v>-17.682617</v>
      </c>
      <c r="AK96" s="2">
        <v>-11.755858999999999</v>
      </c>
      <c r="AL96" s="2">
        <v>-11.26709</v>
      </c>
      <c r="AM96" s="2">
        <v>-60.671387000000003</v>
      </c>
      <c r="AN96" s="2">
        <v>-11.460449000000001</v>
      </c>
      <c r="AO96" s="2">
        <v>-38.138669999999998</v>
      </c>
      <c r="AP96" s="2">
        <v>-33.253906000000001</v>
      </c>
      <c r="AQ96" s="2">
        <v>-28.126953</v>
      </c>
      <c r="AR96" s="2">
        <v>-21.583008</v>
      </c>
      <c r="AS96" s="2">
        <v>-37.450195000000001</v>
      </c>
      <c r="AT96" s="2">
        <v>-30.780761999999999</v>
      </c>
      <c r="AU96" s="2">
        <v>-12.588379</v>
      </c>
      <c r="AV96" s="2">
        <v>-65.049805000000006</v>
      </c>
      <c r="AW96" s="2">
        <v>0</v>
      </c>
      <c r="AX96" s="2">
        <v>-30.003906000000001</v>
      </c>
      <c r="AY96" s="2">
        <v>-30.967285</v>
      </c>
      <c r="AZ96" s="2">
        <v>-43.813476999999999</v>
      </c>
      <c r="BA96" s="2">
        <v>-7.7871094000000003</v>
      </c>
      <c r="BB96" s="2">
        <v>-82.649900000000002</v>
      </c>
      <c r="BC96" s="2">
        <v>-47.748534999999997</v>
      </c>
      <c r="BD96" s="2">
        <v>-7.8647460000000002</v>
      </c>
      <c r="BE96" s="2">
        <v>0</v>
      </c>
      <c r="BF96" s="2">
        <v>-32.518554999999999</v>
      </c>
      <c r="BG96" s="2">
        <v>-83.780270000000002</v>
      </c>
      <c r="BH96" s="2">
        <v>-70.599609999999998</v>
      </c>
      <c r="BI96" s="2">
        <v>-8.7441410000000008</v>
      </c>
      <c r="BJ96" s="2">
        <v>0</v>
      </c>
      <c r="BK96" s="2">
        <v>-117.558105</v>
      </c>
      <c r="BL96" s="2">
        <v>-23.415527000000001</v>
      </c>
      <c r="BM96" s="2">
        <v>-40.205080000000002</v>
      </c>
      <c r="BN96" s="2">
        <v>-66.203125</v>
      </c>
      <c r="BO96" s="2">
        <v>-31.328613000000001</v>
      </c>
      <c r="BP96" s="2">
        <v>-7.9472655999999997</v>
      </c>
      <c r="BQ96" s="2">
        <v>-7.8330080000000004</v>
      </c>
      <c r="BR96" s="2">
        <v>0</v>
      </c>
      <c r="BS96" s="2">
        <v>0</v>
      </c>
      <c r="BT96" s="2">
        <v>-46.032715000000003</v>
      </c>
      <c r="BU96" s="2">
        <v>-7.5019530000000003</v>
      </c>
      <c r="BV96" s="2">
        <v>-77.396969999999996</v>
      </c>
      <c r="BW96" s="2">
        <v>-145.00927999999999</v>
      </c>
      <c r="BX96" s="2">
        <v>-109.39014</v>
      </c>
      <c r="BY96" s="2">
        <v>-8.5351560000000006</v>
      </c>
      <c r="BZ96" s="2">
        <v>-121.13769499999999</v>
      </c>
      <c r="CA96" s="2">
        <v>-127.5</v>
      </c>
      <c r="CB96" s="2">
        <v>-73.524413999999993</v>
      </c>
      <c r="CC96" s="2">
        <v>-127</v>
      </c>
      <c r="CD96" s="2">
        <v>-122.833496</v>
      </c>
      <c r="CE96" s="2">
        <v>0</v>
      </c>
      <c r="CF96" s="2">
        <v>0</v>
      </c>
      <c r="CG96" s="2">
        <v>-86.993163999999993</v>
      </c>
      <c r="CH96" s="2">
        <v>-28.037109999999998</v>
      </c>
      <c r="CI96" s="2">
        <v>-9.3867189999999994</v>
      </c>
      <c r="CJ96" s="2">
        <v>-28.657226999999999</v>
      </c>
      <c r="CK96" s="2">
        <v>-54.714843999999999</v>
      </c>
      <c r="CL96" s="2">
        <v>-104.75488</v>
      </c>
      <c r="CM96" s="2">
        <v>-9.8837890000000002</v>
      </c>
      <c r="CN96" s="2">
        <v>-19.894531000000001</v>
      </c>
      <c r="CO96" s="2">
        <v>-55.599609999999998</v>
      </c>
      <c r="CP96" s="2">
        <v>-64.600586000000007</v>
      </c>
      <c r="CQ96" s="2">
        <v>0</v>
      </c>
      <c r="CR96" s="2">
        <v>-10.582031000000001</v>
      </c>
      <c r="CS96" s="2">
        <v>-26.900390000000002</v>
      </c>
      <c r="CT96" s="2">
        <v>-154.51172</v>
      </c>
      <c r="CU96" s="2">
        <v>-32.299804999999999</v>
      </c>
      <c r="CV96" s="2">
        <v>-93.961913999999993</v>
      </c>
      <c r="CW96" s="2">
        <v>-21.666015999999999</v>
      </c>
      <c r="CX96" s="2">
        <v>-36.399414</v>
      </c>
      <c r="CY96" s="2">
        <v>-81.589839999999995</v>
      </c>
      <c r="CZ96" s="2">
        <v>-88.850586000000007</v>
      </c>
      <c r="DA96" s="2">
        <v>-43.732419999999998</v>
      </c>
      <c r="DB96" s="2">
        <v>-124.78906000000001</v>
      </c>
      <c r="DC96" s="2">
        <v>-75.163086000000007</v>
      </c>
      <c r="DD96" s="2">
        <v>-23.649414</v>
      </c>
    </row>
    <row r="97" spans="1:108" x14ac:dyDescent="0.3">
      <c r="A97" t="s">
        <v>34</v>
      </c>
      <c r="B97" s="1" t="s">
        <v>3</v>
      </c>
      <c r="C97" t="s">
        <v>7</v>
      </c>
      <c r="D97" s="2">
        <f t="shared" si="6"/>
        <v>15311.099580300001</v>
      </c>
      <c r="E97">
        <f>COUNT(K97:DD97)</f>
        <v>98</v>
      </c>
      <c r="F97">
        <f>COUNTIF(K97:DD97,"&gt;0")</f>
        <v>77</v>
      </c>
      <c r="K97" s="2">
        <v>313.59960000000001</v>
      </c>
      <c r="L97" s="2">
        <v>88.751949999999994</v>
      </c>
      <c r="M97" s="2">
        <v>-215.67383000000001</v>
      </c>
      <c r="N97" s="2">
        <v>350.01465000000002</v>
      </c>
      <c r="O97" s="2">
        <v>225.99072000000001</v>
      </c>
      <c r="P97" s="2">
        <v>-41.120604999999998</v>
      </c>
      <c r="Q97" s="2">
        <v>76.277339999999995</v>
      </c>
      <c r="R97" s="2">
        <v>645</v>
      </c>
      <c r="S97" s="2">
        <v>-94.896484000000001</v>
      </c>
      <c r="T97" s="2">
        <v>-5.0429687999999997</v>
      </c>
      <c r="U97" s="2">
        <v>575.90137000000004</v>
      </c>
      <c r="V97" s="2">
        <v>293.57274999999998</v>
      </c>
      <c r="W97" s="2">
        <v>-0.359375</v>
      </c>
      <c r="X97" s="2">
        <v>292.72606999999999</v>
      </c>
      <c r="Y97" s="2">
        <v>-11.511718999999999</v>
      </c>
      <c r="Z97" s="2">
        <v>-58.643554999999999</v>
      </c>
      <c r="AA97" s="2">
        <v>234.65282999999999</v>
      </c>
      <c r="AB97" s="2">
        <v>39.831543000000003</v>
      </c>
      <c r="AC97" s="2">
        <v>8.7080079999999995</v>
      </c>
      <c r="AD97" s="2">
        <v>-3.7001952999999999</v>
      </c>
      <c r="AE97" s="2">
        <v>241.8999</v>
      </c>
      <c r="AF97" s="2">
        <v>-161.65234000000001</v>
      </c>
      <c r="AG97" s="2">
        <v>71.899900000000002</v>
      </c>
      <c r="AH97" s="2">
        <v>96.850586000000007</v>
      </c>
      <c r="AI97" s="2">
        <v>-66.668944999999994</v>
      </c>
      <c r="AJ97" s="2">
        <v>72.81738</v>
      </c>
      <c r="AK97" s="2">
        <v>195.34424000000001</v>
      </c>
      <c r="AL97" s="2">
        <v>47.932617</v>
      </c>
      <c r="AM97" s="2">
        <v>299.97852</v>
      </c>
      <c r="AN97" s="2">
        <v>169.08984000000001</v>
      </c>
      <c r="AO97" s="2">
        <v>-38.138669999999998</v>
      </c>
      <c r="AP97" s="2">
        <v>320.84620000000001</v>
      </c>
      <c r="AQ97" s="2">
        <v>203.02295000000001</v>
      </c>
      <c r="AR97" s="2">
        <v>-14.633300999999999</v>
      </c>
      <c r="AS97" s="2">
        <v>58.299804999999999</v>
      </c>
      <c r="AT97" s="2">
        <v>38.369140000000002</v>
      </c>
      <c r="AU97" s="2">
        <v>10.961425999999999</v>
      </c>
      <c r="AV97" s="2">
        <v>183.7998</v>
      </c>
      <c r="AW97" s="2">
        <v>335.5</v>
      </c>
      <c r="AX97" s="2">
        <v>84.145995999999997</v>
      </c>
      <c r="AY97" s="2">
        <v>377.08251999999999</v>
      </c>
      <c r="AZ97" s="2">
        <v>184.63623000000001</v>
      </c>
      <c r="BA97" s="2">
        <v>144.76318000000001</v>
      </c>
      <c r="BB97" s="2">
        <v>-82.649900000000002</v>
      </c>
      <c r="BC97" s="2">
        <v>284.85156000000001</v>
      </c>
      <c r="BD97" s="2">
        <v>54.785156000000001</v>
      </c>
      <c r="BE97" s="2">
        <v>392.5498</v>
      </c>
      <c r="BF97" s="2">
        <v>356.13184000000001</v>
      </c>
      <c r="BG97" s="2">
        <v>-46.629883</v>
      </c>
      <c r="BH97" s="2">
        <v>63.150390000000002</v>
      </c>
      <c r="BI97" s="2">
        <v>211.45605</v>
      </c>
      <c r="BJ97" s="2">
        <v>143.2998</v>
      </c>
      <c r="BK97" s="2">
        <v>304.04149999999998</v>
      </c>
      <c r="BL97" s="2">
        <v>146.63477</v>
      </c>
      <c r="BM97" s="2">
        <v>-20.004883</v>
      </c>
      <c r="BN97" s="2">
        <v>270.99657999999999</v>
      </c>
      <c r="BO97" s="2">
        <v>148.52148</v>
      </c>
      <c r="BP97" s="2">
        <v>42.502929999999999</v>
      </c>
      <c r="BQ97" s="2">
        <v>319.21730000000002</v>
      </c>
      <c r="BR97" s="2">
        <v>192.8999</v>
      </c>
      <c r="BS97" s="2">
        <v>505.75</v>
      </c>
      <c r="BT97" s="2">
        <v>160.8169</v>
      </c>
      <c r="BU97" s="2">
        <v>309.39794999999998</v>
      </c>
      <c r="BV97" s="2">
        <v>135.85302999999999</v>
      </c>
      <c r="BW97" s="2">
        <v>-115.40918000000001</v>
      </c>
      <c r="BX97" s="2">
        <v>174.21045000000001</v>
      </c>
      <c r="BY97" s="2">
        <v>108.865234</v>
      </c>
      <c r="BZ97" s="2">
        <v>-42.337890000000002</v>
      </c>
      <c r="CA97" s="2">
        <v>58.800780000000003</v>
      </c>
      <c r="CB97" s="2">
        <v>-73.524413999999993</v>
      </c>
      <c r="CC97" s="2">
        <v>114.09961</v>
      </c>
      <c r="CD97" s="2">
        <v>-2.0834959999999998</v>
      </c>
      <c r="CE97" s="2">
        <v>509.20067999999998</v>
      </c>
      <c r="CF97" s="2">
        <v>148.4502</v>
      </c>
      <c r="CG97" s="2">
        <v>94.756836000000007</v>
      </c>
      <c r="CH97" s="2">
        <v>184.3623</v>
      </c>
      <c r="CI97" s="2">
        <v>106.01367</v>
      </c>
      <c r="CJ97" s="2">
        <v>99.042969999999997</v>
      </c>
      <c r="CK97" s="2">
        <v>113.13574</v>
      </c>
      <c r="CL97" s="2">
        <v>55.495117</v>
      </c>
      <c r="CM97" s="2">
        <v>123.21581999999999</v>
      </c>
      <c r="CN97" s="2">
        <v>49.105469999999997</v>
      </c>
      <c r="CO97" s="2">
        <v>251.10059000000001</v>
      </c>
      <c r="CP97" s="2">
        <v>231.09961000000001</v>
      </c>
      <c r="CQ97" s="2">
        <v>544.90039999999999</v>
      </c>
      <c r="CR97" s="2">
        <v>220.71777</v>
      </c>
      <c r="CS97" s="2">
        <v>298.39940000000001</v>
      </c>
      <c r="CT97" s="2">
        <v>90.788086000000007</v>
      </c>
      <c r="CU97" s="2">
        <v>226</v>
      </c>
      <c r="CV97" s="2">
        <v>10.738281000000001</v>
      </c>
      <c r="CW97" s="2">
        <v>208.13379</v>
      </c>
      <c r="CX97" s="2">
        <v>438.2002</v>
      </c>
      <c r="CY97" s="2">
        <v>-72.790040000000005</v>
      </c>
      <c r="CZ97" s="2">
        <v>1093.7998</v>
      </c>
      <c r="DA97" s="2">
        <v>139.11718999999999</v>
      </c>
      <c r="DB97" s="2">
        <v>224.16113000000001</v>
      </c>
      <c r="DC97" s="2">
        <v>-4.8134766000000004</v>
      </c>
      <c r="DD97" s="2">
        <v>242.34961000000001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125102.74389999999</v>
      </c>
      <c r="I98" s="2">
        <f>SUM(D98,D101,D104,D107)</f>
        <v>247842.97816469998</v>
      </c>
      <c r="J98" s="7">
        <f>100*I100/I98</f>
        <v>66.57902308991153</v>
      </c>
      <c r="K98" s="2">
        <v>1392.4492</v>
      </c>
      <c r="L98" s="2">
        <v>1091.6992</v>
      </c>
      <c r="M98" s="2">
        <v>1040.6006</v>
      </c>
      <c r="N98" s="2">
        <v>556.43849999999998</v>
      </c>
      <c r="O98" s="2">
        <v>465.44922000000003</v>
      </c>
      <c r="P98" s="2">
        <v>651.54880000000003</v>
      </c>
      <c r="Q98" s="2">
        <v>722.15039999999999</v>
      </c>
      <c r="R98" s="2">
        <v>1977.3486</v>
      </c>
      <c r="S98" s="2">
        <v>1512.3525</v>
      </c>
      <c r="T98" s="2">
        <v>540.7998</v>
      </c>
      <c r="U98" s="2">
        <v>1127.3525</v>
      </c>
      <c r="V98" s="2">
        <v>1705.7505000000001</v>
      </c>
      <c r="W98" s="2">
        <v>1724.7992999999999</v>
      </c>
      <c r="X98" s="2">
        <v>1447.7002</v>
      </c>
      <c r="Y98" s="2">
        <v>1612.749</v>
      </c>
      <c r="Z98" s="2">
        <v>783.84862999999996</v>
      </c>
      <c r="AA98" s="2">
        <v>2000.4492</v>
      </c>
      <c r="AB98" s="2">
        <v>1224.751</v>
      </c>
      <c r="AC98" s="2">
        <v>990.80079999999998</v>
      </c>
      <c r="AD98" s="2">
        <v>823.0498</v>
      </c>
      <c r="AE98" s="2">
        <v>1543.9004</v>
      </c>
      <c r="AF98" s="2">
        <v>516.90039999999999</v>
      </c>
      <c r="AG98" s="2">
        <v>251.09961000000001</v>
      </c>
      <c r="AH98" s="2">
        <v>1025.5508</v>
      </c>
      <c r="AI98" s="2">
        <v>369.99901999999997</v>
      </c>
      <c r="AJ98" s="2">
        <v>682.89844000000005</v>
      </c>
      <c r="AK98" s="2">
        <v>1425.3994</v>
      </c>
      <c r="AL98" s="2">
        <v>1538.6514</v>
      </c>
      <c r="AM98" s="2">
        <v>886.19920000000002</v>
      </c>
      <c r="AN98" s="2">
        <v>624.90039999999999</v>
      </c>
      <c r="AO98" s="2">
        <v>1482.8516</v>
      </c>
      <c r="AP98" s="2">
        <v>1631.9717000000001</v>
      </c>
      <c r="AQ98" s="2">
        <v>2757.7469999999998</v>
      </c>
      <c r="AR98" s="2">
        <v>1412.2988</v>
      </c>
      <c r="AS98" s="2">
        <v>1414.0498</v>
      </c>
      <c r="AT98" s="2">
        <v>1354.75</v>
      </c>
      <c r="AU98" s="2">
        <v>1206.2002</v>
      </c>
      <c r="AV98" s="2">
        <v>308.74804999999998</v>
      </c>
      <c r="AW98" s="2">
        <v>2092.2988</v>
      </c>
      <c r="AX98" s="2">
        <v>399.55077999999997</v>
      </c>
      <c r="AY98" s="2">
        <v>1976.5996</v>
      </c>
      <c r="AZ98" s="2">
        <v>1205.8516</v>
      </c>
      <c r="BA98" s="2">
        <v>547.14940000000001</v>
      </c>
      <c r="BB98" s="2">
        <v>194.15038999999999</v>
      </c>
      <c r="BC98" s="2">
        <v>1459.2988</v>
      </c>
      <c r="BD98" s="2">
        <v>1277.8984</v>
      </c>
      <c r="BE98" s="2">
        <v>2334.752</v>
      </c>
      <c r="BF98" s="2">
        <v>823.65039999999999</v>
      </c>
      <c r="BG98" s="2">
        <v>1378.7988</v>
      </c>
      <c r="BH98" s="2">
        <v>2512.4512</v>
      </c>
      <c r="BI98" s="2">
        <v>1537.0527</v>
      </c>
      <c r="BJ98" s="2">
        <v>761.75194999999997</v>
      </c>
      <c r="BK98" s="2">
        <v>2267.6972999999998</v>
      </c>
      <c r="BL98" s="2">
        <v>1449.0488</v>
      </c>
      <c r="BM98" s="2">
        <v>1427.0488</v>
      </c>
      <c r="BN98" s="2">
        <v>2472.1464999999998</v>
      </c>
      <c r="BO98" s="2">
        <v>1359.7538999999999</v>
      </c>
      <c r="BP98" s="2">
        <v>731.95119999999997</v>
      </c>
      <c r="BQ98" s="2">
        <v>903.79880000000003</v>
      </c>
      <c r="BR98" s="2">
        <v>914.25099999999998</v>
      </c>
      <c r="BS98" s="2">
        <v>1032.3486</v>
      </c>
      <c r="BT98" s="2">
        <v>1498.4492</v>
      </c>
      <c r="BU98" s="2">
        <v>1698.3496</v>
      </c>
      <c r="BV98" s="2">
        <v>1695.1494</v>
      </c>
      <c r="BW98" s="2">
        <v>1812.6611</v>
      </c>
      <c r="BX98" s="2">
        <v>592.15039999999999</v>
      </c>
      <c r="BY98" s="2">
        <v>997.5</v>
      </c>
      <c r="BZ98" s="2">
        <v>881.95119999999997</v>
      </c>
      <c r="CA98" s="2">
        <v>1722.4512</v>
      </c>
      <c r="CB98" s="2">
        <v>451.44335999999998</v>
      </c>
      <c r="CC98" s="2">
        <v>1854.75</v>
      </c>
      <c r="CD98" s="2">
        <v>1128.8984</v>
      </c>
      <c r="CE98" s="2">
        <v>716.50194999999997</v>
      </c>
      <c r="CF98" s="2">
        <v>905.59766000000002</v>
      </c>
      <c r="CG98" s="2">
        <v>1032.5</v>
      </c>
      <c r="CH98" s="2">
        <v>1021.8008</v>
      </c>
      <c r="CI98" s="2">
        <v>1067.3008</v>
      </c>
      <c r="CJ98" s="2">
        <v>1135.2030999999999</v>
      </c>
      <c r="CK98" s="2">
        <v>1306.2012</v>
      </c>
      <c r="CL98" s="2">
        <v>1008.7012</v>
      </c>
      <c r="CM98" s="2">
        <v>1447.4004</v>
      </c>
      <c r="CN98" s="2">
        <v>477.89843999999999</v>
      </c>
      <c r="CO98" s="2">
        <v>1485.1992</v>
      </c>
      <c r="CP98" s="2">
        <v>1225.5977</v>
      </c>
      <c r="CQ98" s="2">
        <v>2134.0976999999998</v>
      </c>
      <c r="CR98" s="2">
        <v>2217.2811999999999</v>
      </c>
      <c r="CS98" s="2">
        <v>1701.6034999999999</v>
      </c>
      <c r="CT98" s="2">
        <v>1537.8008</v>
      </c>
      <c r="CU98" s="2">
        <v>2529.4004</v>
      </c>
      <c r="CV98" s="2">
        <v>1846.5996</v>
      </c>
      <c r="CW98" s="2">
        <v>1262.4023</v>
      </c>
      <c r="CX98" s="2">
        <v>1538.998</v>
      </c>
      <c r="CY98" s="2">
        <v>1679.8496</v>
      </c>
      <c r="CZ98" s="2">
        <v>1220.4530999999999</v>
      </c>
      <c r="DA98" s="2">
        <v>1959.248</v>
      </c>
      <c r="DB98" s="2">
        <v>1219.8477</v>
      </c>
      <c r="DC98" s="2">
        <v>1495.0508</v>
      </c>
      <c r="DD98" s="2">
        <v>710.95119999999997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-42656.99841</v>
      </c>
      <c r="I99" s="2">
        <f>SUM(D99,D102,D105,D108)</f>
        <v>-82831.544801399999</v>
      </c>
      <c r="K99" s="2">
        <v>-229.06934000000001</v>
      </c>
      <c r="L99" s="2">
        <v>-295.97070000000002</v>
      </c>
      <c r="M99" s="2">
        <v>-444.20409999999998</v>
      </c>
      <c r="N99" s="2">
        <v>-212.49805000000001</v>
      </c>
      <c r="O99" s="2">
        <v>-287.56348000000003</v>
      </c>
      <c r="P99" s="2">
        <v>-183.93848</v>
      </c>
      <c r="Q99" s="2">
        <v>-284.18065999999999</v>
      </c>
      <c r="R99" s="2">
        <v>-277.79590000000002</v>
      </c>
      <c r="S99" s="2">
        <v>-459.86619999999999</v>
      </c>
      <c r="T99" s="2">
        <v>-342.10449999999997</v>
      </c>
      <c r="U99" s="2">
        <v>-222.55957000000001</v>
      </c>
      <c r="V99" s="2">
        <v>-157.45703</v>
      </c>
      <c r="W99" s="2">
        <v>-227.12157999999999</v>
      </c>
      <c r="X99" s="2">
        <v>-166.21582000000001</v>
      </c>
      <c r="Y99" s="2">
        <v>-325.84276999999997</v>
      </c>
      <c r="Z99" s="2">
        <v>-476.49901999999997</v>
      </c>
      <c r="AA99" s="2">
        <v>-305.69922000000003</v>
      </c>
      <c r="AB99" s="2">
        <v>-326.01855</v>
      </c>
      <c r="AC99" s="2">
        <v>-189.96680000000001</v>
      </c>
      <c r="AD99" s="2">
        <v>-323.89159999999998</v>
      </c>
      <c r="AE99" s="2">
        <v>-367.16210000000001</v>
      </c>
      <c r="AF99" s="2">
        <v>-446.27148</v>
      </c>
      <c r="AG99" s="2">
        <v>-281.90625</v>
      </c>
      <c r="AH99" s="2">
        <v>-300.27148</v>
      </c>
      <c r="AI99" s="2">
        <v>-425.46679999999998</v>
      </c>
      <c r="AJ99" s="2">
        <v>-202.03515999999999</v>
      </c>
      <c r="AK99" s="2">
        <v>-249.87694999999999</v>
      </c>
      <c r="AL99" s="2">
        <v>-154.03223</v>
      </c>
      <c r="AM99" s="2">
        <v>-268.68164000000002</v>
      </c>
      <c r="AN99" s="2">
        <v>-495.65136999999999</v>
      </c>
      <c r="AO99" s="2">
        <v>-638.54489999999998</v>
      </c>
      <c r="AP99" s="2">
        <v>-968.02246000000002</v>
      </c>
      <c r="AQ99" s="2">
        <v>-438.66113000000001</v>
      </c>
      <c r="AR99" s="2">
        <v>-274.92676</v>
      </c>
      <c r="AS99" s="2">
        <v>-175.07616999999999</v>
      </c>
      <c r="AT99" s="2">
        <v>-383.27148</v>
      </c>
      <c r="AU99" s="2">
        <v>-383.95409999999998</v>
      </c>
      <c r="AV99" s="2">
        <v>-298.46679999999998</v>
      </c>
      <c r="AW99" s="2">
        <v>-410.89746000000002</v>
      </c>
      <c r="AX99" s="2">
        <v>-327.56934000000001</v>
      </c>
      <c r="AY99" s="2">
        <v>-498.80470000000003</v>
      </c>
      <c r="AZ99" s="2">
        <v>-377.14940000000001</v>
      </c>
      <c r="BA99" s="2">
        <v>-315.89940000000001</v>
      </c>
      <c r="BB99" s="2">
        <v>-543.87109999999996</v>
      </c>
      <c r="BC99" s="2">
        <v>-398.41016000000002</v>
      </c>
      <c r="BD99" s="2">
        <v>-265.24315999999999</v>
      </c>
      <c r="BE99" s="2">
        <v>-344.07616999999999</v>
      </c>
      <c r="BF99" s="2">
        <v>-732.41405999999995</v>
      </c>
      <c r="BG99" s="2">
        <v>-831.24414000000002</v>
      </c>
      <c r="BH99" s="2">
        <v>-579.66600000000005</v>
      </c>
      <c r="BI99" s="2">
        <v>-174.83788999999999</v>
      </c>
      <c r="BJ99" s="2">
        <v>-519.03319999999997</v>
      </c>
      <c r="BK99" s="2">
        <v>-259.38672000000003</v>
      </c>
      <c r="BL99" s="2">
        <v>-844.20703000000003</v>
      </c>
      <c r="BM99" s="2">
        <v>-444.46483999999998</v>
      </c>
      <c r="BN99" s="2">
        <v>-579.82809999999995</v>
      </c>
      <c r="BO99" s="2">
        <v>-708.54296999999997</v>
      </c>
      <c r="BP99" s="2">
        <v>-785.13085999999998</v>
      </c>
      <c r="BQ99" s="2">
        <v>-961.34960000000001</v>
      </c>
      <c r="BR99" s="2">
        <v>-361.53906000000001</v>
      </c>
      <c r="BS99" s="2">
        <v>-625.38869999999997</v>
      </c>
      <c r="BT99" s="2">
        <v>-269.87401999999997</v>
      </c>
      <c r="BU99" s="2">
        <v>-512.95214999999996</v>
      </c>
      <c r="BV99" s="2">
        <v>-382.12988000000001</v>
      </c>
      <c r="BW99" s="2">
        <v>-505.25195000000002</v>
      </c>
      <c r="BX99" s="2">
        <v>-1023.3515599999999</v>
      </c>
      <c r="BY99" s="2">
        <v>-369.21093999999999</v>
      </c>
      <c r="BZ99" s="2">
        <v>-322.98633000000001</v>
      </c>
      <c r="CA99" s="2">
        <v>-625.47069999999997</v>
      </c>
      <c r="CB99" s="2">
        <v>-397.50389999999999</v>
      </c>
      <c r="CC99" s="2">
        <v>-463.65429999999998</v>
      </c>
      <c r="CD99" s="2">
        <v>-308.78320000000002</v>
      </c>
      <c r="CE99" s="2">
        <v>-342.74220000000003</v>
      </c>
      <c r="CF99" s="2">
        <v>-282.30860000000001</v>
      </c>
      <c r="CG99" s="2">
        <v>-347.58008000000001</v>
      </c>
      <c r="CH99" s="2">
        <v>-517.58399999999995</v>
      </c>
      <c r="CI99" s="2">
        <v>-1013.58984</v>
      </c>
      <c r="CJ99" s="2">
        <v>-682.92970000000003</v>
      </c>
      <c r="CK99" s="2">
        <v>-462.54687999999999</v>
      </c>
      <c r="CL99" s="2">
        <v>-422.57227</v>
      </c>
      <c r="CM99" s="2">
        <v>-685.32809999999995</v>
      </c>
      <c r="CN99" s="2">
        <v>-370.39062000000001</v>
      </c>
      <c r="CO99" s="2">
        <v>-408.5625</v>
      </c>
      <c r="CP99" s="2">
        <v>-431.46093999999999</v>
      </c>
      <c r="CQ99" s="2">
        <v>-267.08398</v>
      </c>
      <c r="CR99" s="2">
        <v>-250.95508000000001</v>
      </c>
      <c r="CS99" s="2">
        <v>-640.19335999999998</v>
      </c>
      <c r="CT99" s="2">
        <v>-434.98047000000003</v>
      </c>
      <c r="CU99" s="2">
        <v>-299.38279999999997</v>
      </c>
      <c r="CV99" s="2">
        <v>-304.05077999999997</v>
      </c>
      <c r="CW99" s="2">
        <v>-598.07420000000002</v>
      </c>
      <c r="CX99" s="2">
        <v>-632.31055000000003</v>
      </c>
      <c r="CY99" s="2">
        <v>-453.98047000000003</v>
      </c>
      <c r="CZ99" s="2">
        <v>-763.41600000000005</v>
      </c>
      <c r="DA99" s="2">
        <v>-437.06445000000002</v>
      </c>
      <c r="DB99" s="2">
        <v>-597.82227</v>
      </c>
      <c r="DC99" s="2">
        <v>-767.84375</v>
      </c>
      <c r="DD99" s="2">
        <v>-681.37890000000004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82445.745721000028</v>
      </c>
      <c r="E100">
        <f>COUNT(K100:DD100)</f>
        <v>98</v>
      </c>
      <c r="F100">
        <f>COUNTIF(K100:DD100,"&gt;0")</f>
        <v>92</v>
      </c>
      <c r="G100">
        <f>SUM(E100,E103,E106,E109)</f>
        <v>392</v>
      </c>
      <c r="H100">
        <f>SUM(F100,F103,F106,F109)</f>
        <v>327</v>
      </c>
      <c r="I100" s="8">
        <f>SUM(D100,D103,D106,D109)</f>
        <v>165011.433659</v>
      </c>
      <c r="J100" s="4">
        <f>100 *H100/G100</f>
        <v>83.41836734693878</v>
      </c>
      <c r="K100" s="2">
        <v>1163.3798999999999</v>
      </c>
      <c r="L100" s="2">
        <v>795.72850000000005</v>
      </c>
      <c r="M100" s="2">
        <v>596.39649999999995</v>
      </c>
      <c r="N100" s="2">
        <v>343.94042999999999</v>
      </c>
      <c r="O100" s="2">
        <v>177.88574</v>
      </c>
      <c r="P100" s="2">
        <v>467.61034999999998</v>
      </c>
      <c r="Q100" s="2">
        <v>437.96973000000003</v>
      </c>
      <c r="R100" s="2">
        <v>1699.5527</v>
      </c>
      <c r="S100" s="2">
        <v>1052.4863</v>
      </c>
      <c r="T100" s="2">
        <v>198.69531000000001</v>
      </c>
      <c r="U100" s="2">
        <v>904.79296999999997</v>
      </c>
      <c r="V100" s="2">
        <v>1548.2935</v>
      </c>
      <c r="W100" s="2">
        <v>1497.6777</v>
      </c>
      <c r="X100" s="2">
        <v>1281.4844000000001</v>
      </c>
      <c r="Y100" s="2">
        <v>1286.9061999999999</v>
      </c>
      <c r="Z100" s="2">
        <v>307.34960000000001</v>
      </c>
      <c r="AA100" s="2">
        <v>1694.75</v>
      </c>
      <c r="AB100" s="2">
        <v>898.73239999999998</v>
      </c>
      <c r="AC100" s="2">
        <v>800.83399999999995</v>
      </c>
      <c r="AD100" s="2">
        <v>499.15820000000002</v>
      </c>
      <c r="AE100" s="2">
        <v>1176.7383</v>
      </c>
      <c r="AF100" s="2">
        <v>70.628910000000005</v>
      </c>
      <c r="AG100" s="2">
        <v>-30.806640000000002</v>
      </c>
      <c r="AH100" s="2">
        <v>725.27930000000003</v>
      </c>
      <c r="AI100" s="2">
        <v>-55.467773000000001</v>
      </c>
      <c r="AJ100" s="2">
        <v>480.86327999999997</v>
      </c>
      <c r="AK100" s="2">
        <v>1175.5225</v>
      </c>
      <c r="AL100" s="2">
        <v>1384.6190999999999</v>
      </c>
      <c r="AM100" s="2">
        <v>617.51760000000002</v>
      </c>
      <c r="AN100" s="2">
        <v>129.24902</v>
      </c>
      <c r="AO100" s="2">
        <v>844.30664000000002</v>
      </c>
      <c r="AP100" s="2">
        <v>663.94920000000002</v>
      </c>
      <c r="AQ100" s="2">
        <v>2319.0859999999998</v>
      </c>
      <c r="AR100" s="2">
        <v>1137.3721</v>
      </c>
      <c r="AS100" s="2">
        <v>1238.9736</v>
      </c>
      <c r="AT100" s="2">
        <v>971.47850000000005</v>
      </c>
      <c r="AU100" s="2">
        <v>822.24609999999996</v>
      </c>
      <c r="AV100" s="2">
        <v>10.28125</v>
      </c>
      <c r="AW100" s="2">
        <v>1681.4014</v>
      </c>
      <c r="AX100" s="2">
        <v>71.981444999999994</v>
      </c>
      <c r="AY100" s="2">
        <v>1477.7949000000001</v>
      </c>
      <c r="AZ100" s="2">
        <v>828.70214999999996</v>
      </c>
      <c r="BA100" s="2">
        <v>231.25</v>
      </c>
      <c r="BB100" s="2">
        <v>-349.72070000000002</v>
      </c>
      <c r="BC100" s="2">
        <v>1060.8887</v>
      </c>
      <c r="BD100" s="2">
        <v>1012.6553</v>
      </c>
      <c r="BE100" s="2">
        <v>1990.6758</v>
      </c>
      <c r="BF100" s="2">
        <v>91.236329999999995</v>
      </c>
      <c r="BG100" s="2">
        <v>547.55470000000003</v>
      </c>
      <c r="BH100" s="2">
        <v>1932.7852</v>
      </c>
      <c r="BI100" s="2">
        <v>1362.2148</v>
      </c>
      <c r="BJ100" s="2">
        <v>242.71875</v>
      </c>
      <c r="BK100" s="2">
        <v>2008.3105</v>
      </c>
      <c r="BL100" s="2">
        <v>604.84180000000003</v>
      </c>
      <c r="BM100" s="2">
        <v>982.58399999999995</v>
      </c>
      <c r="BN100" s="2">
        <v>1892.3184000000001</v>
      </c>
      <c r="BO100" s="2">
        <v>651.21094000000005</v>
      </c>
      <c r="BP100" s="2">
        <v>-53.179687999999999</v>
      </c>
      <c r="BQ100" s="2">
        <v>-57.550780000000003</v>
      </c>
      <c r="BR100" s="2">
        <v>552.71190000000001</v>
      </c>
      <c r="BS100" s="2">
        <v>406.95996000000002</v>
      </c>
      <c r="BT100" s="2">
        <v>1228.5752</v>
      </c>
      <c r="BU100" s="2">
        <v>1185.3975</v>
      </c>
      <c r="BV100" s="2">
        <v>1313.0195000000001</v>
      </c>
      <c r="BW100" s="2">
        <v>1307.4092000000001</v>
      </c>
      <c r="BX100" s="2">
        <v>-431.20116999999999</v>
      </c>
      <c r="BY100" s="2">
        <v>628.28905999999995</v>
      </c>
      <c r="BZ100" s="2">
        <v>558.96483999999998</v>
      </c>
      <c r="CA100" s="2">
        <v>1096.9804999999999</v>
      </c>
      <c r="CB100" s="2">
        <v>53.939453</v>
      </c>
      <c r="CC100" s="2">
        <v>1391.0957000000001</v>
      </c>
      <c r="CD100" s="2">
        <v>820.11523</v>
      </c>
      <c r="CE100" s="2">
        <v>373.75977</v>
      </c>
      <c r="CF100" s="2">
        <v>623.28905999999995</v>
      </c>
      <c r="CG100" s="2">
        <v>684.91989999999998</v>
      </c>
      <c r="CH100" s="2">
        <v>504.21679999999998</v>
      </c>
      <c r="CI100" s="2">
        <v>53.710937999999999</v>
      </c>
      <c r="CJ100" s="2">
        <v>452.27343999999999</v>
      </c>
      <c r="CK100" s="2">
        <v>843.65430000000003</v>
      </c>
      <c r="CL100" s="2">
        <v>586.12890000000004</v>
      </c>
      <c r="CM100" s="2">
        <v>762.07227</v>
      </c>
      <c r="CN100" s="2">
        <v>107.50781000000001</v>
      </c>
      <c r="CO100" s="2">
        <v>1076.6367</v>
      </c>
      <c r="CP100" s="2">
        <v>794.13670000000002</v>
      </c>
      <c r="CQ100" s="2">
        <v>1867.0137</v>
      </c>
      <c r="CR100" s="2">
        <v>1966.3262</v>
      </c>
      <c r="CS100" s="2">
        <v>1061.4102</v>
      </c>
      <c r="CT100" s="2">
        <v>1102.8203000000001</v>
      </c>
      <c r="CU100" s="2">
        <v>2230.0176000000001</v>
      </c>
      <c r="CV100" s="2">
        <v>1542.5488</v>
      </c>
      <c r="CW100" s="2">
        <v>664.32809999999995</v>
      </c>
      <c r="CX100" s="2">
        <v>906.6875</v>
      </c>
      <c r="CY100" s="2">
        <v>1225.8690999999999</v>
      </c>
      <c r="CZ100" s="2">
        <v>457.03710000000001</v>
      </c>
      <c r="DA100" s="2">
        <v>1522.1836000000001</v>
      </c>
      <c r="DB100" s="2">
        <v>622.02539999999999</v>
      </c>
      <c r="DC100" s="2">
        <v>727.20703000000003</v>
      </c>
      <c r="DD100" s="2">
        <v>29.572265999999999</v>
      </c>
    </row>
    <row r="101" spans="1:108" x14ac:dyDescent="0.3">
      <c r="A101" t="s">
        <v>35</v>
      </c>
      <c r="B101" s="1" t="s">
        <v>1</v>
      </c>
      <c r="C101" t="s">
        <v>5</v>
      </c>
      <c r="D101" s="2">
        <f t="shared" si="7"/>
        <v>59260.401742300011</v>
      </c>
      <c r="K101" s="2">
        <v>549.49900000000002</v>
      </c>
      <c r="L101" s="2">
        <v>898.7998</v>
      </c>
      <c r="M101" s="2">
        <v>2.5</v>
      </c>
      <c r="N101" s="2">
        <v>609.7998</v>
      </c>
      <c r="O101" s="2">
        <v>977.7002</v>
      </c>
      <c r="P101" s="2">
        <v>129.59961000000001</v>
      </c>
      <c r="Q101" s="2">
        <v>449.5</v>
      </c>
      <c r="R101" s="2">
        <v>949.60059999999999</v>
      </c>
      <c r="S101" s="2">
        <v>102.25</v>
      </c>
      <c r="T101" s="2">
        <v>341.7998</v>
      </c>
      <c r="U101" s="2">
        <v>947.7998</v>
      </c>
      <c r="V101" s="2">
        <v>857.2998</v>
      </c>
      <c r="W101" s="2">
        <v>665.74950000000001</v>
      </c>
      <c r="X101" s="2">
        <v>1081.8496</v>
      </c>
      <c r="Y101" s="2">
        <v>30.050781000000001</v>
      </c>
      <c r="Z101" s="2">
        <v>0</v>
      </c>
      <c r="AA101" s="2">
        <v>810.15039999999999</v>
      </c>
      <c r="AB101" s="2">
        <v>427.59960000000001</v>
      </c>
      <c r="AC101" s="2">
        <v>485.84960000000001</v>
      </c>
      <c r="AD101" s="2">
        <v>5.2001952999999999</v>
      </c>
      <c r="AE101" s="2">
        <v>267.64940000000001</v>
      </c>
      <c r="AF101" s="2">
        <v>1238.5996</v>
      </c>
      <c r="AG101" s="2">
        <v>84.75</v>
      </c>
      <c r="AH101" s="2">
        <v>646.30079999999998</v>
      </c>
      <c r="AI101" s="2">
        <v>0</v>
      </c>
      <c r="AJ101" s="2">
        <v>210.7998</v>
      </c>
      <c r="AK101" s="2">
        <v>1168.2002</v>
      </c>
      <c r="AL101" s="2">
        <v>1217.6494</v>
      </c>
      <c r="AM101" s="2">
        <v>29.899414</v>
      </c>
      <c r="AN101" s="2">
        <v>893.75</v>
      </c>
      <c r="AO101" s="2">
        <v>0</v>
      </c>
      <c r="AP101" s="2">
        <v>1219.4502</v>
      </c>
      <c r="AQ101" s="2">
        <v>737.09960000000001</v>
      </c>
      <c r="AR101" s="2">
        <v>528.09960000000001</v>
      </c>
      <c r="AS101" s="2">
        <v>182.7002</v>
      </c>
      <c r="AT101" s="2">
        <v>196.40038999999999</v>
      </c>
      <c r="AU101" s="2">
        <v>0</v>
      </c>
      <c r="AV101" s="2">
        <v>749</v>
      </c>
      <c r="AW101" s="2">
        <v>1279.3008</v>
      </c>
      <c r="AX101" s="2">
        <v>170.05078</v>
      </c>
      <c r="AY101" s="2">
        <v>0</v>
      </c>
      <c r="AZ101" s="2">
        <v>0</v>
      </c>
      <c r="BA101" s="2">
        <v>194.65136999999999</v>
      </c>
      <c r="BB101" s="2">
        <v>518.25</v>
      </c>
      <c r="BC101" s="2">
        <v>0</v>
      </c>
      <c r="BD101" s="2">
        <v>436.2002</v>
      </c>
      <c r="BE101" s="2">
        <v>1955.7998</v>
      </c>
      <c r="BF101" s="2">
        <v>675.75</v>
      </c>
      <c r="BG101" s="2">
        <v>1317.1484</v>
      </c>
      <c r="BH101" s="2">
        <v>396.25</v>
      </c>
      <c r="BI101" s="2">
        <v>967.90039999999999</v>
      </c>
      <c r="BJ101" s="2">
        <v>280.65039999999999</v>
      </c>
      <c r="BK101" s="2">
        <v>293.79883000000001</v>
      </c>
      <c r="BL101" s="2">
        <v>946.69920000000002</v>
      </c>
      <c r="BM101" s="2">
        <v>417.39843999999999</v>
      </c>
      <c r="BN101" s="2">
        <v>170.30078</v>
      </c>
      <c r="BO101" s="2">
        <v>1661.25</v>
      </c>
      <c r="BP101" s="2">
        <v>0</v>
      </c>
      <c r="BQ101" s="2">
        <v>357.14843999999999</v>
      </c>
      <c r="BR101" s="2">
        <v>726.75</v>
      </c>
      <c r="BS101" s="2">
        <v>1256.5498</v>
      </c>
      <c r="BT101" s="2">
        <v>1069.3994</v>
      </c>
      <c r="BU101" s="2">
        <v>1352.3008</v>
      </c>
      <c r="BV101" s="2">
        <v>0</v>
      </c>
      <c r="BW101" s="2">
        <v>823.5498</v>
      </c>
      <c r="BX101" s="2">
        <v>473.5</v>
      </c>
      <c r="BY101" s="2">
        <v>304.25</v>
      </c>
      <c r="BZ101" s="2">
        <v>351.15039999999999</v>
      </c>
      <c r="CA101" s="2">
        <v>754.94920000000002</v>
      </c>
      <c r="CB101" s="2">
        <v>507.70116999999999</v>
      </c>
      <c r="CC101" s="2">
        <v>1044.2988</v>
      </c>
      <c r="CD101" s="2">
        <v>0</v>
      </c>
      <c r="CE101" s="2">
        <v>1392.1992</v>
      </c>
      <c r="CF101" s="2">
        <v>583</v>
      </c>
      <c r="CG101" s="2">
        <v>0</v>
      </c>
      <c r="CH101" s="2">
        <v>56.601562000000001</v>
      </c>
      <c r="CI101" s="2">
        <v>884.69920000000002</v>
      </c>
      <c r="CJ101" s="2">
        <v>40</v>
      </c>
      <c r="CK101" s="2">
        <v>212.70116999999999</v>
      </c>
      <c r="CL101" s="2">
        <v>1846.9023</v>
      </c>
      <c r="CM101" s="2">
        <v>636.90039999999999</v>
      </c>
      <c r="CN101" s="2">
        <v>141.40038999999999</v>
      </c>
      <c r="CO101" s="2">
        <v>219.20116999999999</v>
      </c>
      <c r="CP101" s="2">
        <v>297.09960000000001</v>
      </c>
      <c r="CQ101" s="2">
        <v>0</v>
      </c>
      <c r="CR101" s="2">
        <v>3231</v>
      </c>
      <c r="CS101" s="2">
        <v>647.40039999999999</v>
      </c>
      <c r="CT101" s="2">
        <v>307.5</v>
      </c>
      <c r="CU101" s="2">
        <v>1277.4004</v>
      </c>
      <c r="CV101" s="2">
        <v>337.79883000000001</v>
      </c>
      <c r="CW101" s="2">
        <v>468.40039999999999</v>
      </c>
      <c r="CX101" s="2">
        <v>855.70119999999997</v>
      </c>
      <c r="CY101" s="2">
        <v>0</v>
      </c>
      <c r="CZ101" s="2">
        <v>3301.9004</v>
      </c>
      <c r="DA101" s="2">
        <v>866.55079999999998</v>
      </c>
      <c r="DB101" s="2">
        <v>839.95119999999997</v>
      </c>
      <c r="DC101" s="2">
        <v>214.5</v>
      </c>
      <c r="DD101" s="2">
        <v>205.69922</v>
      </c>
    </row>
    <row r="102" spans="1:108" x14ac:dyDescent="0.3">
      <c r="A102" t="s">
        <v>35</v>
      </c>
      <c r="B102" s="1" t="s">
        <v>1</v>
      </c>
      <c r="C102" t="s">
        <v>6</v>
      </c>
      <c r="D102" s="2">
        <f t="shared" si="7"/>
        <v>-17006.412148500003</v>
      </c>
      <c r="K102" s="2">
        <v>-10.890625</v>
      </c>
      <c r="L102" s="2">
        <v>0</v>
      </c>
      <c r="M102" s="2">
        <v>-578.98339999999996</v>
      </c>
      <c r="N102" s="2">
        <v>-65.863280000000003</v>
      </c>
      <c r="O102" s="2">
        <v>0</v>
      </c>
      <c r="P102" s="2">
        <v>-104.54199</v>
      </c>
      <c r="Q102" s="2">
        <v>-56.257812000000001</v>
      </c>
      <c r="R102" s="2">
        <v>0</v>
      </c>
      <c r="S102" s="2">
        <v>-300.10352</v>
      </c>
      <c r="T102" s="2">
        <v>-333.85937999999999</v>
      </c>
      <c r="U102" s="2">
        <v>-32.744140000000002</v>
      </c>
      <c r="V102" s="2">
        <v>-303.7998</v>
      </c>
      <c r="W102" s="2">
        <v>0</v>
      </c>
      <c r="X102" s="2">
        <v>-10.499022999999999</v>
      </c>
      <c r="Y102" s="2">
        <v>-264.75</v>
      </c>
      <c r="Z102" s="2">
        <v>-129.10254</v>
      </c>
      <c r="AA102" s="2">
        <v>-107.04883</v>
      </c>
      <c r="AB102" s="2">
        <v>-49.271484000000001</v>
      </c>
      <c r="AC102" s="2">
        <v>-21.011718999999999</v>
      </c>
      <c r="AD102" s="2">
        <v>-186.17383000000001</v>
      </c>
      <c r="AE102" s="2">
        <v>-10.1171875</v>
      </c>
      <c r="AF102" s="2">
        <v>-219.99610000000001</v>
      </c>
      <c r="AG102" s="2">
        <v>-318.86523</v>
      </c>
      <c r="AH102" s="2">
        <v>-112.29980500000001</v>
      </c>
      <c r="AI102" s="2">
        <v>-225.50977</v>
      </c>
      <c r="AJ102" s="2">
        <v>-24.795898000000001</v>
      </c>
      <c r="AK102" s="2">
        <v>-57.599609999999998</v>
      </c>
      <c r="AL102" s="2">
        <v>-11.513672</v>
      </c>
      <c r="AM102" s="2">
        <v>-127.71680000000001</v>
      </c>
      <c r="AN102" s="2">
        <v>-11.834961</v>
      </c>
      <c r="AO102" s="2">
        <v>-625.91309999999999</v>
      </c>
      <c r="AP102" s="2">
        <v>-255.9502</v>
      </c>
      <c r="AQ102" s="2">
        <v>-57.100586</v>
      </c>
      <c r="AR102" s="2">
        <v>-114.00879</v>
      </c>
      <c r="AS102" s="2">
        <v>-185.10741999999999</v>
      </c>
      <c r="AT102" s="2">
        <v>-83.957030000000003</v>
      </c>
      <c r="AU102" s="2">
        <v>-221.32422</v>
      </c>
      <c r="AV102" s="2">
        <v>-105.25098</v>
      </c>
      <c r="AW102" s="2">
        <v>-12.081054999999999</v>
      </c>
      <c r="AX102" s="2">
        <v>-38.235349999999997</v>
      </c>
      <c r="AY102" s="2">
        <v>-88.441410000000005</v>
      </c>
      <c r="AZ102" s="2">
        <v>-222.03223</v>
      </c>
      <c r="BA102" s="2">
        <v>-43</v>
      </c>
      <c r="BB102" s="2">
        <v>-163.54883000000001</v>
      </c>
      <c r="BC102" s="2">
        <v>-150.28613000000001</v>
      </c>
      <c r="BD102" s="2">
        <v>-265.82130000000001</v>
      </c>
      <c r="BE102" s="2">
        <v>0</v>
      </c>
      <c r="BF102" s="2">
        <v>-210.44922</v>
      </c>
      <c r="BG102" s="2">
        <v>-964.55273</v>
      </c>
      <c r="BH102" s="2">
        <v>-57.707030000000003</v>
      </c>
      <c r="BI102" s="2">
        <v>-90.298829999999995</v>
      </c>
      <c r="BJ102" s="2">
        <v>-163.45116999999999</v>
      </c>
      <c r="BK102" s="2">
        <v>-213.62305000000001</v>
      </c>
      <c r="BL102" s="2">
        <v>-17.277343999999999</v>
      </c>
      <c r="BM102" s="2">
        <v>-81.242189999999994</v>
      </c>
      <c r="BN102" s="2">
        <v>-7.5488280000000003</v>
      </c>
      <c r="BO102" s="2">
        <v>-160.98633000000001</v>
      </c>
      <c r="BP102" s="2">
        <v>-53.183593999999999</v>
      </c>
      <c r="BQ102" s="2">
        <v>-169.81639999999999</v>
      </c>
      <c r="BR102" s="2">
        <v>-67.783199999999994</v>
      </c>
      <c r="BS102" s="2">
        <v>-90.606444999999994</v>
      </c>
      <c r="BT102" s="2">
        <v>0</v>
      </c>
      <c r="BU102" s="2">
        <v>-23.099609999999998</v>
      </c>
      <c r="BV102" s="2">
        <v>-83.450194999999994</v>
      </c>
      <c r="BW102" s="2">
        <v>-275.84960000000001</v>
      </c>
      <c r="BX102" s="2">
        <v>-821.56444999999997</v>
      </c>
      <c r="BY102" s="2">
        <v>-18.972656000000001</v>
      </c>
      <c r="BZ102" s="2">
        <v>-41.126953</v>
      </c>
      <c r="CA102" s="2">
        <v>-435.23241999999999</v>
      </c>
      <c r="CB102" s="2">
        <v>-179.40038999999999</v>
      </c>
      <c r="CC102" s="2">
        <v>0</v>
      </c>
      <c r="CD102" s="2">
        <v>-211.70312000000001</v>
      </c>
      <c r="CE102" s="2">
        <v>-156.07812000000001</v>
      </c>
      <c r="CF102" s="2">
        <v>-20.212890000000002</v>
      </c>
      <c r="CG102" s="2">
        <v>-229.07031000000001</v>
      </c>
      <c r="CH102" s="2">
        <v>-79.298829999999995</v>
      </c>
      <c r="CI102" s="2">
        <v>-105.646484</v>
      </c>
      <c r="CJ102" s="2">
        <v>-68</v>
      </c>
      <c r="CK102" s="2">
        <v>0</v>
      </c>
      <c r="CL102" s="2">
        <v>-227.05860000000001</v>
      </c>
      <c r="CM102" s="2">
        <v>-279.00977</v>
      </c>
      <c r="CN102" s="2">
        <v>-1027.8516</v>
      </c>
      <c r="CO102" s="2">
        <v>-99.597660000000005</v>
      </c>
      <c r="CP102" s="2">
        <v>-50.447265999999999</v>
      </c>
      <c r="CQ102" s="2">
        <v>-68.900390000000002</v>
      </c>
      <c r="CR102" s="2">
        <v>-25.6875</v>
      </c>
      <c r="CS102" s="2">
        <v>-153.65038999999999</v>
      </c>
      <c r="CT102" s="2">
        <v>-402.51562000000001</v>
      </c>
      <c r="CU102" s="2">
        <v>-25.876953</v>
      </c>
      <c r="CV102" s="2">
        <v>-159.95898</v>
      </c>
      <c r="CW102" s="2">
        <v>-53.689453</v>
      </c>
      <c r="CX102" s="2">
        <v>-386.79297000000003</v>
      </c>
      <c r="CY102" s="2">
        <v>0</v>
      </c>
      <c r="CZ102" s="2">
        <v>-1272.3574000000001</v>
      </c>
      <c r="DA102" s="2">
        <v>0</v>
      </c>
      <c r="DB102" s="2">
        <v>-666.55664000000002</v>
      </c>
      <c r="DC102" s="2">
        <v>-225.42578</v>
      </c>
      <c r="DD102" s="2">
        <v>-476.59375</v>
      </c>
    </row>
    <row r="103" spans="1:108" x14ac:dyDescent="0.3">
      <c r="A103" t="s">
        <v>35</v>
      </c>
      <c r="B103" s="1" t="s">
        <v>1</v>
      </c>
      <c r="C103" t="s">
        <v>7</v>
      </c>
      <c r="D103" s="2">
        <f t="shared" si="7"/>
        <v>42253.989725099986</v>
      </c>
      <c r="E103">
        <f>COUNT(K103:DD103)</f>
        <v>98</v>
      </c>
      <c r="F103">
        <f>COUNTIF(K103:DD103,"&gt;0")</f>
        <v>71</v>
      </c>
      <c r="K103" s="2">
        <v>538.60839999999996</v>
      </c>
      <c r="L103" s="2">
        <v>898.7998</v>
      </c>
      <c r="M103" s="2">
        <v>-576.48339999999996</v>
      </c>
      <c r="N103" s="2">
        <v>543.93650000000002</v>
      </c>
      <c r="O103" s="2">
        <v>977.7002</v>
      </c>
      <c r="P103" s="2">
        <v>25.057617</v>
      </c>
      <c r="Q103" s="2">
        <v>393.24220000000003</v>
      </c>
      <c r="R103" s="2">
        <v>949.60059999999999</v>
      </c>
      <c r="S103" s="2">
        <v>-197.85352</v>
      </c>
      <c r="T103" s="2">
        <v>7.9404297000000001</v>
      </c>
      <c r="U103" s="2">
        <v>915.05565999999999</v>
      </c>
      <c r="V103" s="2">
        <v>553.5</v>
      </c>
      <c r="W103" s="2">
        <v>665.74950000000001</v>
      </c>
      <c r="X103" s="2">
        <v>1071.3506</v>
      </c>
      <c r="Y103" s="2">
        <v>-234.69922</v>
      </c>
      <c r="Z103" s="2">
        <v>-129.10254</v>
      </c>
      <c r="AA103" s="2">
        <v>703.10155999999995</v>
      </c>
      <c r="AB103" s="2">
        <v>378.32812000000001</v>
      </c>
      <c r="AC103" s="2">
        <v>464.83789999999999</v>
      </c>
      <c r="AD103" s="2">
        <v>-180.97363000000001</v>
      </c>
      <c r="AE103" s="2">
        <v>257.53223000000003</v>
      </c>
      <c r="AF103" s="2">
        <v>1018.6035000000001</v>
      </c>
      <c r="AG103" s="2">
        <v>-234.11523</v>
      </c>
      <c r="AH103" s="2">
        <v>534.00099999999998</v>
      </c>
      <c r="AI103" s="2">
        <v>-225.50977</v>
      </c>
      <c r="AJ103" s="2">
        <v>186.00389999999999</v>
      </c>
      <c r="AK103" s="2">
        <v>1110.6006</v>
      </c>
      <c r="AL103" s="2">
        <v>1206.1357</v>
      </c>
      <c r="AM103" s="2">
        <v>-97.81738</v>
      </c>
      <c r="AN103" s="2">
        <v>881.91503999999998</v>
      </c>
      <c r="AO103" s="2">
        <v>-625.91309999999999</v>
      </c>
      <c r="AP103" s="2">
        <v>963.5</v>
      </c>
      <c r="AQ103" s="2">
        <v>679.99900000000002</v>
      </c>
      <c r="AR103" s="2">
        <v>414.09082000000001</v>
      </c>
      <c r="AS103" s="2">
        <v>-2.4072266</v>
      </c>
      <c r="AT103" s="2">
        <v>112.44336</v>
      </c>
      <c r="AU103" s="2">
        <v>-221.32422</v>
      </c>
      <c r="AV103" s="2">
        <v>643.74900000000002</v>
      </c>
      <c r="AW103" s="2">
        <v>1267.2197000000001</v>
      </c>
      <c r="AX103" s="2">
        <v>131.81542999999999</v>
      </c>
      <c r="AY103" s="2">
        <v>-88.441410000000005</v>
      </c>
      <c r="AZ103" s="2">
        <v>-222.03223</v>
      </c>
      <c r="BA103" s="2">
        <v>151.65136999999999</v>
      </c>
      <c r="BB103" s="2">
        <v>354.70116999999999</v>
      </c>
      <c r="BC103" s="2">
        <v>-150.28613000000001</v>
      </c>
      <c r="BD103" s="2">
        <v>170.37889999999999</v>
      </c>
      <c r="BE103" s="2">
        <v>1955.7998</v>
      </c>
      <c r="BF103" s="2">
        <v>465.30077999999997</v>
      </c>
      <c r="BG103" s="2">
        <v>352.59570000000002</v>
      </c>
      <c r="BH103" s="2">
        <v>338.54297000000003</v>
      </c>
      <c r="BI103" s="2">
        <v>877.60155999999995</v>
      </c>
      <c r="BJ103" s="2">
        <v>117.19922</v>
      </c>
      <c r="BK103" s="2">
        <v>80.175780000000003</v>
      </c>
      <c r="BL103" s="2">
        <v>929.42190000000005</v>
      </c>
      <c r="BM103" s="2">
        <v>336.15625</v>
      </c>
      <c r="BN103" s="2">
        <v>162.75194999999999</v>
      </c>
      <c r="BO103" s="2">
        <v>1500.2637</v>
      </c>
      <c r="BP103" s="2">
        <v>-53.183593999999999</v>
      </c>
      <c r="BQ103" s="2">
        <v>187.33203</v>
      </c>
      <c r="BR103" s="2">
        <v>658.96680000000003</v>
      </c>
      <c r="BS103" s="2">
        <v>1165.9434000000001</v>
      </c>
      <c r="BT103" s="2">
        <v>1069.3994</v>
      </c>
      <c r="BU103" s="2">
        <v>1329.2012</v>
      </c>
      <c r="BV103" s="2">
        <v>-83.450194999999994</v>
      </c>
      <c r="BW103" s="2">
        <v>547.7002</v>
      </c>
      <c r="BX103" s="2">
        <v>-348.06445000000002</v>
      </c>
      <c r="BY103" s="2">
        <v>285.27733999999998</v>
      </c>
      <c r="BZ103" s="2">
        <v>310.02343999999999</v>
      </c>
      <c r="CA103" s="2">
        <v>319.71679999999998</v>
      </c>
      <c r="CB103" s="2">
        <v>328.30077999999997</v>
      </c>
      <c r="CC103" s="2">
        <v>1044.2988</v>
      </c>
      <c r="CD103" s="2">
        <v>-211.70312000000001</v>
      </c>
      <c r="CE103" s="2">
        <v>1236.1211000000001</v>
      </c>
      <c r="CF103" s="2">
        <v>562.78710000000001</v>
      </c>
      <c r="CG103" s="2">
        <v>-229.07031000000001</v>
      </c>
      <c r="CH103" s="2">
        <v>-22.697265999999999</v>
      </c>
      <c r="CI103" s="2">
        <v>779.05273</v>
      </c>
      <c r="CJ103" s="2">
        <v>-28</v>
      </c>
      <c r="CK103" s="2">
        <v>212.70116999999999</v>
      </c>
      <c r="CL103" s="2">
        <v>1619.8438000000001</v>
      </c>
      <c r="CM103" s="2">
        <v>357.89062000000001</v>
      </c>
      <c r="CN103" s="2">
        <v>-886.45119999999997</v>
      </c>
      <c r="CO103" s="2">
        <v>119.603516</v>
      </c>
      <c r="CP103" s="2">
        <v>246.65234000000001</v>
      </c>
      <c r="CQ103" s="2">
        <v>-68.900390000000002</v>
      </c>
      <c r="CR103" s="2">
        <v>3205.3125</v>
      </c>
      <c r="CS103" s="2">
        <v>493.75</v>
      </c>
      <c r="CT103" s="2">
        <v>-95.015625</v>
      </c>
      <c r="CU103" s="2">
        <v>1251.5234</v>
      </c>
      <c r="CV103" s="2">
        <v>177.83984000000001</v>
      </c>
      <c r="CW103" s="2">
        <v>414.71093999999999</v>
      </c>
      <c r="CX103" s="2">
        <v>468.90820000000002</v>
      </c>
      <c r="CY103" s="2">
        <v>0</v>
      </c>
      <c r="CZ103" s="2">
        <v>2029.5429999999999</v>
      </c>
      <c r="DA103" s="2">
        <v>866.55079999999998</v>
      </c>
      <c r="DB103" s="2">
        <v>173.39453</v>
      </c>
      <c r="DC103" s="2">
        <v>-10.925781000000001</v>
      </c>
      <c r="DD103" s="2">
        <v>-270.89452999999997</v>
      </c>
    </row>
    <row r="104" spans="1:108" x14ac:dyDescent="0.3">
      <c r="A104" t="s">
        <v>35</v>
      </c>
      <c r="B104" s="1" t="s">
        <v>2</v>
      </c>
      <c r="C104" t="s">
        <v>5</v>
      </c>
      <c r="D104" s="2">
        <f t="shared" si="7"/>
        <v>43727.48588</v>
      </c>
      <c r="K104" s="2">
        <v>369.40039999999999</v>
      </c>
      <c r="L104" s="2">
        <v>518.34910000000002</v>
      </c>
      <c r="M104" s="2">
        <v>620.49900000000002</v>
      </c>
      <c r="N104" s="2">
        <v>384.49901999999997</v>
      </c>
      <c r="O104" s="2">
        <v>203.65038999999999</v>
      </c>
      <c r="P104" s="2">
        <v>368.55029999999999</v>
      </c>
      <c r="Q104" s="2">
        <v>210.5</v>
      </c>
      <c r="R104" s="2">
        <v>532.64940000000001</v>
      </c>
      <c r="S104" s="2">
        <v>565.89940000000001</v>
      </c>
      <c r="T104" s="2">
        <v>248.09961000000001</v>
      </c>
      <c r="U104" s="2">
        <v>461.80029999999999</v>
      </c>
      <c r="V104" s="2">
        <v>727.00049999999999</v>
      </c>
      <c r="W104" s="2">
        <v>488.0498</v>
      </c>
      <c r="X104" s="2">
        <v>358.6499</v>
      </c>
      <c r="Y104" s="2">
        <v>406.55029999999999</v>
      </c>
      <c r="Z104" s="2">
        <v>375.70067999999998</v>
      </c>
      <c r="AA104" s="2">
        <v>406.29883000000001</v>
      </c>
      <c r="AB104" s="2">
        <v>413.89794999999998</v>
      </c>
      <c r="AC104" s="2">
        <v>224.7998</v>
      </c>
      <c r="AD104" s="2">
        <v>311.6001</v>
      </c>
      <c r="AE104" s="2">
        <v>396.15039999999999</v>
      </c>
      <c r="AF104" s="2">
        <v>165.49950999999999</v>
      </c>
      <c r="AG104" s="2">
        <v>135.30029999999999</v>
      </c>
      <c r="AH104" s="2">
        <v>318.84960000000001</v>
      </c>
      <c r="AI104" s="2">
        <v>141.1001</v>
      </c>
      <c r="AJ104" s="2">
        <v>348.3999</v>
      </c>
      <c r="AK104" s="2">
        <v>426.70067999999998</v>
      </c>
      <c r="AL104" s="2">
        <v>569.0498</v>
      </c>
      <c r="AM104" s="2">
        <v>450.00049999999999</v>
      </c>
      <c r="AN104" s="2">
        <v>134.0498</v>
      </c>
      <c r="AO104" s="2">
        <v>336.1001</v>
      </c>
      <c r="AP104" s="2">
        <v>877.75049999999999</v>
      </c>
      <c r="AQ104" s="2">
        <v>798.94920000000002</v>
      </c>
      <c r="AR104" s="2">
        <v>516</v>
      </c>
      <c r="AS104" s="2">
        <v>269.3999</v>
      </c>
      <c r="AT104" s="2">
        <v>233.49950999999999</v>
      </c>
      <c r="AU104" s="2">
        <v>362.50098000000003</v>
      </c>
      <c r="AV104" s="2">
        <v>178.54931999999999</v>
      </c>
      <c r="AW104" s="2">
        <v>508.25098000000003</v>
      </c>
      <c r="AX104" s="2">
        <v>153.25</v>
      </c>
      <c r="AY104" s="2">
        <v>590.6001</v>
      </c>
      <c r="AZ104" s="2">
        <v>485.25049999999999</v>
      </c>
      <c r="BA104" s="2">
        <v>310.1499</v>
      </c>
      <c r="BB104" s="2">
        <v>366.59960000000001</v>
      </c>
      <c r="BC104" s="2">
        <v>293.80029999999999</v>
      </c>
      <c r="BD104" s="2">
        <v>214.2002</v>
      </c>
      <c r="BE104" s="2">
        <v>627.10059999999999</v>
      </c>
      <c r="BF104" s="2">
        <v>586.95119999999997</v>
      </c>
      <c r="BG104" s="2">
        <v>791.5498</v>
      </c>
      <c r="BH104" s="2">
        <v>555.00099999999998</v>
      </c>
      <c r="BI104" s="2">
        <v>380.25098000000003</v>
      </c>
      <c r="BJ104" s="2">
        <v>575.35059999999999</v>
      </c>
      <c r="BK104" s="2">
        <v>682</v>
      </c>
      <c r="BL104" s="2">
        <v>684.55029999999999</v>
      </c>
      <c r="BM104" s="2">
        <v>548.94824000000006</v>
      </c>
      <c r="BN104" s="2">
        <v>971.59960000000001</v>
      </c>
      <c r="BO104" s="2">
        <v>429.39940000000001</v>
      </c>
      <c r="BP104" s="2">
        <v>212.7998</v>
      </c>
      <c r="BQ104" s="2">
        <v>492.39940000000001</v>
      </c>
      <c r="BR104" s="2">
        <v>487.00098000000003</v>
      </c>
      <c r="BS104" s="2">
        <v>404.5498</v>
      </c>
      <c r="BT104" s="2">
        <v>699.2002</v>
      </c>
      <c r="BU104" s="2">
        <v>441.14940000000001</v>
      </c>
      <c r="BV104" s="2">
        <v>382.7998</v>
      </c>
      <c r="BW104" s="2">
        <v>679.17089999999996</v>
      </c>
      <c r="BX104" s="2">
        <v>353.15039999999999</v>
      </c>
      <c r="BY104" s="2">
        <v>225.34961000000001</v>
      </c>
      <c r="BZ104" s="2">
        <v>312.24901999999997</v>
      </c>
      <c r="CA104" s="2">
        <v>497.59960000000001</v>
      </c>
      <c r="CB104" s="2">
        <v>226.05176</v>
      </c>
      <c r="CC104" s="2">
        <v>528.85109999999997</v>
      </c>
      <c r="CD104" s="2">
        <v>362.15039999999999</v>
      </c>
      <c r="CE104" s="2">
        <v>475.1001</v>
      </c>
      <c r="CF104" s="2">
        <v>328.30077999999997</v>
      </c>
      <c r="CG104" s="2">
        <v>196.24902</v>
      </c>
      <c r="CH104" s="2">
        <v>323.59960000000001</v>
      </c>
      <c r="CI104" s="2">
        <v>308.24901999999997</v>
      </c>
      <c r="CJ104" s="2">
        <v>145.75098</v>
      </c>
      <c r="CK104" s="2">
        <v>547.80175999999994</v>
      </c>
      <c r="CL104" s="2">
        <v>594.30079999999998</v>
      </c>
      <c r="CM104" s="2">
        <v>437.21483999999998</v>
      </c>
      <c r="CN104" s="2">
        <v>304.25098000000003</v>
      </c>
      <c r="CO104" s="2">
        <v>506.09863000000001</v>
      </c>
      <c r="CP104" s="2">
        <v>402.30077999999997</v>
      </c>
      <c r="CQ104" s="2">
        <v>598.39940000000001</v>
      </c>
      <c r="CR104" s="2">
        <v>748.7998</v>
      </c>
      <c r="CS104" s="2">
        <v>734.0498</v>
      </c>
      <c r="CT104" s="2">
        <v>441.2002</v>
      </c>
      <c r="CU104" s="2">
        <v>713.09862999999996</v>
      </c>
      <c r="CV104" s="2">
        <v>673.10155999999995</v>
      </c>
      <c r="CW104" s="2">
        <v>596</v>
      </c>
      <c r="CX104" s="2">
        <v>318.80077999999997</v>
      </c>
      <c r="CY104" s="2">
        <v>645.99805000000003</v>
      </c>
      <c r="CZ104" s="2">
        <v>720.10155999999995</v>
      </c>
      <c r="DA104" s="2">
        <v>500.39843999999999</v>
      </c>
      <c r="DB104" s="2">
        <v>644.10059999999999</v>
      </c>
      <c r="DC104" s="2">
        <v>417.44922000000003</v>
      </c>
      <c r="DD104" s="2">
        <v>493.2002</v>
      </c>
    </row>
    <row r="105" spans="1:108" x14ac:dyDescent="0.3">
      <c r="A105" t="s">
        <v>35</v>
      </c>
      <c r="B105" s="1" t="s">
        <v>2</v>
      </c>
      <c r="C105" t="s">
        <v>6</v>
      </c>
      <c r="D105" s="2">
        <f t="shared" si="7"/>
        <v>-18624.736303999998</v>
      </c>
      <c r="K105" s="2">
        <v>-112.71338</v>
      </c>
      <c r="L105" s="2">
        <v>-108.34668000000001</v>
      </c>
      <c r="M105" s="2">
        <v>-209.77001999999999</v>
      </c>
      <c r="N105" s="2">
        <v>-76.198729999999998</v>
      </c>
      <c r="O105" s="2">
        <v>-174.60156000000001</v>
      </c>
      <c r="P105" s="2">
        <v>-120.05322</v>
      </c>
      <c r="Q105" s="2">
        <v>-144.57861</v>
      </c>
      <c r="R105" s="2">
        <v>-161.39648</v>
      </c>
      <c r="S105" s="2">
        <v>-167.92578</v>
      </c>
      <c r="T105" s="2">
        <v>-177.30957000000001</v>
      </c>
      <c r="U105" s="2">
        <v>-180.95703</v>
      </c>
      <c r="V105" s="2">
        <v>-83.519040000000004</v>
      </c>
      <c r="W105" s="2">
        <v>-84.265625</v>
      </c>
      <c r="X105" s="2">
        <v>-112.59569999999999</v>
      </c>
      <c r="Y105" s="2">
        <v>-186.94434000000001</v>
      </c>
      <c r="Z105" s="2">
        <v>-158.47265999999999</v>
      </c>
      <c r="AA105" s="2">
        <v>-194.46288999999999</v>
      </c>
      <c r="AB105" s="2">
        <v>-245.65917999999999</v>
      </c>
      <c r="AC105" s="2">
        <v>-125.48584</v>
      </c>
      <c r="AD105" s="2">
        <v>-133.75977</v>
      </c>
      <c r="AE105" s="2">
        <v>-155.55713</v>
      </c>
      <c r="AF105" s="2">
        <v>-113.308105</v>
      </c>
      <c r="AG105" s="2">
        <v>-85.759280000000004</v>
      </c>
      <c r="AH105" s="2">
        <v>-199.70410000000001</v>
      </c>
      <c r="AI105" s="2">
        <v>-207.68018000000001</v>
      </c>
      <c r="AJ105" s="2">
        <v>-153.89501999999999</v>
      </c>
      <c r="AK105" s="2">
        <v>-45.770508</v>
      </c>
      <c r="AL105" s="2">
        <v>-102.97168000000001</v>
      </c>
      <c r="AM105" s="2">
        <v>-179.08349999999999</v>
      </c>
      <c r="AN105" s="2">
        <v>-275.88279999999997</v>
      </c>
      <c r="AO105" s="2">
        <v>-205.36768000000001</v>
      </c>
      <c r="AP105" s="2">
        <v>-170.99170000000001</v>
      </c>
      <c r="AQ105" s="2">
        <v>-262.24072000000001</v>
      </c>
      <c r="AR105" s="2">
        <v>-120.73242</v>
      </c>
      <c r="AS105" s="2">
        <v>-72.500489999999999</v>
      </c>
      <c r="AT105" s="2">
        <v>-331.48241999999999</v>
      </c>
      <c r="AU105" s="2">
        <v>-184.68360000000001</v>
      </c>
      <c r="AV105" s="2">
        <v>-83.976073999999997</v>
      </c>
      <c r="AW105" s="2">
        <v>-53.52881</v>
      </c>
      <c r="AX105" s="2">
        <v>-118.54297</v>
      </c>
      <c r="AY105" s="2">
        <v>-310.32130000000001</v>
      </c>
      <c r="AZ105" s="2">
        <v>-118.63183600000001</v>
      </c>
      <c r="BA105" s="2">
        <v>-184.91211000000001</v>
      </c>
      <c r="BB105" s="2">
        <v>-124.532715</v>
      </c>
      <c r="BC105" s="2">
        <v>-189.77782999999999</v>
      </c>
      <c r="BD105" s="2">
        <v>-133.27538999999999</v>
      </c>
      <c r="BE105" s="2">
        <v>-146.15332000000001</v>
      </c>
      <c r="BF105" s="2">
        <v>-286.41356999999999</v>
      </c>
      <c r="BG105" s="2">
        <v>-111.078125</v>
      </c>
      <c r="BH105" s="2">
        <v>-265.91406000000001</v>
      </c>
      <c r="BI105" s="2">
        <v>-224.14062000000001</v>
      </c>
      <c r="BJ105" s="2">
        <v>-101.57617</v>
      </c>
      <c r="BK105" s="2">
        <v>-94.865719999999996</v>
      </c>
      <c r="BL105" s="2">
        <v>-258.18799999999999</v>
      </c>
      <c r="BM105" s="2">
        <v>-176.04004</v>
      </c>
      <c r="BN105" s="2">
        <v>-194.79052999999999</v>
      </c>
      <c r="BO105" s="2">
        <v>-319.38672000000003</v>
      </c>
      <c r="BP105" s="2">
        <v>-224.72704999999999</v>
      </c>
      <c r="BQ105" s="2">
        <v>-187.26903999999999</v>
      </c>
      <c r="BR105" s="2">
        <v>-161.63135</v>
      </c>
      <c r="BS105" s="2">
        <v>-295.89501999999999</v>
      </c>
      <c r="BT105" s="2">
        <v>-89.496579999999994</v>
      </c>
      <c r="BU105" s="2">
        <v>-278.32470000000001</v>
      </c>
      <c r="BV105" s="2">
        <v>-101.01269499999999</v>
      </c>
      <c r="BW105" s="2">
        <v>-229.96436</v>
      </c>
      <c r="BX105" s="2">
        <v>-394.86962999999997</v>
      </c>
      <c r="BY105" s="2">
        <v>-206.39453</v>
      </c>
      <c r="BZ105" s="2">
        <v>-110.61230500000001</v>
      </c>
      <c r="CA105" s="2">
        <v>-247.23145</v>
      </c>
      <c r="CB105" s="2">
        <v>-166.60645</v>
      </c>
      <c r="CC105" s="2">
        <v>-562.1001</v>
      </c>
      <c r="CD105" s="2">
        <v>-141.20312000000001</v>
      </c>
      <c r="CE105" s="2">
        <v>-235.95116999999999</v>
      </c>
      <c r="CF105" s="2">
        <v>-145.77440999999999</v>
      </c>
      <c r="CG105" s="2">
        <v>-203.6123</v>
      </c>
      <c r="CH105" s="2">
        <v>-147.8252</v>
      </c>
      <c r="CI105" s="2">
        <v>-335.07616999999999</v>
      </c>
      <c r="CJ105" s="2">
        <v>-216.01758000000001</v>
      </c>
      <c r="CK105" s="2">
        <v>-158.13672</v>
      </c>
      <c r="CL105" s="2">
        <v>-109.54492</v>
      </c>
      <c r="CM105" s="2">
        <v>-306.81445000000002</v>
      </c>
      <c r="CN105" s="2">
        <v>-348.95800000000003</v>
      </c>
      <c r="CO105" s="2">
        <v>-222.05371</v>
      </c>
      <c r="CP105" s="2">
        <v>-127.978516</v>
      </c>
      <c r="CQ105" s="2">
        <v>-154.07812000000001</v>
      </c>
      <c r="CR105" s="2">
        <v>-306.67970000000003</v>
      </c>
      <c r="CS105" s="2">
        <v>-274.17577999999997</v>
      </c>
      <c r="CT105" s="2">
        <v>-174.33398</v>
      </c>
      <c r="CU105" s="2">
        <v>-198.85645</v>
      </c>
      <c r="CV105" s="2">
        <v>-196.13964999999999</v>
      </c>
      <c r="CW105" s="2">
        <v>-88.576170000000005</v>
      </c>
      <c r="CX105" s="2">
        <v>-218.02148</v>
      </c>
      <c r="CY105" s="2">
        <v>-85.315430000000006</v>
      </c>
      <c r="CZ105" s="2">
        <v>-499.58300000000003</v>
      </c>
      <c r="DA105" s="2">
        <v>-104.44336</v>
      </c>
      <c r="DB105" s="2">
        <v>-360.51952999999997</v>
      </c>
      <c r="DC105" s="2">
        <v>-373.58008000000001</v>
      </c>
      <c r="DD105" s="2">
        <v>-312.67869999999999</v>
      </c>
    </row>
    <row r="106" spans="1:108" x14ac:dyDescent="0.3">
      <c r="A106" t="s">
        <v>35</v>
      </c>
      <c r="B106" s="1" t="s">
        <v>2</v>
      </c>
      <c r="C106" t="s">
        <v>7</v>
      </c>
      <c r="D106" s="2">
        <f t="shared" si="7"/>
        <v>25102.749491799997</v>
      </c>
      <c r="E106">
        <f>COUNT(K106:DD106)</f>
        <v>98</v>
      </c>
      <c r="F106">
        <f>COUNTIF(K106:DD106,"&gt;0")</f>
        <v>88</v>
      </c>
      <c r="K106" s="2">
        <v>256.68700000000001</v>
      </c>
      <c r="L106" s="2">
        <v>410.00243999999998</v>
      </c>
      <c r="M106" s="2">
        <v>410.72899999999998</v>
      </c>
      <c r="N106" s="2">
        <v>308.30029999999999</v>
      </c>
      <c r="O106" s="2">
        <v>29.048828</v>
      </c>
      <c r="P106" s="2">
        <v>248.49707000000001</v>
      </c>
      <c r="Q106" s="2">
        <v>65.921390000000002</v>
      </c>
      <c r="R106" s="2">
        <v>371.25292999999999</v>
      </c>
      <c r="S106" s="2">
        <v>397.97363000000001</v>
      </c>
      <c r="T106" s="2">
        <v>70.790040000000005</v>
      </c>
      <c r="U106" s="2">
        <v>280.84325999999999</v>
      </c>
      <c r="V106" s="2">
        <v>643.48145</v>
      </c>
      <c r="W106" s="2">
        <v>403.78417999999999</v>
      </c>
      <c r="X106" s="2">
        <v>246.05420000000001</v>
      </c>
      <c r="Y106" s="2">
        <v>219.60596000000001</v>
      </c>
      <c r="Z106" s="2">
        <v>217.22802999999999</v>
      </c>
      <c r="AA106" s="2">
        <v>211.83593999999999</v>
      </c>
      <c r="AB106" s="2">
        <v>168.23876999999999</v>
      </c>
      <c r="AC106" s="2">
        <v>99.313964999999996</v>
      </c>
      <c r="AD106" s="2">
        <v>177.84032999999999</v>
      </c>
      <c r="AE106" s="2">
        <v>240.59325999999999</v>
      </c>
      <c r="AF106" s="2">
        <v>52.191406000000001</v>
      </c>
      <c r="AG106" s="2">
        <v>49.541015999999999</v>
      </c>
      <c r="AH106" s="2">
        <v>119.14551</v>
      </c>
      <c r="AI106" s="2">
        <v>-66.580079999999995</v>
      </c>
      <c r="AJ106" s="2">
        <v>194.50488000000001</v>
      </c>
      <c r="AK106" s="2">
        <v>380.93018000000001</v>
      </c>
      <c r="AL106" s="2">
        <v>466.07812000000001</v>
      </c>
      <c r="AM106" s="2">
        <v>270.91699999999997</v>
      </c>
      <c r="AN106" s="2">
        <v>-141.83301</v>
      </c>
      <c r="AO106" s="2">
        <v>130.73241999999999</v>
      </c>
      <c r="AP106" s="2">
        <v>706.75879999999995</v>
      </c>
      <c r="AQ106" s="2">
        <v>536.70849999999996</v>
      </c>
      <c r="AR106" s="2">
        <v>395.26758000000001</v>
      </c>
      <c r="AS106" s="2">
        <v>196.89940999999999</v>
      </c>
      <c r="AT106" s="2">
        <v>-97.982910000000004</v>
      </c>
      <c r="AU106" s="2">
        <v>177.81738000000001</v>
      </c>
      <c r="AV106" s="2">
        <v>94.573239999999998</v>
      </c>
      <c r="AW106" s="2">
        <v>454.72217000000001</v>
      </c>
      <c r="AX106" s="2">
        <v>34.707030000000003</v>
      </c>
      <c r="AY106" s="2">
        <v>280.27879999999999</v>
      </c>
      <c r="AZ106" s="2">
        <v>366.61865</v>
      </c>
      <c r="BA106" s="2">
        <v>125.23779</v>
      </c>
      <c r="BB106" s="2">
        <v>242.0669</v>
      </c>
      <c r="BC106" s="2">
        <v>104.02246</v>
      </c>
      <c r="BD106" s="2">
        <v>80.924805000000006</v>
      </c>
      <c r="BE106" s="2">
        <v>480.94727</v>
      </c>
      <c r="BF106" s="2">
        <v>300.5376</v>
      </c>
      <c r="BG106" s="2">
        <v>680.47170000000006</v>
      </c>
      <c r="BH106" s="2">
        <v>289.08690000000001</v>
      </c>
      <c r="BI106" s="2">
        <v>156.11035000000001</v>
      </c>
      <c r="BJ106" s="2">
        <v>473.77440000000001</v>
      </c>
      <c r="BK106" s="2">
        <v>587.13430000000005</v>
      </c>
      <c r="BL106" s="2">
        <v>426.3623</v>
      </c>
      <c r="BM106" s="2">
        <v>372.90820000000002</v>
      </c>
      <c r="BN106" s="2">
        <v>776.80909999999994</v>
      </c>
      <c r="BO106" s="2">
        <v>110.01269499999999</v>
      </c>
      <c r="BP106" s="2">
        <v>-11.927246</v>
      </c>
      <c r="BQ106" s="2">
        <v>305.13037000000003</v>
      </c>
      <c r="BR106" s="2">
        <v>325.36962999999997</v>
      </c>
      <c r="BS106" s="2">
        <v>108.654785</v>
      </c>
      <c r="BT106" s="2">
        <v>609.70360000000005</v>
      </c>
      <c r="BU106" s="2">
        <v>162.82470000000001</v>
      </c>
      <c r="BV106" s="2">
        <v>281.78710000000001</v>
      </c>
      <c r="BW106" s="2">
        <v>449.20654000000002</v>
      </c>
      <c r="BX106" s="2">
        <v>-41.719239999999999</v>
      </c>
      <c r="BY106" s="2">
        <v>18.955078</v>
      </c>
      <c r="BZ106" s="2">
        <v>201.63672</v>
      </c>
      <c r="CA106" s="2">
        <v>250.36815999999999</v>
      </c>
      <c r="CB106" s="2">
        <v>59.445312000000001</v>
      </c>
      <c r="CC106" s="2">
        <v>-33.249023000000001</v>
      </c>
      <c r="CD106" s="2">
        <v>220.94727</v>
      </c>
      <c r="CE106" s="2">
        <v>239.14893000000001</v>
      </c>
      <c r="CF106" s="2">
        <v>182.52636999999999</v>
      </c>
      <c r="CG106" s="2">
        <v>-7.3632812000000003</v>
      </c>
      <c r="CH106" s="2">
        <v>175.77440999999999</v>
      </c>
      <c r="CI106" s="2">
        <v>-26.827148000000001</v>
      </c>
      <c r="CJ106" s="2">
        <v>-70.266599999999997</v>
      </c>
      <c r="CK106" s="2">
        <v>389.66503999999998</v>
      </c>
      <c r="CL106" s="2">
        <v>484.75585999999998</v>
      </c>
      <c r="CM106" s="2">
        <v>130.40038999999999</v>
      </c>
      <c r="CN106" s="2">
        <v>-44.707030000000003</v>
      </c>
      <c r="CO106" s="2">
        <v>284.04491999999999</v>
      </c>
      <c r="CP106" s="2">
        <v>274.32227</v>
      </c>
      <c r="CQ106" s="2">
        <v>444.32130000000001</v>
      </c>
      <c r="CR106" s="2">
        <v>442.12011999999999</v>
      </c>
      <c r="CS106" s="2">
        <v>459.87401999999997</v>
      </c>
      <c r="CT106" s="2">
        <v>266.86619999999999</v>
      </c>
      <c r="CU106" s="2">
        <v>514.24220000000003</v>
      </c>
      <c r="CV106" s="2">
        <v>476.96190000000001</v>
      </c>
      <c r="CW106" s="2">
        <v>507.42383000000001</v>
      </c>
      <c r="CX106" s="2">
        <v>100.77930000000001</v>
      </c>
      <c r="CY106" s="2">
        <v>560.68259999999998</v>
      </c>
      <c r="CZ106" s="2">
        <v>220.51855</v>
      </c>
      <c r="DA106" s="2">
        <v>395.95508000000001</v>
      </c>
      <c r="DB106" s="2">
        <v>283.58105</v>
      </c>
      <c r="DC106" s="2">
        <v>43.869140000000002</v>
      </c>
      <c r="DD106" s="2">
        <v>180.52148</v>
      </c>
    </row>
    <row r="107" spans="1:108" x14ac:dyDescent="0.3">
      <c r="A107" t="s">
        <v>35</v>
      </c>
      <c r="B107" s="1" t="s">
        <v>3</v>
      </c>
      <c r="C107" t="s">
        <v>5</v>
      </c>
      <c r="D107" s="2">
        <f t="shared" si="7"/>
        <v>19752.3466424</v>
      </c>
      <c r="K107" s="2">
        <v>313.59960000000001</v>
      </c>
      <c r="L107" s="2">
        <v>344.3501</v>
      </c>
      <c r="M107" s="2">
        <v>26.75</v>
      </c>
      <c r="N107" s="2">
        <v>384.3501</v>
      </c>
      <c r="O107" s="2">
        <v>246.0498</v>
      </c>
      <c r="P107" s="2">
        <v>0</v>
      </c>
      <c r="Q107" s="2">
        <v>141.25</v>
      </c>
      <c r="R107" s="2">
        <v>645</v>
      </c>
      <c r="S107" s="2">
        <v>4.0996094000000003</v>
      </c>
      <c r="T107" s="2">
        <v>17.449707</v>
      </c>
      <c r="U107" s="2">
        <v>580.69970000000001</v>
      </c>
      <c r="V107" s="2">
        <v>296.19970000000001</v>
      </c>
      <c r="W107" s="2">
        <v>9.1499020000000009</v>
      </c>
      <c r="X107" s="2">
        <v>286.75</v>
      </c>
      <c r="Y107" s="2">
        <v>26.199707</v>
      </c>
      <c r="Z107" s="2">
        <v>5.5</v>
      </c>
      <c r="AA107" s="2">
        <v>270.5498</v>
      </c>
      <c r="AB107" s="2">
        <v>59.350098000000003</v>
      </c>
      <c r="AC107" s="2">
        <v>63.799804999999999</v>
      </c>
      <c r="AD107" s="2">
        <v>0</v>
      </c>
      <c r="AE107" s="2">
        <v>241.8999</v>
      </c>
      <c r="AF107" s="2">
        <v>0</v>
      </c>
      <c r="AG107" s="2">
        <v>73.699709999999996</v>
      </c>
      <c r="AH107" s="2">
        <v>162.25</v>
      </c>
      <c r="AI107" s="2">
        <v>3.75</v>
      </c>
      <c r="AJ107" s="2">
        <v>90.5</v>
      </c>
      <c r="AK107" s="2">
        <v>63</v>
      </c>
      <c r="AL107" s="2">
        <v>191.6499</v>
      </c>
      <c r="AM107" s="2">
        <v>360.6499</v>
      </c>
      <c r="AN107" s="2">
        <v>164.5</v>
      </c>
      <c r="AO107" s="2">
        <v>0</v>
      </c>
      <c r="AP107" s="2">
        <v>319.7002</v>
      </c>
      <c r="AQ107" s="2">
        <v>231.1499</v>
      </c>
      <c r="AR107" s="2">
        <v>6.9497070000000001</v>
      </c>
      <c r="AS107" s="2">
        <v>95.049805000000006</v>
      </c>
      <c r="AT107" s="2">
        <v>69.149900000000002</v>
      </c>
      <c r="AU107" s="2">
        <v>23.549804999999999</v>
      </c>
      <c r="AV107" s="2">
        <v>236.0498</v>
      </c>
      <c r="AW107" s="2">
        <v>408.1001</v>
      </c>
      <c r="AX107" s="2">
        <v>114.1499</v>
      </c>
      <c r="AY107" s="2">
        <v>408.0498</v>
      </c>
      <c r="AZ107" s="2">
        <v>228.44970000000001</v>
      </c>
      <c r="BA107" s="2">
        <v>152.55029999999999</v>
      </c>
      <c r="BB107" s="2">
        <v>0</v>
      </c>
      <c r="BC107" s="2">
        <v>332.6001</v>
      </c>
      <c r="BD107" s="2">
        <v>120.30029</v>
      </c>
      <c r="BE107" s="2">
        <v>392.5498</v>
      </c>
      <c r="BF107" s="2">
        <v>311.5498</v>
      </c>
      <c r="BG107" s="2">
        <v>37.150390000000002</v>
      </c>
      <c r="BH107" s="2">
        <v>133.75</v>
      </c>
      <c r="BI107" s="2">
        <v>40.649414</v>
      </c>
      <c r="BJ107" s="2">
        <v>319.65039999999999</v>
      </c>
      <c r="BK107" s="2">
        <v>421.59960000000001</v>
      </c>
      <c r="BL107" s="2">
        <v>170.05029999999999</v>
      </c>
      <c r="BM107" s="2">
        <v>20.200195000000001</v>
      </c>
      <c r="BN107" s="2">
        <v>337.19970000000001</v>
      </c>
      <c r="BO107" s="2">
        <v>179.8501</v>
      </c>
      <c r="BP107" s="2">
        <v>50.450195000000001</v>
      </c>
      <c r="BQ107" s="2">
        <v>327.05029999999999</v>
      </c>
      <c r="BR107" s="2">
        <v>192.8999</v>
      </c>
      <c r="BS107" s="2">
        <v>452.69970000000001</v>
      </c>
      <c r="BT107" s="2">
        <v>182.25</v>
      </c>
      <c r="BU107" s="2">
        <v>316.8999</v>
      </c>
      <c r="BV107" s="2">
        <v>213.25</v>
      </c>
      <c r="BW107" s="2">
        <v>29.600097999999999</v>
      </c>
      <c r="BX107" s="2">
        <v>283.60059999999999</v>
      </c>
      <c r="BY107" s="2">
        <v>117.40039</v>
      </c>
      <c r="BZ107" s="2">
        <v>78.799805000000006</v>
      </c>
      <c r="CA107" s="2">
        <v>186.30078</v>
      </c>
      <c r="CB107" s="2">
        <v>0</v>
      </c>
      <c r="CC107" s="2">
        <v>241.09961000000001</v>
      </c>
      <c r="CD107" s="2">
        <v>102</v>
      </c>
      <c r="CE107" s="2">
        <v>509.20067999999998</v>
      </c>
      <c r="CF107" s="2">
        <v>148.4502</v>
      </c>
      <c r="CG107" s="2">
        <v>181.75</v>
      </c>
      <c r="CH107" s="2">
        <v>204.89940999999999</v>
      </c>
      <c r="CI107" s="2">
        <v>104.04980500000001</v>
      </c>
      <c r="CJ107" s="2">
        <v>127.70019499999999</v>
      </c>
      <c r="CK107" s="2">
        <v>167.85059000000001</v>
      </c>
      <c r="CL107" s="2">
        <v>160.25</v>
      </c>
      <c r="CM107" s="2">
        <v>133.09961000000001</v>
      </c>
      <c r="CN107" s="2">
        <v>69</v>
      </c>
      <c r="CO107" s="2">
        <v>262.7002</v>
      </c>
      <c r="CP107" s="2">
        <v>295.7002</v>
      </c>
      <c r="CQ107" s="2">
        <v>517.10059999999999</v>
      </c>
      <c r="CR107" s="2">
        <v>231.2998</v>
      </c>
      <c r="CS107" s="2">
        <v>325.2998</v>
      </c>
      <c r="CT107" s="2">
        <v>0</v>
      </c>
      <c r="CU107" s="2">
        <v>550.89940000000001</v>
      </c>
      <c r="CV107" s="2">
        <v>104.70019499999999</v>
      </c>
      <c r="CW107" s="2">
        <v>229.7998</v>
      </c>
      <c r="CX107" s="2">
        <v>474.59960000000001</v>
      </c>
      <c r="CY107" s="2">
        <v>8.7998049999999992</v>
      </c>
      <c r="CZ107" s="2">
        <v>1156.4004</v>
      </c>
      <c r="DA107" s="2">
        <v>182.84961000000001</v>
      </c>
      <c r="DB107" s="2">
        <v>348.9502</v>
      </c>
      <c r="DC107" s="2">
        <v>70.349609999999998</v>
      </c>
      <c r="DD107" s="2">
        <v>229.34961000000001</v>
      </c>
    </row>
    <row r="108" spans="1:108" x14ac:dyDescent="0.3">
      <c r="A108" t="s">
        <v>35</v>
      </c>
      <c r="B108" s="1" t="s">
        <v>3</v>
      </c>
      <c r="C108" t="s">
        <v>6</v>
      </c>
      <c r="D108" s="2">
        <f t="shared" si="7"/>
        <v>-4543.3979388999996</v>
      </c>
      <c r="K108" s="2">
        <v>0</v>
      </c>
      <c r="L108" s="2">
        <v>-27.097656000000001</v>
      </c>
      <c r="M108" s="2">
        <v>-242.42383000000001</v>
      </c>
      <c r="N108" s="2">
        <v>-34.335450000000002</v>
      </c>
      <c r="O108" s="2">
        <v>-20.059082</v>
      </c>
      <c r="P108" s="2">
        <v>-41.120604999999998</v>
      </c>
      <c r="Q108" s="2">
        <v>-64.972660000000005</v>
      </c>
      <c r="R108" s="2">
        <v>0</v>
      </c>
      <c r="S108" s="2">
        <v>-98.996089999999995</v>
      </c>
      <c r="T108" s="2">
        <v>-58.392580000000002</v>
      </c>
      <c r="U108" s="2">
        <v>-4.7983399999999996</v>
      </c>
      <c r="V108" s="2">
        <v>-4.7768554999999999</v>
      </c>
      <c r="W108" s="2">
        <v>-9.5092770000000009</v>
      </c>
      <c r="X108" s="2">
        <v>-5.4243164000000004</v>
      </c>
      <c r="Y108" s="2">
        <v>-53.661619999999999</v>
      </c>
      <c r="Z108" s="2">
        <v>-64.143555000000006</v>
      </c>
      <c r="AA108" s="2">
        <v>-35.896973000000003</v>
      </c>
      <c r="AB108" s="2">
        <v>-15.184082</v>
      </c>
      <c r="AC108" s="2">
        <v>-55.091797</v>
      </c>
      <c r="AD108" s="2">
        <v>-3.7001952999999999</v>
      </c>
      <c r="AE108" s="2">
        <v>0</v>
      </c>
      <c r="AF108" s="2">
        <v>-161.65234000000001</v>
      </c>
      <c r="AG108" s="2">
        <v>-1.7998046999999999</v>
      </c>
      <c r="AH108" s="2">
        <v>-65.399413999999993</v>
      </c>
      <c r="AI108" s="2">
        <v>-59.719239999999999</v>
      </c>
      <c r="AJ108" s="2">
        <v>-17.682617</v>
      </c>
      <c r="AK108" s="2">
        <v>-11.755858999999999</v>
      </c>
      <c r="AL108" s="2">
        <v>-11.26709</v>
      </c>
      <c r="AM108" s="2">
        <v>-60.671387000000003</v>
      </c>
      <c r="AN108" s="2">
        <v>-11.460449000000001</v>
      </c>
      <c r="AO108" s="2">
        <v>-38.138669999999998</v>
      </c>
      <c r="AP108" s="2">
        <v>-33.253906000000001</v>
      </c>
      <c r="AQ108" s="2">
        <v>-28.126953</v>
      </c>
      <c r="AR108" s="2">
        <v>-21.583008</v>
      </c>
      <c r="AS108" s="2">
        <v>-37.450195000000001</v>
      </c>
      <c r="AT108" s="2">
        <v>-30.780761999999999</v>
      </c>
      <c r="AU108" s="2">
        <v>-12.588379</v>
      </c>
      <c r="AV108" s="2">
        <v>-65.049805000000006</v>
      </c>
      <c r="AW108" s="2">
        <v>0</v>
      </c>
      <c r="AX108" s="2">
        <v>-36.203612999999997</v>
      </c>
      <c r="AY108" s="2">
        <v>-30.967285</v>
      </c>
      <c r="AZ108" s="2">
        <v>-43.813476999999999</v>
      </c>
      <c r="BA108" s="2">
        <v>-7.7871094000000003</v>
      </c>
      <c r="BB108" s="2">
        <v>-82.649900000000002</v>
      </c>
      <c r="BC108" s="2">
        <v>-47.748534999999997</v>
      </c>
      <c r="BD108" s="2">
        <v>0</v>
      </c>
      <c r="BE108" s="2">
        <v>0</v>
      </c>
      <c r="BF108" s="2">
        <v>-32.518554999999999</v>
      </c>
      <c r="BG108" s="2">
        <v>-83.780270000000002</v>
      </c>
      <c r="BH108" s="2">
        <v>-70.599609999999998</v>
      </c>
      <c r="BI108" s="2">
        <v>-8.7441410000000008</v>
      </c>
      <c r="BJ108" s="2">
        <v>0</v>
      </c>
      <c r="BK108" s="2">
        <v>-117.558105</v>
      </c>
      <c r="BL108" s="2">
        <v>-23.415527000000001</v>
      </c>
      <c r="BM108" s="2">
        <v>-40.205080000000002</v>
      </c>
      <c r="BN108" s="2">
        <v>-66.203125</v>
      </c>
      <c r="BO108" s="2">
        <v>-31.328613000000001</v>
      </c>
      <c r="BP108" s="2">
        <v>-7.9472655999999997</v>
      </c>
      <c r="BQ108" s="2">
        <v>-7.8330080000000004</v>
      </c>
      <c r="BR108" s="2">
        <v>0</v>
      </c>
      <c r="BS108" s="2">
        <v>0</v>
      </c>
      <c r="BT108" s="2">
        <v>-30.882812000000001</v>
      </c>
      <c r="BU108" s="2">
        <v>-7.5019530000000003</v>
      </c>
      <c r="BV108" s="2">
        <v>-77.396969999999996</v>
      </c>
      <c r="BW108" s="2">
        <v>-145.00927999999999</v>
      </c>
      <c r="BX108" s="2">
        <v>-109.39014</v>
      </c>
      <c r="BY108" s="2">
        <v>-8.5351560000000006</v>
      </c>
      <c r="BZ108" s="2">
        <v>-121.13769499999999</v>
      </c>
      <c r="CA108" s="2">
        <v>-127.5</v>
      </c>
      <c r="CB108" s="2">
        <v>-73.524413999999993</v>
      </c>
      <c r="CC108" s="2">
        <v>-127</v>
      </c>
      <c r="CD108" s="2">
        <v>-122.833496</v>
      </c>
      <c r="CE108" s="2">
        <v>0</v>
      </c>
      <c r="CF108" s="2">
        <v>0</v>
      </c>
      <c r="CG108" s="2">
        <v>-86.993163999999993</v>
      </c>
      <c r="CH108" s="2">
        <v>-9.2373049999999992</v>
      </c>
      <c r="CI108" s="2">
        <v>-9.3867189999999994</v>
      </c>
      <c r="CJ108" s="2">
        <v>-28.657226999999999</v>
      </c>
      <c r="CK108" s="2">
        <v>-54.714843999999999</v>
      </c>
      <c r="CL108" s="2">
        <v>-104.75488</v>
      </c>
      <c r="CM108" s="2">
        <v>-9.8837890000000002</v>
      </c>
      <c r="CN108" s="2">
        <v>-19.894531000000001</v>
      </c>
      <c r="CO108" s="2">
        <v>-158.19922</v>
      </c>
      <c r="CP108" s="2">
        <v>-64.600586000000007</v>
      </c>
      <c r="CQ108" s="2">
        <v>0</v>
      </c>
      <c r="CR108" s="2">
        <v>-10.582031000000001</v>
      </c>
      <c r="CS108" s="2">
        <v>-26.900390000000002</v>
      </c>
      <c r="CT108" s="2">
        <v>-154.51172</v>
      </c>
      <c r="CU108" s="2">
        <v>-32.299804999999999</v>
      </c>
      <c r="CV108" s="2">
        <v>-93.961913999999993</v>
      </c>
      <c r="CW108" s="2">
        <v>-21.666015999999999</v>
      </c>
      <c r="CX108" s="2">
        <v>-36.399414</v>
      </c>
      <c r="CY108" s="2">
        <v>-81.589839999999995</v>
      </c>
      <c r="CZ108" s="2">
        <v>-73.850586000000007</v>
      </c>
      <c r="DA108" s="2">
        <v>-43.732419999999998</v>
      </c>
      <c r="DB108" s="2">
        <v>-124.78906000000001</v>
      </c>
      <c r="DC108" s="2">
        <v>-75.163086000000007</v>
      </c>
      <c r="DD108" s="2">
        <v>-23.649414</v>
      </c>
    </row>
    <row r="109" spans="1:108" x14ac:dyDescent="0.3">
      <c r="A109" t="s">
        <v>35</v>
      </c>
      <c r="B109" s="1" t="s">
        <v>3</v>
      </c>
      <c r="C109" t="s">
        <v>7</v>
      </c>
      <c r="D109" s="2">
        <f t="shared" si="7"/>
        <v>15208.9487211</v>
      </c>
      <c r="E109">
        <f>COUNT(K109:DD109)</f>
        <v>98</v>
      </c>
      <c r="F109">
        <f>COUNTIF(K109:DD109,"&gt;0")</f>
        <v>76</v>
      </c>
      <c r="K109" s="2">
        <v>313.59960000000001</v>
      </c>
      <c r="L109" s="2">
        <v>317.25243999999998</v>
      </c>
      <c r="M109" s="2">
        <v>-215.67383000000001</v>
      </c>
      <c r="N109" s="2">
        <v>350.01465000000002</v>
      </c>
      <c r="O109" s="2">
        <v>225.99072000000001</v>
      </c>
      <c r="P109" s="2">
        <v>-41.120604999999998</v>
      </c>
      <c r="Q109" s="2">
        <v>76.277339999999995</v>
      </c>
      <c r="R109" s="2">
        <v>645</v>
      </c>
      <c r="S109" s="2">
        <v>-94.896484000000001</v>
      </c>
      <c r="T109" s="2">
        <v>-40.942869999999999</v>
      </c>
      <c r="U109" s="2">
        <v>575.90137000000004</v>
      </c>
      <c r="V109" s="2">
        <v>291.42284999999998</v>
      </c>
      <c r="W109" s="2">
        <v>-0.359375</v>
      </c>
      <c r="X109" s="2">
        <v>281.32567999999998</v>
      </c>
      <c r="Y109" s="2">
        <v>-27.461914</v>
      </c>
      <c r="Z109" s="2">
        <v>-58.643554999999999</v>
      </c>
      <c r="AA109" s="2">
        <v>234.65282999999999</v>
      </c>
      <c r="AB109" s="2">
        <v>44.166015999999999</v>
      </c>
      <c r="AC109" s="2">
        <v>8.7080079999999995</v>
      </c>
      <c r="AD109" s="2">
        <v>-3.7001952999999999</v>
      </c>
      <c r="AE109" s="2">
        <v>241.8999</v>
      </c>
      <c r="AF109" s="2">
        <v>-161.65234000000001</v>
      </c>
      <c r="AG109" s="2">
        <v>71.899900000000002</v>
      </c>
      <c r="AH109" s="2">
        <v>96.850586000000007</v>
      </c>
      <c r="AI109" s="2">
        <v>-55.969239999999999</v>
      </c>
      <c r="AJ109" s="2">
        <v>72.81738</v>
      </c>
      <c r="AK109" s="2">
        <v>51.244140000000002</v>
      </c>
      <c r="AL109" s="2">
        <v>180.38281000000001</v>
      </c>
      <c r="AM109" s="2">
        <v>299.97852</v>
      </c>
      <c r="AN109" s="2">
        <v>153.03954999999999</v>
      </c>
      <c r="AO109" s="2">
        <v>-38.138669999999998</v>
      </c>
      <c r="AP109" s="2">
        <v>286.44630000000001</v>
      </c>
      <c r="AQ109" s="2">
        <v>203.02295000000001</v>
      </c>
      <c r="AR109" s="2">
        <v>-14.633300999999999</v>
      </c>
      <c r="AS109" s="2">
        <v>57.599609999999998</v>
      </c>
      <c r="AT109" s="2">
        <v>38.369140000000002</v>
      </c>
      <c r="AU109" s="2">
        <v>10.961425999999999</v>
      </c>
      <c r="AV109" s="2">
        <v>171</v>
      </c>
      <c r="AW109" s="2">
        <v>408.1001</v>
      </c>
      <c r="AX109" s="2">
        <v>77.946290000000005</v>
      </c>
      <c r="AY109" s="2">
        <v>377.08251999999999</v>
      </c>
      <c r="AZ109" s="2">
        <v>184.63623000000001</v>
      </c>
      <c r="BA109" s="2">
        <v>144.76318000000001</v>
      </c>
      <c r="BB109" s="2">
        <v>-82.649900000000002</v>
      </c>
      <c r="BC109" s="2">
        <v>284.85156000000001</v>
      </c>
      <c r="BD109" s="2">
        <v>120.30029</v>
      </c>
      <c r="BE109" s="2">
        <v>392.5498</v>
      </c>
      <c r="BF109" s="2">
        <v>279.03125</v>
      </c>
      <c r="BG109" s="2">
        <v>-46.629883</v>
      </c>
      <c r="BH109" s="2">
        <v>63.150390000000002</v>
      </c>
      <c r="BI109" s="2">
        <v>31.905273000000001</v>
      </c>
      <c r="BJ109" s="2">
        <v>319.65039999999999</v>
      </c>
      <c r="BK109" s="2">
        <v>304.04149999999998</v>
      </c>
      <c r="BL109" s="2">
        <v>146.63477</v>
      </c>
      <c r="BM109" s="2">
        <v>-20.004883</v>
      </c>
      <c r="BN109" s="2">
        <v>270.99657999999999</v>
      </c>
      <c r="BO109" s="2">
        <v>148.52148</v>
      </c>
      <c r="BP109" s="2">
        <v>42.502929999999999</v>
      </c>
      <c r="BQ109" s="2">
        <v>319.21730000000002</v>
      </c>
      <c r="BR109" s="2">
        <v>192.8999</v>
      </c>
      <c r="BS109" s="2">
        <v>452.69970000000001</v>
      </c>
      <c r="BT109" s="2">
        <v>151.36718999999999</v>
      </c>
      <c r="BU109" s="2">
        <v>309.39794999999998</v>
      </c>
      <c r="BV109" s="2">
        <v>135.85302999999999</v>
      </c>
      <c r="BW109" s="2">
        <v>-115.40918000000001</v>
      </c>
      <c r="BX109" s="2">
        <v>174.21045000000001</v>
      </c>
      <c r="BY109" s="2">
        <v>108.865234</v>
      </c>
      <c r="BZ109" s="2">
        <v>-42.337890000000002</v>
      </c>
      <c r="CA109" s="2">
        <v>58.800780000000003</v>
      </c>
      <c r="CB109" s="2">
        <v>-73.524413999999993</v>
      </c>
      <c r="CC109" s="2">
        <v>114.09961</v>
      </c>
      <c r="CD109" s="2">
        <v>-20.833496</v>
      </c>
      <c r="CE109" s="2">
        <v>509.20067999999998</v>
      </c>
      <c r="CF109" s="2">
        <v>148.4502</v>
      </c>
      <c r="CG109" s="2">
        <v>94.756836000000007</v>
      </c>
      <c r="CH109" s="2">
        <v>195.66211000000001</v>
      </c>
      <c r="CI109" s="2">
        <v>94.663086000000007</v>
      </c>
      <c r="CJ109" s="2">
        <v>99.042969999999997</v>
      </c>
      <c r="CK109" s="2">
        <v>113.13574</v>
      </c>
      <c r="CL109" s="2">
        <v>55.495117</v>
      </c>
      <c r="CM109" s="2">
        <v>123.21581999999999</v>
      </c>
      <c r="CN109" s="2">
        <v>49.105469999999997</v>
      </c>
      <c r="CO109" s="2">
        <v>104.50098</v>
      </c>
      <c r="CP109" s="2">
        <v>231.09961000000001</v>
      </c>
      <c r="CQ109" s="2">
        <v>517.10059999999999</v>
      </c>
      <c r="CR109" s="2">
        <v>220.71777</v>
      </c>
      <c r="CS109" s="2">
        <v>298.39940000000001</v>
      </c>
      <c r="CT109" s="2">
        <v>-154.51172</v>
      </c>
      <c r="CU109" s="2">
        <v>518.59960000000001</v>
      </c>
      <c r="CV109" s="2">
        <v>10.738281000000001</v>
      </c>
      <c r="CW109" s="2">
        <v>208.13379</v>
      </c>
      <c r="CX109" s="2">
        <v>438.2002</v>
      </c>
      <c r="CY109" s="2">
        <v>-72.790040000000005</v>
      </c>
      <c r="CZ109" s="2">
        <v>1082.5498</v>
      </c>
      <c r="DA109" s="2">
        <v>139.11718999999999</v>
      </c>
      <c r="DB109" s="2">
        <v>224.16113000000001</v>
      </c>
      <c r="DC109" s="2">
        <v>-4.8134766000000004</v>
      </c>
      <c r="DD109" s="2">
        <v>205.7002</v>
      </c>
    </row>
    <row r="110" spans="1:108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2019-11-19T11:10:44Z</dcterms:modified>
</cp:coreProperties>
</file>