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8482e99c805a414/Dokumenti/Doktorske/disertacija/excel/"/>
    </mc:Choice>
  </mc:AlternateContent>
  <xr:revisionPtr revIDLastSave="22" documentId="8_{BCD4A715-155A-461B-A9B6-9B6BF6546BFC}" xr6:coauthVersionLast="47" xr6:coauthVersionMax="47" xr10:uidLastSave="{DC1167DC-21DD-4FBE-BD37-CBEF1AAAD68C}"/>
  <bookViews>
    <workbookView xWindow="-120" yWindow="-120" windowWidth="38640" windowHeight="21240" activeTab="7" xr2:uid="{D9C119F9-E64A-492E-9816-48D73ACFAC38}"/>
  </bookViews>
  <sheets>
    <sheet name="Temperatura" sheetId="2" r:id="rId1"/>
    <sheet name="trajanje_dana" sheetId="5" r:id="rId2"/>
    <sheet name="Vetar" sheetId="3" r:id="rId3"/>
    <sheet name="Vetar od 20" sheetId="8" r:id="rId4"/>
    <sheet name="Vetar do 20" sheetId="15" r:id="rId5"/>
    <sheet name="Udaljenost" sheetId="6" r:id="rId6"/>
    <sheet name="Oblacnost" sheetId="4" r:id="rId7"/>
    <sheet name="Oblacnost do 20" sheetId="16" r:id="rId8"/>
    <sheet name="Oblacnost od 20" sheetId="17" r:id="rId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7" l="1"/>
  <c r="A3" i="17" s="1"/>
  <c r="A4" i="17" s="1"/>
  <c r="A5" i="17" s="1"/>
  <c r="A6" i="17" s="1"/>
  <c r="A7" i="17" s="1"/>
  <c r="A3" i="16"/>
  <c r="A4" i="16" s="1"/>
  <c r="A5" i="16" s="1"/>
  <c r="A6" i="16" s="1"/>
  <c r="A7" i="16" s="1"/>
  <c r="A8" i="16" s="1"/>
  <c r="A9" i="16" s="1"/>
  <c r="A10" i="16" s="1"/>
  <c r="A11" i="16" s="1"/>
  <c r="A2" i="16"/>
  <c r="A2" i="8"/>
  <c r="A3" i="8" s="1"/>
  <c r="A4" i="8" s="1"/>
  <c r="A5" i="8" s="1"/>
  <c r="A6" i="8" s="1"/>
  <c r="A3" i="15"/>
  <c r="A4" i="15"/>
  <c r="A5" i="15" s="1"/>
  <c r="A6" i="15" s="1"/>
  <c r="A7" i="15" s="1"/>
  <c r="A8" i="15" s="1"/>
  <c r="A2" i="15"/>
  <c r="D4" i="6"/>
  <c r="D5" i="6"/>
  <c r="D2" i="6"/>
  <c r="D3" i="6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2" i="5"/>
  <c r="A36" i="5"/>
  <c r="A37" i="5"/>
  <c r="A38" i="5"/>
  <c r="A39" i="5"/>
  <c r="A40" i="5" s="1"/>
  <c r="A41" i="5" s="1"/>
  <c r="A42" i="5" s="1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2" i="5"/>
  <c r="B42" i="2"/>
  <c r="C42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3" i="2"/>
  <c r="F29" i="2"/>
  <c r="F30" i="2"/>
  <c r="F31" i="2"/>
  <c r="F32" i="2"/>
  <c r="F33" i="2"/>
  <c r="F34" i="2"/>
  <c r="F35" i="2"/>
  <c r="F36" i="2"/>
  <c r="F37" i="2"/>
  <c r="F28" i="2"/>
  <c r="E3" i="4"/>
  <c r="E4" i="4"/>
  <c r="E5" i="4"/>
  <c r="E6" i="4"/>
  <c r="E7" i="4"/>
  <c r="E8" i="4"/>
  <c r="E9" i="4"/>
  <c r="E10" i="4"/>
  <c r="E2" i="4"/>
  <c r="F6" i="3"/>
  <c r="F10" i="3"/>
  <c r="F14" i="3"/>
  <c r="F18" i="3"/>
  <c r="C3" i="3"/>
  <c r="F3" i="3"/>
  <c r="F4" i="3"/>
  <c r="F5" i="3"/>
  <c r="F7" i="3"/>
  <c r="F8" i="3"/>
  <c r="F9" i="3"/>
  <c r="F11" i="3"/>
  <c r="F12" i="3"/>
  <c r="F13" i="3"/>
  <c r="F15" i="3"/>
  <c r="F16" i="3"/>
  <c r="F17" i="3"/>
  <c r="F19" i="3"/>
  <c r="F20" i="3"/>
  <c r="F2" i="3"/>
  <c r="A2" i="3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3" i="2"/>
  <c r="B6" i="4"/>
  <c r="C6" i="4"/>
  <c r="C2" i="3"/>
  <c r="C4" i="3"/>
  <c r="C5" i="3"/>
  <c r="C6" i="3"/>
  <c r="C3" i="4"/>
  <c r="C4" i="4"/>
  <c r="C5" i="4"/>
  <c r="C8" i="4"/>
  <c r="C9" i="4"/>
  <c r="C10" i="4"/>
  <c r="C2" i="4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4" i="2" l="1"/>
  <c r="C38" i="2" s="1"/>
  <c r="C7" i="4"/>
  <c r="C11" i="4" s="1"/>
</calcChain>
</file>

<file path=xl/sharedStrings.xml><?xml version="1.0" encoding="utf-8"?>
<sst xmlns="http://schemas.openxmlformats.org/spreadsheetml/2006/main" count="2" uniqueCount="2">
  <si>
    <t>temp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</si>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</sst>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1270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Temperatura!$A$2:$A$37</c:f>
              <c:numCache>
                <c:formatCode>General</c:formatCode>
                <c:ptCount val="36"/>
                <c:pt idx="0">
                  <c:v>-4</c:v>
                </c:pt>
                <c:pt idx="1">
                  <c:v>-3</c:v>
                </c:pt>
                <c:pt idx="2">
                  <c:v>-2</c:v>
                </c:pt>
                <c:pt idx="3">
                  <c:v>-1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  <c:pt idx="13">
                  <c:v>9</c:v>
                </c:pt>
                <c:pt idx="14">
                  <c:v>10</c:v>
                </c:pt>
                <c:pt idx="15">
                  <c:v>11</c:v>
                </c:pt>
                <c:pt idx="16">
                  <c:v>12</c:v>
                </c:pt>
                <c:pt idx="17">
                  <c:v>13</c:v>
                </c:pt>
                <c:pt idx="18">
                  <c:v>14</c:v>
                </c:pt>
                <c:pt idx="19">
                  <c:v>15</c:v>
                </c:pt>
                <c:pt idx="20">
                  <c:v>16</c:v>
                </c:pt>
                <c:pt idx="21">
                  <c:v>17</c:v>
                </c:pt>
                <c:pt idx="22">
                  <c:v>18</c:v>
                </c:pt>
                <c:pt idx="23">
                  <c:v>19</c:v>
                </c:pt>
                <c:pt idx="24">
                  <c:v>20</c:v>
                </c:pt>
                <c:pt idx="25">
                  <c:v>21</c:v>
                </c:pt>
                <c:pt idx="26">
                  <c:v>22</c:v>
                </c:pt>
                <c:pt idx="27">
                  <c:v>23</c:v>
                </c:pt>
                <c:pt idx="28">
                  <c:v>24</c:v>
                </c:pt>
                <c:pt idx="29">
                  <c:v>25</c:v>
                </c:pt>
                <c:pt idx="30">
                  <c:v>26</c:v>
                </c:pt>
                <c:pt idx="31">
                  <c:v>27</c:v>
                </c:pt>
                <c:pt idx="32">
                  <c:v>28</c:v>
                </c:pt>
                <c:pt idx="33">
                  <c:v>29</c:v>
                </c:pt>
                <c:pt idx="34">
                  <c:v>30</c:v>
                </c:pt>
                <c:pt idx="35">
                  <c:v>31</c:v>
                </c:pt>
              </c:numCache>
            </c:numRef>
          </c:cat>
          <c:val>
            <c:numRef>
              <c:f>Temperatura!$B$2:$B$37</c:f>
              <c:numCache>
                <c:formatCode>0</c:formatCode>
                <c:ptCount val="36"/>
                <c:pt idx="0">
                  <c:v>5030.9441489361698</c:v>
                </c:pt>
                <c:pt idx="1">
                  <c:v>4908.0360360360401</c:v>
                </c:pt>
                <c:pt idx="2">
                  <c:v>4859.9629975124399</c:v>
                </c:pt>
                <c:pt idx="3">
                  <c:v>4840.7046874999996</c:v>
                </c:pt>
                <c:pt idx="4">
                  <c:v>4764.2938333333304</c:v>
                </c:pt>
                <c:pt idx="5">
                  <c:v>4683.89022435897</c:v>
                </c:pt>
                <c:pt idx="6">
                  <c:v>4644.5621612466102</c:v>
                </c:pt>
                <c:pt idx="7">
                  <c:v>4591.2083333333303</c:v>
                </c:pt>
                <c:pt idx="8">
                  <c:v>4517.1609395750302</c:v>
                </c:pt>
                <c:pt idx="9">
                  <c:v>4409.1989041794104</c:v>
                </c:pt>
                <c:pt idx="10">
                  <c:v>4378.76521381579</c:v>
                </c:pt>
                <c:pt idx="11">
                  <c:v>4261.0338762983902</c:v>
                </c:pt>
                <c:pt idx="12">
                  <c:v>4210.3838120104401</c:v>
                </c:pt>
                <c:pt idx="13">
                  <c:v>4135.8958955223898</c:v>
                </c:pt>
                <c:pt idx="14">
                  <c:v>3975.6224293059099</c:v>
                </c:pt>
                <c:pt idx="15">
                  <c:v>3879.7821815718198</c:v>
                </c:pt>
                <c:pt idx="16">
                  <c:v>3734.83507397737</c:v>
                </c:pt>
                <c:pt idx="17">
                  <c:v>3561.7640196078401</c:v>
                </c:pt>
                <c:pt idx="18">
                  <c:v>3524.9896362098102</c:v>
                </c:pt>
                <c:pt idx="19">
                  <c:v>3501.1115090735402</c:v>
                </c:pt>
                <c:pt idx="20">
                  <c:v>3430.4758165829098</c:v>
                </c:pt>
                <c:pt idx="21">
                  <c:v>3358.6581501831502</c:v>
                </c:pt>
                <c:pt idx="22">
                  <c:v>3265.3627765881502</c:v>
                </c:pt>
                <c:pt idx="23">
                  <c:v>3253.1703815260998</c:v>
                </c:pt>
                <c:pt idx="24">
                  <c:v>3232.6157924107101</c:v>
                </c:pt>
                <c:pt idx="25">
                  <c:v>3259.0768340455802</c:v>
                </c:pt>
                <c:pt idx="26">
                  <c:v>3285.5475069734998</c:v>
                </c:pt>
                <c:pt idx="27">
                  <c:v>3287.2339196872799</c:v>
                </c:pt>
                <c:pt idx="28">
                  <c:v>3327.17270359849</c:v>
                </c:pt>
                <c:pt idx="29">
                  <c:v>3398.6197916666702</c:v>
                </c:pt>
                <c:pt idx="30">
                  <c:v>3414.35587188612</c:v>
                </c:pt>
                <c:pt idx="31">
                  <c:v>3449.94682835821</c:v>
                </c:pt>
                <c:pt idx="32">
                  <c:v>3499.4619341563798</c:v>
                </c:pt>
                <c:pt idx="33">
                  <c:v>3571.2028688524601</c:v>
                </c:pt>
                <c:pt idx="34">
                  <c:v>3660.1639784946201</c:v>
                </c:pt>
                <c:pt idx="35">
                  <c:v>3699.9270833333298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14-4DC2-A745-493125D256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8865216"/>
        <c:axId val="1148867296"/>
      </c:lineChart>
      <c:catAx>
        <c:axId val="1148865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6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r-Cyrl-RS" sz="6500"/>
                  <a:t>Просечна дневна температура (</a:t>
                </a:r>
                <a:r>
                  <a:rPr lang="sr-Cyrl-RS" sz="6500" b="0" i="0" u="none" strike="noStrike" baseline="0">
                    <a:effectLst/>
                  </a:rPr>
                  <a:t>°C)</a:t>
                </a:r>
                <a:endParaRPr lang="en-US" sz="65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6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635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1148867296"/>
        <c:crosses val="autoZero"/>
        <c:auto val="1"/>
        <c:lblAlgn val="ctr"/>
        <c:lblOffset val="100"/>
        <c:noMultiLvlLbl val="0"/>
      </c:catAx>
      <c:valAx>
        <c:axId val="1148867296"/>
        <c:scaling>
          <c:orientation val="minMax"/>
          <c:max val="5100"/>
          <c:min val="3200"/>
        </c:scaling>
        <c:delete val="0"/>
        <c:axPos val="l"/>
        <c:majorGridlines>
          <c:spPr>
            <a:ln w="6350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6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r-Cyrl-RS" sz="6500"/>
                  <a:t>Просечна сатна потрошња (</a:t>
                </a:r>
                <a:r>
                  <a:rPr lang="en-US" sz="6500"/>
                  <a:t>MW/h)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6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1148865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1270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trajanje_dana!$A$1:$A$42</c:f>
              <c:numCache>
                <c:formatCode>General</c:formatCode>
                <c:ptCount val="42"/>
                <c:pt idx="0">
                  <c:v>524</c:v>
                </c:pt>
                <c:pt idx="1">
                  <c:v>534</c:v>
                </c:pt>
                <c:pt idx="2">
                  <c:v>544</c:v>
                </c:pt>
                <c:pt idx="3">
                  <c:v>554</c:v>
                </c:pt>
                <c:pt idx="4">
                  <c:v>564</c:v>
                </c:pt>
                <c:pt idx="5">
                  <c:v>574</c:v>
                </c:pt>
                <c:pt idx="6">
                  <c:v>584</c:v>
                </c:pt>
                <c:pt idx="7">
                  <c:v>594</c:v>
                </c:pt>
                <c:pt idx="8">
                  <c:v>604</c:v>
                </c:pt>
                <c:pt idx="9">
                  <c:v>614</c:v>
                </c:pt>
                <c:pt idx="10">
                  <c:v>624</c:v>
                </c:pt>
                <c:pt idx="11">
                  <c:v>634</c:v>
                </c:pt>
                <c:pt idx="12">
                  <c:v>644</c:v>
                </c:pt>
                <c:pt idx="13">
                  <c:v>654</c:v>
                </c:pt>
                <c:pt idx="14">
                  <c:v>664</c:v>
                </c:pt>
                <c:pt idx="15">
                  <c:v>674</c:v>
                </c:pt>
                <c:pt idx="16">
                  <c:v>684</c:v>
                </c:pt>
                <c:pt idx="17">
                  <c:v>694</c:v>
                </c:pt>
                <c:pt idx="18">
                  <c:v>704</c:v>
                </c:pt>
                <c:pt idx="19">
                  <c:v>714</c:v>
                </c:pt>
                <c:pt idx="20">
                  <c:v>724</c:v>
                </c:pt>
                <c:pt idx="21">
                  <c:v>734</c:v>
                </c:pt>
                <c:pt idx="22">
                  <c:v>744</c:v>
                </c:pt>
                <c:pt idx="23">
                  <c:v>754</c:v>
                </c:pt>
                <c:pt idx="24">
                  <c:v>764</c:v>
                </c:pt>
                <c:pt idx="25">
                  <c:v>774</c:v>
                </c:pt>
                <c:pt idx="26">
                  <c:v>784</c:v>
                </c:pt>
                <c:pt idx="27">
                  <c:v>794</c:v>
                </c:pt>
                <c:pt idx="28">
                  <c:v>804</c:v>
                </c:pt>
                <c:pt idx="29">
                  <c:v>814</c:v>
                </c:pt>
                <c:pt idx="30">
                  <c:v>824</c:v>
                </c:pt>
                <c:pt idx="31">
                  <c:v>834</c:v>
                </c:pt>
                <c:pt idx="32">
                  <c:v>844</c:v>
                </c:pt>
                <c:pt idx="33">
                  <c:v>854</c:v>
                </c:pt>
                <c:pt idx="34">
                  <c:v>864</c:v>
                </c:pt>
                <c:pt idx="35">
                  <c:v>874</c:v>
                </c:pt>
                <c:pt idx="36">
                  <c:v>884</c:v>
                </c:pt>
                <c:pt idx="37">
                  <c:v>894</c:v>
                </c:pt>
                <c:pt idx="38">
                  <c:v>904</c:v>
                </c:pt>
                <c:pt idx="39">
                  <c:v>914</c:v>
                </c:pt>
                <c:pt idx="40">
                  <c:v>924</c:v>
                </c:pt>
                <c:pt idx="41">
                  <c:v>934</c:v>
                </c:pt>
              </c:numCache>
            </c:numRef>
          </c:cat>
          <c:val>
            <c:numRef>
              <c:f>trajanje_dana!$B$1:$B$42</c:f>
              <c:numCache>
                <c:formatCode>General</c:formatCode>
                <c:ptCount val="42"/>
                <c:pt idx="0">
                  <c:v>4615.6827431827396</c:v>
                </c:pt>
                <c:pt idx="1">
                  <c:v>4642.52357609711</c:v>
                </c:pt>
                <c:pt idx="2">
                  <c:v>4635.3232931726898</c:v>
                </c:pt>
                <c:pt idx="3">
                  <c:v>4588.0297619047597</c:v>
                </c:pt>
                <c:pt idx="4">
                  <c:v>4467.7354797979797</c:v>
                </c:pt>
                <c:pt idx="5">
                  <c:v>4286.4894255050503</c:v>
                </c:pt>
                <c:pt idx="6">
                  <c:v>4210.2332295988899</c:v>
                </c:pt>
                <c:pt idx="7">
                  <c:v>4159.2199211045399</c:v>
                </c:pt>
                <c:pt idx="8">
                  <c:v>4224.8157608695701</c:v>
                </c:pt>
                <c:pt idx="9">
                  <c:v>4235.8008241758198</c:v>
                </c:pt>
                <c:pt idx="10">
                  <c:v>4127.74651162791</c:v>
                </c:pt>
                <c:pt idx="11">
                  <c:v>4133.6120967741899</c:v>
                </c:pt>
                <c:pt idx="12">
                  <c:v>4085.6000514403299</c:v>
                </c:pt>
                <c:pt idx="13">
                  <c:v>4014.9601548269602</c:v>
                </c:pt>
                <c:pt idx="14">
                  <c:v>4027.1703586497902</c:v>
                </c:pt>
                <c:pt idx="15">
                  <c:v>3939.0133161511999</c:v>
                </c:pt>
                <c:pt idx="16">
                  <c:v>3905.0222929936299</c:v>
                </c:pt>
                <c:pt idx="17">
                  <c:v>3810.8005121042802</c:v>
                </c:pt>
                <c:pt idx="18" formatCode="#,##0">
                  <c:v>3677.9475081699302</c:v>
                </c:pt>
                <c:pt idx="19">
                  <c:v>3680.8460338680902</c:v>
                </c:pt>
                <c:pt idx="20">
                  <c:v>3697.3919983416299</c:v>
                </c:pt>
                <c:pt idx="21">
                  <c:v>3691.44639513109</c:v>
                </c:pt>
                <c:pt idx="22">
                  <c:v>3630.14287280702</c:v>
                </c:pt>
                <c:pt idx="23">
                  <c:v>3523.30580029369</c:v>
                </c:pt>
                <c:pt idx="24">
                  <c:v>3442.4133244206801</c:v>
                </c:pt>
                <c:pt idx="25">
                  <c:v>3458.0160818713498</c:v>
                </c:pt>
                <c:pt idx="26">
                  <c:v>3444.9975358422898</c:v>
                </c:pt>
                <c:pt idx="27">
                  <c:v>3449.5021219135801</c:v>
                </c:pt>
                <c:pt idx="28">
                  <c:v>3416.7386363636401</c:v>
                </c:pt>
                <c:pt idx="29">
                  <c:v>3461.0101010100998</c:v>
                </c:pt>
                <c:pt idx="30">
                  <c:v>3416.7378818061102</c:v>
                </c:pt>
                <c:pt idx="31">
                  <c:v>3397.97495318352</c:v>
                </c:pt>
                <c:pt idx="32">
                  <c:v>3348.2750289351902</c:v>
                </c:pt>
                <c:pt idx="33">
                  <c:v>3313.9235829959498</c:v>
                </c:pt>
                <c:pt idx="34">
                  <c:v>3358.0852623456799</c:v>
                </c:pt>
                <c:pt idx="35">
                  <c:v>3379.74257759784</c:v>
                </c:pt>
                <c:pt idx="36">
                  <c:v>3350.6897820965801</c:v>
                </c:pt>
                <c:pt idx="37">
                  <c:v>3355.02881355932</c:v>
                </c:pt>
                <c:pt idx="38">
                  <c:v>3279.48302938197</c:v>
                </c:pt>
                <c:pt idx="39">
                  <c:v>3256.01185446009</c:v>
                </c:pt>
                <c:pt idx="40">
                  <c:v>3310.1975971370098</c:v>
                </c:pt>
                <c:pt idx="41">
                  <c:v>3312.4813854310701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17-4522-B342-F2C855D63F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8394240"/>
        <c:axId val="418396320"/>
      </c:lineChart>
      <c:catAx>
        <c:axId val="418394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6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r-Cyrl-RS" sz="6500"/>
                  <a:t>Дужина дневног светла (мин.)</a:t>
                </a:r>
                <a:endParaRPr lang="en-US" sz="65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6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635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6000" b="0" i="0" u="none" strike="noStrike" kern="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418396320"/>
        <c:crosses val="autoZero"/>
        <c:auto val="1"/>
        <c:lblAlgn val="ctr"/>
        <c:lblOffset val="100"/>
        <c:noMultiLvlLbl val="0"/>
      </c:catAx>
      <c:valAx>
        <c:axId val="418396320"/>
        <c:scaling>
          <c:orientation val="minMax"/>
          <c:min val="3000"/>
        </c:scaling>
        <c:delete val="0"/>
        <c:axPos val="l"/>
        <c:majorGridlines>
          <c:spPr>
            <a:ln w="6350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6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r-Cyrl-RS" sz="6500" b="0" i="0" baseline="0">
                    <a:effectLst/>
                  </a:rPr>
                  <a:t>Просечна сатна потрошња (</a:t>
                </a:r>
                <a:r>
                  <a:rPr lang="en-US" sz="6500" b="0" i="0" baseline="0">
                    <a:effectLst/>
                  </a:rPr>
                  <a:t>MW/h)</a:t>
                </a:r>
                <a:endParaRPr lang="sr-Cyrl-RS" sz="65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6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418394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1270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Vetar!$A$1:$A$20</c:f>
              <c:numCache>
                <c:formatCode>General</c:formatCode>
                <c:ptCount val="20"/>
                <c:pt idx="0">
                  <c:v>1</c:v>
                </c:pt>
                <c:pt idx="1">
                  <c:v>1.1000000000000001</c:v>
                </c:pt>
                <c:pt idx="2">
                  <c:v>1.2000000000000002</c:v>
                </c:pt>
                <c:pt idx="3">
                  <c:v>1.3000000000000003</c:v>
                </c:pt>
                <c:pt idx="4">
                  <c:v>1.4000000000000004</c:v>
                </c:pt>
                <c:pt idx="5">
                  <c:v>1.5000000000000004</c:v>
                </c:pt>
                <c:pt idx="6">
                  <c:v>1.6000000000000005</c:v>
                </c:pt>
                <c:pt idx="7">
                  <c:v>1.7000000000000006</c:v>
                </c:pt>
                <c:pt idx="8">
                  <c:v>1.8000000000000007</c:v>
                </c:pt>
                <c:pt idx="9">
                  <c:v>1.9000000000000008</c:v>
                </c:pt>
                <c:pt idx="10">
                  <c:v>2.0000000000000009</c:v>
                </c:pt>
                <c:pt idx="11">
                  <c:v>2.100000000000001</c:v>
                </c:pt>
                <c:pt idx="12">
                  <c:v>2.2000000000000011</c:v>
                </c:pt>
                <c:pt idx="13">
                  <c:v>2.3000000000000012</c:v>
                </c:pt>
                <c:pt idx="14">
                  <c:v>2.4000000000000012</c:v>
                </c:pt>
                <c:pt idx="15">
                  <c:v>2.5000000000000013</c:v>
                </c:pt>
                <c:pt idx="16">
                  <c:v>2.6000000000000014</c:v>
                </c:pt>
                <c:pt idx="17">
                  <c:v>2.7000000000000015</c:v>
                </c:pt>
                <c:pt idx="18">
                  <c:v>2.8000000000000016</c:v>
                </c:pt>
                <c:pt idx="19">
                  <c:v>2.9000000000000017</c:v>
                </c:pt>
              </c:numCache>
            </c:numRef>
          </c:cat>
          <c:val>
            <c:numRef>
              <c:f>Vetar!$B$1:$B$20</c:f>
              <c:numCache>
                <c:formatCode>0</c:formatCode>
                <c:ptCount val="20"/>
                <c:pt idx="0">
                  <c:v>3662.5689069925302</c:v>
                </c:pt>
                <c:pt idx="1">
                  <c:v>3683.7888888888901</c:v>
                </c:pt>
                <c:pt idx="2">
                  <c:v>3675.85671221865</c:v>
                </c:pt>
                <c:pt idx="3">
                  <c:v>3670</c:v>
                </c:pt>
                <c:pt idx="4">
                  <c:v>3676.9211328289198</c:v>
                </c:pt>
                <c:pt idx="5">
                  <c:v>3723.4229642647902</c:v>
                </c:pt>
                <c:pt idx="6">
                  <c:v>3853.7925413486</c:v>
                </c:pt>
                <c:pt idx="7">
                  <c:v>3859</c:v>
                </c:pt>
                <c:pt idx="8">
                  <c:v>3861.4520033388999</c:v>
                </c:pt>
                <c:pt idx="9">
                  <c:v>3870.9541873963499</c:v>
                </c:pt>
                <c:pt idx="10">
                  <c:v>3861.5496291448499</c:v>
                </c:pt>
                <c:pt idx="11">
                  <c:v>3867.7733228511502</c:v>
                </c:pt>
                <c:pt idx="12">
                  <c:v>3836.5725806451601</c:v>
                </c:pt>
                <c:pt idx="13">
                  <c:v>3836.39204545455</c:v>
                </c:pt>
                <c:pt idx="14">
                  <c:v>4000.54749103943</c:v>
                </c:pt>
                <c:pt idx="15">
                  <c:v>4012.8243464052298</c:v>
                </c:pt>
                <c:pt idx="16">
                  <c:v>3952.0769015659998</c:v>
                </c:pt>
                <c:pt idx="17">
                  <c:v>3993.6150932400901</c:v>
                </c:pt>
                <c:pt idx="18">
                  <c:v>3934.0541383220002</c:v>
                </c:pt>
                <c:pt idx="19">
                  <c:v>4168.1294270833296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F9-44D9-AAE6-804FFDFCA7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5312464"/>
        <c:axId val="1085312880"/>
      </c:lineChart>
      <c:catAx>
        <c:axId val="1085312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6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r-Cyrl-RS" sz="6500" b="0" i="0" u="none" strike="noStrike" baseline="0">
                    <a:effectLst/>
                  </a:rPr>
                  <a:t>Просечна дневна брзина ветра (</a:t>
                </a:r>
                <a:r>
                  <a:rPr lang="en-US" sz="6500" b="0" i="0" u="none" strike="noStrike" baseline="0">
                    <a:effectLst/>
                  </a:rPr>
                  <a:t>m/s)</a:t>
                </a:r>
                <a:r>
                  <a:rPr lang="sr-Cyrl-RS" sz="6500" b="0" i="0" u="none" strike="noStrike" baseline="0">
                    <a:effectLst/>
                  </a:rPr>
                  <a:t> </a:t>
                </a:r>
                <a:endParaRPr lang="en-US" sz="65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6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635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1085312880"/>
        <c:crosses val="autoZero"/>
        <c:auto val="1"/>
        <c:lblAlgn val="ctr"/>
        <c:lblOffset val="100"/>
        <c:noMultiLvlLbl val="0"/>
      </c:catAx>
      <c:valAx>
        <c:axId val="1085312880"/>
        <c:scaling>
          <c:orientation val="minMax"/>
          <c:max val="4170"/>
          <c:min val="3650"/>
        </c:scaling>
        <c:delete val="0"/>
        <c:axPos val="l"/>
        <c:majorGridlines>
          <c:spPr>
            <a:ln w="6350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6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r-Cyrl-RS" sz="6500" b="0" i="0" baseline="0">
                    <a:effectLst/>
                  </a:rPr>
                  <a:t>Просечна сатна потрошња (</a:t>
                </a:r>
                <a:r>
                  <a:rPr lang="en-US" sz="6500" b="0" i="0" baseline="0">
                    <a:effectLst/>
                  </a:rPr>
                  <a:t>MW/h)</a:t>
                </a:r>
                <a:endParaRPr lang="sr-Cyrl-RS" sz="65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6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1085312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1270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'Vetar od 20'!$A$1:$A$6</c:f>
              <c:numCache>
                <c:formatCode>General</c:formatCode>
                <c:ptCount val="6"/>
                <c:pt idx="0">
                  <c:v>1</c:v>
                </c:pt>
                <c:pt idx="1">
                  <c:v>1.2</c:v>
                </c:pt>
                <c:pt idx="2">
                  <c:v>1.4</c:v>
                </c:pt>
                <c:pt idx="3">
                  <c:v>1.5999999999999999</c:v>
                </c:pt>
                <c:pt idx="4">
                  <c:v>1.7999999999999998</c:v>
                </c:pt>
                <c:pt idx="5">
                  <c:v>1.9999999999999998</c:v>
                </c:pt>
              </c:numCache>
            </c:numRef>
          </c:cat>
          <c:val>
            <c:numRef>
              <c:f>'Vetar od 20'!$B$1:$B$6</c:f>
              <c:numCache>
                <c:formatCode>General</c:formatCode>
                <c:ptCount val="6"/>
                <c:pt idx="0">
                  <c:v>3373.59825102881</c:v>
                </c:pt>
                <c:pt idx="1">
                  <c:v>3319.3647540983602</c:v>
                </c:pt>
                <c:pt idx="2">
                  <c:v>3307.83361486487</c:v>
                </c:pt>
                <c:pt idx="3">
                  <c:v>3300</c:v>
                </c:pt>
                <c:pt idx="4">
                  <c:v>3290</c:v>
                </c:pt>
                <c:pt idx="5">
                  <c:v>3287.5846846846798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76-4B3D-B555-F7C44783EC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1901056"/>
        <c:axId val="1461895232"/>
      </c:lineChart>
      <c:catAx>
        <c:axId val="1461901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6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r-Cyrl-RS" sz="6500" b="0" i="0" baseline="0">
                    <a:effectLst/>
                  </a:rPr>
                  <a:t>Просечна дневна брзина ветра (</a:t>
                </a:r>
                <a:r>
                  <a:rPr lang="en-US" sz="6500" b="0" i="0" baseline="0">
                    <a:effectLst/>
                  </a:rPr>
                  <a:t>m/s)</a:t>
                </a:r>
                <a:r>
                  <a:rPr lang="sr-Cyrl-RS" sz="6500" b="0" i="0" baseline="0">
                    <a:effectLst/>
                  </a:rPr>
                  <a:t> </a:t>
                </a:r>
                <a:endParaRPr lang="sr-Cyrl-RS" sz="65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6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635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1461895232"/>
        <c:crosses val="autoZero"/>
        <c:auto val="1"/>
        <c:lblAlgn val="ctr"/>
        <c:lblOffset val="100"/>
        <c:noMultiLvlLbl val="0"/>
      </c:catAx>
      <c:valAx>
        <c:axId val="1461895232"/>
        <c:scaling>
          <c:orientation val="minMax"/>
          <c:min val="3280"/>
        </c:scaling>
        <c:delete val="0"/>
        <c:axPos val="l"/>
        <c:majorGridlines>
          <c:spPr>
            <a:ln w="6350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6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r-Cyrl-RS" sz="6000"/>
                  <a:t>Просечна сатна потрошња (</a:t>
                </a:r>
                <a:r>
                  <a:rPr lang="en-US" sz="6000"/>
                  <a:t>MW/h)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6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146190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'Vetar do 20'!$A$1:$A$8</c:f>
              <c:numCache>
                <c:formatCode>General</c:formatCode>
                <c:ptCount val="8"/>
                <c:pt idx="0">
                  <c:v>1</c:v>
                </c:pt>
                <c:pt idx="1">
                  <c:v>1.2</c:v>
                </c:pt>
                <c:pt idx="2">
                  <c:v>1.4</c:v>
                </c:pt>
                <c:pt idx="3">
                  <c:v>1.5999999999999999</c:v>
                </c:pt>
                <c:pt idx="4">
                  <c:v>1.7999999999999998</c:v>
                </c:pt>
                <c:pt idx="5">
                  <c:v>1.9999999999999998</c:v>
                </c:pt>
                <c:pt idx="6">
                  <c:v>2.1999999999999997</c:v>
                </c:pt>
                <c:pt idx="7">
                  <c:v>2.4</c:v>
                </c:pt>
              </c:numCache>
            </c:numRef>
          </c:cat>
          <c:val>
            <c:numRef>
              <c:f>'Vetar do 20'!$B$1:$B$8</c:f>
              <c:numCache>
                <c:formatCode>General</c:formatCode>
                <c:ptCount val="8"/>
                <c:pt idx="0">
                  <c:v>3872.3456764866301</c:v>
                </c:pt>
                <c:pt idx="1">
                  <c:v>3843.1843418259</c:v>
                </c:pt>
                <c:pt idx="2">
                  <c:v>3884.2570806100198</c:v>
                </c:pt>
                <c:pt idx="3">
                  <c:v>4003.6919191919201</c:v>
                </c:pt>
                <c:pt idx="4">
                  <c:v>4021.6781960531998</c:v>
                </c:pt>
                <c:pt idx="5">
                  <c:v>4071.5741909385101</c:v>
                </c:pt>
                <c:pt idx="6">
                  <c:v>4075</c:v>
                </c:pt>
                <c:pt idx="7">
                  <c:v>4136.0354166666702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8B-40AA-A10A-D0778294DB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8857632"/>
        <c:axId val="1628854720"/>
      </c:lineChart>
      <c:catAx>
        <c:axId val="1628857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6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r-Cyrl-RS" sz="6500" b="0" i="0" baseline="0">
                    <a:effectLst/>
                  </a:rPr>
                  <a:t>Просечна дневна брзина ветра (</a:t>
                </a:r>
                <a:r>
                  <a:rPr lang="en-US" sz="6500" b="0" i="0" baseline="0">
                    <a:effectLst/>
                  </a:rPr>
                  <a:t>m/s)</a:t>
                </a:r>
                <a:r>
                  <a:rPr lang="sr-Cyrl-RS" sz="6500" b="0" i="0" baseline="0">
                    <a:effectLst/>
                  </a:rPr>
                  <a:t> </a:t>
                </a:r>
                <a:endParaRPr lang="sr-Cyrl-RS" sz="65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6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635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1628854720"/>
        <c:crosses val="autoZero"/>
        <c:auto val="1"/>
        <c:lblAlgn val="ctr"/>
        <c:lblOffset val="100"/>
        <c:noMultiLvlLbl val="0"/>
      </c:catAx>
      <c:valAx>
        <c:axId val="1628854720"/>
        <c:scaling>
          <c:orientation val="minMax"/>
          <c:max val="4140"/>
          <c:min val="3840"/>
        </c:scaling>
        <c:delete val="0"/>
        <c:axPos val="l"/>
        <c:majorGridlines>
          <c:spPr>
            <a:ln w="6350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6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r-Cyrl-RS" sz="6500" b="0" i="0" baseline="0">
                    <a:effectLst/>
                  </a:rPr>
                  <a:t>Просечна сатна потрошња (</a:t>
                </a:r>
                <a:r>
                  <a:rPr lang="en-US" sz="6500" b="0" i="0" baseline="0">
                    <a:effectLst/>
                  </a:rPr>
                  <a:t>MW/h)</a:t>
                </a:r>
                <a:endParaRPr lang="sr-Cyrl-RS" sz="65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6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1628857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1270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Udaljenost!$A$1:$A$5</c:f>
              <c:numCache>
                <c:formatCode>General</c:formatCod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numCache>
            </c:numRef>
          </c:cat>
          <c:val>
            <c:numRef>
              <c:f>Udaljenost!$B$1:$B$5</c:f>
              <c:numCache>
                <c:formatCode>General</c:formatCode>
                <c:ptCount val="5"/>
                <c:pt idx="0">
                  <c:v>4017.7098378891501</c:v>
                </c:pt>
                <c:pt idx="1">
                  <c:v>3887.1310473067301</c:v>
                </c:pt>
                <c:pt idx="2">
                  <c:v>3833.2293383699598</c:v>
                </c:pt>
                <c:pt idx="3">
                  <c:v>3815.27808219178</c:v>
                </c:pt>
                <c:pt idx="4">
                  <c:v>3801.6654713114799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10-44A2-83BB-6551407414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5863920"/>
        <c:axId val="1825885136"/>
      </c:lineChart>
      <c:catAx>
        <c:axId val="1825863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6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r-Cyrl-RS" sz="6500"/>
                  <a:t>Година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6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635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1825885136"/>
        <c:crosses val="autoZero"/>
        <c:auto val="1"/>
        <c:lblAlgn val="ctr"/>
        <c:lblOffset val="100"/>
        <c:noMultiLvlLbl val="0"/>
      </c:catAx>
      <c:valAx>
        <c:axId val="1825885136"/>
        <c:scaling>
          <c:orientation val="minMax"/>
          <c:max val="4025"/>
          <c:min val="3800"/>
        </c:scaling>
        <c:delete val="0"/>
        <c:axPos val="l"/>
        <c:majorGridlines>
          <c:spPr>
            <a:ln w="6350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6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r-Cyrl-RS" sz="6500" b="0" i="0" baseline="0">
                    <a:effectLst/>
                  </a:rPr>
                  <a:t>Просечна сатна потрошња (</a:t>
                </a:r>
                <a:r>
                  <a:rPr lang="en-US" sz="6500" b="0" i="0" baseline="0">
                    <a:effectLst/>
                  </a:rPr>
                  <a:t>MW/h)</a:t>
                </a:r>
                <a:endParaRPr lang="sr-Cyrl-RS" sz="65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6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1825863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16668773437843E-2"/>
          <c:y val="1.5560172360726378E-2"/>
          <c:w val="0.92424017191252683"/>
          <c:h val="0.89471509628380641"/>
        </c:manualLayout>
      </c:layout>
      <c:lineChart>
        <c:grouping val="standard"/>
        <c:varyColors val="0"/>
        <c:ser>
          <c:idx val="0"/>
          <c:order val="0"/>
          <c:spPr>
            <a:ln w="1270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Oblacnost!$A$1:$A$10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Oblacnost!$B$1:$B$10</c:f>
              <c:numCache>
                <c:formatCode>0</c:formatCode>
                <c:ptCount val="10"/>
                <c:pt idx="0">
                  <c:v>3614.3184947356199</c:v>
                </c:pt>
                <c:pt idx="1">
                  <c:v>3643.0832730633201</c:v>
                </c:pt>
                <c:pt idx="2">
                  <c:v>3652.05283291977</c:v>
                </c:pt>
                <c:pt idx="3">
                  <c:v>3749.4936680235201</c:v>
                </c:pt>
                <c:pt idx="4">
                  <c:v>3842.50556312443</c:v>
                </c:pt>
                <c:pt idx="5">
                  <c:v>3877.6446727781877</c:v>
                </c:pt>
                <c:pt idx="6">
                  <c:v>3990.33667588751</c:v>
                </c:pt>
                <c:pt idx="7">
                  <c:v>4013.7341437632099</c:v>
                </c:pt>
                <c:pt idx="8">
                  <c:v>4031.4626266891901</c:v>
                </c:pt>
                <c:pt idx="9">
                  <c:v>4350.9999589086101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74-492C-A9B8-2E2DD7A737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3380080"/>
        <c:axId val="1716992992"/>
      </c:lineChart>
      <c:catAx>
        <c:axId val="1163380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6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r-Cyrl-RS" sz="6500" b="0" i="0" u="none" strike="noStrike" baseline="0">
                    <a:effectLst/>
                  </a:rPr>
                  <a:t>Просечна дневна облачност (%)</a:t>
                </a:r>
                <a:endParaRPr lang="en-US" sz="65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6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635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1716992992"/>
        <c:crosses val="autoZero"/>
        <c:auto val="1"/>
        <c:lblAlgn val="ctr"/>
        <c:lblOffset val="100"/>
        <c:noMultiLvlLbl val="0"/>
      </c:catAx>
      <c:valAx>
        <c:axId val="1716992992"/>
        <c:scaling>
          <c:orientation val="minMax"/>
          <c:min val="3600"/>
        </c:scaling>
        <c:delete val="0"/>
        <c:axPos val="l"/>
        <c:majorGridlines>
          <c:spPr>
            <a:ln w="6350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6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r-Cyrl-RS" sz="6500" b="0" i="0" baseline="0">
                    <a:effectLst/>
                  </a:rPr>
                  <a:t>Просечна сатна потрошња (</a:t>
                </a:r>
                <a:r>
                  <a:rPr lang="en-US" sz="6500" b="0" i="0" baseline="0">
                    <a:effectLst/>
                  </a:rPr>
                  <a:t>MW/h)</a:t>
                </a:r>
                <a:endParaRPr lang="sr-Cyrl-RS" sz="65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6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1163380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1270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'Oblacnost do 20'!$A$1:$A$11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'Oblacnost do 20'!$B$1:$B$11</c:f>
              <c:numCache>
                <c:formatCode>General</c:formatCode>
                <c:ptCount val="11"/>
                <c:pt idx="0">
                  <c:v>3832.89891716901</c:v>
                </c:pt>
                <c:pt idx="1">
                  <c:v>3850.81286485698</c:v>
                </c:pt>
                <c:pt idx="2">
                  <c:v>3849.5252659574498</c:v>
                </c:pt>
                <c:pt idx="3">
                  <c:v>3933.19787414966</c:v>
                </c:pt>
                <c:pt idx="4">
                  <c:v>4021.3233478576599</c:v>
                </c:pt>
                <c:pt idx="5">
                  <c:v>4025</c:v>
                </c:pt>
                <c:pt idx="6">
                  <c:v>4094.7170981661302</c:v>
                </c:pt>
                <c:pt idx="7">
                  <c:v>4063.6852609034299</c:v>
                </c:pt>
                <c:pt idx="8">
                  <c:v>4060.3875448028698</c:v>
                </c:pt>
                <c:pt idx="9">
                  <c:v>4191.1695953141598</c:v>
                </c:pt>
                <c:pt idx="10">
                  <c:v>4446.3256914119402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F3-4FB4-9089-B6D6320F93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9847616"/>
        <c:axId val="1639852192"/>
      </c:lineChart>
      <c:catAx>
        <c:axId val="1639847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6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r-Cyrl-RS" sz="6500" b="0" i="0" baseline="0">
                    <a:effectLst/>
                  </a:rPr>
                  <a:t>Просечна дневна облачност (%)</a:t>
                </a:r>
                <a:endParaRPr lang="sr-Cyrl-RS" sz="65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6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635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1639852192"/>
        <c:crosses val="autoZero"/>
        <c:auto val="1"/>
        <c:lblAlgn val="ctr"/>
        <c:lblOffset val="100"/>
        <c:noMultiLvlLbl val="0"/>
      </c:catAx>
      <c:valAx>
        <c:axId val="1639852192"/>
        <c:scaling>
          <c:orientation val="minMax"/>
          <c:min val="3800"/>
        </c:scaling>
        <c:delete val="0"/>
        <c:axPos val="l"/>
        <c:majorGridlines>
          <c:spPr>
            <a:ln w="6350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6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r-Cyrl-RS" sz="6500" b="0" i="0" baseline="0">
                    <a:effectLst/>
                  </a:rPr>
                  <a:t>Просечна сатна потрошња (</a:t>
                </a:r>
                <a:r>
                  <a:rPr lang="en-US" sz="6500" b="0" i="0" baseline="0">
                    <a:effectLst/>
                  </a:rPr>
                  <a:t>MW/h)</a:t>
                </a:r>
                <a:endParaRPr lang="sr-Cyrl-RS" sz="65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6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1639847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1270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'Oblacnost od 20'!$A$1:$A$7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</c:numCache>
            </c:numRef>
          </c:cat>
          <c:val>
            <c:numRef>
              <c:f>'Oblacnost od 20'!$B$1:$B$7</c:f>
              <c:numCache>
                <c:formatCode>General</c:formatCode>
                <c:ptCount val="7"/>
                <c:pt idx="0">
                  <c:v>3368.0673005908402</c:v>
                </c:pt>
                <c:pt idx="1">
                  <c:v>3367.85624057315</c:v>
                </c:pt>
                <c:pt idx="2">
                  <c:v>3317.97231638418</c:v>
                </c:pt>
                <c:pt idx="3">
                  <c:v>3324.59613997114</c:v>
                </c:pt>
                <c:pt idx="4">
                  <c:v>3237.4827694235601</c:v>
                </c:pt>
                <c:pt idx="5">
                  <c:v>3245.6371058558602</c:v>
                </c:pt>
                <c:pt idx="6">
                  <c:v>3202.4537601625998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AB-45FF-B9F8-35160F5A8E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3773664"/>
        <c:axId val="2003775328"/>
      </c:lineChart>
      <c:catAx>
        <c:axId val="2003773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6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r-Cyrl-RS" sz="6500" b="0" i="0" baseline="0">
                    <a:effectLst/>
                  </a:rPr>
                  <a:t>Просечна дневна облачност (%)</a:t>
                </a:r>
                <a:endParaRPr lang="sr-Cyrl-RS" sz="65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6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635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2003775328"/>
        <c:crosses val="autoZero"/>
        <c:auto val="1"/>
        <c:lblAlgn val="ctr"/>
        <c:lblOffset val="100"/>
        <c:noMultiLvlLbl val="0"/>
      </c:catAx>
      <c:valAx>
        <c:axId val="2003775328"/>
        <c:scaling>
          <c:orientation val="minMax"/>
          <c:max val="3380"/>
          <c:min val="3200"/>
        </c:scaling>
        <c:delete val="0"/>
        <c:axPos val="l"/>
        <c:majorGridlines>
          <c:spPr>
            <a:ln w="6350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6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r-Cyrl-RS" sz="6500" b="0" i="0" baseline="0">
                    <a:effectLst/>
                  </a:rPr>
                  <a:t>Просечна сатна потрошња (</a:t>
                </a:r>
                <a:r>
                  <a:rPr lang="en-US" sz="6500" b="0" i="0" baseline="0">
                    <a:effectLst/>
                  </a:rPr>
                  <a:t>MW/h)</a:t>
                </a:r>
                <a:endParaRPr lang="sr-Cyrl-RS" sz="65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6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2003773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337078</xdr:colOff>
      <xdr:row>2</xdr:row>
      <xdr:rowOff>95250</xdr:rowOff>
    </xdr:from>
    <xdr:to>
      <xdr:col>86</xdr:col>
      <xdr:colOff>254927</xdr:colOff>
      <xdr:row>159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B154AC-E38B-48A8-9ABD-313C2865D3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533398</xdr:colOff>
      <xdr:row>20</xdr:row>
      <xdr:rowOff>161925</xdr:rowOff>
    </xdr:from>
    <xdr:to>
      <xdr:col>88</xdr:col>
      <xdr:colOff>450598</xdr:colOff>
      <xdr:row>177</xdr:row>
      <xdr:rowOff>144225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45504F-1CA8-4457-980B-82D9ACAF4E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23810</xdr:colOff>
      <xdr:row>6</xdr:row>
      <xdr:rowOff>123825</xdr:rowOff>
    </xdr:from>
    <xdr:to>
      <xdr:col>85</xdr:col>
      <xdr:colOff>550610</xdr:colOff>
      <xdr:row>163</xdr:row>
      <xdr:rowOff>106125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0110159-F2C8-4352-A4F8-B4AD693173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381000</xdr:colOff>
      <xdr:row>1</xdr:row>
      <xdr:rowOff>12326</xdr:rowOff>
    </xdr:from>
    <xdr:to>
      <xdr:col>86</xdr:col>
      <xdr:colOff>42706</xdr:colOff>
      <xdr:row>157</xdr:row>
      <xdr:rowOff>185126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02B9DA4-B3DB-4B8E-BB50-1E9507FA01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3</xdr:row>
      <xdr:rowOff>128587</xdr:rowOff>
    </xdr:from>
    <xdr:to>
      <xdr:col>84</xdr:col>
      <xdr:colOff>193800</xdr:colOff>
      <xdr:row>160</xdr:row>
      <xdr:rowOff>110887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071731-A112-4A6B-93AF-2210395BED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247650</xdr:colOff>
      <xdr:row>11</xdr:row>
      <xdr:rowOff>90487</xdr:rowOff>
    </xdr:from>
    <xdr:to>
      <xdr:col>90</xdr:col>
      <xdr:colOff>164850</xdr:colOff>
      <xdr:row>168</xdr:row>
      <xdr:rowOff>72787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A7B0DF7-A73A-4C5F-8BEC-53C565E957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233362</xdr:colOff>
      <xdr:row>11</xdr:row>
      <xdr:rowOff>185737</xdr:rowOff>
    </xdr:from>
    <xdr:to>
      <xdr:col>86</xdr:col>
      <xdr:colOff>150562</xdr:colOff>
      <xdr:row>168</xdr:row>
      <xdr:rowOff>168037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A22123-B060-4684-832A-44038D011F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595312</xdr:colOff>
      <xdr:row>1</xdr:row>
      <xdr:rowOff>138112</xdr:rowOff>
    </xdr:from>
    <xdr:to>
      <xdr:col>82</xdr:col>
      <xdr:colOff>512512</xdr:colOff>
      <xdr:row>158</xdr:row>
      <xdr:rowOff>120412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01657B-A2B4-435D-A20D-8BBBA68F16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604837</xdr:colOff>
      <xdr:row>0</xdr:row>
      <xdr:rowOff>157162</xdr:rowOff>
    </xdr:from>
    <xdr:to>
      <xdr:col>84</xdr:col>
      <xdr:colOff>522037</xdr:colOff>
      <xdr:row>157</xdr:row>
      <xdr:rowOff>139462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7F3A1F4-1509-4014-BBC1-F1ACBD94D8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B29907-1E2C-4FC5-A2DF-3CF0C05AF8C1}">
  <dimension ref="A1:F42"/>
  <sheetViews>
    <sheetView zoomScale="85" zoomScaleNormal="85" workbookViewId="0">
      <selection activeCell="B42" sqref="B42"/>
    </sheetView>
  </sheetViews>
  <sheetFormatPr defaultRowHeight="15" x14ac:dyDescent="0.25"/>
  <cols>
    <col min="2" max="2" width="23" style="2" bestFit="1" customWidth="1"/>
    <col min="3" max="3" width="11.5703125" bestFit="1" customWidth="1"/>
  </cols>
  <sheetData>
    <row r="1" spans="1:6" x14ac:dyDescent="0.25">
      <c r="A1" t="s">
        <v>0</v>
      </c>
      <c r="B1" s="2" t="s">
        <v>1</v>
      </c>
    </row>
    <row r="2" spans="1:6" x14ac:dyDescent="0.25">
      <c r="A2">
        <v>-4</v>
      </c>
      <c r="B2" s="2">
        <v>5030.9441489361698</v>
      </c>
      <c r="C2" s="1"/>
      <c r="D2" s="2">
        <v>5092.3141922696859</v>
      </c>
    </row>
    <row r="3" spans="1:6" x14ac:dyDescent="0.25">
      <c r="A3">
        <f>A2+1</f>
        <v>-3</v>
      </c>
      <c r="B3" s="2">
        <v>4908.0360360360401</v>
      </c>
      <c r="C3" s="1">
        <f t="shared" ref="C3:C37" si="0">ABS(B3-B2)</f>
        <v>122.90811290012971</v>
      </c>
      <c r="D3" s="2">
        <v>5011.1361056828637</v>
      </c>
      <c r="F3" s="2">
        <f>ABS(D3-D2)</f>
        <v>81.178086586822246</v>
      </c>
    </row>
    <row r="4" spans="1:6" x14ac:dyDescent="0.25">
      <c r="A4">
        <f t="shared" ref="A4:A37" si="1">A3+1</f>
        <v>-2</v>
      </c>
      <c r="B4" s="2">
        <v>4859.9629975124399</v>
      </c>
      <c r="C4" s="1">
        <f t="shared" si="0"/>
        <v>48.073038523600189</v>
      </c>
      <c r="D4" s="2">
        <v>4929.9580190960423</v>
      </c>
      <c r="F4" s="2">
        <f t="shared" ref="F4:F26" si="2">ABS(D4-D3)</f>
        <v>81.178086586821337</v>
      </c>
    </row>
    <row r="5" spans="1:6" x14ac:dyDescent="0.25">
      <c r="A5">
        <f t="shared" si="1"/>
        <v>-1</v>
      </c>
      <c r="B5" s="2">
        <v>4840.7046874999996</v>
      </c>
      <c r="C5" s="1">
        <f t="shared" si="0"/>
        <v>19.258310012440234</v>
      </c>
      <c r="D5" s="2">
        <v>4848.7799325092201</v>
      </c>
      <c r="F5" s="2">
        <f t="shared" si="2"/>
        <v>81.178086586822246</v>
      </c>
    </row>
    <row r="6" spans="1:6" x14ac:dyDescent="0.25">
      <c r="A6">
        <f t="shared" si="1"/>
        <v>0</v>
      </c>
      <c r="B6" s="2">
        <v>4764.2938333333304</v>
      </c>
      <c r="C6" s="1">
        <f t="shared" si="0"/>
        <v>76.410854166669196</v>
      </c>
      <c r="D6" s="2">
        <v>4767.6018459223988</v>
      </c>
      <c r="F6" s="2">
        <f t="shared" si="2"/>
        <v>81.178086586821337</v>
      </c>
    </row>
    <row r="7" spans="1:6" x14ac:dyDescent="0.25">
      <c r="A7">
        <f t="shared" si="1"/>
        <v>1</v>
      </c>
      <c r="B7" s="2">
        <v>4683.89022435897</v>
      </c>
      <c r="C7" s="1">
        <f t="shared" si="0"/>
        <v>80.403608974360395</v>
      </c>
      <c r="D7" s="2">
        <v>4686.4237593355774</v>
      </c>
      <c r="F7" s="2">
        <f t="shared" si="2"/>
        <v>81.178086586821337</v>
      </c>
    </row>
    <row r="8" spans="1:6" x14ac:dyDescent="0.25">
      <c r="A8">
        <f t="shared" si="1"/>
        <v>2</v>
      </c>
      <c r="B8" s="2">
        <v>4644.5621612466102</v>
      </c>
      <c r="C8" s="1">
        <f t="shared" si="0"/>
        <v>39.328063112359814</v>
      </c>
      <c r="D8" s="2">
        <v>4605.2456727487552</v>
      </c>
      <c r="F8" s="2">
        <f t="shared" si="2"/>
        <v>81.178086586822246</v>
      </c>
    </row>
    <row r="9" spans="1:6" x14ac:dyDescent="0.25">
      <c r="A9">
        <f t="shared" si="1"/>
        <v>3</v>
      </c>
      <c r="B9" s="2">
        <v>4591.2083333333303</v>
      </c>
      <c r="C9" s="1">
        <f t="shared" si="0"/>
        <v>53.353827913279929</v>
      </c>
      <c r="D9" s="2">
        <v>4524.0675861619338</v>
      </c>
      <c r="F9" s="2">
        <f t="shared" si="2"/>
        <v>81.178086586821337</v>
      </c>
    </row>
    <row r="10" spans="1:6" x14ac:dyDescent="0.25">
      <c r="A10">
        <f t="shared" si="1"/>
        <v>4</v>
      </c>
      <c r="B10" s="2">
        <v>4517.1609395750302</v>
      </c>
      <c r="C10" s="1">
        <f t="shared" si="0"/>
        <v>74.047393758300132</v>
      </c>
      <c r="D10" s="2">
        <v>4442.8894995751125</v>
      </c>
      <c r="F10" s="2">
        <f t="shared" si="2"/>
        <v>81.178086586821337</v>
      </c>
    </row>
    <row r="11" spans="1:6" x14ac:dyDescent="0.25">
      <c r="A11">
        <f t="shared" si="1"/>
        <v>5</v>
      </c>
      <c r="B11" s="2">
        <v>4409.1989041794104</v>
      </c>
      <c r="C11" s="1">
        <f t="shared" si="0"/>
        <v>107.96203539561975</v>
      </c>
      <c r="D11" s="2">
        <v>4361.7114129882902</v>
      </c>
      <c r="F11" s="2">
        <f t="shared" si="2"/>
        <v>81.178086586822246</v>
      </c>
    </row>
    <row r="12" spans="1:6" x14ac:dyDescent="0.25">
      <c r="A12">
        <f t="shared" si="1"/>
        <v>6</v>
      </c>
      <c r="B12" s="2">
        <v>4378.76521381579</v>
      </c>
      <c r="C12" s="1">
        <f t="shared" si="0"/>
        <v>30.433690363620371</v>
      </c>
      <c r="D12" s="2">
        <v>4280.5333264014689</v>
      </c>
      <c r="F12" s="2">
        <f t="shared" si="2"/>
        <v>81.178086586821337</v>
      </c>
    </row>
    <row r="13" spans="1:6" x14ac:dyDescent="0.25">
      <c r="A13">
        <f t="shared" si="1"/>
        <v>7</v>
      </c>
      <c r="B13" s="2">
        <v>4261.0338762983902</v>
      </c>
      <c r="C13" s="1">
        <f t="shared" si="0"/>
        <v>117.73133751739988</v>
      </c>
      <c r="D13" s="2">
        <v>4199.3552398146476</v>
      </c>
      <c r="F13" s="2">
        <f t="shared" si="2"/>
        <v>81.178086586821337</v>
      </c>
    </row>
    <row r="14" spans="1:6" x14ac:dyDescent="0.25">
      <c r="A14">
        <f t="shared" si="1"/>
        <v>8</v>
      </c>
      <c r="B14" s="2">
        <v>4210.3838120104401</v>
      </c>
      <c r="C14" s="1">
        <f t="shared" si="0"/>
        <v>50.650064287950045</v>
      </c>
      <c r="D14" s="2">
        <v>4118.1771532278253</v>
      </c>
      <c r="F14" s="2">
        <f t="shared" si="2"/>
        <v>81.178086586822246</v>
      </c>
    </row>
    <row r="15" spans="1:6" x14ac:dyDescent="0.25">
      <c r="A15">
        <f t="shared" si="1"/>
        <v>9</v>
      </c>
      <c r="B15" s="2">
        <v>4135.8958955223898</v>
      </c>
      <c r="C15" s="1">
        <f t="shared" si="0"/>
        <v>74.487916488050359</v>
      </c>
      <c r="D15" s="2">
        <v>4036.999066641004</v>
      </c>
      <c r="F15" s="2">
        <f t="shared" si="2"/>
        <v>81.178086586821337</v>
      </c>
    </row>
    <row r="16" spans="1:6" x14ac:dyDescent="0.25">
      <c r="A16">
        <f t="shared" si="1"/>
        <v>10</v>
      </c>
      <c r="B16" s="2">
        <v>3975.6224293059099</v>
      </c>
      <c r="C16" s="1">
        <f t="shared" si="0"/>
        <v>160.27346621647985</v>
      </c>
      <c r="D16" s="2">
        <v>3955.8209800541822</v>
      </c>
      <c r="F16" s="2">
        <f t="shared" si="2"/>
        <v>81.178086586821792</v>
      </c>
    </row>
    <row r="17" spans="1:6" x14ac:dyDescent="0.25">
      <c r="A17">
        <f t="shared" si="1"/>
        <v>11</v>
      </c>
      <c r="B17" s="2">
        <v>3879.7821815718198</v>
      </c>
      <c r="C17" s="1">
        <f t="shared" si="0"/>
        <v>95.840247734090099</v>
      </c>
      <c r="D17" s="2">
        <v>3874.6428934673604</v>
      </c>
      <c r="F17" s="2">
        <f t="shared" si="2"/>
        <v>81.178086586821792</v>
      </c>
    </row>
    <row r="18" spans="1:6" x14ac:dyDescent="0.25">
      <c r="A18">
        <f t="shared" si="1"/>
        <v>12</v>
      </c>
      <c r="B18" s="2">
        <v>3734.83507397737</v>
      </c>
      <c r="C18" s="1">
        <f t="shared" si="0"/>
        <v>144.94710759444979</v>
      </c>
      <c r="D18" s="2">
        <v>3793.4648068805386</v>
      </c>
      <c r="F18" s="2">
        <f t="shared" si="2"/>
        <v>81.178086586821792</v>
      </c>
    </row>
    <row r="19" spans="1:6" x14ac:dyDescent="0.25">
      <c r="A19">
        <f t="shared" si="1"/>
        <v>13</v>
      </c>
      <c r="B19" s="2">
        <v>3561.7640196078401</v>
      </c>
      <c r="C19" s="1">
        <f t="shared" si="0"/>
        <v>173.07105436952997</v>
      </c>
      <c r="D19" s="2">
        <v>3712.2867202937168</v>
      </c>
      <c r="F19" s="2">
        <f t="shared" si="2"/>
        <v>81.178086586821792</v>
      </c>
    </row>
    <row r="20" spans="1:6" x14ac:dyDescent="0.25">
      <c r="A20">
        <f t="shared" si="1"/>
        <v>14</v>
      </c>
      <c r="B20" s="2">
        <v>3524.9896362098102</v>
      </c>
      <c r="C20" s="1">
        <f t="shared" si="0"/>
        <v>36.77438339802984</v>
      </c>
      <c r="D20" s="2">
        <v>3631.1086337068955</v>
      </c>
      <c r="F20" s="2">
        <f t="shared" si="2"/>
        <v>81.178086586821337</v>
      </c>
    </row>
    <row r="21" spans="1:6" x14ac:dyDescent="0.25">
      <c r="A21">
        <f t="shared" si="1"/>
        <v>15</v>
      </c>
      <c r="B21" s="2">
        <v>3501.1115090735402</v>
      </c>
      <c r="C21" s="1">
        <f t="shared" si="0"/>
        <v>23.878127136269995</v>
      </c>
      <c r="D21" s="2">
        <v>3549.9305471200737</v>
      </c>
      <c r="F21" s="2">
        <f t="shared" si="2"/>
        <v>81.178086586821792</v>
      </c>
    </row>
    <row r="22" spans="1:6" x14ac:dyDescent="0.25">
      <c r="A22">
        <f t="shared" si="1"/>
        <v>16</v>
      </c>
      <c r="B22" s="2">
        <v>3430.4758165829098</v>
      </c>
      <c r="C22" s="1">
        <f t="shared" si="0"/>
        <v>70.63569249063039</v>
      </c>
      <c r="D22" s="2">
        <v>3468.7524605332519</v>
      </c>
      <c r="F22" s="2">
        <f t="shared" si="2"/>
        <v>81.178086586821792</v>
      </c>
    </row>
    <row r="23" spans="1:6" x14ac:dyDescent="0.25">
      <c r="A23">
        <f t="shared" si="1"/>
        <v>17</v>
      </c>
      <c r="B23" s="2">
        <v>3358.6581501831502</v>
      </c>
      <c r="C23" s="1">
        <f t="shared" si="0"/>
        <v>71.817666399759673</v>
      </c>
      <c r="D23" s="2">
        <v>3387.5743739464306</v>
      </c>
      <c r="F23" s="2">
        <f t="shared" si="2"/>
        <v>81.178086586821337</v>
      </c>
    </row>
    <row r="24" spans="1:6" x14ac:dyDescent="0.25">
      <c r="A24">
        <f t="shared" si="1"/>
        <v>18</v>
      </c>
      <c r="B24" s="2">
        <v>3265.3627765881502</v>
      </c>
      <c r="C24" s="1">
        <f t="shared" si="0"/>
        <v>93.295373595000001</v>
      </c>
      <c r="D24" s="2">
        <v>3306.3962873596088</v>
      </c>
      <c r="F24" s="2">
        <f t="shared" si="2"/>
        <v>81.178086586821792</v>
      </c>
    </row>
    <row r="25" spans="1:6" x14ac:dyDescent="0.25">
      <c r="A25">
        <f t="shared" si="1"/>
        <v>19</v>
      </c>
      <c r="B25" s="2">
        <v>3253.1703815260998</v>
      </c>
      <c r="C25" s="1">
        <f t="shared" si="0"/>
        <v>12.192395062050309</v>
      </c>
      <c r="D25" s="2">
        <v>3225.218200772787</v>
      </c>
      <c r="F25" s="2">
        <f t="shared" si="2"/>
        <v>81.178086586821792</v>
      </c>
    </row>
    <row r="26" spans="1:6" x14ac:dyDescent="0.25">
      <c r="A26">
        <f t="shared" si="1"/>
        <v>20</v>
      </c>
      <c r="B26" s="2">
        <v>3232.6157924107101</v>
      </c>
      <c r="C26" s="1">
        <f t="shared" si="0"/>
        <v>20.554589115389717</v>
      </c>
      <c r="D26" s="2">
        <v>3144.0401141859652</v>
      </c>
      <c r="F26" s="2">
        <f t="shared" si="2"/>
        <v>81.178086586821792</v>
      </c>
    </row>
    <row r="27" spans="1:6" x14ac:dyDescent="0.25">
      <c r="A27">
        <f t="shared" si="1"/>
        <v>21</v>
      </c>
      <c r="B27" s="2">
        <v>3259.0768340455802</v>
      </c>
      <c r="C27" s="1">
        <f t="shared" si="0"/>
        <v>26.461041634870071</v>
      </c>
      <c r="E27" s="2">
        <v>3216.1313256490539</v>
      </c>
    </row>
    <row r="28" spans="1:6" x14ac:dyDescent="0.25">
      <c r="A28">
        <f t="shared" si="1"/>
        <v>22</v>
      </c>
      <c r="B28" s="2">
        <v>3285.5475069734998</v>
      </c>
      <c r="C28" s="1">
        <f t="shared" si="0"/>
        <v>26.470672927919622</v>
      </c>
      <c r="E28" s="2">
        <v>3261.1361390838365</v>
      </c>
      <c r="F28" s="2">
        <f>E28-E27</f>
        <v>45.004813434782591</v>
      </c>
    </row>
    <row r="29" spans="1:6" x14ac:dyDescent="0.25">
      <c r="A29">
        <f t="shared" si="1"/>
        <v>23</v>
      </c>
      <c r="B29" s="2">
        <v>3287.2339196872799</v>
      </c>
      <c r="C29" s="1">
        <f t="shared" si="0"/>
        <v>1.6864127137801006</v>
      </c>
      <c r="E29" s="2">
        <v>3306.1409525186191</v>
      </c>
      <c r="F29" s="2">
        <f t="shared" ref="F29:F37" si="3">E29-E28</f>
        <v>45.004813434782591</v>
      </c>
    </row>
    <row r="30" spans="1:6" x14ac:dyDescent="0.25">
      <c r="A30">
        <f t="shared" si="1"/>
        <v>24</v>
      </c>
      <c r="B30" s="2">
        <v>3327.17270359849</v>
      </c>
      <c r="C30" s="1">
        <f t="shared" si="0"/>
        <v>39.938783911210066</v>
      </c>
      <c r="E30" s="2">
        <v>3351.1457659534017</v>
      </c>
      <c r="F30" s="2">
        <f t="shared" si="3"/>
        <v>45.004813434782591</v>
      </c>
    </row>
    <row r="31" spans="1:6" x14ac:dyDescent="0.25">
      <c r="A31">
        <f t="shared" si="1"/>
        <v>25</v>
      </c>
      <c r="B31" s="2">
        <v>3398.6197916666702</v>
      </c>
      <c r="C31" s="1">
        <f t="shared" si="0"/>
        <v>71.447088068180165</v>
      </c>
      <c r="E31" s="2">
        <v>3396.1505793881843</v>
      </c>
      <c r="F31" s="2">
        <f t="shared" si="3"/>
        <v>45.004813434782591</v>
      </c>
    </row>
    <row r="32" spans="1:6" x14ac:dyDescent="0.25">
      <c r="A32">
        <f t="shared" si="1"/>
        <v>26</v>
      </c>
      <c r="B32" s="2">
        <v>3414.35587188612</v>
      </c>
      <c r="C32" s="1">
        <f t="shared" si="0"/>
        <v>15.736080219449832</v>
      </c>
      <c r="E32" s="2">
        <v>3441.1553928229669</v>
      </c>
      <c r="F32" s="2">
        <f t="shared" si="3"/>
        <v>45.004813434782591</v>
      </c>
    </row>
    <row r="33" spans="1:6" x14ac:dyDescent="0.25">
      <c r="A33">
        <f t="shared" si="1"/>
        <v>27</v>
      </c>
      <c r="B33" s="2">
        <v>3449.94682835821</v>
      </c>
      <c r="C33" s="1">
        <f t="shared" si="0"/>
        <v>35.590956472090056</v>
      </c>
      <c r="E33" s="2">
        <v>3486.1602062577495</v>
      </c>
      <c r="F33" s="2">
        <f t="shared" si="3"/>
        <v>45.004813434782591</v>
      </c>
    </row>
    <row r="34" spans="1:6" x14ac:dyDescent="0.25">
      <c r="A34">
        <f t="shared" si="1"/>
        <v>28</v>
      </c>
      <c r="B34" s="2">
        <v>3499.4619341563798</v>
      </c>
      <c r="C34" s="1">
        <f t="shared" si="0"/>
        <v>49.51510579816977</v>
      </c>
      <c r="E34" s="2">
        <v>3531.165019692532</v>
      </c>
      <c r="F34" s="2">
        <f t="shared" si="3"/>
        <v>45.004813434782591</v>
      </c>
    </row>
    <row r="35" spans="1:6" x14ac:dyDescent="0.25">
      <c r="A35">
        <f t="shared" si="1"/>
        <v>29</v>
      </c>
      <c r="B35" s="2">
        <v>3571.2028688524601</v>
      </c>
      <c r="C35" s="1">
        <f t="shared" si="0"/>
        <v>71.74093469608033</v>
      </c>
      <c r="E35" s="2">
        <v>3576.1698331273146</v>
      </c>
      <c r="F35" s="2">
        <f t="shared" si="3"/>
        <v>45.004813434782591</v>
      </c>
    </row>
    <row r="36" spans="1:6" x14ac:dyDescent="0.25">
      <c r="A36">
        <f t="shared" si="1"/>
        <v>30</v>
      </c>
      <c r="B36" s="2">
        <v>3660.1639784946201</v>
      </c>
      <c r="C36" s="1">
        <f t="shared" si="0"/>
        <v>88.961109642159954</v>
      </c>
      <c r="E36" s="2">
        <v>3621.1746465620977</v>
      </c>
      <c r="F36" s="2">
        <f t="shared" si="3"/>
        <v>45.004813434783046</v>
      </c>
    </row>
    <row r="37" spans="1:6" x14ac:dyDescent="0.25">
      <c r="A37">
        <f t="shared" si="1"/>
        <v>31</v>
      </c>
      <c r="B37" s="2">
        <v>3699.9270833333298</v>
      </c>
      <c r="C37" s="1">
        <f t="shared" si="0"/>
        <v>39.763104838709751</v>
      </c>
      <c r="E37" s="2">
        <v>3666.1794599968803</v>
      </c>
      <c r="F37" s="2">
        <f t="shared" si="3"/>
        <v>45.004813434782591</v>
      </c>
    </row>
    <row r="38" spans="1:6" x14ac:dyDescent="0.25">
      <c r="C38" s="1">
        <f>AVERAGE(C3:C37)</f>
        <v>64.732561355659413</v>
      </c>
    </row>
    <row r="42" spans="1:6" x14ac:dyDescent="0.25">
      <c r="B42" s="2">
        <f>(81*24+45*10)/34</f>
        <v>70.411764705882348</v>
      </c>
      <c r="C42" s="2">
        <f>SUM(F28:F37)</f>
        <v>450.04813434782636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BFBA6-CDD2-4227-863A-1A7AADA48F48}">
  <dimension ref="A1:D42"/>
  <sheetViews>
    <sheetView zoomScale="25" zoomScaleNormal="25" workbookViewId="0">
      <selection activeCell="DS19" sqref="DR18:DS19"/>
    </sheetView>
  </sheetViews>
  <sheetFormatPr defaultRowHeight="15" x14ac:dyDescent="0.25"/>
  <sheetData>
    <row r="1" spans="1:4" x14ac:dyDescent="0.25">
      <c r="A1">
        <v>524</v>
      </c>
      <c r="B1">
        <v>4615.6827431827396</v>
      </c>
      <c r="C1">
        <v>4487.4753323080804</v>
      </c>
    </row>
    <row r="2" spans="1:4" x14ac:dyDescent="0.25">
      <c r="A2">
        <f>A1+10</f>
        <v>534</v>
      </c>
      <c r="B2">
        <v>4642.52357609711</v>
      </c>
      <c r="C2">
        <v>4452.9668601965841</v>
      </c>
      <c r="D2">
        <f>C2-C1</f>
        <v>-34.508472111496303</v>
      </c>
    </row>
    <row r="3" spans="1:4" x14ac:dyDescent="0.25">
      <c r="A3">
        <f t="shared" ref="A3:A42" si="0">A2+10</f>
        <v>544</v>
      </c>
      <c r="B3">
        <v>4635.3232931726898</v>
      </c>
      <c r="C3">
        <v>4418.4583880850869</v>
      </c>
      <c r="D3">
        <f t="shared" ref="D3:D42" si="1">C3-C2</f>
        <v>-34.508472111497213</v>
      </c>
    </row>
    <row r="4" spans="1:4" x14ac:dyDescent="0.25">
      <c r="A4">
        <f t="shared" si="0"/>
        <v>554</v>
      </c>
      <c r="B4">
        <v>4588.0297619047597</v>
      </c>
      <c r="C4">
        <v>4383.9499159735906</v>
      </c>
      <c r="D4">
        <f t="shared" si="1"/>
        <v>-34.508472111496303</v>
      </c>
    </row>
    <row r="5" spans="1:4" x14ac:dyDescent="0.25">
      <c r="A5">
        <f t="shared" si="0"/>
        <v>564</v>
      </c>
      <c r="B5">
        <v>4467.7354797979797</v>
      </c>
      <c r="C5">
        <v>4349.4414438620943</v>
      </c>
      <c r="D5">
        <f t="shared" si="1"/>
        <v>-34.508472111496303</v>
      </c>
    </row>
    <row r="6" spans="1:4" x14ac:dyDescent="0.25">
      <c r="A6">
        <f t="shared" si="0"/>
        <v>574</v>
      </c>
      <c r="B6">
        <v>4286.4894255050503</v>
      </c>
      <c r="C6">
        <v>4314.932971750598</v>
      </c>
      <c r="D6">
        <f t="shared" si="1"/>
        <v>-34.508472111496303</v>
      </c>
    </row>
    <row r="7" spans="1:4" x14ac:dyDescent="0.25">
      <c r="A7">
        <f t="shared" si="0"/>
        <v>584</v>
      </c>
      <c r="B7">
        <v>4210.2332295988899</v>
      </c>
      <c r="C7">
        <v>4280.4244996391017</v>
      </c>
      <c r="D7">
        <f t="shared" si="1"/>
        <v>-34.508472111496303</v>
      </c>
    </row>
    <row r="8" spans="1:4" x14ac:dyDescent="0.25">
      <c r="A8">
        <f t="shared" si="0"/>
        <v>594</v>
      </c>
      <c r="B8">
        <v>4159.2199211045399</v>
      </c>
      <c r="C8">
        <v>4245.9160275276054</v>
      </c>
      <c r="D8">
        <f t="shared" si="1"/>
        <v>-34.508472111496303</v>
      </c>
    </row>
    <row r="9" spans="1:4" x14ac:dyDescent="0.25">
      <c r="A9">
        <f t="shared" si="0"/>
        <v>604</v>
      </c>
      <c r="B9">
        <v>4224.8157608695701</v>
      </c>
      <c r="C9">
        <v>4211.4075554161082</v>
      </c>
      <c r="D9">
        <f t="shared" si="1"/>
        <v>-34.508472111497213</v>
      </c>
    </row>
    <row r="10" spans="1:4" x14ac:dyDescent="0.25">
      <c r="A10">
        <f t="shared" si="0"/>
        <v>614</v>
      </c>
      <c r="B10">
        <v>4235.8008241758198</v>
      </c>
      <c r="C10">
        <v>4176.8990833046118</v>
      </c>
      <c r="D10">
        <f t="shared" si="1"/>
        <v>-34.508472111496303</v>
      </c>
    </row>
    <row r="11" spans="1:4" x14ac:dyDescent="0.25">
      <c r="A11">
        <f t="shared" si="0"/>
        <v>624</v>
      </c>
      <c r="B11">
        <v>4127.74651162791</v>
      </c>
      <c r="C11">
        <v>4142.3906111931155</v>
      </c>
      <c r="D11">
        <f t="shared" si="1"/>
        <v>-34.508472111496303</v>
      </c>
    </row>
    <row r="12" spans="1:4" x14ac:dyDescent="0.25">
      <c r="A12">
        <f t="shared" si="0"/>
        <v>634</v>
      </c>
      <c r="B12">
        <v>4133.6120967741899</v>
      </c>
      <c r="C12">
        <v>4107.8821390816192</v>
      </c>
      <c r="D12">
        <f t="shared" si="1"/>
        <v>-34.508472111496303</v>
      </c>
    </row>
    <row r="13" spans="1:4" x14ac:dyDescent="0.25">
      <c r="A13">
        <f t="shared" si="0"/>
        <v>644</v>
      </c>
      <c r="B13">
        <v>4085.6000514403299</v>
      </c>
      <c r="C13">
        <v>4073.3736669701225</v>
      </c>
      <c r="D13">
        <f t="shared" si="1"/>
        <v>-34.508472111496758</v>
      </c>
    </row>
    <row r="14" spans="1:4" x14ac:dyDescent="0.25">
      <c r="A14">
        <f t="shared" si="0"/>
        <v>654</v>
      </c>
      <c r="B14">
        <v>4014.9601548269602</v>
      </c>
      <c r="C14">
        <v>4038.8651948586262</v>
      </c>
      <c r="D14">
        <f t="shared" si="1"/>
        <v>-34.508472111496303</v>
      </c>
    </row>
    <row r="15" spans="1:4" x14ac:dyDescent="0.25">
      <c r="A15">
        <f t="shared" si="0"/>
        <v>664</v>
      </c>
      <c r="B15">
        <v>4027.1703586497902</v>
      </c>
      <c r="C15">
        <v>4004.3567227471294</v>
      </c>
      <c r="D15">
        <f t="shared" si="1"/>
        <v>-34.508472111496758</v>
      </c>
    </row>
    <row r="16" spans="1:4" x14ac:dyDescent="0.25">
      <c r="A16">
        <f t="shared" si="0"/>
        <v>674</v>
      </c>
      <c r="B16">
        <v>3939.0133161511999</v>
      </c>
      <c r="C16">
        <v>3969.8482506356331</v>
      </c>
      <c r="D16">
        <f t="shared" si="1"/>
        <v>-34.508472111496303</v>
      </c>
    </row>
    <row r="17" spans="1:4" x14ac:dyDescent="0.25">
      <c r="A17">
        <f t="shared" si="0"/>
        <v>684</v>
      </c>
      <c r="B17">
        <v>3905.0222929936299</v>
      </c>
      <c r="C17">
        <v>3935.3397785241368</v>
      </c>
      <c r="D17">
        <f t="shared" si="1"/>
        <v>-34.508472111496303</v>
      </c>
    </row>
    <row r="18" spans="1:4" x14ac:dyDescent="0.25">
      <c r="A18">
        <f t="shared" si="0"/>
        <v>694</v>
      </c>
      <c r="B18">
        <v>3810.8005121042802</v>
      </c>
      <c r="C18">
        <v>3900.8313064126405</v>
      </c>
      <c r="D18">
        <f t="shared" si="1"/>
        <v>-34.508472111496303</v>
      </c>
    </row>
    <row r="19" spans="1:4" x14ac:dyDescent="0.25">
      <c r="A19">
        <f t="shared" si="0"/>
        <v>704</v>
      </c>
      <c r="B19" s="3">
        <v>3677.9475081699302</v>
      </c>
      <c r="C19">
        <v>3866.3228343011438</v>
      </c>
      <c r="D19">
        <f t="shared" si="1"/>
        <v>-34.508472111496758</v>
      </c>
    </row>
    <row r="20" spans="1:4" x14ac:dyDescent="0.25">
      <c r="A20">
        <f t="shared" si="0"/>
        <v>714</v>
      </c>
      <c r="B20">
        <v>3680.8460338680902</v>
      </c>
      <c r="C20">
        <v>3831.8143621896475</v>
      </c>
      <c r="D20">
        <f t="shared" si="1"/>
        <v>-34.508472111496303</v>
      </c>
    </row>
    <row r="21" spans="1:4" x14ac:dyDescent="0.25">
      <c r="A21">
        <f t="shared" si="0"/>
        <v>724</v>
      </c>
      <c r="B21">
        <v>3697.3919983416299</v>
      </c>
      <c r="C21">
        <v>3797.3058900781507</v>
      </c>
      <c r="D21">
        <f t="shared" si="1"/>
        <v>-34.508472111496758</v>
      </c>
    </row>
    <row r="22" spans="1:4" x14ac:dyDescent="0.25">
      <c r="A22">
        <f t="shared" si="0"/>
        <v>734</v>
      </c>
      <c r="B22">
        <v>3691.44639513109</v>
      </c>
      <c r="C22">
        <v>3762.7974179666544</v>
      </c>
      <c r="D22">
        <f t="shared" si="1"/>
        <v>-34.508472111496303</v>
      </c>
    </row>
    <row r="23" spans="1:4" x14ac:dyDescent="0.25">
      <c r="A23">
        <f t="shared" si="0"/>
        <v>744</v>
      </c>
      <c r="B23">
        <v>3630.14287280702</v>
      </c>
      <c r="C23">
        <v>3728.2889458551581</v>
      </c>
      <c r="D23">
        <f t="shared" si="1"/>
        <v>-34.508472111496303</v>
      </c>
    </row>
    <row r="24" spans="1:4" x14ac:dyDescent="0.25">
      <c r="A24">
        <f t="shared" si="0"/>
        <v>754</v>
      </c>
      <c r="B24">
        <v>3523.30580029369</v>
      </c>
      <c r="C24">
        <v>3693.7804737436618</v>
      </c>
      <c r="D24">
        <f t="shared" si="1"/>
        <v>-34.508472111496303</v>
      </c>
    </row>
    <row r="25" spans="1:4" x14ac:dyDescent="0.25">
      <c r="A25">
        <f t="shared" si="0"/>
        <v>764</v>
      </c>
      <c r="B25">
        <v>3442.4133244206801</v>
      </c>
      <c r="C25">
        <v>3659.272001632165</v>
      </c>
      <c r="D25">
        <f t="shared" si="1"/>
        <v>-34.508472111496758</v>
      </c>
    </row>
    <row r="26" spans="1:4" x14ac:dyDescent="0.25">
      <c r="A26">
        <f t="shared" si="0"/>
        <v>774</v>
      </c>
      <c r="B26">
        <v>3458.0160818713498</v>
      </c>
      <c r="C26">
        <v>3624.7635295206687</v>
      </c>
      <c r="D26">
        <f t="shared" si="1"/>
        <v>-34.508472111496303</v>
      </c>
    </row>
    <row r="27" spans="1:4" x14ac:dyDescent="0.25">
      <c r="A27">
        <f t="shared" si="0"/>
        <v>784</v>
      </c>
      <c r="B27">
        <v>3444.9975358422898</v>
      </c>
      <c r="C27">
        <v>3590.255057409172</v>
      </c>
      <c r="D27">
        <f t="shared" si="1"/>
        <v>-34.508472111496758</v>
      </c>
    </row>
    <row r="28" spans="1:4" x14ac:dyDescent="0.25">
      <c r="A28">
        <f t="shared" si="0"/>
        <v>794</v>
      </c>
      <c r="B28">
        <v>3449.5021219135801</v>
      </c>
      <c r="C28">
        <v>3555.7465852976757</v>
      </c>
      <c r="D28">
        <f t="shared" si="1"/>
        <v>-34.508472111496303</v>
      </c>
    </row>
    <row r="29" spans="1:4" x14ac:dyDescent="0.25">
      <c r="A29">
        <f t="shared" si="0"/>
        <v>804</v>
      </c>
      <c r="B29">
        <v>3416.7386363636401</v>
      </c>
      <c r="C29">
        <v>3521.2381131861794</v>
      </c>
      <c r="D29">
        <f t="shared" si="1"/>
        <v>-34.508472111496303</v>
      </c>
    </row>
    <row r="30" spans="1:4" x14ac:dyDescent="0.25">
      <c r="A30">
        <f t="shared" si="0"/>
        <v>814</v>
      </c>
      <c r="B30">
        <v>3461.0101010100998</v>
      </c>
      <c r="C30">
        <v>3486.7296410746826</v>
      </c>
      <c r="D30">
        <f t="shared" si="1"/>
        <v>-34.508472111496758</v>
      </c>
    </row>
    <row r="31" spans="1:4" x14ac:dyDescent="0.25">
      <c r="A31">
        <f t="shared" si="0"/>
        <v>824</v>
      </c>
      <c r="B31">
        <v>3416.7378818061102</v>
      </c>
      <c r="C31">
        <v>3452.2211689631863</v>
      </c>
      <c r="D31">
        <f t="shared" si="1"/>
        <v>-34.508472111496303</v>
      </c>
    </row>
    <row r="32" spans="1:4" x14ac:dyDescent="0.25">
      <c r="A32">
        <f t="shared" si="0"/>
        <v>834</v>
      </c>
      <c r="B32">
        <v>3397.97495318352</v>
      </c>
      <c r="C32">
        <v>3417.7126968516895</v>
      </c>
      <c r="D32">
        <f t="shared" si="1"/>
        <v>-34.508472111496758</v>
      </c>
    </row>
    <row r="33" spans="1:4" x14ac:dyDescent="0.25">
      <c r="A33">
        <f t="shared" si="0"/>
        <v>844</v>
      </c>
      <c r="B33">
        <v>3348.2750289351902</v>
      </c>
      <c r="C33">
        <v>3383.2042247401932</v>
      </c>
      <c r="D33">
        <f t="shared" si="1"/>
        <v>-34.508472111496303</v>
      </c>
    </row>
    <row r="34" spans="1:4" x14ac:dyDescent="0.25">
      <c r="A34">
        <f t="shared" si="0"/>
        <v>854</v>
      </c>
      <c r="B34">
        <v>3313.9235829959498</v>
      </c>
      <c r="C34">
        <v>3348.6957526286969</v>
      </c>
      <c r="D34">
        <f t="shared" si="1"/>
        <v>-34.508472111496303</v>
      </c>
    </row>
    <row r="35" spans="1:4" x14ac:dyDescent="0.25">
      <c r="A35">
        <f t="shared" si="0"/>
        <v>864</v>
      </c>
      <c r="B35">
        <v>3358.0852623456799</v>
      </c>
      <c r="C35">
        <v>3314.1872805172006</v>
      </c>
      <c r="D35">
        <f t="shared" si="1"/>
        <v>-34.508472111496303</v>
      </c>
    </row>
    <row r="36" spans="1:4" x14ac:dyDescent="0.25">
      <c r="A36">
        <f>A35+10</f>
        <v>874</v>
      </c>
      <c r="B36">
        <v>3379.74257759784</v>
      </c>
      <c r="C36">
        <v>3279.6788084057039</v>
      </c>
      <c r="D36">
        <f t="shared" si="1"/>
        <v>-34.508472111496758</v>
      </c>
    </row>
    <row r="37" spans="1:4" x14ac:dyDescent="0.25">
      <c r="A37">
        <f t="shared" si="0"/>
        <v>884</v>
      </c>
      <c r="B37">
        <v>3350.6897820965801</v>
      </c>
      <c r="C37">
        <v>3245.1703362942071</v>
      </c>
      <c r="D37">
        <f t="shared" si="1"/>
        <v>-34.508472111496758</v>
      </c>
    </row>
    <row r="38" spans="1:4" x14ac:dyDescent="0.25">
      <c r="A38">
        <f t="shared" si="0"/>
        <v>894</v>
      </c>
      <c r="B38">
        <v>3355.02881355932</v>
      </c>
      <c r="C38">
        <v>3210.6618641827108</v>
      </c>
      <c r="D38">
        <f t="shared" si="1"/>
        <v>-34.508472111496303</v>
      </c>
    </row>
    <row r="39" spans="1:4" x14ac:dyDescent="0.25">
      <c r="A39">
        <f t="shared" si="0"/>
        <v>904</v>
      </c>
      <c r="B39">
        <v>3279.48302938197</v>
      </c>
      <c r="C39">
        <v>3176.1533920712145</v>
      </c>
      <c r="D39">
        <f t="shared" si="1"/>
        <v>-34.508472111496303</v>
      </c>
    </row>
    <row r="40" spans="1:4" x14ac:dyDescent="0.25">
      <c r="A40">
        <f t="shared" si="0"/>
        <v>914</v>
      </c>
      <c r="B40">
        <v>3256.01185446009</v>
      </c>
      <c r="C40">
        <v>3141.6449199597182</v>
      </c>
      <c r="D40">
        <f t="shared" si="1"/>
        <v>-34.508472111496303</v>
      </c>
    </row>
    <row r="41" spans="1:4" x14ac:dyDescent="0.25">
      <c r="A41">
        <f t="shared" si="0"/>
        <v>924</v>
      </c>
      <c r="B41">
        <v>3310.1975971370098</v>
      </c>
      <c r="C41">
        <v>3107.1364478482219</v>
      </c>
      <c r="D41">
        <f t="shared" si="1"/>
        <v>-34.508472111496303</v>
      </c>
    </row>
    <row r="42" spans="1:4" x14ac:dyDescent="0.25">
      <c r="A42">
        <f t="shared" si="0"/>
        <v>934</v>
      </c>
      <c r="B42">
        <v>3312.4813854310701</v>
      </c>
      <c r="C42">
        <v>3072.6279757367251</v>
      </c>
      <c r="D42">
        <f t="shared" si="1"/>
        <v>-34.508472111496758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64C0CE-13EF-4656-89F7-9AD6BEA1E66F}">
  <dimension ref="A1:F20"/>
  <sheetViews>
    <sheetView zoomScale="25" zoomScaleNormal="25" workbookViewId="0">
      <selection sqref="A1:A20"/>
    </sheetView>
  </sheetViews>
  <sheetFormatPr defaultRowHeight="15" x14ac:dyDescent="0.25"/>
  <cols>
    <col min="2" max="2" width="11.5703125" style="2" bestFit="1" customWidth="1"/>
    <col min="3" max="3" width="12.28515625" bestFit="1" customWidth="1"/>
  </cols>
  <sheetData>
    <row r="1" spans="1:6" x14ac:dyDescent="0.25">
      <c r="A1">
        <v>1</v>
      </c>
      <c r="B1" s="2">
        <v>3662.5689069925302</v>
      </c>
      <c r="C1" s="1"/>
      <c r="D1">
        <v>90</v>
      </c>
      <c r="E1" s="2">
        <v>3648.2202622205318</v>
      </c>
    </row>
    <row r="2" spans="1:6" x14ac:dyDescent="0.25">
      <c r="A2">
        <f>A1+0.1</f>
        <v>1.1000000000000001</v>
      </c>
      <c r="B2" s="2">
        <v>3683.7888888888901</v>
      </c>
      <c r="C2" s="1">
        <f t="shared" ref="C2:C20" si="0">B2-B1</f>
        <v>21.219981896359968</v>
      </c>
      <c r="D2">
        <v>117</v>
      </c>
      <c r="E2" s="2">
        <v>3669.467036265894</v>
      </c>
      <c r="F2" s="2">
        <f>E2-E1</f>
        <v>21.246774045362145</v>
      </c>
    </row>
    <row r="3" spans="1:6" x14ac:dyDescent="0.25">
      <c r="A3">
        <f t="shared" ref="A3:A20" si="1">A2+0.1</f>
        <v>1.2000000000000002</v>
      </c>
      <c r="B3" s="2">
        <v>3675.85671221865</v>
      </c>
      <c r="C3" s="1">
        <f t="shared" si="0"/>
        <v>-7.9321766702400964</v>
      </c>
      <c r="D3">
        <v>147</v>
      </c>
      <c r="E3" s="2">
        <v>3690.7138103112557</v>
      </c>
      <c r="F3" s="2">
        <f t="shared" ref="F3:F20" si="2">E3-E2</f>
        <v>21.24677404536169</v>
      </c>
    </row>
    <row r="4" spans="1:6" x14ac:dyDescent="0.25">
      <c r="A4">
        <f t="shared" si="1"/>
        <v>1.3000000000000003</v>
      </c>
      <c r="B4" s="2">
        <v>3670</v>
      </c>
      <c r="C4" s="1">
        <f t="shared" si="0"/>
        <v>-5.8567122186500455</v>
      </c>
      <c r="D4">
        <v>159</v>
      </c>
      <c r="E4" s="2">
        <v>3711.9605843566178</v>
      </c>
      <c r="F4" s="2">
        <f t="shared" si="2"/>
        <v>21.246774045362145</v>
      </c>
    </row>
    <row r="5" spans="1:6" x14ac:dyDescent="0.25">
      <c r="A5">
        <f t="shared" si="1"/>
        <v>1.4000000000000004</v>
      </c>
      <c r="B5" s="2">
        <v>3676.9211328289198</v>
      </c>
      <c r="C5" s="1">
        <f t="shared" si="0"/>
        <v>6.9211328289197809</v>
      </c>
      <c r="D5">
        <v>173</v>
      </c>
      <c r="E5" s="2">
        <v>3733.2073584019799</v>
      </c>
      <c r="F5" s="2">
        <f t="shared" si="2"/>
        <v>21.246774045362145</v>
      </c>
    </row>
    <row r="6" spans="1:6" x14ac:dyDescent="0.25">
      <c r="A6">
        <f t="shared" si="1"/>
        <v>1.5000000000000004</v>
      </c>
      <c r="B6" s="2">
        <v>3723.4229642647902</v>
      </c>
      <c r="C6" s="1">
        <f t="shared" si="0"/>
        <v>46.501831435870372</v>
      </c>
      <c r="D6">
        <v>136</v>
      </c>
      <c r="E6" s="2">
        <v>3754.4541324473421</v>
      </c>
      <c r="F6" s="2">
        <f t="shared" si="2"/>
        <v>21.246774045362145</v>
      </c>
    </row>
    <row r="7" spans="1:6" x14ac:dyDescent="0.25">
      <c r="A7">
        <f t="shared" si="1"/>
        <v>1.6000000000000005</v>
      </c>
      <c r="B7" s="2">
        <v>3853.7925413486</v>
      </c>
      <c r="C7" s="1">
        <f t="shared" si="0"/>
        <v>130.36957708380987</v>
      </c>
      <c r="D7">
        <v>126</v>
      </c>
      <c r="E7" s="2">
        <v>3775.7009064927042</v>
      </c>
      <c r="F7" s="2">
        <f t="shared" si="2"/>
        <v>21.246774045362145</v>
      </c>
    </row>
    <row r="8" spans="1:6" x14ac:dyDescent="0.25">
      <c r="A8">
        <f t="shared" si="1"/>
        <v>1.7000000000000006</v>
      </c>
      <c r="B8" s="2">
        <v>3859</v>
      </c>
      <c r="C8" s="1">
        <f t="shared" si="0"/>
        <v>5.2074586513999748</v>
      </c>
      <c r="D8">
        <v>140</v>
      </c>
      <c r="E8" s="2">
        <v>3796.9476805380659</v>
      </c>
      <c r="F8" s="2">
        <f t="shared" si="2"/>
        <v>21.24677404536169</v>
      </c>
    </row>
    <row r="9" spans="1:6" x14ac:dyDescent="0.25">
      <c r="A9">
        <f t="shared" si="1"/>
        <v>1.8000000000000007</v>
      </c>
      <c r="B9" s="2">
        <v>3861.4520033388999</v>
      </c>
      <c r="C9" s="1">
        <f t="shared" si="0"/>
        <v>2.4520033388998854</v>
      </c>
      <c r="D9">
        <v>125</v>
      </c>
      <c r="E9" s="2">
        <v>3818.1944545834281</v>
      </c>
      <c r="F9" s="2">
        <f t="shared" si="2"/>
        <v>21.246774045362145</v>
      </c>
    </row>
    <row r="10" spans="1:6" x14ac:dyDescent="0.25">
      <c r="A10">
        <f t="shared" si="1"/>
        <v>1.9000000000000008</v>
      </c>
      <c r="B10" s="2">
        <v>3870.9541873963499</v>
      </c>
      <c r="C10" s="1">
        <f t="shared" si="0"/>
        <v>9.5021840574499947</v>
      </c>
      <c r="D10">
        <v>103</v>
      </c>
      <c r="E10" s="2">
        <v>3839.4412286287902</v>
      </c>
      <c r="F10" s="2">
        <f t="shared" si="2"/>
        <v>21.246774045362145</v>
      </c>
    </row>
    <row r="11" spans="1:6" x14ac:dyDescent="0.25">
      <c r="A11">
        <f t="shared" si="1"/>
        <v>2.0000000000000009</v>
      </c>
      <c r="B11" s="2">
        <v>3861.5496291448499</v>
      </c>
      <c r="C11" s="1">
        <f t="shared" si="0"/>
        <v>-9.4045582515000206</v>
      </c>
      <c r="D11">
        <v>102</v>
      </c>
      <c r="E11" s="2">
        <v>3860.6880026741524</v>
      </c>
      <c r="F11" s="2">
        <f t="shared" si="2"/>
        <v>21.246774045362145</v>
      </c>
    </row>
    <row r="12" spans="1:6" x14ac:dyDescent="0.25">
      <c r="A12">
        <f t="shared" si="1"/>
        <v>2.100000000000001</v>
      </c>
      <c r="B12" s="2">
        <v>3867.7733228511502</v>
      </c>
      <c r="C12" s="1">
        <f t="shared" si="0"/>
        <v>6.2236937063003097</v>
      </c>
      <c r="D12">
        <v>78</v>
      </c>
      <c r="E12" s="2">
        <v>3881.934776719514</v>
      </c>
      <c r="F12" s="2">
        <f t="shared" si="2"/>
        <v>21.24677404536169</v>
      </c>
    </row>
    <row r="13" spans="1:6" x14ac:dyDescent="0.25">
      <c r="A13">
        <f t="shared" si="1"/>
        <v>2.2000000000000011</v>
      </c>
      <c r="B13" s="2">
        <v>3836.5725806451601</v>
      </c>
      <c r="C13" s="1">
        <f t="shared" si="0"/>
        <v>-31.200742205990082</v>
      </c>
      <c r="D13">
        <v>76</v>
      </c>
      <c r="E13" s="2">
        <v>3903.1815507648762</v>
      </c>
      <c r="F13" s="2">
        <f t="shared" si="2"/>
        <v>21.246774045362145</v>
      </c>
    </row>
    <row r="14" spans="1:6" x14ac:dyDescent="0.25">
      <c r="A14">
        <f t="shared" si="1"/>
        <v>2.3000000000000012</v>
      </c>
      <c r="B14" s="2">
        <v>3836.39204545455</v>
      </c>
      <c r="C14" s="1">
        <f t="shared" si="0"/>
        <v>-0.18053519061004408</v>
      </c>
      <c r="D14">
        <v>55</v>
      </c>
      <c r="E14" s="2">
        <v>3924.4283248102383</v>
      </c>
      <c r="F14" s="2">
        <f t="shared" si="2"/>
        <v>21.246774045362145</v>
      </c>
    </row>
    <row r="15" spans="1:6" x14ac:dyDescent="0.25">
      <c r="A15">
        <f t="shared" si="1"/>
        <v>2.4000000000000012</v>
      </c>
      <c r="B15" s="2">
        <v>4000.54749103943</v>
      </c>
      <c r="C15" s="1">
        <f t="shared" si="0"/>
        <v>164.15544558488</v>
      </c>
      <c r="D15">
        <v>51</v>
      </c>
      <c r="E15" s="2">
        <v>3945.6750988556005</v>
      </c>
      <c r="F15" s="2">
        <f t="shared" si="2"/>
        <v>21.246774045362145</v>
      </c>
    </row>
    <row r="16" spans="1:6" x14ac:dyDescent="0.25">
      <c r="A16">
        <f>A15+0.1</f>
        <v>2.5000000000000013</v>
      </c>
      <c r="B16" s="2">
        <v>4012.8243464052298</v>
      </c>
      <c r="C16" s="1">
        <f t="shared" si="0"/>
        <v>12.276855365799747</v>
      </c>
      <c r="D16">
        <v>39</v>
      </c>
      <c r="E16" s="2">
        <v>3966.9218729009626</v>
      </c>
      <c r="F16" s="2">
        <f t="shared" si="2"/>
        <v>21.246774045362145</v>
      </c>
    </row>
    <row r="17" spans="1:6" x14ac:dyDescent="0.25">
      <c r="A17">
        <f t="shared" si="1"/>
        <v>2.6000000000000014</v>
      </c>
      <c r="B17" s="2">
        <v>3952.0769015659998</v>
      </c>
      <c r="C17" s="1">
        <f t="shared" si="0"/>
        <v>-60.747444839229956</v>
      </c>
      <c r="D17">
        <v>43</v>
      </c>
      <c r="E17" s="2">
        <v>3988.1686469463243</v>
      </c>
      <c r="F17" s="2">
        <f t="shared" si="2"/>
        <v>21.24677404536169</v>
      </c>
    </row>
    <row r="18" spans="1:6" x14ac:dyDescent="0.25">
      <c r="A18">
        <f t="shared" si="1"/>
        <v>2.7000000000000015</v>
      </c>
      <c r="B18" s="2">
        <v>3993.6150932400901</v>
      </c>
      <c r="C18" s="1">
        <f t="shared" si="0"/>
        <v>41.538191674090285</v>
      </c>
      <c r="D18">
        <v>32</v>
      </c>
      <c r="E18" s="2">
        <v>4009.4154209916865</v>
      </c>
      <c r="F18" s="2">
        <f t="shared" si="2"/>
        <v>21.246774045362145</v>
      </c>
    </row>
    <row r="19" spans="1:6" x14ac:dyDescent="0.25">
      <c r="A19">
        <f t="shared" si="1"/>
        <v>2.8000000000000016</v>
      </c>
      <c r="B19" s="2">
        <v>3934.0541383220002</v>
      </c>
      <c r="C19" s="1">
        <f t="shared" si="0"/>
        <v>-59.560954918089919</v>
      </c>
      <c r="D19">
        <v>39</v>
      </c>
      <c r="E19" s="2">
        <v>4030.6621950370486</v>
      </c>
      <c r="F19" s="2">
        <f t="shared" si="2"/>
        <v>21.246774045362145</v>
      </c>
    </row>
    <row r="20" spans="1:6" x14ac:dyDescent="0.25">
      <c r="A20">
        <f t="shared" si="1"/>
        <v>2.9000000000000017</v>
      </c>
      <c r="B20" s="2">
        <v>4168.1294270833296</v>
      </c>
      <c r="C20" s="1">
        <f t="shared" si="0"/>
        <v>234.07528876132938</v>
      </c>
      <c r="D20">
        <v>38</v>
      </c>
      <c r="E20" s="2">
        <v>4051.9089690824107</v>
      </c>
      <c r="F20" s="2">
        <f t="shared" si="2"/>
        <v>21.246774045362145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F5BAB-A386-4556-A8F1-4B1F86CCF3FA}">
  <dimension ref="A1:B6"/>
  <sheetViews>
    <sheetView zoomScale="25" zoomScaleNormal="25" workbookViewId="0">
      <selection activeCell="AD227" sqref="AD227"/>
    </sheetView>
  </sheetViews>
  <sheetFormatPr defaultRowHeight="15" x14ac:dyDescent="0.25"/>
  <sheetData>
    <row r="1" spans="1:2" x14ac:dyDescent="0.25">
      <c r="A1">
        <v>1</v>
      </c>
      <c r="B1">
        <v>3373.59825102881</v>
      </c>
    </row>
    <row r="2" spans="1:2" x14ac:dyDescent="0.25">
      <c r="A2">
        <f>A1+0.2</f>
        <v>1.2</v>
      </c>
      <c r="B2">
        <v>3319.3647540983602</v>
      </c>
    </row>
    <row r="3" spans="1:2" x14ac:dyDescent="0.25">
      <c r="A3">
        <f t="shared" ref="A3:A8" si="0">A2+0.2</f>
        <v>1.4</v>
      </c>
      <c r="B3">
        <v>3307.83361486487</v>
      </c>
    </row>
    <row r="4" spans="1:2" x14ac:dyDescent="0.25">
      <c r="A4">
        <f t="shared" si="0"/>
        <v>1.5999999999999999</v>
      </c>
      <c r="B4">
        <v>3300</v>
      </c>
    </row>
    <row r="5" spans="1:2" x14ac:dyDescent="0.25">
      <c r="A5">
        <f t="shared" si="0"/>
        <v>1.7999999999999998</v>
      </c>
      <c r="B5">
        <v>3290</v>
      </c>
    </row>
    <row r="6" spans="1:2" x14ac:dyDescent="0.25">
      <c r="A6">
        <f t="shared" si="0"/>
        <v>1.9999999999999998</v>
      </c>
      <c r="B6">
        <v>3287.5846846846798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D6AFE-4987-4285-9D0F-82B6ADE253E0}">
  <dimension ref="A1:B8"/>
  <sheetViews>
    <sheetView zoomScale="25" zoomScaleNormal="25" workbookViewId="0">
      <selection activeCell="B8" sqref="B8"/>
    </sheetView>
  </sheetViews>
  <sheetFormatPr defaultRowHeight="15" x14ac:dyDescent="0.25"/>
  <sheetData>
    <row r="1" spans="1:2" x14ac:dyDescent="0.25">
      <c r="A1">
        <v>1</v>
      </c>
      <c r="B1">
        <v>3872.3456764866301</v>
      </c>
    </row>
    <row r="2" spans="1:2" x14ac:dyDescent="0.25">
      <c r="A2">
        <f>A1+0.2</f>
        <v>1.2</v>
      </c>
      <c r="B2">
        <v>3843.1843418259</v>
      </c>
    </row>
    <row r="3" spans="1:2" x14ac:dyDescent="0.25">
      <c r="A3">
        <f t="shared" ref="A3:A20" si="0">A2+0.2</f>
        <v>1.4</v>
      </c>
      <c r="B3">
        <v>3884.2570806100198</v>
      </c>
    </row>
    <row r="4" spans="1:2" x14ac:dyDescent="0.25">
      <c r="A4">
        <f t="shared" si="0"/>
        <v>1.5999999999999999</v>
      </c>
      <c r="B4">
        <v>4003.6919191919201</v>
      </c>
    </row>
    <row r="5" spans="1:2" x14ac:dyDescent="0.25">
      <c r="A5">
        <f t="shared" si="0"/>
        <v>1.7999999999999998</v>
      </c>
      <c r="B5">
        <v>4021.6781960531998</v>
      </c>
    </row>
    <row r="6" spans="1:2" x14ac:dyDescent="0.25">
      <c r="A6">
        <f t="shared" si="0"/>
        <v>1.9999999999999998</v>
      </c>
      <c r="B6">
        <v>4071.5741909385101</v>
      </c>
    </row>
    <row r="7" spans="1:2" x14ac:dyDescent="0.25">
      <c r="A7">
        <f t="shared" si="0"/>
        <v>2.1999999999999997</v>
      </c>
      <c r="B7">
        <v>4075</v>
      </c>
    </row>
    <row r="8" spans="1:2" x14ac:dyDescent="0.25">
      <c r="A8">
        <f t="shared" si="0"/>
        <v>2.4</v>
      </c>
      <c r="B8">
        <v>4136.0354166666702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E258B-8017-45AF-841A-1A21883E5346}">
  <dimension ref="A1:D5"/>
  <sheetViews>
    <sheetView zoomScale="25" zoomScaleNormal="25" workbookViewId="0">
      <selection activeCell="CX89" sqref="CX89"/>
    </sheetView>
  </sheetViews>
  <sheetFormatPr defaultRowHeight="15" x14ac:dyDescent="0.25"/>
  <cols>
    <col min="2" max="2" width="15.7109375" customWidth="1"/>
    <col min="3" max="3" width="34.85546875" customWidth="1"/>
  </cols>
  <sheetData>
    <row r="1" spans="1:4" x14ac:dyDescent="0.25">
      <c r="A1">
        <v>2016</v>
      </c>
      <c r="B1">
        <v>4017.7098378891501</v>
      </c>
      <c r="C1">
        <v>3971.7910950678779</v>
      </c>
    </row>
    <row r="2" spans="1:4" x14ac:dyDescent="0.25">
      <c r="A2">
        <v>2017</v>
      </c>
      <c r="B2">
        <v>3887.1310473067301</v>
      </c>
      <c r="C2">
        <v>3921.3969252408488</v>
      </c>
      <c r="D2">
        <f>C2-C1</f>
        <v>-50.394169827029145</v>
      </c>
    </row>
    <row r="3" spans="1:4" x14ac:dyDescent="0.25">
      <c r="A3">
        <v>2018</v>
      </c>
      <c r="B3">
        <v>3833.2293383699598</v>
      </c>
      <c r="C3">
        <v>3871.0027554138201</v>
      </c>
      <c r="D3">
        <f>C3-C2</f>
        <v>-50.394169827028691</v>
      </c>
    </row>
    <row r="4" spans="1:4" x14ac:dyDescent="0.25">
      <c r="A4">
        <v>2019</v>
      </c>
      <c r="B4">
        <v>3815.27808219178</v>
      </c>
      <c r="C4">
        <v>3820.6085855867909</v>
      </c>
      <c r="D4">
        <f t="shared" ref="D4:D5" si="0">C4-C3</f>
        <v>-50.394169827029145</v>
      </c>
    </row>
    <row r="5" spans="1:4" x14ac:dyDescent="0.25">
      <c r="A5">
        <v>2020</v>
      </c>
      <c r="B5">
        <v>3801.6654713114799</v>
      </c>
      <c r="C5">
        <v>3770.2144157597618</v>
      </c>
      <c r="D5">
        <f t="shared" si="0"/>
        <v>-50.394169827029145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4D3B9-C85F-4F16-ADEC-2B5656693E7B}">
  <dimension ref="A1:E11"/>
  <sheetViews>
    <sheetView zoomScale="25" zoomScaleNormal="25" workbookViewId="0">
      <selection activeCell="E7" sqref="E7"/>
    </sheetView>
  </sheetViews>
  <sheetFormatPr defaultRowHeight="15" x14ac:dyDescent="0.25"/>
  <cols>
    <col min="2" max="2" width="11.5703125" style="2" bestFit="1" customWidth="1"/>
    <col min="4" max="4" width="11.5703125" bestFit="1" customWidth="1"/>
    <col min="5" max="5" width="9.5703125" bestFit="1" customWidth="1"/>
  </cols>
  <sheetData>
    <row r="1" spans="1:5" x14ac:dyDescent="0.25">
      <c r="A1">
        <v>10</v>
      </c>
      <c r="B1" s="2">
        <v>3614.3184947356199</v>
      </c>
      <c r="D1" s="1">
        <v>3551.6123726147653</v>
      </c>
    </row>
    <row r="2" spans="1:5" x14ac:dyDescent="0.25">
      <c r="A2">
        <v>20</v>
      </c>
      <c r="B2" s="2">
        <v>3643.0832730633201</v>
      </c>
      <c r="C2">
        <f>ABS(B2-B1)</f>
        <v>28.764778327700242</v>
      </c>
      <c r="D2" s="1">
        <v>3623.8236655868918</v>
      </c>
      <c r="E2" s="1">
        <f>D2-D1</f>
        <v>72.211292972126557</v>
      </c>
    </row>
    <row r="3" spans="1:5" x14ac:dyDescent="0.25">
      <c r="A3">
        <v>30</v>
      </c>
      <c r="B3" s="2">
        <v>3652.05283291977</v>
      </c>
      <c r="C3">
        <f t="shared" ref="C3:C10" si="0">ABS(B3-B2)</f>
        <v>8.9695598564499051</v>
      </c>
      <c r="D3" s="1">
        <v>3696.0349585590188</v>
      </c>
      <c r="E3" s="1">
        <f t="shared" ref="E3:E10" si="1">D3-D2</f>
        <v>72.211292972127012</v>
      </c>
    </row>
    <row r="4" spans="1:5" x14ac:dyDescent="0.25">
      <c r="A4">
        <v>40</v>
      </c>
      <c r="B4" s="2">
        <v>3749.4936680235201</v>
      </c>
      <c r="C4">
        <f t="shared" si="0"/>
        <v>97.440835103750032</v>
      </c>
      <c r="D4" s="1">
        <v>3768.2462515311458</v>
      </c>
      <c r="E4" s="1">
        <f t="shared" si="1"/>
        <v>72.211292972127012</v>
      </c>
    </row>
    <row r="5" spans="1:5" x14ac:dyDescent="0.25">
      <c r="A5">
        <v>50</v>
      </c>
      <c r="B5" s="2">
        <v>3842.50556312443</v>
      </c>
      <c r="C5">
        <f t="shared" si="0"/>
        <v>93.011895100909896</v>
      </c>
      <c r="D5" s="1">
        <v>3840.4575445032724</v>
      </c>
      <c r="E5" s="1">
        <f t="shared" si="1"/>
        <v>72.211292972126557</v>
      </c>
    </row>
    <row r="6" spans="1:5" x14ac:dyDescent="0.25">
      <c r="A6">
        <v>60</v>
      </c>
      <c r="B6" s="2">
        <f>(B5+B7)/2.02</f>
        <v>3877.6446727781877</v>
      </c>
      <c r="C6">
        <f t="shared" si="0"/>
        <v>35.139109653757714</v>
      </c>
      <c r="D6" s="1">
        <v>3912.6688374753994</v>
      </c>
      <c r="E6" s="1">
        <f t="shared" si="1"/>
        <v>72.211292972127012</v>
      </c>
    </row>
    <row r="7" spans="1:5" x14ac:dyDescent="0.25">
      <c r="A7">
        <v>70</v>
      </c>
      <c r="B7" s="2">
        <v>3990.33667588751</v>
      </c>
      <c r="C7">
        <f t="shared" si="0"/>
        <v>112.69200310932229</v>
      </c>
      <c r="D7" s="1">
        <v>3984.8801304475264</v>
      </c>
      <c r="E7" s="1">
        <f t="shared" si="1"/>
        <v>72.211292972127012</v>
      </c>
    </row>
    <row r="8" spans="1:5" x14ac:dyDescent="0.25">
      <c r="A8">
        <v>80</v>
      </c>
      <c r="B8" s="2">
        <v>4013.7341437632099</v>
      </c>
      <c r="C8">
        <f t="shared" si="0"/>
        <v>23.397467875699931</v>
      </c>
      <c r="D8" s="1">
        <v>4057.091423419653</v>
      </c>
      <c r="E8" s="1">
        <f t="shared" si="1"/>
        <v>72.211292972126557</v>
      </c>
    </row>
    <row r="9" spans="1:5" x14ac:dyDescent="0.25">
      <c r="A9">
        <v>90</v>
      </c>
      <c r="B9" s="2">
        <v>4031.4626266891901</v>
      </c>
      <c r="C9">
        <f t="shared" si="0"/>
        <v>17.728482925980188</v>
      </c>
      <c r="D9" s="1">
        <v>4129.3027163917795</v>
      </c>
      <c r="E9" s="1">
        <f t="shared" si="1"/>
        <v>72.211292972126557</v>
      </c>
    </row>
    <row r="10" spans="1:5" x14ac:dyDescent="0.25">
      <c r="A10">
        <v>100</v>
      </c>
      <c r="B10" s="2">
        <v>4350.9999589086101</v>
      </c>
      <c r="C10">
        <f t="shared" si="0"/>
        <v>319.53733221942002</v>
      </c>
      <c r="D10" s="1">
        <v>4201.5140093639066</v>
      </c>
      <c r="E10" s="1">
        <f t="shared" si="1"/>
        <v>72.211292972127012</v>
      </c>
    </row>
    <row r="11" spans="1:5" x14ac:dyDescent="0.25">
      <c r="C11">
        <f>AVERAGE(C2:C10)</f>
        <v>81.85349601922114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BD727-0383-4A2D-8DD4-67A7361E340D}">
  <dimension ref="A1:B11"/>
  <sheetViews>
    <sheetView tabSelected="1" zoomScale="25" zoomScaleNormal="25" workbookViewId="0">
      <selection sqref="A1:A11"/>
    </sheetView>
  </sheetViews>
  <sheetFormatPr defaultRowHeight="15" x14ac:dyDescent="0.25"/>
  <sheetData>
    <row r="1" spans="1:2" x14ac:dyDescent="0.25">
      <c r="A1">
        <v>0</v>
      </c>
      <c r="B1">
        <v>3832.89891716901</v>
      </c>
    </row>
    <row r="2" spans="1:2" x14ac:dyDescent="0.25">
      <c r="A2">
        <f>A1+10</f>
        <v>10</v>
      </c>
      <c r="B2">
        <v>3850.81286485698</v>
      </c>
    </row>
    <row r="3" spans="1:2" x14ac:dyDescent="0.25">
      <c r="A3">
        <f t="shared" ref="A3:A11" si="0">A2+10</f>
        <v>20</v>
      </c>
      <c r="B3">
        <v>3849.5252659574498</v>
      </c>
    </row>
    <row r="4" spans="1:2" x14ac:dyDescent="0.25">
      <c r="A4">
        <f t="shared" si="0"/>
        <v>30</v>
      </c>
      <c r="B4">
        <v>3933.19787414966</v>
      </c>
    </row>
    <row r="5" spans="1:2" x14ac:dyDescent="0.25">
      <c r="A5">
        <f t="shared" si="0"/>
        <v>40</v>
      </c>
      <c r="B5">
        <v>4021.3233478576599</v>
      </c>
    </row>
    <row r="6" spans="1:2" x14ac:dyDescent="0.25">
      <c r="A6">
        <f t="shared" si="0"/>
        <v>50</v>
      </c>
      <c r="B6">
        <v>4025</v>
      </c>
    </row>
    <row r="7" spans="1:2" x14ac:dyDescent="0.25">
      <c r="A7">
        <f t="shared" si="0"/>
        <v>60</v>
      </c>
      <c r="B7">
        <v>4094.7170981661302</v>
      </c>
    </row>
    <row r="8" spans="1:2" x14ac:dyDescent="0.25">
      <c r="A8">
        <f t="shared" si="0"/>
        <v>70</v>
      </c>
      <c r="B8">
        <v>4063.6852609034299</v>
      </c>
    </row>
    <row r="9" spans="1:2" x14ac:dyDescent="0.25">
      <c r="A9">
        <f t="shared" si="0"/>
        <v>80</v>
      </c>
      <c r="B9">
        <v>4060.3875448028698</v>
      </c>
    </row>
    <row r="10" spans="1:2" x14ac:dyDescent="0.25">
      <c r="A10">
        <f t="shared" si="0"/>
        <v>90</v>
      </c>
      <c r="B10">
        <v>4191.1695953141598</v>
      </c>
    </row>
    <row r="11" spans="1:2" x14ac:dyDescent="0.25">
      <c r="A11">
        <f t="shared" si="0"/>
        <v>100</v>
      </c>
      <c r="B11">
        <v>4446.3256914119402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CA864-7E0B-4751-A7EB-08E2A3B40462}">
  <dimension ref="A1:B7"/>
  <sheetViews>
    <sheetView zoomScale="25" zoomScaleNormal="25" workbookViewId="0">
      <selection activeCell="B1" sqref="B1:B7"/>
    </sheetView>
  </sheetViews>
  <sheetFormatPr defaultRowHeight="15" x14ac:dyDescent="0.25"/>
  <sheetData>
    <row r="1" spans="1:2" x14ac:dyDescent="0.25">
      <c r="A1">
        <v>0</v>
      </c>
      <c r="B1">
        <v>3368.0673005908402</v>
      </c>
    </row>
    <row r="2" spans="1:2" x14ac:dyDescent="0.25">
      <c r="A2">
        <f>A1+10</f>
        <v>10</v>
      </c>
      <c r="B2">
        <v>3367.85624057315</v>
      </c>
    </row>
    <row r="3" spans="1:2" x14ac:dyDescent="0.25">
      <c r="A3">
        <f t="shared" ref="A3:A11" si="0">A2+10</f>
        <v>20</v>
      </c>
      <c r="B3">
        <v>3317.97231638418</v>
      </c>
    </row>
    <row r="4" spans="1:2" x14ac:dyDescent="0.25">
      <c r="A4">
        <f t="shared" si="0"/>
        <v>30</v>
      </c>
      <c r="B4">
        <v>3324.59613997114</v>
      </c>
    </row>
    <row r="5" spans="1:2" x14ac:dyDescent="0.25">
      <c r="A5">
        <f t="shared" si="0"/>
        <v>40</v>
      </c>
      <c r="B5">
        <v>3237.4827694235601</v>
      </c>
    </row>
    <row r="6" spans="1:2" x14ac:dyDescent="0.25">
      <c r="A6">
        <f t="shared" si="0"/>
        <v>50</v>
      </c>
      <c r="B6">
        <v>3245.6371058558602</v>
      </c>
    </row>
    <row r="7" spans="1:2" x14ac:dyDescent="0.25">
      <c r="A7">
        <f t="shared" si="0"/>
        <v>60</v>
      </c>
      <c r="B7">
        <v>3202.4537601625998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Temperatura</vt:lpstr>
      <vt:lpstr>trajanje_dana</vt:lpstr>
      <vt:lpstr>Vetar</vt:lpstr>
      <vt:lpstr>Vetar od 20</vt:lpstr>
      <vt:lpstr>Vetar do 20</vt:lpstr>
      <vt:lpstr>Udaljenost</vt:lpstr>
      <vt:lpstr>Oblacnost</vt:lpstr>
      <vt:lpstr>Oblacnost do 20</vt:lpstr>
      <vt:lpstr>Oblacnost od 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kiza</dc:creator>
  <cp:lastModifiedBy>Zoran Jankovic</cp:lastModifiedBy>
  <dcterms:created xsi:type="dcterms:W3CDTF">2021-06-23T10:57:05Z</dcterms:created>
  <dcterms:modified xsi:type="dcterms:W3CDTF">2021-08-09T20:02:17Z</dcterms:modified>
</cp:coreProperties>
</file>