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11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2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13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8482e99c805a414/Dokumenti/Doktorske/disertacija/podaci_za_repo/stlf/specijalni_dan/"/>
    </mc:Choice>
  </mc:AlternateContent>
  <xr:revisionPtr revIDLastSave="15" documentId="8_{3F8351FF-3B11-4BB7-96B0-52BEC2220A25}" xr6:coauthVersionLast="47" xr6:coauthVersionMax="47" xr10:uidLastSave="{77D572B9-9522-4290-9F13-6A784722B7F3}"/>
  <bookViews>
    <workbookView xWindow="-28920" yWindow="5160" windowWidth="29040" windowHeight="15840" xr2:uid="{00000000-000D-0000-FFFF-FFFF00000000}"/>
  </bookViews>
  <sheets>
    <sheet name="All data" sheetId="1" r:id="rId1"/>
    <sheet name="Load" sheetId="2" r:id="rId2"/>
    <sheet name="Sheet1" sheetId="55" r:id="rId3"/>
    <sheet name="Temperature" sheetId="3" r:id="rId4"/>
    <sheet name="Wind Speed" sheetId="4" r:id="rId5"/>
    <sheet name="Sky Cover" sheetId="5" r:id="rId6"/>
    <sheet name="TMin" sheetId="6" r:id="rId7"/>
    <sheet name="TMax" sheetId="7" r:id="rId8"/>
    <sheet name="TAvg" sheetId="8" r:id="rId9"/>
    <sheet name="Vremenski Satni" sheetId="9" r:id="rId10"/>
    <sheet name="load_dev" sheetId="10" r:id="rId11"/>
    <sheet name="za_stampu" sheetId="11" r:id="rId12"/>
    <sheet name="Regression" sheetId="12" r:id="rId13"/>
    <sheet name="2016" sheetId="17" r:id="rId14"/>
    <sheet name="2017" sheetId="18" r:id="rId15"/>
    <sheet name="2018" sheetId="19" r:id="rId16"/>
    <sheet name="2019" sheetId="20" r:id="rId17"/>
    <sheet name="2020" sheetId="21" r:id="rId18"/>
    <sheet name="__15" sheetId="22" r:id="rId19"/>
    <sheet name="_15" sheetId="23" r:id="rId20"/>
    <sheet name="_01" sheetId="24" r:id="rId21"/>
    <sheet name="_02" sheetId="25" r:id="rId22"/>
    <sheet name="_03" sheetId="26" r:id="rId23"/>
    <sheet name="03" sheetId="30" r:id="rId24"/>
    <sheet name="04" sheetId="31" r:id="rId25"/>
    <sheet name="05" sheetId="32" r:id="rId26"/>
    <sheet name="06" sheetId="33" r:id="rId27"/>
    <sheet name="07" sheetId="34" r:id="rId28"/>
    <sheet name="08" sheetId="35" r:id="rId29"/>
    <sheet name="09" sheetId="36" r:id="rId30"/>
    <sheet name="10" sheetId="37" r:id="rId31"/>
    <sheet name="11" sheetId="38" r:id="rId32"/>
    <sheet name="12" sheetId="39" r:id="rId33"/>
    <sheet name="13" sheetId="40" r:id="rId34"/>
    <sheet name="14" sheetId="41" r:id="rId35"/>
    <sheet name="15" sheetId="42" r:id="rId36"/>
    <sheet name="16" sheetId="43" r:id="rId37"/>
    <sheet name="17" sheetId="44" r:id="rId38"/>
    <sheet name="18" sheetId="45" r:id="rId39"/>
    <sheet name="19" sheetId="46" r:id="rId40"/>
    <sheet name="20" sheetId="47" r:id="rId41"/>
    <sheet name="21" sheetId="48" r:id="rId42"/>
    <sheet name="22" sheetId="49" r:id="rId43"/>
    <sheet name="23" sheetId="50" r:id="rId44"/>
    <sheet name="24" sheetId="51" r:id="rId45"/>
    <sheet name="Sheet11" sheetId="27" r:id="rId46"/>
    <sheet name="Sheet37" sheetId="54" r:id="rId47"/>
    <sheet name="Sheet36" sheetId="53" r:id="rId48"/>
    <sheet name="01" sheetId="28" r:id="rId49"/>
    <sheet name="02" sheetId="29" r:id="rId5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2" i="1"/>
  <c r="N24" i="27"/>
  <c r="A5" i="53"/>
  <c r="A4" i="53"/>
  <c r="A3" i="53"/>
  <c r="A2" i="53"/>
  <c r="A1" i="53"/>
  <c r="G2" i="27"/>
  <c r="H2" i="27"/>
  <c r="I2" i="27"/>
  <c r="J2" i="27"/>
  <c r="K2" i="27"/>
  <c r="G3" i="27"/>
  <c r="H3" i="27"/>
  <c r="I3" i="27"/>
  <c r="J3" i="27"/>
  <c r="K3" i="27"/>
  <c r="G4" i="27"/>
  <c r="H4" i="27"/>
  <c r="I4" i="27"/>
  <c r="J4" i="27"/>
  <c r="K4" i="27"/>
  <c r="G5" i="27"/>
  <c r="H5" i="27"/>
  <c r="I5" i="27"/>
  <c r="J5" i="27"/>
  <c r="K5" i="27"/>
  <c r="G6" i="27"/>
  <c r="H6" i="27"/>
  <c r="I6" i="27"/>
  <c r="J6" i="27"/>
  <c r="K6" i="27"/>
  <c r="G7" i="27"/>
  <c r="H7" i="27"/>
  <c r="I7" i="27"/>
  <c r="J7" i="27"/>
  <c r="K7" i="27"/>
  <c r="G8" i="27"/>
  <c r="H8" i="27"/>
  <c r="I8" i="27"/>
  <c r="J8" i="27"/>
  <c r="K8" i="27"/>
  <c r="G9" i="27"/>
  <c r="H9" i="27"/>
  <c r="I9" i="27"/>
  <c r="J9" i="27"/>
  <c r="K9" i="27"/>
  <c r="G10" i="27"/>
  <c r="H10" i="27"/>
  <c r="I10" i="27"/>
  <c r="J10" i="27"/>
  <c r="K10" i="27"/>
  <c r="G11" i="27"/>
  <c r="H11" i="27"/>
  <c r="I11" i="27"/>
  <c r="J11" i="27"/>
  <c r="K11" i="27"/>
  <c r="G12" i="27"/>
  <c r="H12" i="27"/>
  <c r="I12" i="27"/>
  <c r="J12" i="27"/>
  <c r="K12" i="27"/>
  <c r="G13" i="27"/>
  <c r="H13" i="27"/>
  <c r="I13" i="27"/>
  <c r="J13" i="27"/>
  <c r="K13" i="27"/>
  <c r="G14" i="27"/>
  <c r="H14" i="27"/>
  <c r="I14" i="27"/>
  <c r="J14" i="27"/>
  <c r="K14" i="27"/>
  <c r="G15" i="27"/>
  <c r="H15" i="27"/>
  <c r="I15" i="27"/>
  <c r="J15" i="27"/>
  <c r="K15" i="27"/>
  <c r="G16" i="27"/>
  <c r="H16" i="27"/>
  <c r="I16" i="27"/>
  <c r="J16" i="27"/>
  <c r="K16" i="27"/>
  <c r="G17" i="27"/>
  <c r="H17" i="27"/>
  <c r="I17" i="27"/>
  <c r="J17" i="27"/>
  <c r="K17" i="27"/>
  <c r="G18" i="27"/>
  <c r="H18" i="27"/>
  <c r="I18" i="27"/>
  <c r="J18" i="27"/>
  <c r="K18" i="27"/>
  <c r="G19" i="27"/>
  <c r="H19" i="27"/>
  <c r="I19" i="27"/>
  <c r="J19" i="27"/>
  <c r="K19" i="27"/>
  <c r="G20" i="27"/>
  <c r="H20" i="27"/>
  <c r="I20" i="27"/>
  <c r="J20" i="27"/>
  <c r="K20" i="27"/>
  <c r="G21" i="27"/>
  <c r="H21" i="27"/>
  <c r="I21" i="27"/>
  <c r="J21" i="27"/>
  <c r="K21" i="27"/>
  <c r="G22" i="27"/>
  <c r="H22" i="27"/>
  <c r="I22" i="27"/>
  <c r="J22" i="27"/>
  <c r="K22" i="27"/>
  <c r="G23" i="27"/>
  <c r="H23" i="27"/>
  <c r="I23" i="27"/>
  <c r="J23" i="27"/>
  <c r="K23" i="27"/>
  <c r="G24" i="27"/>
  <c r="M24" i="27" s="1"/>
  <c r="H24" i="27"/>
  <c r="I24" i="27"/>
  <c r="O24" i="27" s="1"/>
  <c r="J24" i="27"/>
  <c r="P24" i="27" s="1"/>
  <c r="K24" i="27"/>
  <c r="Q24" i="27" s="1"/>
  <c r="A2" i="27"/>
  <c r="B2" i="27"/>
  <c r="C2" i="27"/>
  <c r="D2" i="27"/>
  <c r="E2" i="27"/>
  <c r="A3" i="27"/>
  <c r="B3" i="27"/>
  <c r="C3" i="27"/>
  <c r="D3" i="27"/>
  <c r="E3" i="27"/>
  <c r="A4" i="27"/>
  <c r="B4" i="27"/>
  <c r="C4" i="27"/>
  <c r="D4" i="27"/>
  <c r="E4" i="27"/>
  <c r="A5" i="27"/>
  <c r="B5" i="27"/>
  <c r="C5" i="27"/>
  <c r="D5" i="27"/>
  <c r="E5" i="27"/>
  <c r="A6" i="27"/>
  <c r="B6" i="27"/>
  <c r="C6" i="27"/>
  <c r="D6" i="27"/>
  <c r="E6" i="27"/>
  <c r="A7" i="27"/>
  <c r="B7" i="27"/>
  <c r="C7" i="27"/>
  <c r="D7" i="27"/>
  <c r="E7" i="27"/>
  <c r="A8" i="27"/>
  <c r="B8" i="27"/>
  <c r="C8" i="27"/>
  <c r="D8" i="27"/>
  <c r="E8" i="27"/>
  <c r="A9" i="27"/>
  <c r="B9" i="27"/>
  <c r="C9" i="27"/>
  <c r="D9" i="27"/>
  <c r="E9" i="27"/>
  <c r="A10" i="27"/>
  <c r="B10" i="27"/>
  <c r="C10" i="27"/>
  <c r="D10" i="27"/>
  <c r="E10" i="27"/>
  <c r="A11" i="27"/>
  <c r="B11" i="27"/>
  <c r="C11" i="27"/>
  <c r="D11" i="27"/>
  <c r="E11" i="27"/>
  <c r="A12" i="27"/>
  <c r="B12" i="27"/>
  <c r="C12" i="27"/>
  <c r="D12" i="27"/>
  <c r="E12" i="27"/>
  <c r="A13" i="27"/>
  <c r="B13" i="27"/>
  <c r="C13" i="27"/>
  <c r="D13" i="27"/>
  <c r="E13" i="27"/>
  <c r="A14" i="27"/>
  <c r="B14" i="27"/>
  <c r="C14" i="27"/>
  <c r="D14" i="27"/>
  <c r="E14" i="27"/>
  <c r="A15" i="27"/>
  <c r="B15" i="27"/>
  <c r="C15" i="27"/>
  <c r="D15" i="27"/>
  <c r="E15" i="27"/>
  <c r="A16" i="27"/>
  <c r="B16" i="27"/>
  <c r="C16" i="27"/>
  <c r="D16" i="27"/>
  <c r="E16" i="27"/>
  <c r="A17" i="27"/>
  <c r="B17" i="27"/>
  <c r="C17" i="27"/>
  <c r="D17" i="27"/>
  <c r="E17" i="27"/>
  <c r="A18" i="27"/>
  <c r="B18" i="27"/>
  <c r="C18" i="27"/>
  <c r="D18" i="27"/>
  <c r="E18" i="27"/>
  <c r="A19" i="27"/>
  <c r="B19" i="27"/>
  <c r="C19" i="27"/>
  <c r="D19" i="27"/>
  <c r="E19" i="27"/>
  <c r="A20" i="27"/>
  <c r="B20" i="27"/>
  <c r="C20" i="27"/>
  <c r="D20" i="27"/>
  <c r="E20" i="27"/>
  <c r="A21" i="27"/>
  <c r="B21" i="27"/>
  <c r="C21" i="27"/>
  <c r="D21" i="27"/>
  <c r="E21" i="27"/>
  <c r="A22" i="27"/>
  <c r="B22" i="27"/>
  <c r="C22" i="27"/>
  <c r="D22" i="27"/>
  <c r="E22" i="27"/>
  <c r="A23" i="27"/>
  <c r="B23" i="27"/>
  <c r="C23" i="27"/>
  <c r="D23" i="27"/>
  <c r="E23" i="27"/>
  <c r="A24" i="27"/>
  <c r="B24" i="27"/>
  <c r="C24" i="27"/>
  <c r="D24" i="27"/>
  <c r="E24" i="27"/>
  <c r="K1" i="27"/>
  <c r="J1" i="27"/>
  <c r="I1" i="27"/>
  <c r="H1" i="27"/>
  <c r="G1" i="27"/>
  <c r="E1" i="27"/>
  <c r="D1" i="27"/>
  <c r="C1" i="27"/>
  <c r="B1" i="27"/>
  <c r="A1" i="27"/>
  <c r="A2" i="26"/>
  <c r="A1" i="26"/>
  <c r="B5" i="25"/>
  <c r="B4" i="25"/>
  <c r="B3" i="25"/>
  <c r="B2" i="25"/>
  <c r="B1" i="25"/>
  <c r="A5" i="25"/>
  <c r="A4" i="25"/>
  <c r="A3" i="25"/>
  <c r="A2" i="25"/>
  <c r="A1" i="25"/>
  <c r="B5" i="24"/>
  <c r="B4" i="24"/>
  <c r="B3" i="24"/>
  <c r="B2" i="24"/>
  <c r="B1" i="24"/>
  <c r="A5" i="24"/>
  <c r="A4" i="24"/>
  <c r="A3" i="24"/>
  <c r="A2" i="24"/>
  <c r="A1" i="24"/>
  <c r="C5" i="22"/>
  <c r="D5" i="22" s="1"/>
  <c r="E5" i="22" s="1"/>
  <c r="B5" i="22"/>
  <c r="B4" i="22"/>
  <c r="C4" i="22" s="1"/>
  <c r="D4" i="22" s="1"/>
  <c r="E4" i="22" s="1"/>
  <c r="B3" i="22"/>
  <c r="C3" i="22" s="1"/>
  <c r="D3" i="22" s="1"/>
  <c r="E3" i="22" s="1"/>
  <c r="B2" i="22"/>
  <c r="C2" i="22" s="1"/>
  <c r="D2" i="22" s="1"/>
  <c r="E2" i="22" s="1"/>
  <c r="B1" i="22"/>
  <c r="C1" i="22" s="1"/>
  <c r="D1" i="22" s="1"/>
  <c r="A5" i="22"/>
  <c r="A4" i="22"/>
  <c r="A3" i="22"/>
  <c r="A2" i="22"/>
  <c r="A1" i="22"/>
  <c r="D6" i="22" l="1"/>
  <c r="E1" i="22"/>
  <c r="E6" i="22" s="1"/>
  <c r="C24" i="18" l="1"/>
  <c r="D24" i="18" s="1"/>
  <c r="C20" i="18"/>
  <c r="D20" i="18" s="1"/>
  <c r="C16" i="18"/>
  <c r="D16" i="18" s="1"/>
  <c r="C12" i="18"/>
  <c r="D12" i="18" s="1"/>
  <c r="C8" i="18"/>
  <c r="D8" i="18" s="1"/>
  <c r="C4" i="18"/>
  <c r="D4" i="18" s="1"/>
  <c r="C25" i="21"/>
  <c r="D25" i="21" s="1"/>
  <c r="C24" i="21"/>
  <c r="D24" i="21" s="1"/>
  <c r="C23" i="21"/>
  <c r="D23" i="21" s="1"/>
  <c r="C22" i="21"/>
  <c r="D22" i="21" s="1"/>
  <c r="C21" i="21"/>
  <c r="D21" i="21" s="1"/>
  <c r="C20" i="21"/>
  <c r="D20" i="21" s="1"/>
  <c r="C19" i="21"/>
  <c r="D19" i="21" s="1"/>
  <c r="C18" i="21"/>
  <c r="D18" i="21" s="1"/>
  <c r="C17" i="21"/>
  <c r="D17" i="21" s="1"/>
  <c r="C16" i="21"/>
  <c r="D16" i="21" s="1"/>
  <c r="C15" i="21"/>
  <c r="D15" i="21" s="1"/>
  <c r="C14" i="21"/>
  <c r="D14" i="21" s="1"/>
  <c r="C13" i="21"/>
  <c r="D13" i="21" s="1"/>
  <c r="C12" i="21"/>
  <c r="D12" i="21" s="1"/>
  <c r="C11" i="21"/>
  <c r="D11" i="21" s="1"/>
  <c r="C10" i="21"/>
  <c r="D10" i="21" s="1"/>
  <c r="C9" i="21"/>
  <c r="D9" i="21" s="1"/>
  <c r="C8" i="21"/>
  <c r="D8" i="21" s="1"/>
  <c r="C7" i="21"/>
  <c r="D7" i="21" s="1"/>
  <c r="C6" i="21"/>
  <c r="D6" i="21" s="1"/>
  <c r="C5" i="21"/>
  <c r="D5" i="21" s="1"/>
  <c r="C4" i="21"/>
  <c r="D4" i="21" s="1"/>
  <c r="C3" i="21"/>
  <c r="D3" i="21" s="1"/>
  <c r="C2" i="21"/>
  <c r="D2" i="21" s="1"/>
  <c r="C25" i="20"/>
  <c r="D25" i="20" s="1"/>
  <c r="C24" i="20"/>
  <c r="D24" i="20" s="1"/>
  <c r="C23" i="20"/>
  <c r="D23" i="20" s="1"/>
  <c r="C22" i="20"/>
  <c r="D22" i="20" s="1"/>
  <c r="C21" i="20"/>
  <c r="D21" i="20" s="1"/>
  <c r="C20" i="20"/>
  <c r="D20" i="20" s="1"/>
  <c r="C19" i="20"/>
  <c r="D19" i="20" s="1"/>
  <c r="C18" i="20"/>
  <c r="D18" i="20" s="1"/>
  <c r="C17" i="20"/>
  <c r="D17" i="20" s="1"/>
  <c r="C16" i="20"/>
  <c r="D16" i="20" s="1"/>
  <c r="C15" i="20"/>
  <c r="D15" i="20" s="1"/>
  <c r="C14" i="20"/>
  <c r="D14" i="20" s="1"/>
  <c r="C13" i="20"/>
  <c r="D13" i="20" s="1"/>
  <c r="C12" i="20"/>
  <c r="D12" i="20" s="1"/>
  <c r="C11" i="20"/>
  <c r="D11" i="20" s="1"/>
  <c r="C10" i="20"/>
  <c r="D10" i="20" s="1"/>
  <c r="C9" i="20"/>
  <c r="D9" i="20" s="1"/>
  <c r="C8" i="20"/>
  <c r="D8" i="20" s="1"/>
  <c r="C7" i="20"/>
  <c r="D7" i="20" s="1"/>
  <c r="C6" i="20"/>
  <c r="D6" i="20" s="1"/>
  <c r="C5" i="20"/>
  <c r="D5" i="20" s="1"/>
  <c r="C4" i="20"/>
  <c r="D4" i="20" s="1"/>
  <c r="C3" i="20"/>
  <c r="D3" i="20" s="1"/>
  <c r="C2" i="20"/>
  <c r="D2" i="20" s="1"/>
  <c r="C25" i="19"/>
  <c r="D25" i="19" s="1"/>
  <c r="C24" i="19"/>
  <c r="D24" i="19" s="1"/>
  <c r="C23" i="19"/>
  <c r="D23" i="19" s="1"/>
  <c r="C22" i="19"/>
  <c r="D22" i="19" s="1"/>
  <c r="C21" i="19"/>
  <c r="D21" i="19" s="1"/>
  <c r="C20" i="19"/>
  <c r="D20" i="19" s="1"/>
  <c r="C19" i="19"/>
  <c r="D19" i="19" s="1"/>
  <c r="C18" i="19"/>
  <c r="D18" i="19" s="1"/>
  <c r="C17" i="19"/>
  <c r="D17" i="19" s="1"/>
  <c r="C16" i="19"/>
  <c r="D16" i="19" s="1"/>
  <c r="C15" i="19"/>
  <c r="D15" i="19" s="1"/>
  <c r="C14" i="19"/>
  <c r="D14" i="19" s="1"/>
  <c r="C13" i="19"/>
  <c r="D13" i="19" s="1"/>
  <c r="C12" i="19"/>
  <c r="D12" i="19" s="1"/>
  <c r="C11" i="19"/>
  <c r="D11" i="19" s="1"/>
  <c r="C10" i="19"/>
  <c r="D10" i="19" s="1"/>
  <c r="C9" i="19"/>
  <c r="D9" i="19" s="1"/>
  <c r="C8" i="19"/>
  <c r="D8" i="19" s="1"/>
  <c r="C7" i="19"/>
  <c r="D7" i="19" s="1"/>
  <c r="C6" i="19"/>
  <c r="D6" i="19" s="1"/>
  <c r="C5" i="19"/>
  <c r="D5" i="19" s="1"/>
  <c r="C4" i="19"/>
  <c r="D4" i="19" s="1"/>
  <c r="C3" i="19"/>
  <c r="D3" i="19" s="1"/>
  <c r="C2" i="19"/>
  <c r="D2" i="19" s="1"/>
  <c r="C25" i="18"/>
  <c r="D25" i="18" s="1"/>
  <c r="C23" i="18"/>
  <c r="D23" i="18" s="1"/>
  <c r="C22" i="18"/>
  <c r="D22" i="18" s="1"/>
  <c r="C21" i="18"/>
  <c r="D21" i="18" s="1"/>
  <c r="C19" i="18"/>
  <c r="D19" i="18" s="1"/>
  <c r="C18" i="18"/>
  <c r="D18" i="18" s="1"/>
  <c r="C17" i="18"/>
  <c r="D17" i="18" s="1"/>
  <c r="C15" i="18"/>
  <c r="D15" i="18" s="1"/>
  <c r="C14" i="18"/>
  <c r="D14" i="18" s="1"/>
  <c r="C13" i="18"/>
  <c r="D13" i="18" s="1"/>
  <c r="C11" i="18"/>
  <c r="D11" i="18" s="1"/>
  <c r="C10" i="18"/>
  <c r="D10" i="18" s="1"/>
  <c r="C9" i="18"/>
  <c r="D9" i="18" s="1"/>
  <c r="C7" i="18"/>
  <c r="D7" i="18" s="1"/>
  <c r="C6" i="18"/>
  <c r="D6" i="18" s="1"/>
  <c r="C5" i="18"/>
  <c r="D5" i="18" s="1"/>
  <c r="C3" i="18"/>
  <c r="D3" i="18" s="1"/>
  <c r="C2" i="18"/>
  <c r="D2" i="18" s="1"/>
  <c r="G1" i="18" s="1"/>
  <c r="C3" i="17"/>
  <c r="D3" i="17" s="1"/>
  <c r="C4" i="17"/>
  <c r="D4" i="17" s="1"/>
  <c r="C5" i="17"/>
  <c r="D5" i="17" s="1"/>
  <c r="C6" i="17"/>
  <c r="D6" i="17" s="1"/>
  <c r="C7" i="17"/>
  <c r="D7" i="17" s="1"/>
  <c r="C8" i="17"/>
  <c r="D8" i="17" s="1"/>
  <c r="C9" i="17"/>
  <c r="D9" i="17" s="1"/>
  <c r="C10" i="17"/>
  <c r="D10" i="17" s="1"/>
  <c r="C11" i="17"/>
  <c r="D11" i="17" s="1"/>
  <c r="C12" i="17"/>
  <c r="D12" i="17" s="1"/>
  <c r="C13" i="17"/>
  <c r="D13" i="17" s="1"/>
  <c r="C14" i="17"/>
  <c r="D14" i="17" s="1"/>
  <c r="C15" i="17"/>
  <c r="D15" i="17" s="1"/>
  <c r="C16" i="17"/>
  <c r="D16" i="17" s="1"/>
  <c r="C17" i="17"/>
  <c r="D17" i="17" s="1"/>
  <c r="C18" i="17"/>
  <c r="D18" i="17" s="1"/>
  <c r="C19" i="17"/>
  <c r="D19" i="17" s="1"/>
  <c r="C20" i="17"/>
  <c r="D20" i="17" s="1"/>
  <c r="C21" i="17"/>
  <c r="D21" i="17" s="1"/>
  <c r="C22" i="17"/>
  <c r="D22" i="17" s="1"/>
  <c r="C23" i="17"/>
  <c r="D23" i="17" s="1"/>
  <c r="C24" i="17"/>
  <c r="D24" i="17" s="1"/>
  <c r="C25" i="17"/>
  <c r="D25" i="17" s="1"/>
  <c r="C2" i="17"/>
  <c r="D2" i="17" s="1"/>
  <c r="G1" i="17" s="1"/>
  <c r="G1" i="21" l="1"/>
  <c r="G1" i="20"/>
  <c r="G1" i="19"/>
  <c r="F2" i="2"/>
  <c r="E1" i="2"/>
  <c r="D1" i="2"/>
  <c r="C1" i="2"/>
  <c r="B1" i="2"/>
  <c r="A1" i="2"/>
  <c r="A1" i="12" s="1"/>
  <c r="F1" i="12" s="1"/>
  <c r="D1" i="3" l="1"/>
  <c r="D1" i="12"/>
  <c r="I1" i="12" s="1"/>
  <c r="E1" i="3"/>
  <c r="E1" i="12"/>
  <c r="J1" i="12" s="1"/>
  <c r="B1" i="3"/>
  <c r="B1" i="12"/>
  <c r="G1" i="12" s="1"/>
  <c r="C1" i="3"/>
  <c r="C1" i="12"/>
  <c r="H1" i="12" s="1"/>
  <c r="B1" i="10"/>
  <c r="H1" i="10" s="1"/>
  <c r="E1" i="10"/>
  <c r="K1" i="10" s="1"/>
  <c r="A1" i="3"/>
  <c r="A1" i="10"/>
  <c r="G1" i="10" s="1"/>
  <c r="D1" i="10"/>
  <c r="J1" i="10" s="1"/>
  <c r="C1" i="10"/>
  <c r="I1" i="10" s="1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" i="8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" i="8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" i="8"/>
  <c r="A3" i="8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" i="8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" i="7"/>
  <c r="A3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" i="7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" i="6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" i="6"/>
  <c r="F3" i="5"/>
  <c r="C3" i="9" s="1"/>
  <c r="F4" i="5"/>
  <c r="C4" i="9" s="1"/>
  <c r="F5" i="5"/>
  <c r="C5" i="9" s="1"/>
  <c r="F6" i="5"/>
  <c r="C6" i="9" s="1"/>
  <c r="F7" i="5"/>
  <c r="C7" i="9" s="1"/>
  <c r="F8" i="5"/>
  <c r="C8" i="9" s="1"/>
  <c r="F9" i="5"/>
  <c r="C9" i="9" s="1"/>
  <c r="F10" i="5"/>
  <c r="C10" i="9" s="1"/>
  <c r="F11" i="5"/>
  <c r="C11" i="9" s="1"/>
  <c r="F12" i="5"/>
  <c r="C12" i="9" s="1"/>
  <c r="F13" i="5"/>
  <c r="C13" i="9" s="1"/>
  <c r="F14" i="5"/>
  <c r="C14" i="9" s="1"/>
  <c r="F15" i="5"/>
  <c r="C15" i="9" s="1"/>
  <c r="F16" i="5"/>
  <c r="C16" i="9" s="1"/>
  <c r="F17" i="5"/>
  <c r="C17" i="9" s="1"/>
  <c r="F18" i="5"/>
  <c r="C18" i="9" s="1"/>
  <c r="F19" i="5"/>
  <c r="C19" i="9" s="1"/>
  <c r="F20" i="5"/>
  <c r="C20" i="9" s="1"/>
  <c r="F21" i="5"/>
  <c r="C21" i="9" s="1"/>
  <c r="F22" i="5"/>
  <c r="C22" i="9" s="1"/>
  <c r="F23" i="5"/>
  <c r="C23" i="9" s="1"/>
  <c r="F24" i="5"/>
  <c r="C24" i="9" s="1"/>
  <c r="F25" i="5"/>
  <c r="C25" i="9" s="1"/>
  <c r="F2" i="5"/>
  <c r="C2" i="9" s="1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" i="5"/>
  <c r="G3" i="4"/>
  <c r="B3" i="9" s="1"/>
  <c r="G4" i="4"/>
  <c r="B4" i="9" s="1"/>
  <c r="G5" i="4"/>
  <c r="B5" i="9" s="1"/>
  <c r="G6" i="4"/>
  <c r="B6" i="9" s="1"/>
  <c r="G7" i="4"/>
  <c r="B7" i="9" s="1"/>
  <c r="G8" i="4"/>
  <c r="B8" i="9" s="1"/>
  <c r="G9" i="4"/>
  <c r="B9" i="9" s="1"/>
  <c r="G10" i="4"/>
  <c r="B10" i="9" s="1"/>
  <c r="G11" i="4"/>
  <c r="B11" i="9" s="1"/>
  <c r="G12" i="4"/>
  <c r="B12" i="9" s="1"/>
  <c r="G13" i="4"/>
  <c r="B13" i="9" s="1"/>
  <c r="G14" i="4"/>
  <c r="B14" i="9" s="1"/>
  <c r="G15" i="4"/>
  <c r="B15" i="9" s="1"/>
  <c r="G16" i="4"/>
  <c r="B16" i="9" s="1"/>
  <c r="G17" i="4"/>
  <c r="B17" i="9" s="1"/>
  <c r="G18" i="4"/>
  <c r="B18" i="9" s="1"/>
  <c r="G19" i="4"/>
  <c r="B19" i="9" s="1"/>
  <c r="G20" i="4"/>
  <c r="B20" i="9" s="1"/>
  <c r="G21" i="4"/>
  <c r="B21" i="9" s="1"/>
  <c r="G22" i="4"/>
  <c r="B22" i="9" s="1"/>
  <c r="G23" i="4"/>
  <c r="B23" i="9" s="1"/>
  <c r="G24" i="4"/>
  <c r="B24" i="9" s="1"/>
  <c r="G25" i="4"/>
  <c r="B25" i="9" s="1"/>
  <c r="G2" i="4"/>
  <c r="B2" i="9" s="1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" i="4"/>
  <c r="A3" i="4"/>
  <c r="F3" i="4" s="1"/>
  <c r="A4" i="4"/>
  <c r="F4" i="4" s="1"/>
  <c r="A5" i="4"/>
  <c r="F5" i="4" s="1"/>
  <c r="A6" i="4"/>
  <c r="F6" i="4" s="1"/>
  <c r="A7" i="4"/>
  <c r="F7" i="4" s="1"/>
  <c r="A8" i="4"/>
  <c r="F8" i="4" s="1"/>
  <c r="A9" i="4"/>
  <c r="F9" i="4" s="1"/>
  <c r="A10" i="4"/>
  <c r="F10" i="4" s="1"/>
  <c r="A11" i="4"/>
  <c r="F11" i="4" s="1"/>
  <c r="A12" i="4"/>
  <c r="F12" i="4" s="1"/>
  <c r="A13" i="4"/>
  <c r="F13" i="4" s="1"/>
  <c r="A14" i="4"/>
  <c r="F14" i="4" s="1"/>
  <c r="A15" i="4"/>
  <c r="F15" i="4" s="1"/>
  <c r="A16" i="4"/>
  <c r="F16" i="4" s="1"/>
  <c r="A17" i="4"/>
  <c r="F17" i="4" s="1"/>
  <c r="A18" i="4"/>
  <c r="F18" i="4" s="1"/>
  <c r="A19" i="4"/>
  <c r="F19" i="4" s="1"/>
  <c r="A20" i="4"/>
  <c r="F20" i="4" s="1"/>
  <c r="A21" i="4"/>
  <c r="F21" i="4" s="1"/>
  <c r="A22" i="4"/>
  <c r="F22" i="4" s="1"/>
  <c r="A23" i="4"/>
  <c r="F23" i="4" s="1"/>
  <c r="A24" i="4"/>
  <c r="F24" i="4" s="1"/>
  <c r="A25" i="4"/>
  <c r="F25" i="4" s="1"/>
  <c r="A2" i="4"/>
  <c r="F2" i="4" s="1"/>
  <c r="G3" i="3"/>
  <c r="A3" i="9" s="1"/>
  <c r="G4" i="3"/>
  <c r="A4" i="9" s="1"/>
  <c r="G5" i="3"/>
  <c r="A5" i="9" s="1"/>
  <c r="G6" i="3"/>
  <c r="A6" i="9" s="1"/>
  <c r="G7" i="3"/>
  <c r="A7" i="9" s="1"/>
  <c r="G8" i="3"/>
  <c r="A8" i="9" s="1"/>
  <c r="G9" i="3"/>
  <c r="A9" i="9" s="1"/>
  <c r="G10" i="3"/>
  <c r="A10" i="9" s="1"/>
  <c r="G11" i="3"/>
  <c r="A11" i="9" s="1"/>
  <c r="G12" i="3"/>
  <c r="A12" i="9" s="1"/>
  <c r="G13" i="3"/>
  <c r="A13" i="9" s="1"/>
  <c r="G14" i="3"/>
  <c r="A14" i="9" s="1"/>
  <c r="G15" i="3"/>
  <c r="A15" i="9" s="1"/>
  <c r="G16" i="3"/>
  <c r="A16" i="9" s="1"/>
  <c r="G17" i="3"/>
  <c r="A17" i="9" s="1"/>
  <c r="G18" i="3"/>
  <c r="A18" i="9" s="1"/>
  <c r="G19" i="3"/>
  <c r="A19" i="9" s="1"/>
  <c r="G20" i="3"/>
  <c r="A20" i="9" s="1"/>
  <c r="G21" i="3"/>
  <c r="A21" i="9" s="1"/>
  <c r="G22" i="3"/>
  <c r="A22" i="9" s="1"/>
  <c r="G23" i="3"/>
  <c r="A23" i="9" s="1"/>
  <c r="G24" i="3"/>
  <c r="A24" i="9" s="1"/>
  <c r="G25" i="3"/>
  <c r="A25" i="9" s="1"/>
  <c r="G2" i="3"/>
  <c r="A2" i="9" s="1"/>
  <c r="E3" i="3"/>
  <c r="J3" i="12" s="1"/>
  <c r="E4" i="3"/>
  <c r="J4" i="12" s="1"/>
  <c r="E5" i="3"/>
  <c r="J5" i="12" s="1"/>
  <c r="E6" i="3"/>
  <c r="J6" i="12" s="1"/>
  <c r="E7" i="3"/>
  <c r="J7" i="12" s="1"/>
  <c r="E8" i="3"/>
  <c r="J8" i="12" s="1"/>
  <c r="E9" i="3"/>
  <c r="J9" i="12" s="1"/>
  <c r="E10" i="3"/>
  <c r="J10" i="12" s="1"/>
  <c r="E11" i="3"/>
  <c r="J11" i="12" s="1"/>
  <c r="E12" i="3"/>
  <c r="J12" i="12" s="1"/>
  <c r="E13" i="3"/>
  <c r="J13" i="12" s="1"/>
  <c r="E14" i="3"/>
  <c r="J14" i="12" s="1"/>
  <c r="E15" i="3"/>
  <c r="J15" i="12" s="1"/>
  <c r="E16" i="3"/>
  <c r="J16" i="12" s="1"/>
  <c r="E17" i="3"/>
  <c r="J17" i="12" s="1"/>
  <c r="E18" i="3"/>
  <c r="J18" i="12" s="1"/>
  <c r="E19" i="3"/>
  <c r="J19" i="12" s="1"/>
  <c r="E20" i="3"/>
  <c r="J20" i="12" s="1"/>
  <c r="E21" i="3"/>
  <c r="J21" i="12" s="1"/>
  <c r="E22" i="3"/>
  <c r="J22" i="12" s="1"/>
  <c r="E23" i="3"/>
  <c r="J23" i="12" s="1"/>
  <c r="E24" i="3"/>
  <c r="J24" i="12" s="1"/>
  <c r="E25" i="3"/>
  <c r="J25" i="12" s="1"/>
  <c r="E2" i="3"/>
  <c r="J2" i="12" s="1"/>
  <c r="D3" i="3"/>
  <c r="I3" i="12" s="1"/>
  <c r="D4" i="3"/>
  <c r="I4" i="12" s="1"/>
  <c r="D5" i="3"/>
  <c r="I5" i="12" s="1"/>
  <c r="D6" i="3"/>
  <c r="I6" i="12" s="1"/>
  <c r="D7" i="3"/>
  <c r="I7" i="12" s="1"/>
  <c r="D8" i="3"/>
  <c r="I8" i="12" s="1"/>
  <c r="D9" i="3"/>
  <c r="I9" i="12" s="1"/>
  <c r="D10" i="3"/>
  <c r="I10" i="12" s="1"/>
  <c r="D11" i="3"/>
  <c r="I11" i="12" s="1"/>
  <c r="D12" i="3"/>
  <c r="I12" i="12" s="1"/>
  <c r="D13" i="3"/>
  <c r="I13" i="12" s="1"/>
  <c r="D14" i="3"/>
  <c r="I14" i="12" s="1"/>
  <c r="D15" i="3"/>
  <c r="I15" i="12" s="1"/>
  <c r="D16" i="3"/>
  <c r="I16" i="12" s="1"/>
  <c r="D17" i="3"/>
  <c r="I17" i="12" s="1"/>
  <c r="D18" i="3"/>
  <c r="I18" i="12" s="1"/>
  <c r="D19" i="3"/>
  <c r="I19" i="12" s="1"/>
  <c r="D20" i="3"/>
  <c r="I20" i="12" s="1"/>
  <c r="D21" i="3"/>
  <c r="I21" i="12" s="1"/>
  <c r="D22" i="3"/>
  <c r="I22" i="12" s="1"/>
  <c r="D23" i="3"/>
  <c r="I23" i="12" s="1"/>
  <c r="D24" i="3"/>
  <c r="I24" i="12" s="1"/>
  <c r="D25" i="3"/>
  <c r="I25" i="12" s="1"/>
  <c r="D2" i="3"/>
  <c r="I2" i="12" s="1"/>
  <c r="C3" i="3"/>
  <c r="H3" i="12" s="1"/>
  <c r="C4" i="3"/>
  <c r="H4" i="12" s="1"/>
  <c r="C5" i="3"/>
  <c r="H5" i="12" s="1"/>
  <c r="C6" i="3"/>
  <c r="H6" i="12" s="1"/>
  <c r="C7" i="3"/>
  <c r="H7" i="12" s="1"/>
  <c r="C8" i="3"/>
  <c r="H8" i="12" s="1"/>
  <c r="C9" i="3"/>
  <c r="H9" i="12" s="1"/>
  <c r="C10" i="3"/>
  <c r="H10" i="12" s="1"/>
  <c r="C11" i="3"/>
  <c r="H11" i="12" s="1"/>
  <c r="C12" i="3"/>
  <c r="H12" i="12" s="1"/>
  <c r="C13" i="3"/>
  <c r="H13" i="12" s="1"/>
  <c r="C14" i="3"/>
  <c r="H14" i="12" s="1"/>
  <c r="C15" i="3"/>
  <c r="H15" i="12" s="1"/>
  <c r="C16" i="3"/>
  <c r="H16" i="12" s="1"/>
  <c r="C17" i="3"/>
  <c r="H17" i="12" s="1"/>
  <c r="C18" i="3"/>
  <c r="H18" i="12" s="1"/>
  <c r="C19" i="3"/>
  <c r="H19" i="12" s="1"/>
  <c r="C20" i="3"/>
  <c r="H20" i="12" s="1"/>
  <c r="C21" i="3"/>
  <c r="H21" i="12" s="1"/>
  <c r="C22" i="3"/>
  <c r="H22" i="12" s="1"/>
  <c r="C23" i="3"/>
  <c r="H23" i="12" s="1"/>
  <c r="C24" i="3"/>
  <c r="H24" i="12" s="1"/>
  <c r="C25" i="3"/>
  <c r="H25" i="12" s="1"/>
  <c r="C2" i="3"/>
  <c r="H2" i="12" s="1"/>
  <c r="B3" i="3"/>
  <c r="G3" i="12" s="1"/>
  <c r="B4" i="3"/>
  <c r="G4" i="12" s="1"/>
  <c r="B5" i="3"/>
  <c r="G5" i="12" s="1"/>
  <c r="B6" i="3"/>
  <c r="G6" i="12" s="1"/>
  <c r="B7" i="3"/>
  <c r="G7" i="12" s="1"/>
  <c r="B8" i="3"/>
  <c r="G8" i="12" s="1"/>
  <c r="B9" i="3"/>
  <c r="G9" i="12" s="1"/>
  <c r="B10" i="3"/>
  <c r="G10" i="12" s="1"/>
  <c r="B11" i="3"/>
  <c r="G11" i="12" s="1"/>
  <c r="B12" i="3"/>
  <c r="G12" i="12" s="1"/>
  <c r="B13" i="3"/>
  <c r="G13" i="12" s="1"/>
  <c r="B14" i="3"/>
  <c r="G14" i="12" s="1"/>
  <c r="B15" i="3"/>
  <c r="G15" i="12" s="1"/>
  <c r="B16" i="3"/>
  <c r="G16" i="12" s="1"/>
  <c r="B17" i="3"/>
  <c r="G17" i="12" s="1"/>
  <c r="B18" i="3"/>
  <c r="G18" i="12" s="1"/>
  <c r="B19" i="3"/>
  <c r="G19" i="12" s="1"/>
  <c r="B20" i="3"/>
  <c r="G20" i="12" s="1"/>
  <c r="B21" i="3"/>
  <c r="G21" i="12" s="1"/>
  <c r="B22" i="3"/>
  <c r="G22" i="12" s="1"/>
  <c r="B23" i="3"/>
  <c r="G23" i="12" s="1"/>
  <c r="B24" i="3"/>
  <c r="G24" i="12" s="1"/>
  <c r="B25" i="3"/>
  <c r="G25" i="12" s="1"/>
  <c r="B2" i="3"/>
  <c r="G2" i="12" s="1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F16" i="12" s="1"/>
  <c r="A17" i="3"/>
  <c r="A18" i="3"/>
  <c r="A19" i="3"/>
  <c r="A20" i="3"/>
  <c r="A21" i="3"/>
  <c r="A22" i="3"/>
  <c r="A23" i="3"/>
  <c r="A24" i="3"/>
  <c r="A25" i="3"/>
  <c r="A2" i="3"/>
  <c r="G3" i="2"/>
  <c r="M3" i="2" s="1"/>
  <c r="G4" i="2"/>
  <c r="M4" i="2" s="1"/>
  <c r="G5" i="2"/>
  <c r="M5" i="2" s="1"/>
  <c r="G6" i="2"/>
  <c r="M6" i="2" s="1"/>
  <c r="G7" i="2"/>
  <c r="M7" i="2" s="1"/>
  <c r="G8" i="2"/>
  <c r="M8" i="2" s="1"/>
  <c r="G9" i="2"/>
  <c r="M9" i="2" s="1"/>
  <c r="G10" i="2"/>
  <c r="M10" i="2" s="1"/>
  <c r="G11" i="2"/>
  <c r="M11" i="2" s="1"/>
  <c r="G12" i="2"/>
  <c r="M12" i="2" s="1"/>
  <c r="G13" i="2"/>
  <c r="M13" i="2" s="1"/>
  <c r="G14" i="2"/>
  <c r="M14" i="2" s="1"/>
  <c r="G15" i="2"/>
  <c r="M15" i="2" s="1"/>
  <c r="G16" i="2"/>
  <c r="M16" i="2" s="1"/>
  <c r="G17" i="2"/>
  <c r="M17" i="2" s="1"/>
  <c r="G18" i="2"/>
  <c r="M18" i="2" s="1"/>
  <c r="G19" i="2"/>
  <c r="M19" i="2" s="1"/>
  <c r="G20" i="2"/>
  <c r="M20" i="2" s="1"/>
  <c r="G21" i="2"/>
  <c r="M21" i="2" s="1"/>
  <c r="G22" i="2"/>
  <c r="M22" i="2" s="1"/>
  <c r="G23" i="2"/>
  <c r="M23" i="2" s="1"/>
  <c r="G24" i="2"/>
  <c r="M24" i="2" s="1"/>
  <c r="G25" i="2"/>
  <c r="M25" i="2" s="1"/>
  <c r="G2" i="2"/>
  <c r="M2" i="2" s="1"/>
  <c r="N2" i="2" s="1"/>
  <c r="O2" i="2" s="1"/>
  <c r="F3" i="2"/>
  <c r="I3" i="2" s="1"/>
  <c r="J3" i="2" s="1"/>
  <c r="F4" i="2"/>
  <c r="I4" i="2" s="1"/>
  <c r="J4" i="2" s="1"/>
  <c r="F5" i="2"/>
  <c r="I5" i="2" s="1"/>
  <c r="J5" i="2" s="1"/>
  <c r="F6" i="2"/>
  <c r="I6" i="2" s="1"/>
  <c r="J6" i="2" s="1"/>
  <c r="F7" i="2"/>
  <c r="I7" i="2" s="1"/>
  <c r="J7" i="2" s="1"/>
  <c r="F8" i="2"/>
  <c r="I8" i="2" s="1"/>
  <c r="J8" i="2" s="1"/>
  <c r="F9" i="2"/>
  <c r="I9" i="2" s="1"/>
  <c r="J9" i="2" s="1"/>
  <c r="F10" i="2"/>
  <c r="I10" i="2" s="1"/>
  <c r="J10" i="2" s="1"/>
  <c r="F11" i="2"/>
  <c r="I11" i="2" s="1"/>
  <c r="J11" i="2" s="1"/>
  <c r="F12" i="2"/>
  <c r="I12" i="2" s="1"/>
  <c r="J12" i="2" s="1"/>
  <c r="F13" i="2"/>
  <c r="I13" i="2" s="1"/>
  <c r="J13" i="2" s="1"/>
  <c r="F14" i="2"/>
  <c r="I14" i="2" s="1"/>
  <c r="J14" i="2" s="1"/>
  <c r="F15" i="2"/>
  <c r="I15" i="2" s="1"/>
  <c r="J15" i="2" s="1"/>
  <c r="F16" i="2"/>
  <c r="I16" i="2" s="1"/>
  <c r="J16" i="2" s="1"/>
  <c r="F17" i="2"/>
  <c r="I17" i="2" s="1"/>
  <c r="J17" i="2" s="1"/>
  <c r="F18" i="2"/>
  <c r="I18" i="2" s="1"/>
  <c r="J18" i="2" s="1"/>
  <c r="F19" i="2"/>
  <c r="I19" i="2" s="1"/>
  <c r="J19" i="2" s="1"/>
  <c r="F20" i="2"/>
  <c r="I20" i="2" s="1"/>
  <c r="J20" i="2" s="1"/>
  <c r="F21" i="2"/>
  <c r="I21" i="2" s="1"/>
  <c r="J21" i="2" s="1"/>
  <c r="F22" i="2"/>
  <c r="I22" i="2" s="1"/>
  <c r="J22" i="2" s="1"/>
  <c r="F23" i="2"/>
  <c r="I23" i="2" s="1"/>
  <c r="J23" i="2" s="1"/>
  <c r="F24" i="2"/>
  <c r="I24" i="2" s="1"/>
  <c r="J24" i="2" s="1"/>
  <c r="F25" i="2"/>
  <c r="I25" i="2" s="1"/>
  <c r="J25" i="2" s="1"/>
  <c r="I2" i="2"/>
  <c r="J2" i="2" s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3" i="2"/>
  <c r="A2" i="2"/>
  <c r="A18" i="10" l="1"/>
  <c r="A18" i="12"/>
  <c r="A6" i="10"/>
  <c r="A6" i="12"/>
  <c r="B21" i="10"/>
  <c r="B21" i="12"/>
  <c r="A21" i="10"/>
  <c r="A21" i="12"/>
  <c r="A13" i="10"/>
  <c r="A13" i="12"/>
  <c r="A5" i="10"/>
  <c r="A5" i="12"/>
  <c r="B20" i="10"/>
  <c r="B20" i="12"/>
  <c r="B12" i="10"/>
  <c r="B12" i="12"/>
  <c r="B8" i="10"/>
  <c r="B8" i="12"/>
  <c r="B4" i="10"/>
  <c r="B4" i="12"/>
  <c r="C24" i="10"/>
  <c r="C24" i="12"/>
  <c r="C20" i="10"/>
  <c r="C20" i="12"/>
  <c r="C16" i="10"/>
  <c r="C16" i="12"/>
  <c r="C12" i="10"/>
  <c r="C12" i="12"/>
  <c r="C8" i="10"/>
  <c r="C8" i="12"/>
  <c r="C4" i="10"/>
  <c r="C4" i="12"/>
  <c r="D24" i="10"/>
  <c r="D24" i="12"/>
  <c r="D20" i="10"/>
  <c r="D20" i="12"/>
  <c r="D16" i="10"/>
  <c r="D16" i="12"/>
  <c r="D12" i="10"/>
  <c r="D12" i="12"/>
  <c r="D8" i="10"/>
  <c r="D8" i="12"/>
  <c r="D4" i="10"/>
  <c r="D4" i="12"/>
  <c r="E24" i="10"/>
  <c r="E24" i="12"/>
  <c r="E20" i="10"/>
  <c r="E20" i="12"/>
  <c r="E16" i="10"/>
  <c r="E16" i="12"/>
  <c r="E12" i="10"/>
  <c r="E12" i="12"/>
  <c r="E8" i="10"/>
  <c r="E8" i="12"/>
  <c r="E4" i="10"/>
  <c r="E4" i="12"/>
  <c r="N24" i="2"/>
  <c r="O24" i="2" s="1"/>
  <c r="N20" i="2"/>
  <c r="O20" i="2" s="1"/>
  <c r="N16" i="2"/>
  <c r="O16" i="2" s="1"/>
  <c r="N12" i="2"/>
  <c r="O12" i="2" s="1"/>
  <c r="N8" i="2"/>
  <c r="O8" i="2" s="1"/>
  <c r="N4" i="2"/>
  <c r="O4" i="2" s="1"/>
  <c r="F24" i="3"/>
  <c r="F24" i="12"/>
  <c r="F20" i="3"/>
  <c r="F20" i="12"/>
  <c r="F12" i="3"/>
  <c r="F12" i="12"/>
  <c r="F8" i="3"/>
  <c r="F8" i="12"/>
  <c r="F4" i="3"/>
  <c r="F4" i="12"/>
  <c r="A22" i="10"/>
  <c r="A22" i="12"/>
  <c r="A10" i="10"/>
  <c r="A10" i="12"/>
  <c r="B17" i="10"/>
  <c r="B17" i="12"/>
  <c r="A25" i="10"/>
  <c r="A25" i="12"/>
  <c r="A17" i="10"/>
  <c r="A17" i="12"/>
  <c r="A9" i="10"/>
  <c r="A9" i="12"/>
  <c r="B24" i="10"/>
  <c r="B24" i="12"/>
  <c r="B16" i="10"/>
  <c r="B16" i="12"/>
  <c r="A24" i="10"/>
  <c r="A24" i="12"/>
  <c r="A20" i="10"/>
  <c r="A20" i="12"/>
  <c r="A16" i="10"/>
  <c r="A16" i="12"/>
  <c r="A12" i="10"/>
  <c r="A12" i="12"/>
  <c r="A8" i="10"/>
  <c r="A8" i="12"/>
  <c r="A4" i="10"/>
  <c r="A4" i="12"/>
  <c r="B23" i="10"/>
  <c r="B23" i="12"/>
  <c r="B19" i="10"/>
  <c r="B19" i="12"/>
  <c r="B15" i="10"/>
  <c r="B15" i="12"/>
  <c r="B11" i="10"/>
  <c r="B11" i="12"/>
  <c r="B7" i="10"/>
  <c r="B7" i="12"/>
  <c r="B3" i="10"/>
  <c r="H3" i="10" s="1"/>
  <c r="B3" i="12"/>
  <c r="C23" i="10"/>
  <c r="C23" i="12"/>
  <c r="C19" i="10"/>
  <c r="C19" i="12"/>
  <c r="C15" i="10"/>
  <c r="C15" i="12"/>
  <c r="C11" i="10"/>
  <c r="C11" i="12"/>
  <c r="C7" i="10"/>
  <c r="C7" i="12"/>
  <c r="C3" i="10"/>
  <c r="C3" i="12"/>
  <c r="D23" i="10"/>
  <c r="D23" i="12"/>
  <c r="D19" i="10"/>
  <c r="D19" i="12"/>
  <c r="D15" i="10"/>
  <c r="D15" i="12"/>
  <c r="D11" i="10"/>
  <c r="D11" i="12"/>
  <c r="D7" i="10"/>
  <c r="D7" i="12"/>
  <c r="D3" i="10"/>
  <c r="D3" i="12"/>
  <c r="E23" i="10"/>
  <c r="E23" i="12"/>
  <c r="E19" i="10"/>
  <c r="E19" i="12"/>
  <c r="E15" i="10"/>
  <c r="E15" i="12"/>
  <c r="E11" i="10"/>
  <c r="K11" i="10" s="1"/>
  <c r="E11" i="12"/>
  <c r="E7" i="10"/>
  <c r="E7" i="12"/>
  <c r="E3" i="10"/>
  <c r="E3" i="12"/>
  <c r="N23" i="2"/>
  <c r="O23" i="2" s="1"/>
  <c r="N19" i="2"/>
  <c r="O19" i="2" s="1"/>
  <c r="N15" i="2"/>
  <c r="O15" i="2" s="1"/>
  <c r="N11" i="2"/>
  <c r="O11" i="2" s="1"/>
  <c r="N7" i="2"/>
  <c r="O7" i="2" s="1"/>
  <c r="N3" i="2"/>
  <c r="O3" i="2" s="1"/>
  <c r="F23" i="3"/>
  <c r="F23" i="12"/>
  <c r="F19" i="3"/>
  <c r="F19" i="12"/>
  <c r="F15" i="3"/>
  <c r="F15" i="12"/>
  <c r="F11" i="3"/>
  <c r="F11" i="12"/>
  <c r="F7" i="3"/>
  <c r="F7" i="12"/>
  <c r="F3" i="3"/>
  <c r="F3" i="12"/>
  <c r="A3" i="10"/>
  <c r="G3" i="10" s="1"/>
  <c r="A3" i="12"/>
  <c r="A2" i="10"/>
  <c r="A2" i="12"/>
  <c r="A23" i="10"/>
  <c r="A23" i="12"/>
  <c r="A19" i="10"/>
  <c r="A19" i="12"/>
  <c r="A15" i="10"/>
  <c r="A15" i="12"/>
  <c r="A11" i="10"/>
  <c r="A11" i="12"/>
  <c r="A7" i="10"/>
  <c r="A7" i="12"/>
  <c r="B2" i="10"/>
  <c r="B2" i="12"/>
  <c r="B22" i="10"/>
  <c r="F22" i="10" s="1"/>
  <c r="B22" i="12"/>
  <c r="B18" i="10"/>
  <c r="B18" i="12"/>
  <c r="B14" i="10"/>
  <c r="B14" i="12"/>
  <c r="B10" i="10"/>
  <c r="B10" i="12"/>
  <c r="B6" i="10"/>
  <c r="F6" i="10" s="1"/>
  <c r="G6" i="10" s="1"/>
  <c r="B6" i="12"/>
  <c r="C2" i="10"/>
  <c r="C2" i="12"/>
  <c r="C22" i="10"/>
  <c r="C22" i="12"/>
  <c r="C18" i="10"/>
  <c r="C18" i="12"/>
  <c r="C14" i="10"/>
  <c r="C14" i="12"/>
  <c r="C10" i="10"/>
  <c r="C10" i="12"/>
  <c r="C6" i="10"/>
  <c r="C6" i="12"/>
  <c r="D2" i="10"/>
  <c r="D2" i="12"/>
  <c r="D22" i="10"/>
  <c r="D22" i="12"/>
  <c r="D18" i="10"/>
  <c r="D18" i="12"/>
  <c r="D14" i="10"/>
  <c r="D14" i="12"/>
  <c r="D10" i="10"/>
  <c r="D10" i="12"/>
  <c r="D6" i="10"/>
  <c r="J6" i="10" s="1"/>
  <c r="D6" i="12"/>
  <c r="E2" i="10"/>
  <c r="E2" i="12"/>
  <c r="E22" i="10"/>
  <c r="E22" i="12"/>
  <c r="E18" i="10"/>
  <c r="E18" i="12"/>
  <c r="E14" i="10"/>
  <c r="E14" i="12"/>
  <c r="E10" i="10"/>
  <c r="E10" i="12"/>
  <c r="E6" i="10"/>
  <c r="E6" i="12"/>
  <c r="R1" i="2"/>
  <c r="N22" i="2"/>
  <c r="O22" i="2" s="1"/>
  <c r="N18" i="2"/>
  <c r="O18" i="2" s="1"/>
  <c r="N14" i="2"/>
  <c r="O14" i="2" s="1"/>
  <c r="N10" i="2"/>
  <c r="O10" i="2" s="1"/>
  <c r="N6" i="2"/>
  <c r="O6" i="2" s="1"/>
  <c r="F2" i="3"/>
  <c r="F2" i="12"/>
  <c r="F22" i="3"/>
  <c r="F22" i="12"/>
  <c r="F18" i="3"/>
  <c r="F18" i="12"/>
  <c r="F14" i="3"/>
  <c r="F14" i="12"/>
  <c r="F10" i="3"/>
  <c r="F10" i="12"/>
  <c r="F6" i="3"/>
  <c r="F6" i="12"/>
  <c r="A14" i="10"/>
  <c r="A14" i="12"/>
  <c r="B25" i="10"/>
  <c r="B25" i="12"/>
  <c r="B13" i="10"/>
  <c r="B13" i="12"/>
  <c r="B9" i="10"/>
  <c r="B9" i="12"/>
  <c r="B5" i="10"/>
  <c r="B5" i="12"/>
  <c r="C25" i="10"/>
  <c r="C25" i="12"/>
  <c r="C21" i="10"/>
  <c r="C21" i="12"/>
  <c r="C17" i="10"/>
  <c r="C17" i="12"/>
  <c r="C13" i="10"/>
  <c r="C13" i="12"/>
  <c r="C9" i="10"/>
  <c r="C9" i="12"/>
  <c r="C5" i="10"/>
  <c r="C5" i="12"/>
  <c r="D25" i="10"/>
  <c r="D25" i="12"/>
  <c r="D21" i="10"/>
  <c r="D21" i="12"/>
  <c r="D17" i="10"/>
  <c r="D17" i="12"/>
  <c r="D13" i="10"/>
  <c r="D13" i="12"/>
  <c r="D9" i="10"/>
  <c r="D9" i="12"/>
  <c r="D5" i="10"/>
  <c r="F5" i="10" s="1"/>
  <c r="D5" i="12"/>
  <c r="E25" i="10"/>
  <c r="E25" i="12"/>
  <c r="E21" i="10"/>
  <c r="E21" i="12"/>
  <c r="E17" i="10"/>
  <c r="E17" i="12"/>
  <c r="E13" i="10"/>
  <c r="E13" i="12"/>
  <c r="E9" i="10"/>
  <c r="E9" i="12"/>
  <c r="E5" i="10"/>
  <c r="E5" i="12"/>
  <c r="N25" i="2"/>
  <c r="O25" i="2" s="1"/>
  <c r="N21" i="2"/>
  <c r="O21" i="2" s="1"/>
  <c r="N17" i="2"/>
  <c r="O17" i="2" s="1"/>
  <c r="N13" i="2"/>
  <c r="O13" i="2" s="1"/>
  <c r="N9" i="2"/>
  <c r="O9" i="2" s="1"/>
  <c r="N5" i="2"/>
  <c r="O5" i="2" s="1"/>
  <c r="U1" i="2" s="1"/>
  <c r="F25" i="3"/>
  <c r="F25" i="12"/>
  <c r="F21" i="3"/>
  <c r="F21" i="12"/>
  <c r="F17" i="3"/>
  <c r="F17" i="12"/>
  <c r="F13" i="3"/>
  <c r="F13" i="12"/>
  <c r="F9" i="3"/>
  <c r="F9" i="12"/>
  <c r="F5" i="3"/>
  <c r="F5" i="12"/>
  <c r="F10" i="10"/>
  <c r="G10" i="10" s="1"/>
  <c r="F21" i="10"/>
  <c r="H21" i="10" s="1"/>
  <c r="F9" i="10"/>
  <c r="G9" i="10" s="1"/>
  <c r="F17" i="10"/>
  <c r="J17" i="10" s="1"/>
  <c r="F24" i="10"/>
  <c r="H24" i="10" s="1"/>
  <c r="F20" i="10"/>
  <c r="I20" i="10" s="1"/>
  <c r="F16" i="10"/>
  <c r="I16" i="10" s="1"/>
  <c r="F12" i="10"/>
  <c r="H12" i="10" s="1"/>
  <c r="F8" i="10"/>
  <c r="H8" i="10" s="1"/>
  <c r="F4" i="10"/>
  <c r="I4" i="10" s="1"/>
  <c r="J19" i="10"/>
  <c r="F3" i="10"/>
  <c r="J3" i="10" s="1"/>
  <c r="F18" i="10"/>
  <c r="G18" i="10" s="1"/>
  <c r="I21" i="10"/>
  <c r="J21" i="10"/>
  <c r="K21" i="10"/>
  <c r="K9" i="10"/>
  <c r="F25" i="10"/>
  <c r="G25" i="10" s="1"/>
  <c r="F13" i="10"/>
  <c r="J13" i="10" s="1"/>
  <c r="F2" i="10"/>
  <c r="K2" i="10" s="1"/>
  <c r="G2" i="10"/>
  <c r="F23" i="10"/>
  <c r="I23" i="10" s="1"/>
  <c r="F19" i="10"/>
  <c r="I19" i="10" s="1"/>
  <c r="G19" i="10"/>
  <c r="F15" i="10"/>
  <c r="H15" i="10" s="1"/>
  <c r="F11" i="10"/>
  <c r="I11" i="10" s="1"/>
  <c r="F7" i="10"/>
  <c r="I7" i="10" s="1"/>
  <c r="H2" i="10"/>
  <c r="H10" i="10"/>
  <c r="I10" i="10"/>
  <c r="J2" i="10"/>
  <c r="J10" i="10"/>
  <c r="K10" i="10"/>
  <c r="F16" i="3"/>
  <c r="H5" i="10" l="1"/>
  <c r="I5" i="10"/>
  <c r="G5" i="10"/>
  <c r="J5" i="10"/>
  <c r="G22" i="10"/>
  <c r="J22" i="10"/>
  <c r="I22" i="10"/>
  <c r="H22" i="10"/>
  <c r="K22" i="10"/>
  <c r="K5" i="10"/>
  <c r="I9" i="10"/>
  <c r="J11" i="10"/>
  <c r="I3" i="10"/>
  <c r="F14" i="10"/>
  <c r="K3" i="10"/>
  <c r="G11" i="10"/>
  <c r="H11" i="10"/>
  <c r="I6" i="10"/>
  <c r="I2" i="10"/>
  <c r="H18" i="10"/>
  <c r="K19" i="10"/>
  <c r="K6" i="10"/>
  <c r="J18" i="10"/>
  <c r="H6" i="10"/>
  <c r="G13" i="10"/>
  <c r="J9" i="10"/>
  <c r="H9" i="10"/>
  <c r="H19" i="10"/>
  <c r="G21" i="10"/>
  <c r="G7" i="10"/>
  <c r="G15" i="10"/>
  <c r="G23" i="10"/>
  <c r="H25" i="10"/>
  <c r="K8" i="10"/>
  <c r="K24" i="10"/>
  <c r="J16" i="10"/>
  <c r="I8" i="10"/>
  <c r="I24" i="10"/>
  <c r="H16" i="10"/>
  <c r="J25" i="10"/>
  <c r="K15" i="10"/>
  <c r="J7" i="10"/>
  <c r="J23" i="10"/>
  <c r="I15" i="10"/>
  <c r="H7" i="10"/>
  <c r="H23" i="10"/>
  <c r="G8" i="10"/>
  <c r="G16" i="10"/>
  <c r="G24" i="10"/>
  <c r="K17" i="10"/>
  <c r="I13" i="10"/>
  <c r="K12" i="10"/>
  <c r="J4" i="10"/>
  <c r="J20" i="10"/>
  <c r="I12" i="10"/>
  <c r="H4" i="10"/>
  <c r="H20" i="10"/>
  <c r="K13" i="10"/>
  <c r="I17" i="10"/>
  <c r="I25" i="10"/>
  <c r="K16" i="10"/>
  <c r="J8" i="10"/>
  <c r="J24" i="10"/>
  <c r="K25" i="10"/>
  <c r="K18" i="10"/>
  <c r="I18" i="10"/>
  <c r="H17" i="10"/>
  <c r="K7" i="10"/>
  <c r="K23" i="10"/>
  <c r="J15" i="10"/>
  <c r="G4" i="10"/>
  <c r="G12" i="10"/>
  <c r="G20" i="10"/>
  <c r="G17" i="10"/>
  <c r="H13" i="10"/>
  <c r="K4" i="10"/>
  <c r="K20" i="10"/>
  <c r="J12" i="10"/>
  <c r="G14" i="10" l="1"/>
  <c r="I14" i="10"/>
  <c r="K14" i="10"/>
  <c r="H14" i="10"/>
  <c r="J14" i="10"/>
  <c r="J26" i="10" s="1"/>
  <c r="H26" i="10"/>
  <c r="K26" i="10"/>
  <c r="G26" i="10"/>
  <c r="I26" i="10"/>
  <c r="L26" i="10" l="1"/>
  <c r="K27" i="10"/>
  <c r="J27" i="10"/>
  <c r="M26" i="10"/>
  <c r="H28" i="10" s="1"/>
  <c r="H27" i="10"/>
  <c r="G27" i="10"/>
  <c r="I27" i="10"/>
  <c r="K28" i="10"/>
  <c r="I28" i="10" l="1"/>
  <c r="G28" i="10"/>
  <c r="J28" i="10"/>
</calcChain>
</file>

<file path=xl/sharedStrings.xml><?xml version="1.0" encoding="utf-8"?>
<sst xmlns="http://schemas.openxmlformats.org/spreadsheetml/2006/main" count="934" uniqueCount="66">
  <si>
    <t>Timestamp</t>
  </si>
  <si>
    <t>Temperature</t>
  </si>
  <si>
    <t>Wind Speed</t>
  </si>
  <si>
    <t>Sky Cover</t>
  </si>
  <si>
    <t>TMin</t>
  </si>
  <si>
    <t>TMax</t>
  </si>
  <si>
    <t>TAvg</t>
  </si>
  <si>
    <t>Wind Avg</t>
  </si>
  <si>
    <t>Load</t>
  </si>
  <si>
    <t>Realised Load</t>
  </si>
  <si>
    <t>d1</t>
  </si>
  <si>
    <t>d2</t>
  </si>
  <si>
    <t>d3</t>
  </si>
  <si>
    <t>d4</t>
  </si>
  <si>
    <t>d5</t>
  </si>
  <si>
    <t>Realised</t>
  </si>
  <si>
    <t>Forecast</t>
  </si>
  <si>
    <t>Greska (%):</t>
  </si>
  <si>
    <t>diff abs</t>
  </si>
  <si>
    <t>diff %</t>
  </si>
  <si>
    <t>Original Timestamp</t>
  </si>
  <si>
    <t>Avg</t>
  </si>
  <si>
    <t>AVG</t>
  </si>
  <si>
    <t>Wind</t>
  </si>
  <si>
    <t>SkyCover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</si>
  <si>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</si>
  <si>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</si>
  <si>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</si>
  <si>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</si>
  <si>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</si>
  <si>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</si>
  <si>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</si>
  <si>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</si>
  <si>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</si>
  <si>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</si>
  <si>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</si>
  <si>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</si>
  <si>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</si>
  <si>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</si>
  <si>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</si>
  <si>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</si>
  <si>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</si>
  <si>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</si>
  <si>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</si>
  <si>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</si>
  <si>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</si>
  <si>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</si>
  <si>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</si>
  <si>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</si>
  <si>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</si>
  <si>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X Variable 2</t>
  </si>
  <si>
    <t>RESIDUAL OUTPUT</t>
  </si>
  <si>
    <t>Observation</t>
  </si>
  <si>
    <t>Predicted Y</t>
  </si>
  <si>
    <t>Residuals</t>
  </si>
  <si>
    <t>PROBABILITY OUTPUT</t>
  </si>
  <si>
    <t>Percentile</t>
  </si>
  <si>
    <t>Y</t>
  </si>
  <si>
    <t>X Variable 3</t>
  </si>
  <si>
    <t>X Variable 4</t>
  </si>
  <si>
    <t>X Variable 5</t>
  </si>
  <si>
    <t>nagib</t>
  </si>
  <si>
    <t>odescak</t>
  </si>
  <si>
    <t>v</t>
  </si>
  <si>
    <t>Прогноза</t>
  </si>
  <si>
    <t>Остварење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</si>
</sst>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22" fontId="0" fillId="0" borderId="0" xfId="0" applyNumberForma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14" fillId="0" borderId="0" xfId="0" applyFont="1"/>
    <xf numFmtId="0" fontId="21" fillId="0" borderId="0" xfId="0" applyFont="1"/>
    <xf numFmtId="14" fontId="0" fillId="0" borderId="0" xfId="0" applyNumberFormat="1"/>
    <xf numFmtId="2" fontId="0" fillId="0" borderId="0" xfId="0" applyNumberFormat="1"/>
    <xf numFmtId="2" fontId="16" fillId="0" borderId="0" xfId="0" applyNumberFormat="1" applyFont="1"/>
    <xf numFmtId="0" fontId="0" fillId="0" borderId="0" xfId="0" applyFill="1" applyBorder="1" applyAlignment="1"/>
    <xf numFmtId="0" fontId="0" fillId="0" borderId="10" xfId="0" applyFill="1" applyBorder="1" applyAlignment="1"/>
    <xf numFmtId="0" fontId="22" fillId="0" borderId="11" xfId="0" applyFont="1" applyFill="1" applyBorder="1" applyAlignment="1">
      <alignment horizontal="center"/>
    </xf>
    <xf numFmtId="0" fontId="22" fillId="0" borderId="11" xfId="0" applyFont="1" applyFill="1" applyBorder="1" applyAlignment="1">
      <alignment horizontal="centerContinuous"/>
    </xf>
    <xf numFmtId="2" fontId="23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Load!$F$1</c:f>
              <c:strCache>
                <c:ptCount val="1"/>
                <c:pt idx="0">
                  <c:v>Остварење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Load!$F$2:$F$25</c:f>
              <c:numCache>
                <c:formatCode>General</c:formatCode>
                <c:ptCount val="24"/>
                <c:pt idx="0">
                  <c:v>3994</c:v>
                </c:pt>
                <c:pt idx="1">
                  <c:v>4069</c:v>
                </c:pt>
                <c:pt idx="2">
                  <c:v>3873</c:v>
                </c:pt>
                <c:pt idx="3">
                  <c:v>3551</c:v>
                </c:pt>
                <c:pt idx="4">
                  <c:v>3368</c:v>
                </c:pt>
                <c:pt idx="5">
                  <c:v>3258</c:v>
                </c:pt>
                <c:pt idx="6">
                  <c:v>3226</c:v>
                </c:pt>
                <c:pt idx="7">
                  <c:v>3248</c:v>
                </c:pt>
                <c:pt idx="8">
                  <c:v>3318</c:v>
                </c:pt>
                <c:pt idx="9">
                  <c:v>3640</c:v>
                </c:pt>
                <c:pt idx="10">
                  <c:v>3762</c:v>
                </c:pt>
                <c:pt idx="11">
                  <c:v>3862</c:v>
                </c:pt>
                <c:pt idx="12">
                  <c:v>3908</c:v>
                </c:pt>
                <c:pt idx="13">
                  <c:v>3782</c:v>
                </c:pt>
                <c:pt idx="14">
                  <c:v>3671</c:v>
                </c:pt>
                <c:pt idx="15">
                  <c:v>3739</c:v>
                </c:pt>
                <c:pt idx="16">
                  <c:v>4043</c:v>
                </c:pt>
                <c:pt idx="17">
                  <c:v>4119</c:v>
                </c:pt>
                <c:pt idx="18">
                  <c:v>4066</c:v>
                </c:pt>
                <c:pt idx="19">
                  <c:v>4076</c:v>
                </c:pt>
                <c:pt idx="20">
                  <c:v>4047</c:v>
                </c:pt>
                <c:pt idx="21">
                  <c:v>3966</c:v>
                </c:pt>
                <c:pt idx="22">
                  <c:v>4038</c:v>
                </c:pt>
                <c:pt idx="23">
                  <c:v>4068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526F-4999-BD7F-4DC67D900230}"/>
            </c:ext>
          </c:extLst>
        </c:ser>
        <c:ser>
          <c:idx val="7"/>
          <c:order val="7"/>
          <c:tx>
            <c:strRef>
              <c:f>Load!$M$1</c:f>
              <c:strCache>
                <c:ptCount val="1"/>
                <c:pt idx="0">
                  <c:v>Прогноза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Load!$M$2:$M$25</c:f>
              <c:numCache>
                <c:formatCode>0.00</c:formatCode>
                <c:ptCount val="24"/>
                <c:pt idx="0">
                  <c:v>4027.5956228499999</c:v>
                </c:pt>
                <c:pt idx="1">
                  <c:v>4025.9430983540001</c:v>
                </c:pt>
                <c:pt idx="2">
                  <c:v>3837.4498050519996</c:v>
                </c:pt>
                <c:pt idx="3">
                  <c:v>3625.7031286779998</c:v>
                </c:pt>
                <c:pt idx="4">
                  <c:v>3438.215345483</c:v>
                </c:pt>
                <c:pt idx="5">
                  <c:v>3317.526731634</c:v>
                </c:pt>
                <c:pt idx="6">
                  <c:v>3303.8011226500003</c:v>
                </c:pt>
                <c:pt idx="7">
                  <c:v>3290.9919984599996</c:v>
                </c:pt>
                <c:pt idx="8">
                  <c:v>3390.98051584</c:v>
                </c:pt>
                <c:pt idx="9">
                  <c:v>3583.3281528800003</c:v>
                </c:pt>
                <c:pt idx="10">
                  <c:v>3728.8609485739998</c:v>
                </c:pt>
                <c:pt idx="11">
                  <c:v>3747.8799621919998</c:v>
                </c:pt>
                <c:pt idx="12">
                  <c:v>3709.8682624059998</c:v>
                </c:pt>
                <c:pt idx="13">
                  <c:v>3679.639166252</c:v>
                </c:pt>
                <c:pt idx="14">
                  <c:v>3633.2625200000002</c:v>
                </c:pt>
                <c:pt idx="15">
                  <c:v>3669.7591536800001</c:v>
                </c:pt>
                <c:pt idx="16">
                  <c:v>3964.0935491700002</c:v>
                </c:pt>
                <c:pt idx="17">
                  <c:v>4074.5676370179999</c:v>
                </c:pt>
                <c:pt idx="18">
                  <c:v>4067.1203769569997</c:v>
                </c:pt>
                <c:pt idx="19">
                  <c:v>4110.5468615849995</c:v>
                </c:pt>
                <c:pt idx="20">
                  <c:v>4043.034560348</c:v>
                </c:pt>
                <c:pt idx="21">
                  <c:v>4016.8396412879997</c:v>
                </c:pt>
                <c:pt idx="22">
                  <c:v>3999.7575598240001</c:v>
                </c:pt>
                <c:pt idx="23">
                  <c:v>4036.970721226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99-4B2B-BC24-42DF02CA0E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0494736"/>
        <c:axId val="157176779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Load!$A$1</c15:sqref>
                        </c15:formulaRef>
                      </c:ext>
                    </c:extLst>
                    <c:strCache>
                      <c:ptCount val="1"/>
                      <c:pt idx="0">
                        <c:v>2019-12-01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Load!$A$2:$A$25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4251</c:v>
                      </c:pt>
                      <c:pt idx="1">
                        <c:v>3981</c:v>
                      </c:pt>
                      <c:pt idx="2">
                        <c:v>3745</c:v>
                      </c:pt>
                      <c:pt idx="3">
                        <c:v>3508</c:v>
                      </c:pt>
                      <c:pt idx="4">
                        <c:v>3438</c:v>
                      </c:pt>
                      <c:pt idx="5">
                        <c:v>3500</c:v>
                      </c:pt>
                      <c:pt idx="6">
                        <c:v>3619</c:v>
                      </c:pt>
                      <c:pt idx="7">
                        <c:v>3742</c:v>
                      </c:pt>
                      <c:pt idx="8">
                        <c:v>3963</c:v>
                      </c:pt>
                      <c:pt idx="9">
                        <c:v>4139</c:v>
                      </c:pt>
                      <c:pt idx="10">
                        <c:v>4233</c:v>
                      </c:pt>
                      <c:pt idx="11">
                        <c:v>4241</c:v>
                      </c:pt>
                      <c:pt idx="12">
                        <c:v>4235</c:v>
                      </c:pt>
                      <c:pt idx="13">
                        <c:v>4200</c:v>
                      </c:pt>
                      <c:pt idx="14">
                        <c:v>4089</c:v>
                      </c:pt>
                      <c:pt idx="15">
                        <c:v>4130</c:v>
                      </c:pt>
                      <c:pt idx="16">
                        <c:v>4449</c:v>
                      </c:pt>
                      <c:pt idx="17">
                        <c:v>4586</c:v>
                      </c:pt>
                      <c:pt idx="18">
                        <c:v>4587</c:v>
                      </c:pt>
                      <c:pt idx="19">
                        <c:v>4596</c:v>
                      </c:pt>
                      <c:pt idx="20">
                        <c:v>4555</c:v>
                      </c:pt>
                      <c:pt idx="21">
                        <c:v>4519</c:v>
                      </c:pt>
                      <c:pt idx="22">
                        <c:v>4486</c:v>
                      </c:pt>
                      <c:pt idx="23">
                        <c:v>4400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526F-4999-BD7F-4DC67D900230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Load!$B$1</c15:sqref>
                        </c15:formulaRef>
                      </c:ext>
                    </c:extLst>
                    <c:strCache>
                      <c:ptCount val="1"/>
                      <c:pt idx="0">
                        <c:v>2019-12-15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Load!$B$2:$B$25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4389</c:v>
                      </c:pt>
                      <c:pt idx="1">
                        <c:v>4183</c:v>
                      </c:pt>
                      <c:pt idx="2">
                        <c:v>3842</c:v>
                      </c:pt>
                      <c:pt idx="3">
                        <c:v>3692</c:v>
                      </c:pt>
                      <c:pt idx="4">
                        <c:v>3599</c:v>
                      </c:pt>
                      <c:pt idx="5">
                        <c:v>3575</c:v>
                      </c:pt>
                      <c:pt idx="6">
                        <c:v>3679</c:v>
                      </c:pt>
                      <c:pt idx="7">
                        <c:v>3818</c:v>
                      </c:pt>
                      <c:pt idx="8">
                        <c:v>4047</c:v>
                      </c:pt>
                      <c:pt idx="9">
                        <c:v>4257</c:v>
                      </c:pt>
                      <c:pt idx="10">
                        <c:v>4367</c:v>
                      </c:pt>
                      <c:pt idx="11">
                        <c:v>4391</c:v>
                      </c:pt>
                      <c:pt idx="12">
                        <c:v>4307</c:v>
                      </c:pt>
                      <c:pt idx="13">
                        <c:v>4259</c:v>
                      </c:pt>
                      <c:pt idx="14">
                        <c:v>4147</c:v>
                      </c:pt>
                      <c:pt idx="15">
                        <c:v>4169</c:v>
                      </c:pt>
                      <c:pt idx="16">
                        <c:v>4496</c:v>
                      </c:pt>
                      <c:pt idx="17">
                        <c:v>4635</c:v>
                      </c:pt>
                      <c:pt idx="18">
                        <c:v>4629</c:v>
                      </c:pt>
                      <c:pt idx="19">
                        <c:v>4667</c:v>
                      </c:pt>
                      <c:pt idx="20">
                        <c:v>4612</c:v>
                      </c:pt>
                      <c:pt idx="21">
                        <c:v>4610</c:v>
                      </c:pt>
                      <c:pt idx="22">
                        <c:v>4469</c:v>
                      </c:pt>
                      <c:pt idx="23">
                        <c:v>4495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526F-4999-BD7F-4DC67D900230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Load!$C$1</c15:sqref>
                        </c15:formulaRef>
                      </c:ext>
                    </c:extLst>
                    <c:strCache>
                      <c:ptCount val="1"/>
                      <c:pt idx="0">
                        <c:v>2020-11-08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Load!$C$2:$C$25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3873</c:v>
                      </c:pt>
                      <c:pt idx="1">
                        <c:v>3634</c:v>
                      </c:pt>
                      <c:pt idx="2">
                        <c:v>3364</c:v>
                      </c:pt>
                      <c:pt idx="3">
                        <c:v>3163</c:v>
                      </c:pt>
                      <c:pt idx="4">
                        <c:v>3138</c:v>
                      </c:pt>
                      <c:pt idx="5">
                        <c:v>3143</c:v>
                      </c:pt>
                      <c:pt idx="6">
                        <c:v>3280</c:v>
                      </c:pt>
                      <c:pt idx="7">
                        <c:v>3484</c:v>
                      </c:pt>
                      <c:pt idx="8">
                        <c:v>3761</c:v>
                      </c:pt>
                      <c:pt idx="9">
                        <c:v>3944</c:v>
                      </c:pt>
                      <c:pt idx="10">
                        <c:v>3964</c:v>
                      </c:pt>
                      <c:pt idx="11">
                        <c:v>4011</c:v>
                      </c:pt>
                      <c:pt idx="12">
                        <c:v>3855</c:v>
                      </c:pt>
                      <c:pt idx="13">
                        <c:v>3849</c:v>
                      </c:pt>
                      <c:pt idx="14">
                        <c:v>3746</c:v>
                      </c:pt>
                      <c:pt idx="15">
                        <c:v>3782</c:v>
                      </c:pt>
                      <c:pt idx="16">
                        <c:v>4072</c:v>
                      </c:pt>
                      <c:pt idx="17">
                        <c:v>4302</c:v>
                      </c:pt>
                      <c:pt idx="18">
                        <c:v>4321</c:v>
                      </c:pt>
                      <c:pt idx="19">
                        <c:v>4341</c:v>
                      </c:pt>
                      <c:pt idx="20">
                        <c:v>4271</c:v>
                      </c:pt>
                      <c:pt idx="21">
                        <c:v>4197</c:v>
                      </c:pt>
                      <c:pt idx="22">
                        <c:v>4104</c:v>
                      </c:pt>
                      <c:pt idx="23">
                        <c:v>4014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26F-4999-BD7F-4DC67D900230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Load!$D$1</c15:sqref>
                        </c15:formulaRef>
                      </c:ext>
                    </c:extLst>
                    <c:strCache>
                      <c:ptCount val="1"/>
                      <c:pt idx="0">
                        <c:v>2020-11-15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Load!$D$2:$D$25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4042</c:v>
                      </c:pt>
                      <c:pt idx="1">
                        <c:v>3761</c:v>
                      </c:pt>
                      <c:pt idx="2">
                        <c:v>3488</c:v>
                      </c:pt>
                      <c:pt idx="3">
                        <c:v>3287</c:v>
                      </c:pt>
                      <c:pt idx="4">
                        <c:v>3256</c:v>
                      </c:pt>
                      <c:pt idx="5">
                        <c:v>3250</c:v>
                      </c:pt>
                      <c:pt idx="6">
                        <c:v>3306</c:v>
                      </c:pt>
                      <c:pt idx="7">
                        <c:v>3513</c:v>
                      </c:pt>
                      <c:pt idx="8">
                        <c:v>3762</c:v>
                      </c:pt>
                      <c:pt idx="9">
                        <c:v>4017</c:v>
                      </c:pt>
                      <c:pt idx="10">
                        <c:v>4125</c:v>
                      </c:pt>
                      <c:pt idx="11">
                        <c:v>4180</c:v>
                      </c:pt>
                      <c:pt idx="12">
                        <c:v>4155</c:v>
                      </c:pt>
                      <c:pt idx="13">
                        <c:v>4081</c:v>
                      </c:pt>
                      <c:pt idx="14">
                        <c:v>3995</c:v>
                      </c:pt>
                      <c:pt idx="15">
                        <c:v>3968</c:v>
                      </c:pt>
                      <c:pt idx="16">
                        <c:v>4246</c:v>
                      </c:pt>
                      <c:pt idx="17">
                        <c:v>4455</c:v>
                      </c:pt>
                      <c:pt idx="18">
                        <c:v>4448</c:v>
                      </c:pt>
                      <c:pt idx="19">
                        <c:v>4491</c:v>
                      </c:pt>
                      <c:pt idx="20">
                        <c:v>4407</c:v>
                      </c:pt>
                      <c:pt idx="21">
                        <c:v>4304</c:v>
                      </c:pt>
                      <c:pt idx="22">
                        <c:v>4218</c:v>
                      </c:pt>
                      <c:pt idx="23">
                        <c:v>4164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26F-4999-BD7F-4DC67D900230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Load!$E$1</c15:sqref>
                        </c15:formulaRef>
                      </c:ext>
                    </c:extLst>
                    <c:strCache>
                      <c:ptCount val="1"/>
                      <c:pt idx="0">
                        <c:v>2020-11-22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Load!$E$2:$E$25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4190</c:v>
                      </c:pt>
                      <c:pt idx="1">
                        <c:v>3931</c:v>
                      </c:pt>
                      <c:pt idx="2">
                        <c:v>3701</c:v>
                      </c:pt>
                      <c:pt idx="3">
                        <c:v>3518</c:v>
                      </c:pt>
                      <c:pt idx="4">
                        <c:v>3456</c:v>
                      </c:pt>
                      <c:pt idx="5">
                        <c:v>3488</c:v>
                      </c:pt>
                      <c:pt idx="6">
                        <c:v>3545</c:v>
                      </c:pt>
                      <c:pt idx="7">
                        <c:v>3743</c:v>
                      </c:pt>
                      <c:pt idx="8">
                        <c:v>3988</c:v>
                      </c:pt>
                      <c:pt idx="9">
                        <c:v>4244</c:v>
                      </c:pt>
                      <c:pt idx="10">
                        <c:v>4407</c:v>
                      </c:pt>
                      <c:pt idx="11">
                        <c:v>4498</c:v>
                      </c:pt>
                      <c:pt idx="12">
                        <c:v>4455</c:v>
                      </c:pt>
                      <c:pt idx="13">
                        <c:v>4389</c:v>
                      </c:pt>
                      <c:pt idx="14">
                        <c:v>4345</c:v>
                      </c:pt>
                      <c:pt idx="15">
                        <c:v>4350</c:v>
                      </c:pt>
                      <c:pt idx="16">
                        <c:v>4560</c:v>
                      </c:pt>
                      <c:pt idx="17">
                        <c:v>4612</c:v>
                      </c:pt>
                      <c:pt idx="18">
                        <c:v>4599</c:v>
                      </c:pt>
                      <c:pt idx="19">
                        <c:v>4621</c:v>
                      </c:pt>
                      <c:pt idx="20">
                        <c:v>4649</c:v>
                      </c:pt>
                      <c:pt idx="21">
                        <c:v>4459</c:v>
                      </c:pt>
                      <c:pt idx="22">
                        <c:v>4444</c:v>
                      </c:pt>
                      <c:pt idx="23">
                        <c:v>4384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526F-4999-BD7F-4DC67D900230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Load!$G$1</c15:sqref>
                        </c15:formulaRef>
                      </c:ext>
                    </c:extLst>
                    <c:strCache>
                      <c:ptCount val="1"/>
                      <c:pt idx="0">
                        <c:v>Forecast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Load!$G$2:$G$25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4149</c:v>
                      </c:pt>
                      <c:pt idx="1">
                        <c:v>3898</c:v>
                      </c:pt>
                      <c:pt idx="2">
                        <c:v>3628</c:v>
                      </c:pt>
                      <c:pt idx="3">
                        <c:v>3434</c:v>
                      </c:pt>
                      <c:pt idx="4">
                        <c:v>3377</c:v>
                      </c:pt>
                      <c:pt idx="5">
                        <c:v>3391</c:v>
                      </c:pt>
                      <c:pt idx="6">
                        <c:v>3486</c:v>
                      </c:pt>
                      <c:pt idx="7">
                        <c:v>3660</c:v>
                      </c:pt>
                      <c:pt idx="8">
                        <c:v>3904</c:v>
                      </c:pt>
                      <c:pt idx="9">
                        <c:v>4120</c:v>
                      </c:pt>
                      <c:pt idx="10">
                        <c:v>4219</c:v>
                      </c:pt>
                      <c:pt idx="11">
                        <c:v>4264</c:v>
                      </c:pt>
                      <c:pt idx="12">
                        <c:v>4201</c:v>
                      </c:pt>
                      <c:pt idx="13">
                        <c:v>4156</c:v>
                      </c:pt>
                      <c:pt idx="14">
                        <c:v>4064</c:v>
                      </c:pt>
                      <c:pt idx="15">
                        <c:v>4080</c:v>
                      </c:pt>
                      <c:pt idx="16">
                        <c:v>4365</c:v>
                      </c:pt>
                      <c:pt idx="17">
                        <c:v>4518</c:v>
                      </c:pt>
                      <c:pt idx="18">
                        <c:v>4517</c:v>
                      </c:pt>
                      <c:pt idx="19">
                        <c:v>4543</c:v>
                      </c:pt>
                      <c:pt idx="20">
                        <c:v>4499</c:v>
                      </c:pt>
                      <c:pt idx="21">
                        <c:v>4418</c:v>
                      </c:pt>
                      <c:pt idx="22">
                        <c:v>4344</c:v>
                      </c:pt>
                      <c:pt idx="23">
                        <c:v>4291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526F-4999-BD7F-4DC67D900230}"/>
                  </c:ext>
                </c:extLst>
              </c15:ser>
            </c15:filteredLineSeries>
          </c:ext>
        </c:extLst>
      </c:lineChart>
      <c:catAx>
        <c:axId val="1480494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1571767792"/>
        <c:crosses val="autoZero"/>
        <c:auto val="1"/>
        <c:lblAlgn val="ctr"/>
        <c:lblOffset val="100"/>
        <c:noMultiLvlLbl val="0"/>
      </c:catAx>
      <c:valAx>
        <c:axId val="1571767792"/>
        <c:scaling>
          <c:orientation val="minMax"/>
          <c:min val="3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1480494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__15!$B$1:$B$5</c:f>
              <c:numCache>
                <c:formatCode>General</c:formatCode>
                <c:ptCount val="5"/>
                <c:pt idx="0">
                  <c:v>4836</c:v>
                </c:pt>
                <c:pt idx="1">
                  <c:v>4901</c:v>
                </c:pt>
                <c:pt idx="2">
                  <c:v>4326</c:v>
                </c:pt>
                <c:pt idx="3">
                  <c:v>4529</c:v>
                </c:pt>
                <c:pt idx="4">
                  <c:v>4589</c:v>
                </c:pt>
              </c:numCache>
            </c:numRef>
          </c:xVal>
          <c:yVal>
            <c:numRef>
              <c:f>_15!$C$25:$C$29</c:f>
              <c:numCache>
                <c:formatCode>General</c:formatCode>
                <c:ptCount val="5"/>
                <c:pt idx="0">
                  <c:v>21.662140858285056</c:v>
                </c:pt>
                <c:pt idx="1">
                  <c:v>-83.041366870500497</c:v>
                </c:pt>
                <c:pt idx="2">
                  <c:v>-83.433413885085884</c:v>
                </c:pt>
                <c:pt idx="3">
                  <c:v>23.077169669628347</c:v>
                </c:pt>
                <c:pt idx="4">
                  <c:v>121.73547022767161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7CF-47D0-817D-A174D28201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1494464"/>
        <c:axId val="1421497792"/>
      </c:scatterChart>
      <c:valAx>
        <c:axId val="1421494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21497792"/>
        <c:crosses val="autoZero"/>
        <c:crossBetween val="midCat"/>
      </c:valAx>
      <c:valAx>
        <c:axId val="14214977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2149446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__15!$B$1:$B$5</c:f>
              <c:numCache>
                <c:formatCode>General</c:formatCode>
                <c:ptCount val="5"/>
                <c:pt idx="0">
                  <c:v>4836</c:v>
                </c:pt>
                <c:pt idx="1">
                  <c:v>4901</c:v>
                </c:pt>
                <c:pt idx="2">
                  <c:v>4326</c:v>
                </c:pt>
                <c:pt idx="3">
                  <c:v>4529</c:v>
                </c:pt>
                <c:pt idx="4">
                  <c:v>4589</c:v>
                </c:pt>
              </c:numCache>
            </c:numRef>
          </c:xVal>
          <c:yVal>
            <c:numRef>
              <c:f>__15!$A$1:$A$5</c:f>
              <c:numCache>
                <c:formatCode>General</c:formatCode>
                <c:ptCount val="5"/>
                <c:pt idx="0">
                  <c:v>4301</c:v>
                </c:pt>
                <c:pt idx="1">
                  <c:v>4240</c:v>
                </c:pt>
                <c:pt idx="2">
                  <c:v>3853</c:v>
                </c:pt>
                <c:pt idx="3">
                  <c:v>4096</c:v>
                </c:pt>
                <c:pt idx="4">
                  <c:v>4235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D0B-48B4-A6C5-8FC7A2C9837D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__15!$B$1:$B$5</c:f>
              <c:numCache>
                <c:formatCode>General</c:formatCode>
                <c:ptCount val="5"/>
                <c:pt idx="0">
                  <c:v>4836</c:v>
                </c:pt>
                <c:pt idx="1">
                  <c:v>4901</c:v>
                </c:pt>
                <c:pt idx="2">
                  <c:v>4326</c:v>
                </c:pt>
                <c:pt idx="3">
                  <c:v>4529</c:v>
                </c:pt>
                <c:pt idx="4">
                  <c:v>4589</c:v>
                </c:pt>
              </c:numCache>
            </c:numRef>
          </c:xVal>
          <c:yVal>
            <c:numRef>
              <c:f>_15!$B$25:$B$29</c:f>
              <c:numCache>
                <c:formatCode>General</c:formatCode>
                <c:ptCount val="5"/>
                <c:pt idx="0">
                  <c:v>4279.3378591417149</c:v>
                </c:pt>
                <c:pt idx="1">
                  <c:v>4323.0413668705005</c:v>
                </c:pt>
                <c:pt idx="2">
                  <c:v>3936.4334138850859</c:v>
                </c:pt>
                <c:pt idx="3">
                  <c:v>4072.9228303303717</c:v>
                </c:pt>
                <c:pt idx="4">
                  <c:v>4113.2645297723284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D0B-48B4-A6C5-8FC7A2C983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2284976"/>
        <c:axId val="1762280400"/>
      </c:scatterChart>
      <c:valAx>
        <c:axId val="1762284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62280400"/>
        <c:crosses val="autoZero"/>
        <c:crossBetween val="midCat"/>
      </c:valAx>
      <c:valAx>
        <c:axId val="17622804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6228497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_15!$E$25:$E$29</c:f>
              <c:numCache>
                <c:formatCode>General</c:formatCode>
                <c:ptCount val="5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90</c:v>
                </c:pt>
              </c:numCache>
            </c:numRef>
          </c:xVal>
          <c:yVal>
            <c:numRef>
              <c:f>_15!$F$25:$F$29</c:f>
              <c:numCache>
                <c:formatCode>General</c:formatCode>
                <c:ptCount val="5"/>
                <c:pt idx="0">
                  <c:v>3853</c:v>
                </c:pt>
                <c:pt idx="1">
                  <c:v>4096</c:v>
                </c:pt>
                <c:pt idx="2">
                  <c:v>4235</c:v>
                </c:pt>
                <c:pt idx="3">
                  <c:v>4240</c:v>
                </c:pt>
                <c:pt idx="4">
                  <c:v>4301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E77-40E3-B70F-3A977BFA66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1494464"/>
        <c:axId val="1421498208"/>
      </c:scatterChart>
      <c:valAx>
        <c:axId val="1421494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21498208"/>
        <c:crosses val="autoZero"/>
        <c:crossBetween val="midCat"/>
      </c:valAx>
      <c:valAx>
        <c:axId val="14214982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2149446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_01!$B$1:$B$5</c:f>
              <c:numCache>
                <c:formatCode>General</c:formatCode>
                <c:ptCount val="5"/>
                <c:pt idx="0">
                  <c:v>4815</c:v>
                </c:pt>
                <c:pt idx="1">
                  <c:v>4912</c:v>
                </c:pt>
                <c:pt idx="2">
                  <c:v>4285</c:v>
                </c:pt>
                <c:pt idx="3">
                  <c:v>4495</c:v>
                </c:pt>
                <c:pt idx="4">
                  <c:v>4627</c:v>
                </c:pt>
              </c:numCache>
            </c:numRef>
          </c:xVal>
          <c:yVal>
            <c:numRef>
              <c:f>_01!$G$25:$G$29</c:f>
              <c:numCache>
                <c:formatCode>General</c:formatCode>
                <c:ptCount val="5"/>
                <c:pt idx="0">
                  <c:v>72.851180760992065</c:v>
                </c:pt>
                <c:pt idx="1">
                  <c:v>-21.451876976435415</c:v>
                </c:pt>
                <c:pt idx="2">
                  <c:v>38.362733346934874</c:v>
                </c:pt>
                <c:pt idx="3">
                  <c:v>-41.953164847495827</c:v>
                </c:pt>
                <c:pt idx="4">
                  <c:v>-47.808872283994788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37-4407-856C-AB952721D9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1481568"/>
        <c:axId val="1421485312"/>
      </c:scatterChart>
      <c:valAx>
        <c:axId val="1421481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21485312"/>
        <c:crosses val="autoZero"/>
        <c:crossBetween val="midCat"/>
      </c:valAx>
      <c:valAx>
        <c:axId val="14214853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2148156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_01!$B$1:$B$5</c:f>
              <c:numCache>
                <c:formatCode>General</c:formatCode>
                <c:ptCount val="5"/>
                <c:pt idx="0">
                  <c:v>4815</c:v>
                </c:pt>
                <c:pt idx="1">
                  <c:v>4912</c:v>
                </c:pt>
                <c:pt idx="2">
                  <c:v>4285</c:v>
                </c:pt>
                <c:pt idx="3">
                  <c:v>4495</c:v>
                </c:pt>
                <c:pt idx="4">
                  <c:v>4627</c:v>
                </c:pt>
              </c:numCache>
            </c:numRef>
          </c:xVal>
          <c:yVal>
            <c:numRef>
              <c:f>_01!$A$1:$A$5</c:f>
              <c:numCache>
                <c:formatCode>General</c:formatCode>
                <c:ptCount val="5"/>
                <c:pt idx="0">
                  <c:v>4803</c:v>
                </c:pt>
                <c:pt idx="1">
                  <c:v>4810</c:v>
                </c:pt>
                <c:pt idx="2">
                  <c:v>4215</c:v>
                </c:pt>
                <c:pt idx="3">
                  <c:v>4354</c:v>
                </c:pt>
                <c:pt idx="4">
                  <c:v>4486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35-4345-926C-BF47C56AA27E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_01!$B$1:$B$5</c:f>
              <c:numCache>
                <c:formatCode>General</c:formatCode>
                <c:ptCount val="5"/>
                <c:pt idx="0">
                  <c:v>4815</c:v>
                </c:pt>
                <c:pt idx="1">
                  <c:v>4912</c:v>
                </c:pt>
                <c:pt idx="2">
                  <c:v>4285</c:v>
                </c:pt>
                <c:pt idx="3">
                  <c:v>4495</c:v>
                </c:pt>
                <c:pt idx="4">
                  <c:v>4627</c:v>
                </c:pt>
              </c:numCache>
            </c:numRef>
          </c:xVal>
          <c:yVal>
            <c:numRef>
              <c:f>_01!$F$25:$F$29</c:f>
              <c:numCache>
                <c:formatCode>General</c:formatCode>
                <c:ptCount val="5"/>
                <c:pt idx="0">
                  <c:v>4730.1488192390079</c:v>
                </c:pt>
                <c:pt idx="1">
                  <c:v>4831.4518769764354</c:v>
                </c:pt>
                <c:pt idx="2">
                  <c:v>4176.6372666530651</c:v>
                </c:pt>
                <c:pt idx="3">
                  <c:v>4395.9531648474958</c:v>
                </c:pt>
                <c:pt idx="4">
                  <c:v>4533.8088722839948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E35-4345-926C-BF47C56AA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1494464"/>
        <c:axId val="1421501120"/>
      </c:scatterChart>
      <c:valAx>
        <c:axId val="1421494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21501120"/>
        <c:crosses val="autoZero"/>
        <c:crossBetween val="midCat"/>
      </c:valAx>
      <c:valAx>
        <c:axId val="14215011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2149446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_01!$I$25:$I$29</c:f>
              <c:numCache>
                <c:formatCode>General</c:formatCode>
                <c:ptCount val="5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90</c:v>
                </c:pt>
              </c:numCache>
            </c:numRef>
          </c:xVal>
          <c:yVal>
            <c:numRef>
              <c:f>_01!$J$25:$J$29</c:f>
              <c:numCache>
                <c:formatCode>General</c:formatCode>
                <c:ptCount val="5"/>
                <c:pt idx="0">
                  <c:v>4215</c:v>
                </c:pt>
                <c:pt idx="1">
                  <c:v>4354</c:v>
                </c:pt>
                <c:pt idx="2">
                  <c:v>4486</c:v>
                </c:pt>
                <c:pt idx="3">
                  <c:v>4803</c:v>
                </c:pt>
                <c:pt idx="4">
                  <c:v>4810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CF-4714-9341-30D2F03987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9470576"/>
        <c:axId val="1761792480"/>
      </c:scatterChart>
      <c:valAx>
        <c:axId val="1099470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61792480"/>
        <c:crosses val="autoZero"/>
        <c:crossBetween val="midCat"/>
      </c:valAx>
      <c:valAx>
        <c:axId val="17617924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9947057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_02!$B$1:$B$5</c:f>
              <c:numCache>
                <c:formatCode>General</c:formatCode>
                <c:ptCount val="5"/>
                <c:pt idx="0">
                  <c:v>4517</c:v>
                </c:pt>
                <c:pt idx="1">
                  <c:v>4626</c:v>
                </c:pt>
                <c:pt idx="2">
                  <c:v>4044</c:v>
                </c:pt>
                <c:pt idx="3">
                  <c:v>4243</c:v>
                </c:pt>
                <c:pt idx="4">
                  <c:v>4387</c:v>
                </c:pt>
              </c:numCache>
            </c:numRef>
          </c:xVal>
          <c:yVal>
            <c:numRef>
              <c:f>_02!$G$25:$G$29</c:f>
              <c:numCache>
                <c:formatCode>General</c:formatCode>
                <c:ptCount val="5"/>
                <c:pt idx="0">
                  <c:v>25.927837451555206</c:v>
                </c:pt>
                <c:pt idx="1">
                  <c:v>24.612305434755399</c:v>
                </c:pt>
                <c:pt idx="2">
                  <c:v>53.315421340970715</c:v>
                </c:pt>
                <c:pt idx="3">
                  <c:v>-62.737705919058499</c:v>
                </c:pt>
                <c:pt idx="4">
                  <c:v>-41.11785830822464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26-4C2F-9BF2-E360400E18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9262640"/>
        <c:axId val="1939266800"/>
      </c:scatterChart>
      <c:valAx>
        <c:axId val="1939262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39266800"/>
        <c:crosses val="autoZero"/>
        <c:crossBetween val="midCat"/>
      </c:valAx>
      <c:valAx>
        <c:axId val="19392668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3926264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_02!$B$1:$B$5</c:f>
              <c:numCache>
                <c:formatCode>General</c:formatCode>
                <c:ptCount val="5"/>
                <c:pt idx="0">
                  <c:v>4517</c:v>
                </c:pt>
                <c:pt idx="1">
                  <c:v>4626</c:v>
                </c:pt>
                <c:pt idx="2">
                  <c:v>4044</c:v>
                </c:pt>
                <c:pt idx="3">
                  <c:v>4243</c:v>
                </c:pt>
                <c:pt idx="4">
                  <c:v>4387</c:v>
                </c:pt>
              </c:numCache>
            </c:numRef>
          </c:xVal>
          <c:yVal>
            <c:numRef>
              <c:f>_02!$A$1:$A$5</c:f>
              <c:numCache>
                <c:formatCode>General</c:formatCode>
                <c:ptCount val="5"/>
                <c:pt idx="0">
                  <c:v>4708</c:v>
                </c:pt>
                <c:pt idx="1">
                  <c:v>4819</c:v>
                </c:pt>
                <c:pt idx="2">
                  <c:v>4248</c:v>
                </c:pt>
                <c:pt idx="3">
                  <c:v>4337</c:v>
                </c:pt>
                <c:pt idx="4">
                  <c:v>4507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05-460B-B63F-02F7C63842BF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_02!$B$1:$B$5</c:f>
              <c:numCache>
                <c:formatCode>General</c:formatCode>
                <c:ptCount val="5"/>
                <c:pt idx="0">
                  <c:v>4517</c:v>
                </c:pt>
                <c:pt idx="1">
                  <c:v>4626</c:v>
                </c:pt>
                <c:pt idx="2">
                  <c:v>4044</c:v>
                </c:pt>
                <c:pt idx="3">
                  <c:v>4243</c:v>
                </c:pt>
                <c:pt idx="4">
                  <c:v>4387</c:v>
                </c:pt>
              </c:numCache>
            </c:numRef>
          </c:xVal>
          <c:yVal>
            <c:numRef>
              <c:f>_02!$F$25:$F$29</c:f>
              <c:numCache>
                <c:formatCode>General</c:formatCode>
                <c:ptCount val="5"/>
                <c:pt idx="0">
                  <c:v>4682.0721625484448</c:v>
                </c:pt>
                <c:pt idx="1">
                  <c:v>4794.3876945652446</c:v>
                </c:pt>
                <c:pt idx="2">
                  <c:v>4194.6845786590293</c:v>
                </c:pt>
                <c:pt idx="3">
                  <c:v>4399.7377059190585</c:v>
                </c:pt>
                <c:pt idx="4">
                  <c:v>4548.1178583082246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105-460B-B63F-02F7C63842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9259728"/>
        <c:axId val="1939265136"/>
      </c:scatterChart>
      <c:valAx>
        <c:axId val="1939259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39265136"/>
        <c:crosses val="autoZero"/>
        <c:crossBetween val="midCat"/>
      </c:valAx>
      <c:valAx>
        <c:axId val="19392651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3925972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_02!$I$25:$I$29</c:f>
              <c:numCache>
                <c:formatCode>General</c:formatCode>
                <c:ptCount val="5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90</c:v>
                </c:pt>
              </c:numCache>
            </c:numRef>
          </c:xVal>
          <c:yVal>
            <c:numRef>
              <c:f>_02!$J$25:$J$29</c:f>
              <c:numCache>
                <c:formatCode>General</c:formatCode>
                <c:ptCount val="5"/>
                <c:pt idx="0">
                  <c:v>4248</c:v>
                </c:pt>
                <c:pt idx="1">
                  <c:v>4337</c:v>
                </c:pt>
                <c:pt idx="2">
                  <c:v>4507</c:v>
                </c:pt>
                <c:pt idx="3">
                  <c:v>4708</c:v>
                </c:pt>
                <c:pt idx="4">
                  <c:v>4819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39-4DDE-8210-F878D4B381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9263472"/>
        <c:axId val="1939259728"/>
      </c:scatterChart>
      <c:valAx>
        <c:axId val="1939263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39259728"/>
        <c:crosses val="autoZero"/>
        <c:crossBetween val="midCat"/>
      </c:valAx>
      <c:valAx>
        <c:axId val="19392597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3926347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Sheet11!$G$1</c:f>
              <c:numCache>
                <c:formatCode>General</c:formatCode>
                <c:ptCount val="1"/>
                <c:pt idx="0">
                  <c:v>4815</c:v>
                </c:pt>
              </c:numCache>
            </c:numRef>
          </c:xVal>
          <c:yVal>
            <c:numRef>
              <c:f>'01'!$C$29</c:f>
              <c:numCache>
                <c:formatCode>General</c:formatCode>
                <c:ptCount val="1"/>
                <c:pt idx="0">
                  <c:v>1341509.8633199008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A67-4117-B881-9AAAF06C83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8372624"/>
        <c:axId val="2018367632"/>
      </c:scatterChart>
      <c:valAx>
        <c:axId val="2018372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18367632"/>
        <c:crosses val="autoZero"/>
        <c:crossBetween val="midCat"/>
      </c:valAx>
      <c:valAx>
        <c:axId val="20183676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1837262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5"/>
          <c:order val="5"/>
          <c:tx>
            <c:strRef>
              <c:f>Load!$F$1</c:f>
              <c:strCache>
                <c:ptCount val="1"/>
                <c:pt idx="0">
                  <c:v>Остварење</c:v>
                </c:pt>
              </c:strCache>
              <c:extLst xmlns:c15="http://schemas.microsoft.com/office/drawing/2012/chart"/>
            </c:strRef>
          </c:tx>
          <c:spPr>
            <a:ln w="1270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Load!$F$2:$F$25</c:f>
              <c:numCache>
                <c:formatCode>General</c:formatCode>
                <c:ptCount val="24"/>
                <c:pt idx="0">
                  <c:v>3994</c:v>
                </c:pt>
                <c:pt idx="1">
                  <c:v>4069</c:v>
                </c:pt>
                <c:pt idx="2">
                  <c:v>3873</c:v>
                </c:pt>
                <c:pt idx="3">
                  <c:v>3551</c:v>
                </c:pt>
                <c:pt idx="4">
                  <c:v>3368</c:v>
                </c:pt>
                <c:pt idx="5">
                  <c:v>3258</c:v>
                </c:pt>
                <c:pt idx="6">
                  <c:v>3226</c:v>
                </c:pt>
                <c:pt idx="7">
                  <c:v>3248</c:v>
                </c:pt>
                <c:pt idx="8">
                  <c:v>3318</c:v>
                </c:pt>
                <c:pt idx="9">
                  <c:v>3640</c:v>
                </c:pt>
                <c:pt idx="10">
                  <c:v>3762</c:v>
                </c:pt>
                <c:pt idx="11">
                  <c:v>3862</c:v>
                </c:pt>
                <c:pt idx="12">
                  <c:v>3908</c:v>
                </c:pt>
                <c:pt idx="13">
                  <c:v>3782</c:v>
                </c:pt>
                <c:pt idx="14">
                  <c:v>3671</c:v>
                </c:pt>
                <c:pt idx="15">
                  <c:v>3739</c:v>
                </c:pt>
                <c:pt idx="16">
                  <c:v>4043</c:v>
                </c:pt>
                <c:pt idx="17">
                  <c:v>4119</c:v>
                </c:pt>
                <c:pt idx="18">
                  <c:v>4066</c:v>
                </c:pt>
                <c:pt idx="19">
                  <c:v>4076</c:v>
                </c:pt>
                <c:pt idx="20">
                  <c:v>4047</c:v>
                </c:pt>
                <c:pt idx="21">
                  <c:v>3966</c:v>
                </c:pt>
                <c:pt idx="22">
                  <c:v>4038</c:v>
                </c:pt>
                <c:pt idx="23">
                  <c:v>4068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91CF-4096-8E1F-7FEA0E7E3204}"/>
            </c:ext>
          </c:extLst>
        </c:ser>
        <c:ser>
          <c:idx val="7"/>
          <c:order val="7"/>
          <c:tx>
            <c:strRef>
              <c:f>Load!$M$1</c:f>
              <c:strCache>
                <c:ptCount val="1"/>
                <c:pt idx="0">
                  <c:v>Прогноза</c:v>
                </c:pt>
              </c:strCache>
            </c:strRef>
          </c:tx>
          <c:spPr>
            <a:ln w="12700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Load!$M$2:$M$25</c:f>
              <c:numCache>
                <c:formatCode>0.00</c:formatCode>
                <c:ptCount val="24"/>
                <c:pt idx="0">
                  <c:v>4027.5956228499999</c:v>
                </c:pt>
                <c:pt idx="1">
                  <c:v>4025.9430983540001</c:v>
                </c:pt>
                <c:pt idx="2">
                  <c:v>3837.4498050519996</c:v>
                </c:pt>
                <c:pt idx="3">
                  <c:v>3625.7031286779998</c:v>
                </c:pt>
                <c:pt idx="4">
                  <c:v>3438.215345483</c:v>
                </c:pt>
                <c:pt idx="5">
                  <c:v>3317.526731634</c:v>
                </c:pt>
                <c:pt idx="6">
                  <c:v>3303.8011226500003</c:v>
                </c:pt>
                <c:pt idx="7">
                  <c:v>3290.9919984599996</c:v>
                </c:pt>
                <c:pt idx="8">
                  <c:v>3390.98051584</c:v>
                </c:pt>
                <c:pt idx="9">
                  <c:v>3583.3281528800003</c:v>
                </c:pt>
                <c:pt idx="10">
                  <c:v>3728.8609485739998</c:v>
                </c:pt>
                <c:pt idx="11">
                  <c:v>3747.8799621919998</c:v>
                </c:pt>
                <c:pt idx="12">
                  <c:v>3709.8682624059998</c:v>
                </c:pt>
                <c:pt idx="13">
                  <c:v>3679.639166252</c:v>
                </c:pt>
                <c:pt idx="14">
                  <c:v>3633.2625200000002</c:v>
                </c:pt>
                <c:pt idx="15">
                  <c:v>3669.7591536800001</c:v>
                </c:pt>
                <c:pt idx="16">
                  <c:v>3964.0935491700002</c:v>
                </c:pt>
                <c:pt idx="17">
                  <c:v>4074.5676370179999</c:v>
                </c:pt>
                <c:pt idx="18">
                  <c:v>4067.1203769569997</c:v>
                </c:pt>
                <c:pt idx="19">
                  <c:v>4110.5468615849995</c:v>
                </c:pt>
                <c:pt idx="20">
                  <c:v>4043.034560348</c:v>
                </c:pt>
                <c:pt idx="21">
                  <c:v>4016.8396412879997</c:v>
                </c:pt>
                <c:pt idx="22">
                  <c:v>3999.7575598240001</c:v>
                </c:pt>
                <c:pt idx="23">
                  <c:v>4036.970721226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CF-4096-8E1F-7FEA0E7E3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0494736"/>
        <c:axId val="157176779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Load!$A$1</c15:sqref>
                        </c15:formulaRef>
                      </c:ext>
                    </c:extLst>
                    <c:strCache>
                      <c:ptCount val="1"/>
                      <c:pt idx="0">
                        <c:v>2019-12-01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Load!$A$2:$A$25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4251</c:v>
                      </c:pt>
                      <c:pt idx="1">
                        <c:v>3981</c:v>
                      </c:pt>
                      <c:pt idx="2">
                        <c:v>3745</c:v>
                      </c:pt>
                      <c:pt idx="3">
                        <c:v>3508</c:v>
                      </c:pt>
                      <c:pt idx="4">
                        <c:v>3438</c:v>
                      </c:pt>
                      <c:pt idx="5">
                        <c:v>3500</c:v>
                      </c:pt>
                      <c:pt idx="6">
                        <c:v>3619</c:v>
                      </c:pt>
                      <c:pt idx="7">
                        <c:v>3742</c:v>
                      </c:pt>
                      <c:pt idx="8">
                        <c:v>3963</c:v>
                      </c:pt>
                      <c:pt idx="9">
                        <c:v>4139</c:v>
                      </c:pt>
                      <c:pt idx="10">
                        <c:v>4233</c:v>
                      </c:pt>
                      <c:pt idx="11">
                        <c:v>4241</c:v>
                      </c:pt>
                      <c:pt idx="12">
                        <c:v>4235</c:v>
                      </c:pt>
                      <c:pt idx="13">
                        <c:v>4200</c:v>
                      </c:pt>
                      <c:pt idx="14">
                        <c:v>4089</c:v>
                      </c:pt>
                      <c:pt idx="15">
                        <c:v>4130</c:v>
                      </c:pt>
                      <c:pt idx="16">
                        <c:v>4449</c:v>
                      </c:pt>
                      <c:pt idx="17">
                        <c:v>4586</c:v>
                      </c:pt>
                      <c:pt idx="18">
                        <c:v>4587</c:v>
                      </c:pt>
                      <c:pt idx="19">
                        <c:v>4596</c:v>
                      </c:pt>
                      <c:pt idx="20">
                        <c:v>4555</c:v>
                      </c:pt>
                      <c:pt idx="21">
                        <c:v>4519</c:v>
                      </c:pt>
                      <c:pt idx="22">
                        <c:v>4486</c:v>
                      </c:pt>
                      <c:pt idx="23">
                        <c:v>4400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91CF-4096-8E1F-7FEA0E7E3204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Load!$B$1</c15:sqref>
                        </c15:formulaRef>
                      </c:ext>
                    </c:extLst>
                    <c:strCache>
                      <c:ptCount val="1"/>
                      <c:pt idx="0">
                        <c:v>2019-12-15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Load!$B$2:$B$25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4389</c:v>
                      </c:pt>
                      <c:pt idx="1">
                        <c:v>4183</c:v>
                      </c:pt>
                      <c:pt idx="2">
                        <c:v>3842</c:v>
                      </c:pt>
                      <c:pt idx="3">
                        <c:v>3692</c:v>
                      </c:pt>
                      <c:pt idx="4">
                        <c:v>3599</c:v>
                      </c:pt>
                      <c:pt idx="5">
                        <c:v>3575</c:v>
                      </c:pt>
                      <c:pt idx="6">
                        <c:v>3679</c:v>
                      </c:pt>
                      <c:pt idx="7">
                        <c:v>3818</c:v>
                      </c:pt>
                      <c:pt idx="8">
                        <c:v>4047</c:v>
                      </c:pt>
                      <c:pt idx="9">
                        <c:v>4257</c:v>
                      </c:pt>
                      <c:pt idx="10">
                        <c:v>4367</c:v>
                      </c:pt>
                      <c:pt idx="11">
                        <c:v>4391</c:v>
                      </c:pt>
                      <c:pt idx="12">
                        <c:v>4307</c:v>
                      </c:pt>
                      <c:pt idx="13">
                        <c:v>4259</c:v>
                      </c:pt>
                      <c:pt idx="14">
                        <c:v>4147</c:v>
                      </c:pt>
                      <c:pt idx="15">
                        <c:v>4169</c:v>
                      </c:pt>
                      <c:pt idx="16">
                        <c:v>4496</c:v>
                      </c:pt>
                      <c:pt idx="17">
                        <c:v>4635</c:v>
                      </c:pt>
                      <c:pt idx="18">
                        <c:v>4629</c:v>
                      </c:pt>
                      <c:pt idx="19">
                        <c:v>4667</c:v>
                      </c:pt>
                      <c:pt idx="20">
                        <c:v>4612</c:v>
                      </c:pt>
                      <c:pt idx="21">
                        <c:v>4610</c:v>
                      </c:pt>
                      <c:pt idx="22">
                        <c:v>4469</c:v>
                      </c:pt>
                      <c:pt idx="23">
                        <c:v>4495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1CF-4096-8E1F-7FEA0E7E3204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Load!$C$1</c15:sqref>
                        </c15:formulaRef>
                      </c:ext>
                    </c:extLst>
                    <c:strCache>
                      <c:ptCount val="1"/>
                      <c:pt idx="0">
                        <c:v>2020-11-08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Load!$C$2:$C$25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3873</c:v>
                      </c:pt>
                      <c:pt idx="1">
                        <c:v>3634</c:v>
                      </c:pt>
                      <c:pt idx="2">
                        <c:v>3364</c:v>
                      </c:pt>
                      <c:pt idx="3">
                        <c:v>3163</c:v>
                      </c:pt>
                      <c:pt idx="4">
                        <c:v>3138</c:v>
                      </c:pt>
                      <c:pt idx="5">
                        <c:v>3143</c:v>
                      </c:pt>
                      <c:pt idx="6">
                        <c:v>3280</c:v>
                      </c:pt>
                      <c:pt idx="7">
                        <c:v>3484</c:v>
                      </c:pt>
                      <c:pt idx="8">
                        <c:v>3761</c:v>
                      </c:pt>
                      <c:pt idx="9">
                        <c:v>3944</c:v>
                      </c:pt>
                      <c:pt idx="10">
                        <c:v>3964</c:v>
                      </c:pt>
                      <c:pt idx="11">
                        <c:v>4011</c:v>
                      </c:pt>
                      <c:pt idx="12">
                        <c:v>3855</c:v>
                      </c:pt>
                      <c:pt idx="13">
                        <c:v>3849</c:v>
                      </c:pt>
                      <c:pt idx="14">
                        <c:v>3746</c:v>
                      </c:pt>
                      <c:pt idx="15">
                        <c:v>3782</c:v>
                      </c:pt>
                      <c:pt idx="16">
                        <c:v>4072</c:v>
                      </c:pt>
                      <c:pt idx="17">
                        <c:v>4302</c:v>
                      </c:pt>
                      <c:pt idx="18">
                        <c:v>4321</c:v>
                      </c:pt>
                      <c:pt idx="19">
                        <c:v>4341</c:v>
                      </c:pt>
                      <c:pt idx="20">
                        <c:v>4271</c:v>
                      </c:pt>
                      <c:pt idx="21">
                        <c:v>4197</c:v>
                      </c:pt>
                      <c:pt idx="22">
                        <c:v>4104</c:v>
                      </c:pt>
                      <c:pt idx="23">
                        <c:v>4014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91CF-4096-8E1F-7FEA0E7E3204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Load!$D$1</c15:sqref>
                        </c15:formulaRef>
                      </c:ext>
                    </c:extLst>
                    <c:strCache>
                      <c:ptCount val="1"/>
                      <c:pt idx="0">
                        <c:v>2020-11-15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Load!$D$2:$D$25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4042</c:v>
                      </c:pt>
                      <c:pt idx="1">
                        <c:v>3761</c:v>
                      </c:pt>
                      <c:pt idx="2">
                        <c:v>3488</c:v>
                      </c:pt>
                      <c:pt idx="3">
                        <c:v>3287</c:v>
                      </c:pt>
                      <c:pt idx="4">
                        <c:v>3256</c:v>
                      </c:pt>
                      <c:pt idx="5">
                        <c:v>3250</c:v>
                      </c:pt>
                      <c:pt idx="6">
                        <c:v>3306</c:v>
                      </c:pt>
                      <c:pt idx="7">
                        <c:v>3513</c:v>
                      </c:pt>
                      <c:pt idx="8">
                        <c:v>3762</c:v>
                      </c:pt>
                      <c:pt idx="9">
                        <c:v>4017</c:v>
                      </c:pt>
                      <c:pt idx="10">
                        <c:v>4125</c:v>
                      </c:pt>
                      <c:pt idx="11">
                        <c:v>4180</c:v>
                      </c:pt>
                      <c:pt idx="12">
                        <c:v>4155</c:v>
                      </c:pt>
                      <c:pt idx="13">
                        <c:v>4081</c:v>
                      </c:pt>
                      <c:pt idx="14">
                        <c:v>3995</c:v>
                      </c:pt>
                      <c:pt idx="15">
                        <c:v>3968</c:v>
                      </c:pt>
                      <c:pt idx="16">
                        <c:v>4246</c:v>
                      </c:pt>
                      <c:pt idx="17">
                        <c:v>4455</c:v>
                      </c:pt>
                      <c:pt idx="18">
                        <c:v>4448</c:v>
                      </c:pt>
                      <c:pt idx="19">
                        <c:v>4491</c:v>
                      </c:pt>
                      <c:pt idx="20">
                        <c:v>4407</c:v>
                      </c:pt>
                      <c:pt idx="21">
                        <c:v>4304</c:v>
                      </c:pt>
                      <c:pt idx="22">
                        <c:v>4218</c:v>
                      </c:pt>
                      <c:pt idx="23">
                        <c:v>4164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91CF-4096-8E1F-7FEA0E7E3204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Load!$E$1</c15:sqref>
                        </c15:formulaRef>
                      </c:ext>
                    </c:extLst>
                    <c:strCache>
                      <c:ptCount val="1"/>
                      <c:pt idx="0">
                        <c:v>2020-11-22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Load!$E$2:$E$25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4190</c:v>
                      </c:pt>
                      <c:pt idx="1">
                        <c:v>3931</c:v>
                      </c:pt>
                      <c:pt idx="2">
                        <c:v>3701</c:v>
                      </c:pt>
                      <c:pt idx="3">
                        <c:v>3518</c:v>
                      </c:pt>
                      <c:pt idx="4">
                        <c:v>3456</c:v>
                      </c:pt>
                      <c:pt idx="5">
                        <c:v>3488</c:v>
                      </c:pt>
                      <c:pt idx="6">
                        <c:v>3545</c:v>
                      </c:pt>
                      <c:pt idx="7">
                        <c:v>3743</c:v>
                      </c:pt>
                      <c:pt idx="8">
                        <c:v>3988</c:v>
                      </c:pt>
                      <c:pt idx="9">
                        <c:v>4244</c:v>
                      </c:pt>
                      <c:pt idx="10">
                        <c:v>4407</c:v>
                      </c:pt>
                      <c:pt idx="11">
                        <c:v>4498</c:v>
                      </c:pt>
                      <c:pt idx="12">
                        <c:v>4455</c:v>
                      </c:pt>
                      <c:pt idx="13">
                        <c:v>4389</c:v>
                      </c:pt>
                      <c:pt idx="14">
                        <c:v>4345</c:v>
                      </c:pt>
                      <c:pt idx="15">
                        <c:v>4350</c:v>
                      </c:pt>
                      <c:pt idx="16">
                        <c:v>4560</c:v>
                      </c:pt>
                      <c:pt idx="17">
                        <c:v>4612</c:v>
                      </c:pt>
                      <c:pt idx="18">
                        <c:v>4599</c:v>
                      </c:pt>
                      <c:pt idx="19">
                        <c:v>4621</c:v>
                      </c:pt>
                      <c:pt idx="20">
                        <c:v>4649</c:v>
                      </c:pt>
                      <c:pt idx="21">
                        <c:v>4459</c:v>
                      </c:pt>
                      <c:pt idx="22">
                        <c:v>4444</c:v>
                      </c:pt>
                      <c:pt idx="23">
                        <c:v>4384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91CF-4096-8E1F-7FEA0E7E3204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Load!$G$1</c15:sqref>
                        </c15:formulaRef>
                      </c:ext>
                    </c:extLst>
                    <c:strCache>
                      <c:ptCount val="1"/>
                      <c:pt idx="0">
                        <c:v>Forecast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Load!$G$2:$G$25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4149</c:v>
                      </c:pt>
                      <c:pt idx="1">
                        <c:v>3898</c:v>
                      </c:pt>
                      <c:pt idx="2">
                        <c:v>3628</c:v>
                      </c:pt>
                      <c:pt idx="3">
                        <c:v>3434</c:v>
                      </c:pt>
                      <c:pt idx="4">
                        <c:v>3377</c:v>
                      </c:pt>
                      <c:pt idx="5">
                        <c:v>3391</c:v>
                      </c:pt>
                      <c:pt idx="6">
                        <c:v>3486</c:v>
                      </c:pt>
                      <c:pt idx="7">
                        <c:v>3660</c:v>
                      </c:pt>
                      <c:pt idx="8">
                        <c:v>3904</c:v>
                      </c:pt>
                      <c:pt idx="9">
                        <c:v>4120</c:v>
                      </c:pt>
                      <c:pt idx="10">
                        <c:v>4219</c:v>
                      </c:pt>
                      <c:pt idx="11">
                        <c:v>4264</c:v>
                      </c:pt>
                      <c:pt idx="12">
                        <c:v>4201</c:v>
                      </c:pt>
                      <c:pt idx="13">
                        <c:v>4156</c:v>
                      </c:pt>
                      <c:pt idx="14">
                        <c:v>4064</c:v>
                      </c:pt>
                      <c:pt idx="15">
                        <c:v>4080</c:v>
                      </c:pt>
                      <c:pt idx="16">
                        <c:v>4365</c:v>
                      </c:pt>
                      <c:pt idx="17">
                        <c:v>4518</c:v>
                      </c:pt>
                      <c:pt idx="18">
                        <c:v>4517</c:v>
                      </c:pt>
                      <c:pt idx="19">
                        <c:v>4543</c:v>
                      </c:pt>
                      <c:pt idx="20">
                        <c:v>4499</c:v>
                      </c:pt>
                      <c:pt idx="21">
                        <c:v>4418</c:v>
                      </c:pt>
                      <c:pt idx="22">
                        <c:v>4344</c:v>
                      </c:pt>
                      <c:pt idx="23">
                        <c:v>4291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91CF-4096-8E1F-7FEA0E7E3204}"/>
                  </c:ext>
                </c:extLst>
              </c15:ser>
            </c15:filteredLineSeries>
          </c:ext>
        </c:extLst>
      </c:lineChart>
      <c:catAx>
        <c:axId val="1480494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1571767792"/>
        <c:crosses val="autoZero"/>
        <c:auto val="1"/>
        <c:lblAlgn val="ctr"/>
        <c:lblOffset val="100"/>
        <c:noMultiLvlLbl val="0"/>
      </c:catAx>
      <c:valAx>
        <c:axId val="1571767792"/>
        <c:scaling>
          <c:orientation val="minMax"/>
          <c:max val="4120"/>
          <c:min val="32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1480494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2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Sheet11!$H$1</c:f>
              <c:numCache>
                <c:formatCode>General</c:formatCode>
                <c:ptCount val="1"/>
                <c:pt idx="0">
                  <c:v>4912</c:v>
                </c:pt>
              </c:numCache>
            </c:numRef>
          </c:xVal>
          <c:yVal>
            <c:numRef>
              <c:f>'01'!$C$29</c:f>
              <c:numCache>
                <c:formatCode>General</c:formatCode>
                <c:ptCount val="1"/>
                <c:pt idx="0">
                  <c:v>1341509.8633199008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92-45BB-B92F-B776D92EFC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9261392"/>
        <c:axId val="1939261808"/>
      </c:scatterChart>
      <c:valAx>
        <c:axId val="1939261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39261808"/>
        <c:crosses val="autoZero"/>
        <c:crossBetween val="midCat"/>
      </c:valAx>
      <c:valAx>
        <c:axId val="19392618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3926139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3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Sheet11!$I$1</c:f>
              <c:numCache>
                <c:formatCode>General</c:formatCode>
                <c:ptCount val="1"/>
                <c:pt idx="0">
                  <c:v>4285</c:v>
                </c:pt>
              </c:numCache>
            </c:numRef>
          </c:xVal>
          <c:yVal>
            <c:numRef>
              <c:f>'01'!$C$29</c:f>
              <c:numCache>
                <c:formatCode>General</c:formatCode>
                <c:ptCount val="1"/>
                <c:pt idx="0">
                  <c:v>1341509.8633199008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E5A-4D33-A45D-8269D736B3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2673856"/>
        <c:axId val="1902678432"/>
      </c:scatterChart>
      <c:valAx>
        <c:axId val="1902673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3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02678432"/>
        <c:crosses val="autoZero"/>
        <c:crossBetween val="midCat"/>
      </c:valAx>
      <c:valAx>
        <c:axId val="19026784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0267385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4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Sheet11!$J$1</c:f>
              <c:numCache>
                <c:formatCode>General</c:formatCode>
                <c:ptCount val="1"/>
                <c:pt idx="0">
                  <c:v>4495</c:v>
                </c:pt>
              </c:numCache>
            </c:numRef>
          </c:xVal>
          <c:yVal>
            <c:numRef>
              <c:f>'01'!$C$29</c:f>
              <c:numCache>
                <c:formatCode>General</c:formatCode>
                <c:ptCount val="1"/>
                <c:pt idx="0">
                  <c:v>1341509.8633199008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924-4D2C-B99E-DB8B1B70DC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9265552"/>
        <c:axId val="1939262224"/>
      </c:scatterChart>
      <c:valAx>
        <c:axId val="1939265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4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39262224"/>
        <c:crosses val="autoZero"/>
        <c:crossBetween val="midCat"/>
      </c:valAx>
      <c:valAx>
        <c:axId val="19392622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3926555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5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Sheet11!$K$1</c:f>
              <c:numCache>
                <c:formatCode>General</c:formatCode>
                <c:ptCount val="1"/>
                <c:pt idx="0">
                  <c:v>4627</c:v>
                </c:pt>
              </c:numCache>
            </c:numRef>
          </c:xVal>
          <c:yVal>
            <c:numRef>
              <c:f>'01'!$C$29</c:f>
              <c:numCache>
                <c:formatCode>General</c:formatCode>
                <c:ptCount val="1"/>
                <c:pt idx="0">
                  <c:v>1341509.8633199008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5EE-4A6E-9CB3-93B829C9B3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9265552"/>
        <c:axId val="1939263472"/>
      </c:scatterChart>
      <c:valAx>
        <c:axId val="1939265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5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39263472"/>
        <c:crosses val="autoZero"/>
        <c:crossBetween val="midCat"/>
      </c:valAx>
      <c:valAx>
        <c:axId val="19392634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3926555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Sheet11!$G$1</c:f>
              <c:numCache>
                <c:formatCode>General</c:formatCode>
                <c:ptCount val="1"/>
                <c:pt idx="0">
                  <c:v>4815</c:v>
                </c:pt>
              </c:numCache>
            </c:numRef>
          </c:xVal>
          <c:yVal>
            <c:numRef>
              <c:f>Sheet11!$A$1:$E$1</c:f>
              <c:numCache>
                <c:formatCode>General</c:formatCode>
                <c:ptCount val="5"/>
                <c:pt idx="0">
                  <c:v>4803</c:v>
                </c:pt>
                <c:pt idx="1">
                  <c:v>4810</c:v>
                </c:pt>
                <c:pt idx="2">
                  <c:v>4215</c:v>
                </c:pt>
                <c:pt idx="3">
                  <c:v>4354</c:v>
                </c:pt>
                <c:pt idx="4">
                  <c:v>4486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ED-46F3-A2BE-A2E14358FCE1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Sheet11!$G$1</c:f>
              <c:numCache>
                <c:formatCode>General</c:formatCode>
                <c:ptCount val="1"/>
                <c:pt idx="0">
                  <c:v>4815</c:v>
                </c:pt>
              </c:numCache>
            </c:numRef>
          </c:xVal>
          <c:yVal>
            <c:numRef>
              <c:f>'01'!$B$29</c:f>
              <c:numCache>
                <c:formatCode>General</c:formatCode>
                <c:ptCount val="1"/>
                <c:pt idx="0">
                  <c:v>-1336706.8633199008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AED-46F3-A2BE-A2E14358FC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9263888"/>
        <c:axId val="1939264720"/>
      </c:scatterChart>
      <c:valAx>
        <c:axId val="1939263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39264720"/>
        <c:crosses val="autoZero"/>
        <c:crossBetween val="midCat"/>
      </c:valAx>
      <c:valAx>
        <c:axId val="19392647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3926388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2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Sheet11!$H$1</c:f>
              <c:numCache>
                <c:formatCode>General</c:formatCode>
                <c:ptCount val="1"/>
                <c:pt idx="0">
                  <c:v>4912</c:v>
                </c:pt>
              </c:numCache>
            </c:numRef>
          </c:xVal>
          <c:yVal>
            <c:numRef>
              <c:f>Sheet11!$A$1:$E$1</c:f>
              <c:numCache>
                <c:formatCode>General</c:formatCode>
                <c:ptCount val="5"/>
                <c:pt idx="0">
                  <c:v>4803</c:v>
                </c:pt>
                <c:pt idx="1">
                  <c:v>4810</c:v>
                </c:pt>
                <c:pt idx="2">
                  <c:v>4215</c:v>
                </c:pt>
                <c:pt idx="3">
                  <c:v>4354</c:v>
                </c:pt>
                <c:pt idx="4">
                  <c:v>4486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7E0-4718-AE96-07BD4AB85999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Sheet11!$H$1</c:f>
              <c:numCache>
                <c:formatCode>General</c:formatCode>
                <c:ptCount val="1"/>
                <c:pt idx="0">
                  <c:v>4912</c:v>
                </c:pt>
              </c:numCache>
            </c:numRef>
          </c:xVal>
          <c:yVal>
            <c:numRef>
              <c:f>'01'!$B$29</c:f>
              <c:numCache>
                <c:formatCode>General</c:formatCode>
                <c:ptCount val="1"/>
                <c:pt idx="0">
                  <c:v>-1336706.8633199008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7E0-4718-AE96-07BD4AB859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9470576"/>
        <c:axId val="1939263888"/>
      </c:scatterChart>
      <c:valAx>
        <c:axId val="1099470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39263888"/>
        <c:crosses val="autoZero"/>
        <c:crossBetween val="midCat"/>
      </c:valAx>
      <c:valAx>
        <c:axId val="19392638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9947057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3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Sheet11!$I$1</c:f>
              <c:numCache>
                <c:formatCode>General</c:formatCode>
                <c:ptCount val="1"/>
                <c:pt idx="0">
                  <c:v>4285</c:v>
                </c:pt>
              </c:numCache>
            </c:numRef>
          </c:xVal>
          <c:yVal>
            <c:numRef>
              <c:f>Sheet11!$A$1:$E$1</c:f>
              <c:numCache>
                <c:formatCode>General</c:formatCode>
                <c:ptCount val="5"/>
                <c:pt idx="0">
                  <c:v>4803</c:v>
                </c:pt>
                <c:pt idx="1">
                  <c:v>4810</c:v>
                </c:pt>
                <c:pt idx="2">
                  <c:v>4215</c:v>
                </c:pt>
                <c:pt idx="3">
                  <c:v>4354</c:v>
                </c:pt>
                <c:pt idx="4">
                  <c:v>4486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AB0-4264-AD29-3BD0B7150464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Sheet11!$I$1</c:f>
              <c:numCache>
                <c:formatCode>General</c:formatCode>
                <c:ptCount val="1"/>
                <c:pt idx="0">
                  <c:v>4285</c:v>
                </c:pt>
              </c:numCache>
            </c:numRef>
          </c:xVal>
          <c:yVal>
            <c:numRef>
              <c:f>'01'!$B$29</c:f>
              <c:numCache>
                <c:formatCode>General</c:formatCode>
                <c:ptCount val="1"/>
                <c:pt idx="0">
                  <c:v>-1336706.8633199008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AB0-4264-AD29-3BD0B71504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2664704"/>
        <c:axId val="1902674272"/>
      </c:scatterChart>
      <c:valAx>
        <c:axId val="1902664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3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02674272"/>
        <c:crosses val="autoZero"/>
        <c:crossBetween val="midCat"/>
      </c:valAx>
      <c:valAx>
        <c:axId val="1902674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0266470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4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Sheet11!$J$1</c:f>
              <c:numCache>
                <c:formatCode>General</c:formatCode>
                <c:ptCount val="1"/>
                <c:pt idx="0">
                  <c:v>4495</c:v>
                </c:pt>
              </c:numCache>
            </c:numRef>
          </c:xVal>
          <c:yVal>
            <c:numRef>
              <c:f>Sheet11!$A$1:$E$1</c:f>
              <c:numCache>
                <c:formatCode>General</c:formatCode>
                <c:ptCount val="5"/>
                <c:pt idx="0">
                  <c:v>4803</c:v>
                </c:pt>
                <c:pt idx="1">
                  <c:v>4810</c:v>
                </c:pt>
                <c:pt idx="2">
                  <c:v>4215</c:v>
                </c:pt>
                <c:pt idx="3">
                  <c:v>4354</c:v>
                </c:pt>
                <c:pt idx="4">
                  <c:v>4486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DDC-4149-9C3F-C5171E6DC7BF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Sheet11!$J$1</c:f>
              <c:numCache>
                <c:formatCode>General</c:formatCode>
                <c:ptCount val="1"/>
                <c:pt idx="0">
                  <c:v>4495</c:v>
                </c:pt>
              </c:numCache>
            </c:numRef>
          </c:xVal>
          <c:yVal>
            <c:numRef>
              <c:f>'01'!$B$29</c:f>
              <c:numCache>
                <c:formatCode>General</c:formatCode>
                <c:ptCount val="1"/>
                <c:pt idx="0">
                  <c:v>-1336706.8633199008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DDC-4149-9C3F-C5171E6DC7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0992928"/>
        <c:axId val="2020990848"/>
      </c:scatterChart>
      <c:valAx>
        <c:axId val="2020992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4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20990848"/>
        <c:crosses val="autoZero"/>
        <c:crossBetween val="midCat"/>
      </c:valAx>
      <c:valAx>
        <c:axId val="20209908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2099292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5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Sheet11!$K$1</c:f>
              <c:numCache>
                <c:formatCode>General</c:formatCode>
                <c:ptCount val="1"/>
                <c:pt idx="0">
                  <c:v>4627</c:v>
                </c:pt>
              </c:numCache>
            </c:numRef>
          </c:xVal>
          <c:yVal>
            <c:numRef>
              <c:f>Sheet11!$A$1:$E$1</c:f>
              <c:numCache>
                <c:formatCode>General</c:formatCode>
                <c:ptCount val="5"/>
                <c:pt idx="0">
                  <c:v>4803</c:v>
                </c:pt>
                <c:pt idx="1">
                  <c:v>4810</c:v>
                </c:pt>
                <c:pt idx="2">
                  <c:v>4215</c:v>
                </c:pt>
                <c:pt idx="3">
                  <c:v>4354</c:v>
                </c:pt>
                <c:pt idx="4">
                  <c:v>4486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08D-429A-B215-2B4878B9A455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Sheet11!$K$1</c:f>
              <c:numCache>
                <c:formatCode>General</c:formatCode>
                <c:ptCount val="1"/>
                <c:pt idx="0">
                  <c:v>4627</c:v>
                </c:pt>
              </c:numCache>
            </c:numRef>
          </c:xVal>
          <c:yVal>
            <c:numRef>
              <c:f>'01'!$B$29</c:f>
              <c:numCache>
                <c:formatCode>General</c:formatCode>
                <c:ptCount val="1"/>
                <c:pt idx="0">
                  <c:v>-1336706.8633199008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08D-429A-B215-2B4878B9A4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1008736"/>
        <c:axId val="2020995008"/>
      </c:scatterChart>
      <c:valAx>
        <c:axId val="2021008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5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20995008"/>
        <c:crosses val="autoZero"/>
        <c:crossBetween val="midCat"/>
      </c:valAx>
      <c:valAx>
        <c:axId val="20209950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2100873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strRef>
              <c:f>'01'!$E$29</c:f>
              <c:strCache>
                <c:ptCount val="1"/>
                <c:pt idx="0">
                  <c:v>Percentile</c:v>
                </c:pt>
              </c:strCache>
            </c:strRef>
          </c:xVal>
          <c:yVal>
            <c:numRef>
              <c:f>'01'!$F$29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389-43B0-87F0-0DFD5F83F7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0997504"/>
        <c:axId val="2021000832"/>
      </c:scatterChart>
      <c:valAx>
        <c:axId val="2020997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majorTickMark val="out"/>
        <c:minorTickMark val="none"/>
        <c:tickLblPos val="nextTo"/>
        <c:crossAx val="2021000832"/>
        <c:crosses val="autoZero"/>
        <c:crossBetween val="midCat"/>
      </c:valAx>
      <c:valAx>
        <c:axId val="20210008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4803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2099750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Temperature!$E$1</c:f>
              <c:strCache>
                <c:ptCount val="1"/>
                <c:pt idx="0">
                  <c:v>2020-11-22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Temperature!$E$2:$E$25</c:f>
              <c:numCache>
                <c:formatCode>General</c:formatCode>
                <c:ptCount val="24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3</c:v>
                </c:pt>
                <c:pt idx="9">
                  <c:v>4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C376-495C-AD90-406F7E19C8A0}"/>
            </c:ext>
          </c:extLst>
        </c:ser>
        <c:ser>
          <c:idx val="6"/>
          <c:order val="6"/>
          <c:tx>
            <c:strRef>
              <c:f>Temperature!$G$1</c:f>
              <c:strCache>
                <c:ptCount val="1"/>
                <c:pt idx="0">
                  <c:v>Forecast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Temperature!$G$2:$G$25</c:f>
              <c:numCache>
                <c:formatCode>General</c:formatCode>
                <c:ptCount val="24"/>
                <c:pt idx="0">
                  <c:v>4</c:v>
                </c:pt>
                <c:pt idx="1">
                  <c:v>4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4</c:v>
                </c:pt>
                <c:pt idx="10">
                  <c:v>6</c:v>
                </c:pt>
                <c:pt idx="11">
                  <c:v>8</c:v>
                </c:pt>
                <c:pt idx="12">
                  <c:v>9</c:v>
                </c:pt>
                <c:pt idx="13">
                  <c:v>10</c:v>
                </c:pt>
                <c:pt idx="14">
                  <c:v>10</c:v>
                </c:pt>
                <c:pt idx="15">
                  <c:v>9</c:v>
                </c:pt>
                <c:pt idx="16">
                  <c:v>8</c:v>
                </c:pt>
                <c:pt idx="17">
                  <c:v>8</c:v>
                </c:pt>
                <c:pt idx="18">
                  <c:v>7</c:v>
                </c:pt>
                <c:pt idx="19">
                  <c:v>7</c:v>
                </c:pt>
                <c:pt idx="20">
                  <c:v>6</c:v>
                </c:pt>
                <c:pt idx="21">
                  <c:v>6</c:v>
                </c:pt>
                <c:pt idx="22">
                  <c:v>5</c:v>
                </c:pt>
                <c:pt idx="2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376-495C-AD90-406F7E19C8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1853952"/>
        <c:axId val="64160908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Temperature!$A$1</c15:sqref>
                        </c15:formulaRef>
                      </c:ext>
                    </c:extLst>
                    <c:strCache>
                      <c:ptCount val="1"/>
                      <c:pt idx="0">
                        <c:v>2019-12-01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Temperature!$A$2:$A$25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-1</c:v>
                      </c:pt>
                      <c:pt idx="6">
                        <c:v>-1</c:v>
                      </c:pt>
                      <c:pt idx="7">
                        <c:v>-1</c:v>
                      </c:pt>
                      <c:pt idx="8">
                        <c:v>0</c:v>
                      </c:pt>
                      <c:pt idx="9">
                        <c:v>1</c:v>
                      </c:pt>
                      <c:pt idx="10">
                        <c:v>4</c:v>
                      </c:pt>
                      <c:pt idx="11">
                        <c:v>6</c:v>
                      </c:pt>
                      <c:pt idx="12">
                        <c:v>6</c:v>
                      </c:pt>
                      <c:pt idx="13">
                        <c:v>7</c:v>
                      </c:pt>
                      <c:pt idx="14">
                        <c:v>6</c:v>
                      </c:pt>
                      <c:pt idx="15">
                        <c:v>6</c:v>
                      </c:pt>
                      <c:pt idx="16">
                        <c:v>5</c:v>
                      </c:pt>
                      <c:pt idx="17">
                        <c:v>4</c:v>
                      </c:pt>
                      <c:pt idx="18">
                        <c:v>4</c:v>
                      </c:pt>
                      <c:pt idx="19">
                        <c:v>3</c:v>
                      </c:pt>
                      <c:pt idx="20">
                        <c:v>3</c:v>
                      </c:pt>
                      <c:pt idx="21">
                        <c:v>3</c:v>
                      </c:pt>
                      <c:pt idx="22">
                        <c:v>3</c:v>
                      </c:pt>
                      <c:pt idx="23">
                        <c:v>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C376-495C-AD90-406F7E19C8A0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Temperature!$B$1</c15:sqref>
                        </c15:formulaRef>
                      </c:ext>
                    </c:extLst>
                    <c:strCache>
                      <c:ptCount val="1"/>
                      <c:pt idx="0">
                        <c:v>2019-12-15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Temperature!$B$2:$B$25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4</c:v>
                      </c:pt>
                      <c:pt idx="1">
                        <c:v>4</c:v>
                      </c:pt>
                      <c:pt idx="2">
                        <c:v>4</c:v>
                      </c:pt>
                      <c:pt idx="3">
                        <c:v>4</c:v>
                      </c:pt>
                      <c:pt idx="4">
                        <c:v>3</c:v>
                      </c:pt>
                      <c:pt idx="5">
                        <c:v>5</c:v>
                      </c:pt>
                      <c:pt idx="6">
                        <c:v>5</c:v>
                      </c:pt>
                      <c:pt idx="7">
                        <c:v>5</c:v>
                      </c:pt>
                      <c:pt idx="8">
                        <c:v>5</c:v>
                      </c:pt>
                      <c:pt idx="9">
                        <c:v>7</c:v>
                      </c:pt>
                      <c:pt idx="10">
                        <c:v>9</c:v>
                      </c:pt>
                      <c:pt idx="11">
                        <c:v>11</c:v>
                      </c:pt>
                      <c:pt idx="12">
                        <c:v>13</c:v>
                      </c:pt>
                      <c:pt idx="13">
                        <c:v>16</c:v>
                      </c:pt>
                      <c:pt idx="14">
                        <c:v>16</c:v>
                      </c:pt>
                      <c:pt idx="15">
                        <c:v>15</c:v>
                      </c:pt>
                      <c:pt idx="16">
                        <c:v>13</c:v>
                      </c:pt>
                      <c:pt idx="17">
                        <c:v>11</c:v>
                      </c:pt>
                      <c:pt idx="18">
                        <c:v>9</c:v>
                      </c:pt>
                      <c:pt idx="19">
                        <c:v>9</c:v>
                      </c:pt>
                      <c:pt idx="20">
                        <c:v>9</c:v>
                      </c:pt>
                      <c:pt idx="21">
                        <c:v>9</c:v>
                      </c:pt>
                      <c:pt idx="22">
                        <c:v>9</c:v>
                      </c:pt>
                      <c:pt idx="23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C376-495C-AD90-406F7E19C8A0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Temperature!$C$1</c15:sqref>
                        </c15:formulaRef>
                      </c:ext>
                    </c:extLst>
                    <c:strCache>
                      <c:ptCount val="1"/>
                      <c:pt idx="0">
                        <c:v>2020-11-08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Temperature!$C$2:$C$25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8</c:v>
                      </c:pt>
                      <c:pt idx="1">
                        <c:v>8</c:v>
                      </c:pt>
                      <c:pt idx="2">
                        <c:v>8</c:v>
                      </c:pt>
                      <c:pt idx="3">
                        <c:v>8</c:v>
                      </c:pt>
                      <c:pt idx="4">
                        <c:v>7</c:v>
                      </c:pt>
                      <c:pt idx="5">
                        <c:v>7</c:v>
                      </c:pt>
                      <c:pt idx="6">
                        <c:v>7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12</c:v>
                      </c:pt>
                      <c:pt idx="11">
                        <c:v>11</c:v>
                      </c:pt>
                      <c:pt idx="12">
                        <c:v>13</c:v>
                      </c:pt>
                      <c:pt idx="13">
                        <c:v>12</c:v>
                      </c:pt>
                      <c:pt idx="14">
                        <c:v>13</c:v>
                      </c:pt>
                      <c:pt idx="15">
                        <c:v>12</c:v>
                      </c:pt>
                      <c:pt idx="16">
                        <c:v>11</c:v>
                      </c:pt>
                      <c:pt idx="17">
                        <c:v>9</c:v>
                      </c:pt>
                      <c:pt idx="18">
                        <c:v>8</c:v>
                      </c:pt>
                      <c:pt idx="19">
                        <c:v>6</c:v>
                      </c:pt>
                      <c:pt idx="20">
                        <c:v>6</c:v>
                      </c:pt>
                      <c:pt idx="21">
                        <c:v>5</c:v>
                      </c:pt>
                      <c:pt idx="22">
                        <c:v>5</c:v>
                      </c:pt>
                      <c:pt idx="23">
                        <c:v>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376-495C-AD90-406F7E19C8A0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Temperature!$D$1</c15:sqref>
                        </c15:formulaRef>
                      </c:ext>
                    </c:extLst>
                    <c:strCache>
                      <c:ptCount val="1"/>
                      <c:pt idx="0">
                        <c:v>2020-11-15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Temperature!$D$2:$D$25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9</c:v>
                      </c:pt>
                      <c:pt idx="1">
                        <c:v>8</c:v>
                      </c:pt>
                      <c:pt idx="2">
                        <c:v>8</c:v>
                      </c:pt>
                      <c:pt idx="3">
                        <c:v>8</c:v>
                      </c:pt>
                      <c:pt idx="4">
                        <c:v>8</c:v>
                      </c:pt>
                      <c:pt idx="5">
                        <c:v>8</c:v>
                      </c:pt>
                      <c:pt idx="6">
                        <c:v>8</c:v>
                      </c:pt>
                      <c:pt idx="7">
                        <c:v>8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10</c:v>
                      </c:pt>
                      <c:pt idx="12">
                        <c:v>11</c:v>
                      </c:pt>
                      <c:pt idx="13">
                        <c:v>11</c:v>
                      </c:pt>
                      <c:pt idx="14">
                        <c:v>11</c:v>
                      </c:pt>
                      <c:pt idx="15">
                        <c:v>11</c:v>
                      </c:pt>
                      <c:pt idx="16">
                        <c:v>10</c:v>
                      </c:pt>
                      <c:pt idx="17">
                        <c:v>9</c:v>
                      </c:pt>
                      <c:pt idx="18">
                        <c:v>9</c:v>
                      </c:pt>
                      <c:pt idx="19">
                        <c:v>8</c:v>
                      </c:pt>
                      <c:pt idx="20">
                        <c:v>8</c:v>
                      </c:pt>
                      <c:pt idx="21">
                        <c:v>7</c:v>
                      </c:pt>
                      <c:pt idx="22">
                        <c:v>7</c:v>
                      </c:pt>
                      <c:pt idx="23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376-495C-AD90-406F7E19C8A0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Temperature!$F$1</c15:sqref>
                        </c15:formulaRef>
                      </c:ext>
                    </c:extLst>
                    <c:strCache>
                      <c:ptCount val="1"/>
                      <c:pt idx="0">
                        <c:v>Avg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Temperature!$F$2:$F$25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5</c:v>
                      </c:pt>
                      <c:pt idx="1">
                        <c:v>4.8</c:v>
                      </c:pt>
                      <c:pt idx="2">
                        <c:v>4.5999999999999996</c:v>
                      </c:pt>
                      <c:pt idx="3">
                        <c:v>4.2</c:v>
                      </c:pt>
                      <c:pt idx="4">
                        <c:v>3.8</c:v>
                      </c:pt>
                      <c:pt idx="5">
                        <c:v>4.2</c:v>
                      </c:pt>
                      <c:pt idx="6">
                        <c:v>4.2</c:v>
                      </c:pt>
                      <c:pt idx="7">
                        <c:v>4.4000000000000004</c:v>
                      </c:pt>
                      <c:pt idx="8">
                        <c:v>4.8</c:v>
                      </c:pt>
                      <c:pt idx="9">
                        <c:v>6</c:v>
                      </c:pt>
                      <c:pt idx="10">
                        <c:v>7.8</c:v>
                      </c:pt>
                      <c:pt idx="11">
                        <c:v>8.6</c:v>
                      </c:pt>
                      <c:pt idx="12">
                        <c:v>9.8000000000000007</c:v>
                      </c:pt>
                      <c:pt idx="13">
                        <c:v>10.4</c:v>
                      </c:pt>
                      <c:pt idx="14">
                        <c:v>10.4</c:v>
                      </c:pt>
                      <c:pt idx="15">
                        <c:v>10</c:v>
                      </c:pt>
                      <c:pt idx="16">
                        <c:v>9</c:v>
                      </c:pt>
                      <c:pt idx="17">
                        <c:v>7.8</c:v>
                      </c:pt>
                      <c:pt idx="18">
                        <c:v>7.2</c:v>
                      </c:pt>
                      <c:pt idx="19">
                        <c:v>6.2</c:v>
                      </c:pt>
                      <c:pt idx="20">
                        <c:v>6.2</c:v>
                      </c:pt>
                      <c:pt idx="21">
                        <c:v>5.8</c:v>
                      </c:pt>
                      <c:pt idx="22">
                        <c:v>5.8</c:v>
                      </c:pt>
                      <c:pt idx="23">
                        <c:v>5.8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C376-495C-AD90-406F7E19C8A0}"/>
                  </c:ext>
                </c:extLst>
              </c15:ser>
            </c15:filteredLineSeries>
          </c:ext>
        </c:extLst>
      </c:lineChart>
      <c:catAx>
        <c:axId val="641853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641609088"/>
        <c:crosses val="autoZero"/>
        <c:auto val="1"/>
        <c:lblAlgn val="ctr"/>
        <c:lblOffset val="100"/>
        <c:noMultiLvlLbl val="0"/>
      </c:catAx>
      <c:valAx>
        <c:axId val="64160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641853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'Wind Speed'!$F$1</c:f>
              <c:strCache>
                <c:ptCount val="1"/>
                <c:pt idx="0">
                  <c:v>AVG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'Wind Speed'!$F$2:$F$25</c:f>
              <c:numCache>
                <c:formatCode>General</c:formatCode>
                <c:ptCount val="24"/>
                <c:pt idx="0">
                  <c:v>1.8</c:v>
                </c:pt>
                <c:pt idx="1">
                  <c:v>1.6</c:v>
                </c:pt>
                <c:pt idx="2">
                  <c:v>1.2</c:v>
                </c:pt>
                <c:pt idx="3">
                  <c:v>1.4</c:v>
                </c:pt>
                <c:pt idx="4">
                  <c:v>1.4</c:v>
                </c:pt>
                <c:pt idx="5">
                  <c:v>2</c:v>
                </c:pt>
                <c:pt idx="6">
                  <c:v>1.8</c:v>
                </c:pt>
                <c:pt idx="7">
                  <c:v>1.6</c:v>
                </c:pt>
                <c:pt idx="8">
                  <c:v>1.6</c:v>
                </c:pt>
                <c:pt idx="9">
                  <c:v>1.4</c:v>
                </c:pt>
                <c:pt idx="10">
                  <c:v>2.2000000000000002</c:v>
                </c:pt>
                <c:pt idx="11">
                  <c:v>1.6</c:v>
                </c:pt>
                <c:pt idx="12">
                  <c:v>1.8</c:v>
                </c:pt>
                <c:pt idx="13">
                  <c:v>1.8</c:v>
                </c:pt>
                <c:pt idx="14">
                  <c:v>1.8</c:v>
                </c:pt>
                <c:pt idx="15">
                  <c:v>2</c:v>
                </c:pt>
                <c:pt idx="16">
                  <c:v>1.6</c:v>
                </c:pt>
                <c:pt idx="17">
                  <c:v>1.6</c:v>
                </c:pt>
                <c:pt idx="18">
                  <c:v>2</c:v>
                </c:pt>
                <c:pt idx="19">
                  <c:v>2</c:v>
                </c:pt>
                <c:pt idx="20">
                  <c:v>2.25</c:v>
                </c:pt>
                <c:pt idx="21">
                  <c:v>2.25</c:v>
                </c:pt>
                <c:pt idx="22">
                  <c:v>2.2000000000000002</c:v>
                </c:pt>
                <c:pt idx="2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AEA-4A42-8960-63DD75DDDB07}"/>
            </c:ext>
          </c:extLst>
        </c:ser>
        <c:ser>
          <c:idx val="6"/>
          <c:order val="6"/>
          <c:tx>
            <c:strRef>
              <c:f>'Wind Speed'!$G$1</c:f>
              <c:strCache>
                <c:ptCount val="1"/>
                <c:pt idx="0">
                  <c:v>Forecast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'Wind Speed'!$G$2:$G$25</c:f>
              <c:numCache>
                <c:formatCode>General</c:formatCode>
                <c:ptCount val="24"/>
                <c:pt idx="0">
                  <c:v>3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AEA-4A42-8960-63DD75DDDB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3036160"/>
        <c:axId val="64161196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'Wind Speed'!$A$1</c15:sqref>
                        </c15:formulaRef>
                      </c:ext>
                    </c:extLst>
                    <c:strCache>
                      <c:ptCount val="1"/>
                      <c:pt idx="0">
                        <c:v>d1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'Wind Speed'!$A$2:$A$25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</c:v>
                      </c:pt>
                      <c:pt idx="1">
                        <c:v>2</c:v>
                      </c:pt>
                      <c:pt idx="2">
                        <c:v>1</c:v>
                      </c:pt>
                      <c:pt idx="3">
                        <c:v>2</c:v>
                      </c:pt>
                      <c:pt idx="4">
                        <c:v>1</c:v>
                      </c:pt>
                      <c:pt idx="5">
                        <c:v>0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2</c:v>
                      </c:pt>
                      <c:pt idx="11">
                        <c:v>2</c:v>
                      </c:pt>
                      <c:pt idx="12">
                        <c:v>2</c:v>
                      </c:pt>
                      <c:pt idx="13">
                        <c:v>3</c:v>
                      </c:pt>
                      <c:pt idx="14">
                        <c:v>3</c:v>
                      </c:pt>
                      <c:pt idx="15">
                        <c:v>3</c:v>
                      </c:pt>
                      <c:pt idx="16">
                        <c:v>2</c:v>
                      </c:pt>
                      <c:pt idx="17">
                        <c:v>3</c:v>
                      </c:pt>
                      <c:pt idx="18">
                        <c:v>3</c:v>
                      </c:pt>
                      <c:pt idx="19">
                        <c:v>4</c:v>
                      </c:pt>
                      <c:pt idx="20">
                        <c:v>4</c:v>
                      </c:pt>
                      <c:pt idx="21">
                        <c:v>4</c:v>
                      </c:pt>
                      <c:pt idx="22">
                        <c:v>4</c:v>
                      </c:pt>
                      <c:pt idx="23">
                        <c:v>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5AEA-4A42-8960-63DD75DDDB07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'Wind Speed'!$B$1</c15:sqref>
                        </c15:formulaRef>
                      </c:ext>
                    </c:extLst>
                    <c:strCache>
                      <c:ptCount val="1"/>
                      <c:pt idx="0">
                        <c:v>d2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'Wind Speed'!$B$2:$B$25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2</c:v>
                      </c:pt>
                      <c:pt idx="5">
                        <c:v>3</c:v>
                      </c:pt>
                      <c:pt idx="6">
                        <c:v>3</c:v>
                      </c:pt>
                      <c:pt idx="7">
                        <c:v>2</c:v>
                      </c:pt>
                      <c:pt idx="8">
                        <c:v>2</c:v>
                      </c:pt>
                      <c:pt idx="9">
                        <c:v>3</c:v>
                      </c:pt>
                      <c:pt idx="10">
                        <c:v>4</c:v>
                      </c:pt>
                      <c:pt idx="11">
                        <c:v>3</c:v>
                      </c:pt>
                      <c:pt idx="12">
                        <c:v>3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2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2</c:v>
                      </c:pt>
                      <c:pt idx="20">
                        <c:v>2</c:v>
                      </c:pt>
                      <c:pt idx="21">
                        <c:v>2</c:v>
                      </c:pt>
                      <c:pt idx="22">
                        <c:v>2</c:v>
                      </c:pt>
                      <c:pt idx="23">
                        <c:v>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5AEA-4A42-8960-63DD75DDDB07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'Wind Speed'!$C$1</c15:sqref>
                        </c15:formulaRef>
                      </c:ext>
                    </c:extLst>
                    <c:strCache>
                      <c:ptCount val="1"/>
                      <c:pt idx="0">
                        <c:v>d3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'Wind Speed'!$C$2:$C$25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</c:v>
                      </c:pt>
                      <c:pt idx="1">
                        <c:v>2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2</c:v>
                      </c:pt>
                      <c:pt idx="6">
                        <c:v>2</c:v>
                      </c:pt>
                      <c:pt idx="7">
                        <c:v>2</c:v>
                      </c:pt>
                      <c:pt idx="8">
                        <c:v>2</c:v>
                      </c:pt>
                      <c:pt idx="9">
                        <c:v>1</c:v>
                      </c:pt>
                      <c:pt idx="10">
                        <c:v>2</c:v>
                      </c:pt>
                      <c:pt idx="11">
                        <c:v>1</c:v>
                      </c:pt>
                      <c:pt idx="12">
                        <c:v>2</c:v>
                      </c:pt>
                      <c:pt idx="13">
                        <c:v>2</c:v>
                      </c:pt>
                      <c:pt idx="14">
                        <c:v>2</c:v>
                      </c:pt>
                      <c:pt idx="15">
                        <c:v>2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AEA-4A42-8960-63DD75DDDB07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'Wind Speed'!$D$1</c15:sqref>
                        </c15:formulaRef>
                      </c:ext>
                    </c:extLst>
                    <c:strCache>
                      <c:ptCount val="1"/>
                      <c:pt idx="0">
                        <c:v>d4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'Wind Speed'!$D$2:$D$25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2</c:v>
                      </c:pt>
                      <c:pt idx="5">
                        <c:v>2</c:v>
                      </c:pt>
                      <c:pt idx="6">
                        <c:v>2</c:v>
                      </c:pt>
                      <c:pt idx="7">
                        <c:v>2</c:v>
                      </c:pt>
                      <c:pt idx="8">
                        <c:v>2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2</c:v>
                      </c:pt>
                      <c:pt idx="17">
                        <c:v>1</c:v>
                      </c:pt>
                      <c:pt idx="18">
                        <c:v>2</c:v>
                      </c:pt>
                      <c:pt idx="19">
                        <c:v>1</c:v>
                      </c:pt>
                      <c:pt idx="20">
                        <c:v>2</c:v>
                      </c:pt>
                      <c:pt idx="21">
                        <c:v>2</c:v>
                      </c:pt>
                      <c:pt idx="22">
                        <c:v>2</c:v>
                      </c:pt>
                      <c:pt idx="23">
                        <c:v>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AEA-4A42-8960-63DD75DDDB07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'Wind Speed'!$E$1</c15:sqref>
                        </c15:formulaRef>
                      </c:ext>
                    </c:extLst>
                    <c:strCache>
                      <c:ptCount val="1"/>
                      <c:pt idx="0">
                        <c:v>d5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'Wind Speed'!$E$2:$E$25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2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2</c:v>
                      </c:pt>
                      <c:pt idx="14">
                        <c:v>2</c:v>
                      </c:pt>
                      <c:pt idx="15">
                        <c:v>2</c:v>
                      </c:pt>
                      <c:pt idx="16">
                        <c:v>2</c:v>
                      </c:pt>
                      <c:pt idx="17">
                        <c:v>2</c:v>
                      </c:pt>
                      <c:pt idx="18">
                        <c:v>3</c:v>
                      </c:pt>
                      <c:pt idx="19">
                        <c:v>2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2</c:v>
                      </c:pt>
                      <c:pt idx="23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5AEA-4A42-8960-63DD75DDDB07}"/>
                  </c:ext>
                </c:extLst>
              </c15:ser>
            </c15:filteredLineSeries>
          </c:ext>
        </c:extLst>
      </c:lineChart>
      <c:catAx>
        <c:axId val="643036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641611968"/>
        <c:crosses val="autoZero"/>
        <c:auto val="1"/>
        <c:lblAlgn val="ctr"/>
        <c:lblOffset val="100"/>
        <c:noMultiLvlLbl val="0"/>
      </c:catAx>
      <c:valAx>
        <c:axId val="64161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643036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'Sky Cover'!$A$1</c:f>
              <c:strCache>
                <c:ptCount val="1"/>
                <c:pt idx="0">
                  <c:v>d1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'Sky Cover'!$A$2:$A$25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9C-4BE7-B1CB-FDC08A1ACCEC}"/>
            </c:ext>
          </c:extLst>
        </c:ser>
        <c:ser>
          <c:idx val="1"/>
          <c:order val="1"/>
          <c:tx>
            <c:strRef>
              <c:f>'Sky Cover'!$B$1</c:f>
              <c:strCache>
                <c:ptCount val="1"/>
                <c:pt idx="0">
                  <c:v>d2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'Sky Cover'!$B$2:$B$25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9C-4BE7-B1CB-FDC08A1ACCEC}"/>
            </c:ext>
          </c:extLst>
        </c:ser>
        <c:ser>
          <c:idx val="2"/>
          <c:order val="2"/>
          <c:tx>
            <c:strRef>
              <c:f>'Sky Cover'!$C$1</c:f>
              <c:strCache>
                <c:ptCount val="1"/>
                <c:pt idx="0">
                  <c:v>d3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'Sky Cover'!$C$2:$C$25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9C-4BE7-B1CB-FDC08A1ACCEC}"/>
            </c:ext>
          </c:extLst>
        </c:ser>
        <c:ser>
          <c:idx val="3"/>
          <c:order val="3"/>
          <c:tx>
            <c:strRef>
              <c:f>'Sky Cover'!$D$1</c:f>
              <c:strCache>
                <c:ptCount val="1"/>
                <c:pt idx="0">
                  <c:v>d4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'Sky Cover'!$D$2:$D$25</c:f>
              <c:numCache>
                <c:formatCode>General</c:formatCode>
                <c:ptCount val="2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A9C-4BE7-B1CB-FDC08A1ACCEC}"/>
            </c:ext>
          </c:extLst>
        </c:ser>
        <c:ser>
          <c:idx val="4"/>
          <c:order val="4"/>
          <c:tx>
            <c:strRef>
              <c:f>'Sky Cover'!$E$1</c:f>
              <c:strCache>
                <c:ptCount val="1"/>
                <c:pt idx="0">
                  <c:v>d5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'Sky Cover'!$E$2:$E$25</c:f>
              <c:numCache>
                <c:formatCode>General</c:formatCode>
                <c:ptCount val="2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0</c:v>
                </c:pt>
                <c:pt idx="4">
                  <c:v>0</c:v>
                </c:pt>
                <c:pt idx="5">
                  <c:v>50</c:v>
                </c:pt>
                <c:pt idx="6">
                  <c:v>50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100</c:v>
                </c:pt>
                <c:pt idx="17">
                  <c:v>100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A9C-4BE7-B1CB-FDC08A1ACCEC}"/>
            </c:ext>
          </c:extLst>
        </c:ser>
        <c:ser>
          <c:idx val="5"/>
          <c:order val="5"/>
          <c:tx>
            <c:strRef>
              <c:f>'Sky Cover'!$F$1</c:f>
              <c:strCache>
                <c:ptCount val="1"/>
                <c:pt idx="0">
                  <c:v>Forecast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'Sky Cover'!$F$2:$F$25</c:f>
              <c:numCache>
                <c:formatCode>General</c:formatCode>
                <c:ptCount val="24"/>
                <c:pt idx="0">
                  <c:v>50</c:v>
                </c:pt>
                <c:pt idx="1">
                  <c:v>50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50</c:v>
                </c:pt>
                <c:pt idx="13">
                  <c:v>50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A9C-4BE7-B1CB-FDC08A1ACC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3371520"/>
        <c:axId val="642894656"/>
      </c:lineChart>
      <c:catAx>
        <c:axId val="6433715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642894656"/>
        <c:crosses val="autoZero"/>
        <c:auto val="1"/>
        <c:lblAlgn val="ctr"/>
        <c:lblOffset val="100"/>
        <c:noMultiLvlLbl val="0"/>
      </c:catAx>
      <c:valAx>
        <c:axId val="64289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643371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TMin!$A$1</c:f>
              <c:strCache>
                <c:ptCount val="1"/>
                <c:pt idx="0">
                  <c:v>d1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TMin!$A$2:$A$25</c:f>
              <c:numCache>
                <c:formatCode>General</c:formatCode>
                <c:ptCount val="24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  <c:pt idx="20">
                  <c:v>-1</c:v>
                </c:pt>
                <c:pt idx="21">
                  <c:v>-1</c:v>
                </c:pt>
                <c:pt idx="22">
                  <c:v>-1</c:v>
                </c:pt>
                <c:pt idx="23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24-4638-8104-ADEF7F6A1A86}"/>
            </c:ext>
          </c:extLst>
        </c:ser>
        <c:ser>
          <c:idx val="1"/>
          <c:order val="1"/>
          <c:tx>
            <c:strRef>
              <c:f>TMin!$B$1</c:f>
              <c:strCache>
                <c:ptCount val="1"/>
                <c:pt idx="0">
                  <c:v>d2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TMin!$B$2:$B$25</c:f>
              <c:numCache>
                <c:formatCode>General</c:formatCode>
                <c:ptCount val="24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24-4638-8104-ADEF7F6A1A86}"/>
            </c:ext>
          </c:extLst>
        </c:ser>
        <c:ser>
          <c:idx val="2"/>
          <c:order val="2"/>
          <c:tx>
            <c:strRef>
              <c:f>TMin!$C$1</c:f>
              <c:strCache>
                <c:ptCount val="1"/>
                <c:pt idx="0">
                  <c:v>d3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TMin!$C$2:$C$25</c:f>
              <c:numCache>
                <c:formatCode>General</c:formatCode>
                <c:ptCount val="2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24-4638-8104-ADEF7F6A1A86}"/>
            </c:ext>
          </c:extLst>
        </c:ser>
        <c:ser>
          <c:idx val="3"/>
          <c:order val="3"/>
          <c:tx>
            <c:strRef>
              <c:f>TMin!$D$1</c:f>
              <c:strCache>
                <c:ptCount val="1"/>
                <c:pt idx="0">
                  <c:v>d4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TMin!$D$2:$D$25</c:f>
              <c:numCache>
                <c:formatCode>General</c:formatCode>
                <c:ptCount val="2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F24-4638-8104-ADEF7F6A1A86}"/>
            </c:ext>
          </c:extLst>
        </c:ser>
        <c:ser>
          <c:idx val="4"/>
          <c:order val="4"/>
          <c:tx>
            <c:strRef>
              <c:f>TMin!$E$1</c:f>
              <c:strCache>
                <c:ptCount val="1"/>
                <c:pt idx="0">
                  <c:v>d5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TMin!$E$2:$E$25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F24-4638-8104-ADEF7F6A1A86}"/>
            </c:ext>
          </c:extLst>
        </c:ser>
        <c:ser>
          <c:idx val="5"/>
          <c:order val="5"/>
          <c:tx>
            <c:strRef>
              <c:f>TMin!$F$1</c:f>
              <c:strCache>
                <c:ptCount val="1"/>
                <c:pt idx="0">
                  <c:v>Forecast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TMin!$F$2:$F$25</c:f>
              <c:numCache>
                <c:formatCode>General</c:formatCode>
                <c:ptCount val="2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F24-4638-8104-ADEF7F6A1A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578880"/>
        <c:axId val="642896960"/>
      </c:lineChart>
      <c:catAx>
        <c:axId val="1315788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642896960"/>
        <c:crosses val="autoZero"/>
        <c:auto val="1"/>
        <c:lblAlgn val="ctr"/>
        <c:lblOffset val="100"/>
        <c:noMultiLvlLbl val="0"/>
      </c:catAx>
      <c:valAx>
        <c:axId val="64289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131578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TMax!$A$1</c:f>
              <c:strCache>
                <c:ptCount val="1"/>
                <c:pt idx="0">
                  <c:v>d1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TMax!$A$2:$A$25</c:f>
              <c:numCache>
                <c:formatCode>General</c:formatCode>
                <c:ptCount val="2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32-4BF3-B8B2-3D11C1267EB8}"/>
            </c:ext>
          </c:extLst>
        </c:ser>
        <c:ser>
          <c:idx val="1"/>
          <c:order val="1"/>
          <c:tx>
            <c:strRef>
              <c:f>TMax!$B$1</c:f>
              <c:strCache>
                <c:ptCount val="1"/>
                <c:pt idx="0">
                  <c:v>d2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TMax!$B$2:$B$25</c:f>
              <c:numCache>
                <c:formatCode>General</c:formatCode>
                <c:ptCount val="24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  <c:pt idx="12">
                  <c:v>16</c:v>
                </c:pt>
                <c:pt idx="13">
                  <c:v>16</c:v>
                </c:pt>
                <c:pt idx="14">
                  <c:v>16</c:v>
                </c:pt>
                <c:pt idx="15">
                  <c:v>16</c:v>
                </c:pt>
                <c:pt idx="16">
                  <c:v>16</c:v>
                </c:pt>
                <c:pt idx="17">
                  <c:v>16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32-4BF3-B8B2-3D11C1267EB8}"/>
            </c:ext>
          </c:extLst>
        </c:ser>
        <c:ser>
          <c:idx val="2"/>
          <c:order val="2"/>
          <c:tx>
            <c:strRef>
              <c:f>TMax!$C$1</c:f>
              <c:strCache>
                <c:ptCount val="1"/>
                <c:pt idx="0">
                  <c:v>d3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TMax!$C$2:$C$25</c:f>
              <c:numCache>
                <c:formatCode>General</c:formatCode>
                <c:ptCount val="24"/>
                <c:pt idx="0">
                  <c:v>14</c:v>
                </c:pt>
                <c:pt idx="1">
                  <c:v>14</c:v>
                </c:pt>
                <c:pt idx="2">
                  <c:v>14</c:v>
                </c:pt>
                <c:pt idx="3">
                  <c:v>14</c:v>
                </c:pt>
                <c:pt idx="4">
                  <c:v>14</c:v>
                </c:pt>
                <c:pt idx="5">
                  <c:v>14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14</c:v>
                </c:pt>
                <c:pt idx="10">
                  <c:v>14</c:v>
                </c:pt>
                <c:pt idx="11">
                  <c:v>14</c:v>
                </c:pt>
                <c:pt idx="12">
                  <c:v>14</c:v>
                </c:pt>
                <c:pt idx="13">
                  <c:v>14</c:v>
                </c:pt>
                <c:pt idx="14">
                  <c:v>14</c:v>
                </c:pt>
                <c:pt idx="15">
                  <c:v>14</c:v>
                </c:pt>
                <c:pt idx="16">
                  <c:v>14</c:v>
                </c:pt>
                <c:pt idx="17">
                  <c:v>14</c:v>
                </c:pt>
                <c:pt idx="18">
                  <c:v>14</c:v>
                </c:pt>
                <c:pt idx="19">
                  <c:v>14</c:v>
                </c:pt>
                <c:pt idx="20">
                  <c:v>14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32-4BF3-B8B2-3D11C1267EB8}"/>
            </c:ext>
          </c:extLst>
        </c:ser>
        <c:ser>
          <c:idx val="3"/>
          <c:order val="3"/>
          <c:tx>
            <c:strRef>
              <c:f>TMax!$D$1</c:f>
              <c:strCache>
                <c:ptCount val="1"/>
                <c:pt idx="0">
                  <c:v>d4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TMax!$D$2:$D$25</c:f>
              <c:numCache>
                <c:formatCode>General</c:formatCode>
                <c:ptCount val="24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132-4BF3-B8B2-3D11C1267EB8}"/>
            </c:ext>
          </c:extLst>
        </c:ser>
        <c:ser>
          <c:idx val="4"/>
          <c:order val="4"/>
          <c:tx>
            <c:strRef>
              <c:f>TMax!$E$1</c:f>
              <c:strCache>
                <c:ptCount val="1"/>
                <c:pt idx="0">
                  <c:v>d5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TMax!$E$2:$E$25</c:f>
              <c:numCache>
                <c:formatCode>General</c:formatCode>
                <c:ptCount val="24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132-4BF3-B8B2-3D11C1267EB8}"/>
            </c:ext>
          </c:extLst>
        </c:ser>
        <c:ser>
          <c:idx val="5"/>
          <c:order val="5"/>
          <c:tx>
            <c:strRef>
              <c:f>TMax!$F$1</c:f>
              <c:strCache>
                <c:ptCount val="1"/>
                <c:pt idx="0">
                  <c:v>Forecast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TMax!$F$2:$F$25</c:f>
              <c:numCache>
                <c:formatCode>General</c:formatCode>
                <c:ptCount val="24"/>
                <c:pt idx="0">
                  <c:v>11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132-4BF3-B8B2-3D11C1267E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3198464"/>
        <c:axId val="642899264"/>
      </c:lineChart>
      <c:catAx>
        <c:axId val="6431984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642899264"/>
        <c:crosses val="autoZero"/>
        <c:auto val="1"/>
        <c:lblAlgn val="ctr"/>
        <c:lblOffset val="100"/>
        <c:noMultiLvlLbl val="0"/>
      </c:catAx>
      <c:valAx>
        <c:axId val="64289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643198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TAvg!$A$1</c:f>
              <c:strCache>
                <c:ptCount val="1"/>
                <c:pt idx="0">
                  <c:v>d1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TAvg!$A$2:$A$25</c:f>
              <c:numCache>
                <c:formatCode>General</c:formatCode>
                <c:ptCount val="24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33-4267-BC96-9143D7D69277}"/>
            </c:ext>
          </c:extLst>
        </c:ser>
        <c:ser>
          <c:idx val="1"/>
          <c:order val="1"/>
          <c:tx>
            <c:strRef>
              <c:f>TAvg!$B$1</c:f>
              <c:strCache>
                <c:ptCount val="1"/>
                <c:pt idx="0">
                  <c:v>d2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TAvg!$B$2:$B$25</c:f>
              <c:numCache>
                <c:formatCode>General</c:formatCode>
                <c:ptCount val="24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33-4267-BC96-9143D7D69277}"/>
            </c:ext>
          </c:extLst>
        </c:ser>
        <c:ser>
          <c:idx val="2"/>
          <c:order val="2"/>
          <c:tx>
            <c:strRef>
              <c:f>TAvg!$C$1</c:f>
              <c:strCache>
                <c:ptCount val="1"/>
                <c:pt idx="0">
                  <c:v>d3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TAvg!$C$2:$C$25</c:f>
              <c:numCache>
                <c:formatCode>General</c:formatCode>
                <c:ptCount val="24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33-4267-BC96-9143D7D69277}"/>
            </c:ext>
          </c:extLst>
        </c:ser>
        <c:ser>
          <c:idx val="3"/>
          <c:order val="3"/>
          <c:tx>
            <c:strRef>
              <c:f>TAvg!$D$1</c:f>
              <c:strCache>
                <c:ptCount val="1"/>
                <c:pt idx="0">
                  <c:v>d4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TAvg!$D$2:$D$25</c:f>
              <c:numCache>
                <c:formatCode>General</c:formatCode>
                <c:ptCount val="24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E33-4267-BC96-9143D7D69277}"/>
            </c:ext>
          </c:extLst>
        </c:ser>
        <c:ser>
          <c:idx val="4"/>
          <c:order val="4"/>
          <c:tx>
            <c:strRef>
              <c:f>TAvg!$E$1</c:f>
              <c:strCache>
                <c:ptCount val="1"/>
                <c:pt idx="0">
                  <c:v>d5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TAvg!$E$2:$E$25</c:f>
              <c:numCache>
                <c:formatCode>General</c:formatCode>
                <c:ptCount val="24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E33-4267-BC96-9143D7D69277}"/>
            </c:ext>
          </c:extLst>
        </c:ser>
        <c:ser>
          <c:idx val="5"/>
          <c:order val="5"/>
          <c:tx>
            <c:strRef>
              <c:f>TAvg!$F$1</c:f>
              <c:strCache>
                <c:ptCount val="1"/>
                <c:pt idx="0">
                  <c:v>Forecast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TAvg!$F$2:$F$25</c:f>
              <c:numCache>
                <c:formatCode>General</c:formatCode>
                <c:ptCount val="24"/>
                <c:pt idx="0">
                  <c:v>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E33-4267-BC96-9143D7D692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3357184"/>
        <c:axId val="642838464"/>
      </c:lineChart>
      <c:catAx>
        <c:axId val="643357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642838464"/>
        <c:crosses val="autoZero"/>
        <c:auto val="1"/>
        <c:lblAlgn val="ctr"/>
        <c:lblOffset val="100"/>
        <c:noMultiLvlLbl val="0"/>
      </c:catAx>
      <c:valAx>
        <c:axId val="64283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643357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Load!$A$1</c:f>
              <c:strCache>
                <c:ptCount val="1"/>
                <c:pt idx="0">
                  <c:v>2019-12-01</c:v>
                </c:pt>
              </c:strCache>
            </c:strRef>
          </c:tx>
          <c:spPr>
            <a:ln w="1270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Load!$A$2:$A$25</c:f>
              <c:numCache>
                <c:formatCode>General</c:formatCode>
                <c:ptCount val="24"/>
                <c:pt idx="0">
                  <c:v>4251</c:v>
                </c:pt>
                <c:pt idx="1">
                  <c:v>3981</c:v>
                </c:pt>
                <c:pt idx="2">
                  <c:v>3745</c:v>
                </c:pt>
                <c:pt idx="3">
                  <c:v>3508</c:v>
                </c:pt>
                <c:pt idx="4">
                  <c:v>3438</c:v>
                </c:pt>
                <c:pt idx="5">
                  <c:v>3500</c:v>
                </c:pt>
                <c:pt idx="6">
                  <c:v>3619</c:v>
                </c:pt>
                <c:pt idx="7">
                  <c:v>3742</c:v>
                </c:pt>
                <c:pt idx="8">
                  <c:v>3963</c:v>
                </c:pt>
                <c:pt idx="9">
                  <c:v>4139</c:v>
                </c:pt>
                <c:pt idx="10">
                  <c:v>4233</c:v>
                </c:pt>
                <c:pt idx="11">
                  <c:v>4241</c:v>
                </c:pt>
                <c:pt idx="12">
                  <c:v>4235</c:v>
                </c:pt>
                <c:pt idx="13">
                  <c:v>4200</c:v>
                </c:pt>
                <c:pt idx="14">
                  <c:v>4089</c:v>
                </c:pt>
                <c:pt idx="15">
                  <c:v>4130</c:v>
                </c:pt>
                <c:pt idx="16">
                  <c:v>4449</c:v>
                </c:pt>
                <c:pt idx="17">
                  <c:v>4586</c:v>
                </c:pt>
                <c:pt idx="18">
                  <c:v>4587</c:v>
                </c:pt>
                <c:pt idx="19">
                  <c:v>4596</c:v>
                </c:pt>
                <c:pt idx="20">
                  <c:v>4555</c:v>
                </c:pt>
                <c:pt idx="21">
                  <c:v>4519</c:v>
                </c:pt>
                <c:pt idx="22">
                  <c:v>4486</c:v>
                </c:pt>
                <c:pt idx="23">
                  <c:v>4400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E1-40ED-A542-84BF48151BB1}"/>
            </c:ext>
          </c:extLst>
        </c:ser>
        <c:ser>
          <c:idx val="1"/>
          <c:order val="1"/>
          <c:tx>
            <c:strRef>
              <c:f>Load!$B$1</c:f>
              <c:strCache>
                <c:ptCount val="1"/>
                <c:pt idx="0">
                  <c:v>2019-12-15</c:v>
                </c:pt>
              </c:strCache>
            </c:strRef>
          </c:tx>
          <c:spPr>
            <a:ln w="1270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Load!$B$2:$B$25</c:f>
              <c:numCache>
                <c:formatCode>General</c:formatCode>
                <c:ptCount val="24"/>
                <c:pt idx="0">
                  <c:v>4389</c:v>
                </c:pt>
                <c:pt idx="1">
                  <c:v>4183</c:v>
                </c:pt>
                <c:pt idx="2">
                  <c:v>3842</c:v>
                </c:pt>
                <c:pt idx="3">
                  <c:v>3692</c:v>
                </c:pt>
                <c:pt idx="4">
                  <c:v>3599</c:v>
                </c:pt>
                <c:pt idx="5">
                  <c:v>3575</c:v>
                </c:pt>
                <c:pt idx="6">
                  <c:v>3679</c:v>
                </c:pt>
                <c:pt idx="7">
                  <c:v>3818</c:v>
                </c:pt>
                <c:pt idx="8">
                  <c:v>4047</c:v>
                </c:pt>
                <c:pt idx="9">
                  <c:v>4257</c:v>
                </c:pt>
                <c:pt idx="10">
                  <c:v>4367</c:v>
                </c:pt>
                <c:pt idx="11">
                  <c:v>4391</c:v>
                </c:pt>
                <c:pt idx="12">
                  <c:v>4307</c:v>
                </c:pt>
                <c:pt idx="13">
                  <c:v>4259</c:v>
                </c:pt>
                <c:pt idx="14">
                  <c:v>4147</c:v>
                </c:pt>
                <c:pt idx="15">
                  <c:v>4169</c:v>
                </c:pt>
                <c:pt idx="16">
                  <c:v>4496</c:v>
                </c:pt>
                <c:pt idx="17">
                  <c:v>4635</c:v>
                </c:pt>
                <c:pt idx="18">
                  <c:v>4629</c:v>
                </c:pt>
                <c:pt idx="19">
                  <c:v>4667</c:v>
                </c:pt>
                <c:pt idx="20">
                  <c:v>4612</c:v>
                </c:pt>
                <c:pt idx="21">
                  <c:v>4610</c:v>
                </c:pt>
                <c:pt idx="22">
                  <c:v>4469</c:v>
                </c:pt>
                <c:pt idx="23">
                  <c:v>4495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E1-40ED-A542-84BF48151BB1}"/>
            </c:ext>
          </c:extLst>
        </c:ser>
        <c:ser>
          <c:idx val="2"/>
          <c:order val="2"/>
          <c:tx>
            <c:strRef>
              <c:f>Load!$C$1</c:f>
              <c:strCache>
                <c:ptCount val="1"/>
                <c:pt idx="0">
                  <c:v>2020-11-08</c:v>
                </c:pt>
              </c:strCache>
            </c:strRef>
          </c:tx>
          <c:spPr>
            <a:ln w="1270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Load!$C$2:$C$25</c:f>
              <c:numCache>
                <c:formatCode>General</c:formatCode>
                <c:ptCount val="24"/>
                <c:pt idx="0">
                  <c:v>3873</c:v>
                </c:pt>
                <c:pt idx="1">
                  <c:v>3634</c:v>
                </c:pt>
                <c:pt idx="2">
                  <c:v>3364</c:v>
                </c:pt>
                <c:pt idx="3">
                  <c:v>3163</c:v>
                </c:pt>
                <c:pt idx="4">
                  <c:v>3138</c:v>
                </c:pt>
                <c:pt idx="5">
                  <c:v>3143</c:v>
                </c:pt>
                <c:pt idx="6">
                  <c:v>3280</c:v>
                </c:pt>
                <c:pt idx="7">
                  <c:v>3484</c:v>
                </c:pt>
                <c:pt idx="8">
                  <c:v>3761</c:v>
                </c:pt>
                <c:pt idx="9">
                  <c:v>3944</c:v>
                </c:pt>
                <c:pt idx="10">
                  <c:v>3964</c:v>
                </c:pt>
                <c:pt idx="11">
                  <c:v>4011</c:v>
                </c:pt>
                <c:pt idx="12">
                  <c:v>3855</c:v>
                </c:pt>
                <c:pt idx="13">
                  <c:v>3849</c:v>
                </c:pt>
                <c:pt idx="14">
                  <c:v>3746</c:v>
                </c:pt>
                <c:pt idx="15">
                  <c:v>3782</c:v>
                </c:pt>
                <c:pt idx="16">
                  <c:v>4072</c:v>
                </c:pt>
                <c:pt idx="17">
                  <c:v>4302</c:v>
                </c:pt>
                <c:pt idx="18">
                  <c:v>4321</c:v>
                </c:pt>
                <c:pt idx="19">
                  <c:v>4341</c:v>
                </c:pt>
                <c:pt idx="20">
                  <c:v>4271</c:v>
                </c:pt>
                <c:pt idx="21">
                  <c:v>4197</c:v>
                </c:pt>
                <c:pt idx="22">
                  <c:v>4104</c:v>
                </c:pt>
                <c:pt idx="23">
                  <c:v>4014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E1-40ED-A542-84BF48151BB1}"/>
            </c:ext>
          </c:extLst>
        </c:ser>
        <c:ser>
          <c:idx val="3"/>
          <c:order val="3"/>
          <c:tx>
            <c:strRef>
              <c:f>Load!$D$1</c:f>
              <c:strCache>
                <c:ptCount val="1"/>
                <c:pt idx="0">
                  <c:v>2020-11-15</c:v>
                </c:pt>
              </c:strCache>
            </c:strRef>
          </c:tx>
          <c:spPr>
            <a:ln w="1270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Load!$D$2:$D$25</c:f>
              <c:numCache>
                <c:formatCode>General</c:formatCode>
                <c:ptCount val="24"/>
                <c:pt idx="0">
                  <c:v>4042</c:v>
                </c:pt>
                <c:pt idx="1">
                  <c:v>3761</c:v>
                </c:pt>
                <c:pt idx="2">
                  <c:v>3488</c:v>
                </c:pt>
                <c:pt idx="3">
                  <c:v>3287</c:v>
                </c:pt>
                <c:pt idx="4">
                  <c:v>3256</c:v>
                </c:pt>
                <c:pt idx="5">
                  <c:v>3250</c:v>
                </c:pt>
                <c:pt idx="6">
                  <c:v>3306</c:v>
                </c:pt>
                <c:pt idx="7">
                  <c:v>3513</c:v>
                </c:pt>
                <c:pt idx="8">
                  <c:v>3762</c:v>
                </c:pt>
                <c:pt idx="9">
                  <c:v>4017</c:v>
                </c:pt>
                <c:pt idx="10">
                  <c:v>4125</c:v>
                </c:pt>
                <c:pt idx="11">
                  <c:v>4180</c:v>
                </c:pt>
                <c:pt idx="12">
                  <c:v>4155</c:v>
                </c:pt>
                <c:pt idx="13">
                  <c:v>4081</c:v>
                </c:pt>
                <c:pt idx="14">
                  <c:v>3995</c:v>
                </c:pt>
                <c:pt idx="15">
                  <c:v>3968</c:v>
                </c:pt>
                <c:pt idx="16">
                  <c:v>4246</c:v>
                </c:pt>
                <c:pt idx="17">
                  <c:v>4455</c:v>
                </c:pt>
                <c:pt idx="18">
                  <c:v>4448</c:v>
                </c:pt>
                <c:pt idx="19">
                  <c:v>4491</c:v>
                </c:pt>
                <c:pt idx="20">
                  <c:v>4407</c:v>
                </c:pt>
                <c:pt idx="21">
                  <c:v>4304</c:v>
                </c:pt>
                <c:pt idx="22">
                  <c:v>4218</c:v>
                </c:pt>
                <c:pt idx="23">
                  <c:v>4164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AE1-40ED-A542-84BF48151BB1}"/>
            </c:ext>
          </c:extLst>
        </c:ser>
        <c:ser>
          <c:idx val="4"/>
          <c:order val="4"/>
          <c:tx>
            <c:strRef>
              <c:f>Load!$E$1</c:f>
              <c:strCache>
                <c:ptCount val="1"/>
                <c:pt idx="0">
                  <c:v>2020-11-22</c:v>
                </c:pt>
              </c:strCache>
            </c:strRef>
          </c:tx>
          <c:spPr>
            <a:ln w="1270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Load!$E$2:$E$25</c:f>
              <c:numCache>
                <c:formatCode>General</c:formatCode>
                <c:ptCount val="24"/>
                <c:pt idx="0">
                  <c:v>4190</c:v>
                </c:pt>
                <c:pt idx="1">
                  <c:v>3931</c:v>
                </c:pt>
                <c:pt idx="2">
                  <c:v>3701</c:v>
                </c:pt>
                <c:pt idx="3">
                  <c:v>3518</c:v>
                </c:pt>
                <c:pt idx="4">
                  <c:v>3456</c:v>
                </c:pt>
                <c:pt idx="5">
                  <c:v>3488</c:v>
                </c:pt>
                <c:pt idx="6">
                  <c:v>3545</c:v>
                </c:pt>
                <c:pt idx="7">
                  <c:v>3743</c:v>
                </c:pt>
                <c:pt idx="8">
                  <c:v>3988</c:v>
                </c:pt>
                <c:pt idx="9">
                  <c:v>4244</c:v>
                </c:pt>
                <c:pt idx="10">
                  <c:v>4407</c:v>
                </c:pt>
                <c:pt idx="11">
                  <c:v>4498</c:v>
                </c:pt>
                <c:pt idx="12">
                  <c:v>4455</c:v>
                </c:pt>
                <c:pt idx="13">
                  <c:v>4389</c:v>
                </c:pt>
                <c:pt idx="14">
                  <c:v>4345</c:v>
                </c:pt>
                <c:pt idx="15">
                  <c:v>4350</c:v>
                </c:pt>
                <c:pt idx="16">
                  <c:v>4560</c:v>
                </c:pt>
                <c:pt idx="17">
                  <c:v>4612</c:v>
                </c:pt>
                <c:pt idx="18">
                  <c:v>4599</c:v>
                </c:pt>
                <c:pt idx="19">
                  <c:v>4621</c:v>
                </c:pt>
                <c:pt idx="20">
                  <c:v>4649</c:v>
                </c:pt>
                <c:pt idx="21">
                  <c:v>4459</c:v>
                </c:pt>
                <c:pt idx="22">
                  <c:v>4444</c:v>
                </c:pt>
                <c:pt idx="23">
                  <c:v>4384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AE1-40ED-A542-84BF48151B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0494736"/>
        <c:axId val="1571767792"/>
        <c:extLst>
          <c:ext xmlns:c15="http://schemas.microsoft.com/office/drawing/2012/chart" uri="{02D57815-91ED-43cb-92C2-25804820EDAC}">
            <c15:filteredLine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Load!$F$1</c15:sqref>
                        </c15:formulaRef>
                      </c:ext>
                    </c:extLst>
                    <c:strCache>
                      <c:ptCount val="1"/>
                      <c:pt idx="0">
                        <c:v>Остварење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Load!$F$2:$F$25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3994</c:v>
                      </c:pt>
                      <c:pt idx="1">
                        <c:v>4069</c:v>
                      </c:pt>
                      <c:pt idx="2">
                        <c:v>3873</c:v>
                      </c:pt>
                      <c:pt idx="3">
                        <c:v>3551</c:v>
                      </c:pt>
                      <c:pt idx="4">
                        <c:v>3368</c:v>
                      </c:pt>
                      <c:pt idx="5">
                        <c:v>3258</c:v>
                      </c:pt>
                      <c:pt idx="6">
                        <c:v>3226</c:v>
                      </c:pt>
                      <c:pt idx="7">
                        <c:v>3248</c:v>
                      </c:pt>
                      <c:pt idx="8">
                        <c:v>3318</c:v>
                      </c:pt>
                      <c:pt idx="9">
                        <c:v>3640</c:v>
                      </c:pt>
                      <c:pt idx="10">
                        <c:v>3762</c:v>
                      </c:pt>
                      <c:pt idx="11">
                        <c:v>3862</c:v>
                      </c:pt>
                      <c:pt idx="12">
                        <c:v>3908</c:v>
                      </c:pt>
                      <c:pt idx="13">
                        <c:v>3782</c:v>
                      </c:pt>
                      <c:pt idx="14">
                        <c:v>3671</c:v>
                      </c:pt>
                      <c:pt idx="15">
                        <c:v>3739</c:v>
                      </c:pt>
                      <c:pt idx="16">
                        <c:v>4043</c:v>
                      </c:pt>
                      <c:pt idx="17">
                        <c:v>4119</c:v>
                      </c:pt>
                      <c:pt idx="18">
                        <c:v>4066</c:v>
                      </c:pt>
                      <c:pt idx="19">
                        <c:v>4076</c:v>
                      </c:pt>
                      <c:pt idx="20">
                        <c:v>4047</c:v>
                      </c:pt>
                      <c:pt idx="21">
                        <c:v>3966</c:v>
                      </c:pt>
                      <c:pt idx="22">
                        <c:v>4038</c:v>
                      </c:pt>
                      <c:pt idx="23">
                        <c:v>4068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3AE1-40ED-A542-84BF48151BB1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Load!$G$1</c15:sqref>
                        </c15:formulaRef>
                      </c:ext>
                    </c:extLst>
                    <c:strCache>
                      <c:ptCount val="1"/>
                      <c:pt idx="0">
                        <c:v>Forecast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Load!$G$2:$G$25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4149</c:v>
                      </c:pt>
                      <c:pt idx="1">
                        <c:v>3898</c:v>
                      </c:pt>
                      <c:pt idx="2">
                        <c:v>3628</c:v>
                      </c:pt>
                      <c:pt idx="3">
                        <c:v>3434</c:v>
                      </c:pt>
                      <c:pt idx="4">
                        <c:v>3377</c:v>
                      </c:pt>
                      <c:pt idx="5">
                        <c:v>3391</c:v>
                      </c:pt>
                      <c:pt idx="6">
                        <c:v>3486</c:v>
                      </c:pt>
                      <c:pt idx="7">
                        <c:v>3660</c:v>
                      </c:pt>
                      <c:pt idx="8">
                        <c:v>3904</c:v>
                      </c:pt>
                      <c:pt idx="9">
                        <c:v>4120</c:v>
                      </c:pt>
                      <c:pt idx="10">
                        <c:v>4219</c:v>
                      </c:pt>
                      <c:pt idx="11">
                        <c:v>4264</c:v>
                      </c:pt>
                      <c:pt idx="12">
                        <c:v>4201</c:v>
                      </c:pt>
                      <c:pt idx="13">
                        <c:v>4156</c:v>
                      </c:pt>
                      <c:pt idx="14">
                        <c:v>4064</c:v>
                      </c:pt>
                      <c:pt idx="15">
                        <c:v>4080</c:v>
                      </c:pt>
                      <c:pt idx="16">
                        <c:v>4365</c:v>
                      </c:pt>
                      <c:pt idx="17">
                        <c:v>4518</c:v>
                      </c:pt>
                      <c:pt idx="18">
                        <c:v>4517</c:v>
                      </c:pt>
                      <c:pt idx="19">
                        <c:v>4543</c:v>
                      </c:pt>
                      <c:pt idx="20">
                        <c:v>4499</c:v>
                      </c:pt>
                      <c:pt idx="21">
                        <c:v>4418</c:v>
                      </c:pt>
                      <c:pt idx="22">
                        <c:v>4344</c:v>
                      </c:pt>
                      <c:pt idx="23">
                        <c:v>4291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3AE1-40ED-A542-84BF48151BB1}"/>
                  </c:ext>
                </c:extLst>
              </c15:ser>
            </c15:filteredLineSeries>
          </c:ext>
        </c:extLst>
      </c:lineChart>
      <c:catAx>
        <c:axId val="1480494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6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r-Cyrl-RS" sz="6500"/>
                  <a:t>Сат</a:t>
                </a:r>
                <a:endParaRPr lang="en-US" sz="65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6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635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1571767792"/>
        <c:crosses val="autoZero"/>
        <c:auto val="1"/>
        <c:lblAlgn val="ctr"/>
        <c:lblOffset val="100"/>
        <c:noMultiLvlLbl val="0"/>
      </c:catAx>
      <c:valAx>
        <c:axId val="1571767792"/>
        <c:scaling>
          <c:orientation val="minMax"/>
          <c:max val="4700"/>
          <c:min val="3100"/>
        </c:scaling>
        <c:delete val="0"/>
        <c:axPos val="l"/>
        <c:majorGridlines>
          <c:spPr>
            <a:ln w="6350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6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r-Cyrl-RS" sz="6500" b="0" i="0" baseline="0">
                    <a:effectLst/>
                  </a:rPr>
                  <a:t>Сатна потрошња (</a:t>
                </a:r>
                <a:r>
                  <a:rPr lang="en-US" sz="6500" b="0" i="0" baseline="0">
                    <a:effectLst/>
                  </a:rPr>
                  <a:t>MW/h)</a:t>
                </a:r>
                <a:endParaRPr lang="sr-Cyrl-RS" sz="65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6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1480494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1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11" Type="http://schemas.openxmlformats.org/officeDocument/2006/relationships/chart" Target="../charts/chart29.xml"/><Relationship Id="rId5" Type="http://schemas.openxmlformats.org/officeDocument/2006/relationships/chart" Target="../charts/chart23.xml"/><Relationship Id="rId10" Type="http://schemas.openxmlformats.org/officeDocument/2006/relationships/chart" Target="../charts/chart28.xml"/><Relationship Id="rId4" Type="http://schemas.openxmlformats.org/officeDocument/2006/relationships/chart" Target="../charts/chart22.xml"/><Relationship Id="rId9" Type="http://schemas.openxmlformats.org/officeDocument/2006/relationships/chart" Target="../charts/chart2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409575</xdr:colOff>
      <xdr:row>14</xdr:row>
      <xdr:rowOff>161925</xdr:rowOff>
    </xdr:from>
    <xdr:to>
      <xdr:col>32</xdr:col>
      <xdr:colOff>485775</xdr:colOff>
      <xdr:row>47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B01344-7306-4A84-A044-D935E1A5B4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A6F15F-9386-4E27-9A44-0F9052EFB1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285750</xdr:colOff>
      <xdr:row>18</xdr:row>
      <xdr:rowOff>47624</xdr:rowOff>
    </xdr:from>
    <xdr:to>
      <xdr:col>31</xdr:col>
      <xdr:colOff>266700</xdr:colOff>
      <xdr:row>46</xdr:row>
      <xdr:rowOff>95249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4888F75-D1A3-43F8-A621-417DE8217F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171450</xdr:colOff>
      <xdr:row>5</xdr:row>
      <xdr:rowOff>171450</xdr:rowOff>
    </xdr:from>
    <xdr:to>
      <xdr:col>25</xdr:col>
      <xdr:colOff>171450</xdr:colOff>
      <xdr:row>15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4BDC627-ABBB-46C8-B76D-8BE195F2D5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238125</xdr:colOff>
      <xdr:row>0</xdr:row>
      <xdr:rowOff>180975</xdr:rowOff>
    </xdr:from>
    <xdr:to>
      <xdr:col>19</xdr:col>
      <xdr:colOff>238125</xdr:colOff>
      <xdr:row>10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E04C32-E128-42DD-AAFE-E58E0F23AA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238125</xdr:colOff>
      <xdr:row>2</xdr:row>
      <xdr:rowOff>180975</xdr:rowOff>
    </xdr:from>
    <xdr:to>
      <xdr:col>20</xdr:col>
      <xdr:colOff>238125</xdr:colOff>
      <xdr:row>12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C4962B4-A671-451F-9435-9AB1753CAE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238125</xdr:colOff>
      <xdr:row>4</xdr:row>
      <xdr:rowOff>180975</xdr:rowOff>
    </xdr:from>
    <xdr:to>
      <xdr:col>21</xdr:col>
      <xdr:colOff>238125</xdr:colOff>
      <xdr:row>14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D56FBAE-0DE1-4913-9A00-5F4E0267FE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238125</xdr:colOff>
      <xdr:row>0</xdr:row>
      <xdr:rowOff>180975</xdr:rowOff>
    </xdr:from>
    <xdr:to>
      <xdr:col>19</xdr:col>
      <xdr:colOff>238125</xdr:colOff>
      <xdr:row>10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CACF4B-B34B-4FA0-83E4-50DB581CE8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238125</xdr:colOff>
      <xdr:row>2</xdr:row>
      <xdr:rowOff>180975</xdr:rowOff>
    </xdr:from>
    <xdr:to>
      <xdr:col>20</xdr:col>
      <xdr:colOff>238125</xdr:colOff>
      <xdr:row>12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D0B9D36-7A02-472C-B976-F6CFF4E203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238125</xdr:colOff>
      <xdr:row>4</xdr:row>
      <xdr:rowOff>180975</xdr:rowOff>
    </xdr:from>
    <xdr:to>
      <xdr:col>21</xdr:col>
      <xdr:colOff>238125</xdr:colOff>
      <xdr:row>14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2D208FE-D42F-47BE-AA92-CFC7DF76B3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21CE57-E867-4665-BA7D-83D0AD42C8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2</xdr:row>
      <xdr:rowOff>180975</xdr:rowOff>
    </xdr:from>
    <xdr:to>
      <xdr:col>16</xdr:col>
      <xdr:colOff>238125</xdr:colOff>
      <xdr:row>12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C952A52-C1E6-4848-8736-2568175B16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238125</xdr:colOff>
      <xdr:row>4</xdr:row>
      <xdr:rowOff>180975</xdr:rowOff>
    </xdr:from>
    <xdr:to>
      <xdr:col>17</xdr:col>
      <xdr:colOff>238125</xdr:colOff>
      <xdr:row>14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73BE96B-9651-4871-9EC1-627CAC9D4B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238125</xdr:colOff>
      <xdr:row>6</xdr:row>
      <xdr:rowOff>180975</xdr:rowOff>
    </xdr:from>
    <xdr:to>
      <xdr:col>18</xdr:col>
      <xdr:colOff>238125</xdr:colOff>
      <xdr:row>16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6C8AC4F-A275-4510-AFE0-4C9BFEB878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238125</xdr:colOff>
      <xdr:row>8</xdr:row>
      <xdr:rowOff>180975</xdr:rowOff>
    </xdr:from>
    <xdr:to>
      <xdr:col>19</xdr:col>
      <xdr:colOff>238125</xdr:colOff>
      <xdr:row>18</xdr:row>
      <xdr:rowOff>180975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FCC8D3B-B461-4F84-8324-EF3135716D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238125</xdr:colOff>
      <xdr:row>10</xdr:row>
      <xdr:rowOff>180975</xdr:rowOff>
    </xdr:from>
    <xdr:to>
      <xdr:col>20</xdr:col>
      <xdr:colOff>238125</xdr:colOff>
      <xdr:row>20</xdr:row>
      <xdr:rowOff>180975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35B227C-6E33-42D4-BC2A-CDA819114C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238125</xdr:colOff>
      <xdr:row>12</xdr:row>
      <xdr:rowOff>180975</xdr:rowOff>
    </xdr:from>
    <xdr:to>
      <xdr:col>21</xdr:col>
      <xdr:colOff>238125</xdr:colOff>
      <xdr:row>22</xdr:row>
      <xdr:rowOff>180975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8B96398-30B7-4062-88D0-0D710178E2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238125</xdr:colOff>
      <xdr:row>14</xdr:row>
      <xdr:rowOff>180975</xdr:rowOff>
    </xdr:from>
    <xdr:to>
      <xdr:col>22</xdr:col>
      <xdr:colOff>238125</xdr:colOff>
      <xdr:row>24</xdr:row>
      <xdr:rowOff>180975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94B10D8-7666-4770-B919-32F6435A38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238125</xdr:colOff>
      <xdr:row>16</xdr:row>
      <xdr:rowOff>180975</xdr:rowOff>
    </xdr:from>
    <xdr:to>
      <xdr:col>23</xdr:col>
      <xdr:colOff>238125</xdr:colOff>
      <xdr:row>26</xdr:row>
      <xdr:rowOff>180975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215CC6F-AC91-46C7-B56C-5497533434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238125</xdr:colOff>
      <xdr:row>18</xdr:row>
      <xdr:rowOff>180975</xdr:rowOff>
    </xdr:from>
    <xdr:to>
      <xdr:col>24</xdr:col>
      <xdr:colOff>238125</xdr:colOff>
      <xdr:row>28</xdr:row>
      <xdr:rowOff>180975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4FA317C-F22E-443C-B36C-6E99AB5DBC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19</xdr:col>
      <xdr:colOff>238125</xdr:colOff>
      <xdr:row>20</xdr:row>
      <xdr:rowOff>180975</xdr:rowOff>
    </xdr:from>
    <xdr:to>
      <xdr:col>25</xdr:col>
      <xdr:colOff>238125</xdr:colOff>
      <xdr:row>30</xdr:row>
      <xdr:rowOff>180975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0ED981F-5B58-4109-ACFE-F97BA03A0C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142875</xdr:colOff>
      <xdr:row>4</xdr:row>
      <xdr:rowOff>9524</xdr:rowOff>
    </xdr:from>
    <xdr:to>
      <xdr:col>84</xdr:col>
      <xdr:colOff>42075</xdr:colOff>
      <xdr:row>160</xdr:row>
      <xdr:rowOff>182324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33011B-A292-4975-9753-568964DD5C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3</xdr:row>
      <xdr:rowOff>9525</xdr:rowOff>
    </xdr:from>
    <xdr:to>
      <xdr:col>23</xdr:col>
      <xdr:colOff>333375</xdr:colOff>
      <xdr:row>26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C679E22-D8C7-4A44-988E-ECFD406190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12</xdr:row>
      <xdr:rowOff>85725</xdr:rowOff>
    </xdr:from>
    <xdr:to>
      <xdr:col>18</xdr:col>
      <xdr:colOff>352425</xdr:colOff>
      <xdr:row>26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E424F14-32E8-4EA7-9F28-0EF88EE9D7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47624</xdr:colOff>
      <xdr:row>4</xdr:row>
      <xdr:rowOff>180975</xdr:rowOff>
    </xdr:from>
    <xdr:to>
      <xdr:col>23</xdr:col>
      <xdr:colOff>533399</xdr:colOff>
      <xdr:row>26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C757FD-4DAA-4196-9432-40B37A1F52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2</xdr:row>
      <xdr:rowOff>152400</xdr:rowOff>
    </xdr:from>
    <xdr:to>
      <xdr:col>23</xdr:col>
      <xdr:colOff>219075</xdr:colOff>
      <xdr:row>26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2D7AD9-04B1-4168-A6BB-907ED36939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47624</xdr:colOff>
      <xdr:row>1</xdr:row>
      <xdr:rowOff>142875</xdr:rowOff>
    </xdr:from>
    <xdr:to>
      <xdr:col>21</xdr:col>
      <xdr:colOff>609599</xdr:colOff>
      <xdr:row>26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E5666E-D03C-4B83-A497-6C98E8C79C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47624</xdr:colOff>
      <xdr:row>5</xdr:row>
      <xdr:rowOff>47625</xdr:rowOff>
    </xdr:from>
    <xdr:to>
      <xdr:col>24</xdr:col>
      <xdr:colOff>19049</xdr:colOff>
      <xdr:row>26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46C8EB-7B1E-4A8E-B764-80AF79867D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342900</xdr:colOff>
      <xdr:row>8</xdr:row>
      <xdr:rowOff>104774</xdr:rowOff>
    </xdr:from>
    <xdr:to>
      <xdr:col>85</xdr:col>
      <xdr:colOff>242100</xdr:colOff>
      <xdr:row>165</xdr:row>
      <xdr:rowOff>87074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AFB0A4-A5F6-48DE-9433-0D2EC9F1D6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4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45"/>
  <sheetViews>
    <sheetView tabSelected="1" topLeftCell="A105" workbookViewId="0">
      <selection activeCell="K2" sqref="K2:K121"/>
    </sheetView>
  </sheetViews>
  <sheetFormatPr defaultRowHeight="15" x14ac:dyDescent="0.25"/>
  <cols>
    <col min="1" max="1" width="15.5703125" bestFit="1" customWidth="1"/>
    <col min="11" max="11" width="18.57031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20</v>
      </c>
    </row>
    <row r="2" spans="1:11" s="2" customFormat="1" x14ac:dyDescent="0.25">
      <c r="A2" s="1">
        <v>43800</v>
      </c>
      <c r="B2">
        <v>1</v>
      </c>
      <c r="C2">
        <v>2</v>
      </c>
      <c r="D2">
        <v>0</v>
      </c>
      <c r="E2">
        <v>-1</v>
      </c>
      <c r="F2">
        <v>7</v>
      </c>
      <c r="G2">
        <v>3</v>
      </c>
      <c r="H2">
        <v>2</v>
      </c>
      <c r="I2">
        <v>4251</v>
      </c>
      <c r="J2"/>
      <c r="K2" s="1">
        <f>A2</f>
        <v>43800</v>
      </c>
    </row>
    <row r="3" spans="1:11" s="2" customFormat="1" x14ac:dyDescent="0.25">
      <c r="A3" s="1">
        <v>43800.041666666664</v>
      </c>
      <c r="B3">
        <v>1</v>
      </c>
      <c r="C3">
        <v>2</v>
      </c>
      <c r="D3">
        <v>0</v>
      </c>
      <c r="E3">
        <v>-1</v>
      </c>
      <c r="F3">
        <v>7</v>
      </c>
      <c r="G3">
        <v>3</v>
      </c>
      <c r="H3">
        <v>2</v>
      </c>
      <c r="I3">
        <v>3981</v>
      </c>
      <c r="J3"/>
      <c r="K3" s="1">
        <f t="shared" ref="K3:K66" si="0">A3</f>
        <v>43800.041666666664</v>
      </c>
    </row>
    <row r="4" spans="1:11" s="2" customFormat="1" x14ac:dyDescent="0.25">
      <c r="A4" s="1">
        <v>43800.083333333336</v>
      </c>
      <c r="B4">
        <v>0</v>
      </c>
      <c r="C4">
        <v>1</v>
      </c>
      <c r="D4">
        <v>0</v>
      </c>
      <c r="E4">
        <v>-1</v>
      </c>
      <c r="F4">
        <v>7</v>
      </c>
      <c r="G4">
        <v>3</v>
      </c>
      <c r="H4">
        <v>2</v>
      </c>
      <c r="I4">
        <v>3745</v>
      </c>
      <c r="J4"/>
      <c r="K4" s="1">
        <f t="shared" si="0"/>
        <v>43800.083333333336</v>
      </c>
    </row>
    <row r="5" spans="1:11" s="2" customFormat="1" x14ac:dyDescent="0.25">
      <c r="A5" s="1">
        <v>43800.125</v>
      </c>
      <c r="B5">
        <v>0</v>
      </c>
      <c r="C5">
        <v>2</v>
      </c>
      <c r="D5">
        <v>0</v>
      </c>
      <c r="E5">
        <v>-1</v>
      </c>
      <c r="F5">
        <v>7</v>
      </c>
      <c r="G5">
        <v>3</v>
      </c>
      <c r="H5">
        <v>2</v>
      </c>
      <c r="I5">
        <v>3508</v>
      </c>
      <c r="J5"/>
      <c r="K5" s="1">
        <f t="shared" si="0"/>
        <v>43800.125</v>
      </c>
    </row>
    <row r="6" spans="1:11" s="2" customFormat="1" x14ac:dyDescent="0.25">
      <c r="A6" s="1">
        <v>43800.166666666664</v>
      </c>
      <c r="B6">
        <v>0</v>
      </c>
      <c r="C6">
        <v>1</v>
      </c>
      <c r="D6">
        <v>0</v>
      </c>
      <c r="E6">
        <v>-1</v>
      </c>
      <c r="F6">
        <v>7</v>
      </c>
      <c r="G6">
        <v>3</v>
      </c>
      <c r="H6">
        <v>2</v>
      </c>
      <c r="I6">
        <v>3438</v>
      </c>
      <c r="J6"/>
      <c r="K6" s="1">
        <f t="shared" si="0"/>
        <v>43800.166666666664</v>
      </c>
    </row>
    <row r="7" spans="1:11" s="2" customFormat="1" x14ac:dyDescent="0.25">
      <c r="A7" s="1">
        <v>43800.208333333336</v>
      </c>
      <c r="B7">
        <v>-1</v>
      </c>
      <c r="C7">
        <v>0</v>
      </c>
      <c r="D7">
        <v>0</v>
      </c>
      <c r="E7">
        <v>-1</v>
      </c>
      <c r="F7">
        <v>7</v>
      </c>
      <c r="G7">
        <v>3</v>
      </c>
      <c r="H7">
        <v>2</v>
      </c>
      <c r="I7">
        <v>3500</v>
      </c>
      <c r="J7"/>
      <c r="K7" s="1">
        <f t="shared" si="0"/>
        <v>43800.208333333336</v>
      </c>
    </row>
    <row r="8" spans="1:11" s="2" customFormat="1" x14ac:dyDescent="0.25">
      <c r="A8" s="1">
        <v>43800.25</v>
      </c>
      <c r="B8">
        <v>-1</v>
      </c>
      <c r="C8">
        <v>1</v>
      </c>
      <c r="D8">
        <v>0</v>
      </c>
      <c r="E8">
        <v>-1</v>
      </c>
      <c r="F8">
        <v>7</v>
      </c>
      <c r="G8">
        <v>3</v>
      </c>
      <c r="H8">
        <v>2</v>
      </c>
      <c r="I8">
        <v>3619</v>
      </c>
      <c r="J8"/>
      <c r="K8" s="1">
        <f t="shared" si="0"/>
        <v>43800.25</v>
      </c>
    </row>
    <row r="9" spans="1:11" s="2" customFormat="1" x14ac:dyDescent="0.25">
      <c r="A9" s="1">
        <v>43800.291666666664</v>
      </c>
      <c r="B9">
        <v>-1</v>
      </c>
      <c r="C9">
        <v>1</v>
      </c>
      <c r="D9">
        <v>0</v>
      </c>
      <c r="E9">
        <v>-1</v>
      </c>
      <c r="F9">
        <v>7</v>
      </c>
      <c r="G9">
        <v>3</v>
      </c>
      <c r="H9">
        <v>2</v>
      </c>
      <c r="I9">
        <v>3742</v>
      </c>
      <c r="J9"/>
      <c r="K9" s="1">
        <f t="shared" si="0"/>
        <v>43800.291666666664</v>
      </c>
    </row>
    <row r="10" spans="1:11" s="2" customFormat="1" x14ac:dyDescent="0.25">
      <c r="A10" s="1">
        <v>43800.333333333336</v>
      </c>
      <c r="B10">
        <v>0</v>
      </c>
      <c r="C10">
        <v>1</v>
      </c>
      <c r="D10">
        <v>0</v>
      </c>
      <c r="E10">
        <v>-1</v>
      </c>
      <c r="F10">
        <v>7</v>
      </c>
      <c r="G10">
        <v>3</v>
      </c>
      <c r="H10">
        <v>2</v>
      </c>
      <c r="I10">
        <v>3963</v>
      </c>
      <c r="J10"/>
      <c r="K10" s="1">
        <f t="shared" si="0"/>
        <v>43800.333333333336</v>
      </c>
    </row>
    <row r="11" spans="1:11" s="2" customFormat="1" x14ac:dyDescent="0.25">
      <c r="A11" s="1">
        <v>43800.375</v>
      </c>
      <c r="B11">
        <v>1</v>
      </c>
      <c r="C11">
        <v>1</v>
      </c>
      <c r="D11">
        <v>0</v>
      </c>
      <c r="E11">
        <v>-1</v>
      </c>
      <c r="F11">
        <v>7</v>
      </c>
      <c r="G11">
        <v>3</v>
      </c>
      <c r="H11">
        <v>2</v>
      </c>
      <c r="I11">
        <v>4139</v>
      </c>
      <c r="J11"/>
      <c r="K11" s="1">
        <f t="shared" si="0"/>
        <v>43800.375</v>
      </c>
    </row>
    <row r="12" spans="1:11" s="2" customFormat="1" x14ac:dyDescent="0.25">
      <c r="A12" s="1">
        <v>43800.416666666664</v>
      </c>
      <c r="B12">
        <v>4</v>
      </c>
      <c r="C12">
        <v>2</v>
      </c>
      <c r="D12">
        <v>0</v>
      </c>
      <c r="E12">
        <v>-1</v>
      </c>
      <c r="F12">
        <v>7</v>
      </c>
      <c r="G12">
        <v>3</v>
      </c>
      <c r="H12">
        <v>2</v>
      </c>
      <c r="I12">
        <v>4233</v>
      </c>
      <c r="J12"/>
      <c r="K12" s="1">
        <f t="shared" si="0"/>
        <v>43800.416666666664</v>
      </c>
    </row>
    <row r="13" spans="1:11" s="2" customFormat="1" x14ac:dyDescent="0.25">
      <c r="A13" s="1">
        <v>43800.458333333336</v>
      </c>
      <c r="B13">
        <v>6</v>
      </c>
      <c r="C13">
        <v>2</v>
      </c>
      <c r="D13">
        <v>0</v>
      </c>
      <c r="E13">
        <v>-1</v>
      </c>
      <c r="F13">
        <v>7</v>
      </c>
      <c r="G13">
        <v>3</v>
      </c>
      <c r="H13">
        <v>2</v>
      </c>
      <c r="I13">
        <v>4241</v>
      </c>
      <c r="J13"/>
      <c r="K13" s="1">
        <f t="shared" si="0"/>
        <v>43800.458333333336</v>
      </c>
    </row>
    <row r="14" spans="1:11" s="2" customFormat="1" x14ac:dyDescent="0.25">
      <c r="A14" s="1">
        <v>43800.5</v>
      </c>
      <c r="B14">
        <v>6</v>
      </c>
      <c r="C14">
        <v>2</v>
      </c>
      <c r="D14">
        <v>0</v>
      </c>
      <c r="E14">
        <v>-1</v>
      </c>
      <c r="F14">
        <v>7</v>
      </c>
      <c r="G14">
        <v>3</v>
      </c>
      <c r="H14">
        <v>2</v>
      </c>
      <c r="I14">
        <v>4235</v>
      </c>
      <c r="J14"/>
      <c r="K14" s="1">
        <f t="shared" si="0"/>
        <v>43800.5</v>
      </c>
    </row>
    <row r="15" spans="1:11" s="2" customFormat="1" x14ac:dyDescent="0.25">
      <c r="A15" s="1">
        <v>43800.541666666664</v>
      </c>
      <c r="B15">
        <v>7</v>
      </c>
      <c r="C15">
        <v>3</v>
      </c>
      <c r="D15">
        <v>0</v>
      </c>
      <c r="E15">
        <v>-1</v>
      </c>
      <c r="F15">
        <v>7</v>
      </c>
      <c r="G15">
        <v>3</v>
      </c>
      <c r="H15">
        <v>2</v>
      </c>
      <c r="I15">
        <v>4200</v>
      </c>
      <c r="J15"/>
      <c r="K15" s="1">
        <f t="shared" si="0"/>
        <v>43800.541666666664</v>
      </c>
    </row>
    <row r="16" spans="1:11" s="2" customFormat="1" x14ac:dyDescent="0.25">
      <c r="A16" s="1">
        <v>43800.583333333336</v>
      </c>
      <c r="B16">
        <v>6</v>
      </c>
      <c r="C16">
        <v>3</v>
      </c>
      <c r="D16">
        <v>0</v>
      </c>
      <c r="E16">
        <v>-1</v>
      </c>
      <c r="F16">
        <v>7</v>
      </c>
      <c r="G16">
        <v>3</v>
      </c>
      <c r="H16">
        <v>2</v>
      </c>
      <c r="I16">
        <v>4089</v>
      </c>
      <c r="J16"/>
      <c r="K16" s="1">
        <f t="shared" si="0"/>
        <v>43800.583333333336</v>
      </c>
    </row>
    <row r="17" spans="1:11" s="2" customFormat="1" x14ac:dyDescent="0.25">
      <c r="A17" s="1">
        <v>43800.625</v>
      </c>
      <c r="B17">
        <v>6</v>
      </c>
      <c r="C17">
        <v>3</v>
      </c>
      <c r="D17">
        <v>0</v>
      </c>
      <c r="E17">
        <v>-1</v>
      </c>
      <c r="F17">
        <v>7</v>
      </c>
      <c r="G17">
        <v>3</v>
      </c>
      <c r="H17">
        <v>2</v>
      </c>
      <c r="I17">
        <v>4130</v>
      </c>
      <c r="J17"/>
      <c r="K17" s="1">
        <f t="shared" si="0"/>
        <v>43800.625</v>
      </c>
    </row>
    <row r="18" spans="1:11" s="2" customFormat="1" x14ac:dyDescent="0.25">
      <c r="A18" s="1">
        <v>43800.666666666664</v>
      </c>
      <c r="B18">
        <v>5</v>
      </c>
      <c r="C18">
        <v>2</v>
      </c>
      <c r="D18">
        <v>0</v>
      </c>
      <c r="E18">
        <v>-1</v>
      </c>
      <c r="F18">
        <v>7</v>
      </c>
      <c r="G18">
        <v>3</v>
      </c>
      <c r="H18">
        <v>2</v>
      </c>
      <c r="I18">
        <v>4449</v>
      </c>
      <c r="J18"/>
      <c r="K18" s="1">
        <f t="shared" si="0"/>
        <v>43800.666666666664</v>
      </c>
    </row>
    <row r="19" spans="1:11" s="2" customFormat="1" x14ac:dyDescent="0.25">
      <c r="A19" s="1">
        <v>43800.708333333336</v>
      </c>
      <c r="B19">
        <v>4</v>
      </c>
      <c r="C19">
        <v>3</v>
      </c>
      <c r="D19">
        <v>0</v>
      </c>
      <c r="E19">
        <v>-1</v>
      </c>
      <c r="F19">
        <v>7</v>
      </c>
      <c r="G19">
        <v>3</v>
      </c>
      <c r="H19">
        <v>2</v>
      </c>
      <c r="I19">
        <v>4586</v>
      </c>
      <c r="J19"/>
      <c r="K19" s="1">
        <f t="shared" si="0"/>
        <v>43800.708333333336</v>
      </c>
    </row>
    <row r="20" spans="1:11" s="2" customFormat="1" x14ac:dyDescent="0.25">
      <c r="A20" s="1">
        <v>43800.75</v>
      </c>
      <c r="B20">
        <v>4</v>
      </c>
      <c r="C20">
        <v>3</v>
      </c>
      <c r="D20">
        <v>0</v>
      </c>
      <c r="E20">
        <v>-1</v>
      </c>
      <c r="F20">
        <v>7</v>
      </c>
      <c r="G20">
        <v>3</v>
      </c>
      <c r="H20">
        <v>2</v>
      </c>
      <c r="I20">
        <v>4587</v>
      </c>
      <c r="J20"/>
      <c r="K20" s="1">
        <f t="shared" si="0"/>
        <v>43800.75</v>
      </c>
    </row>
    <row r="21" spans="1:11" s="2" customFormat="1" x14ac:dyDescent="0.25">
      <c r="A21" s="1">
        <v>43800.791666666664</v>
      </c>
      <c r="B21">
        <v>3</v>
      </c>
      <c r="C21">
        <v>4</v>
      </c>
      <c r="D21">
        <v>0</v>
      </c>
      <c r="E21">
        <v>-1</v>
      </c>
      <c r="F21">
        <v>7</v>
      </c>
      <c r="G21">
        <v>3</v>
      </c>
      <c r="H21">
        <v>2</v>
      </c>
      <c r="I21">
        <v>4596</v>
      </c>
      <c r="J21"/>
      <c r="K21" s="1">
        <f t="shared" si="0"/>
        <v>43800.791666666664</v>
      </c>
    </row>
    <row r="22" spans="1:11" s="2" customFormat="1" x14ac:dyDescent="0.25">
      <c r="A22" s="1">
        <v>43800.833333333336</v>
      </c>
      <c r="B22">
        <v>3</v>
      </c>
      <c r="C22">
        <v>4</v>
      </c>
      <c r="D22">
        <v>0</v>
      </c>
      <c r="E22">
        <v>-1</v>
      </c>
      <c r="F22">
        <v>7</v>
      </c>
      <c r="G22">
        <v>3</v>
      </c>
      <c r="H22">
        <v>2</v>
      </c>
      <c r="I22">
        <v>4555</v>
      </c>
      <c r="J22"/>
      <c r="K22" s="1">
        <f t="shared" si="0"/>
        <v>43800.833333333336</v>
      </c>
    </row>
    <row r="23" spans="1:11" s="2" customFormat="1" x14ac:dyDescent="0.25">
      <c r="A23" s="1">
        <v>43800.875</v>
      </c>
      <c r="B23">
        <v>3</v>
      </c>
      <c r="C23">
        <v>4</v>
      </c>
      <c r="D23">
        <v>50</v>
      </c>
      <c r="E23">
        <v>-1</v>
      </c>
      <c r="F23">
        <v>7</v>
      </c>
      <c r="G23">
        <v>3</v>
      </c>
      <c r="H23">
        <v>2</v>
      </c>
      <c r="I23">
        <v>4519</v>
      </c>
      <c r="J23"/>
      <c r="K23" s="1">
        <f t="shared" si="0"/>
        <v>43800.875</v>
      </c>
    </row>
    <row r="24" spans="1:11" s="2" customFormat="1" x14ac:dyDescent="0.25">
      <c r="A24" s="1">
        <v>43800.916666666664</v>
      </c>
      <c r="B24">
        <v>3</v>
      </c>
      <c r="C24">
        <v>4</v>
      </c>
      <c r="D24">
        <v>50</v>
      </c>
      <c r="E24">
        <v>-1</v>
      </c>
      <c r="F24">
        <v>7</v>
      </c>
      <c r="G24">
        <v>3</v>
      </c>
      <c r="H24">
        <v>2</v>
      </c>
      <c r="I24">
        <v>4486</v>
      </c>
      <c r="J24"/>
      <c r="K24" s="1">
        <f t="shared" si="0"/>
        <v>43800.916666666664</v>
      </c>
    </row>
    <row r="25" spans="1:11" s="2" customFormat="1" x14ac:dyDescent="0.25">
      <c r="A25" s="1">
        <v>43800.958333333336</v>
      </c>
      <c r="B25">
        <v>3</v>
      </c>
      <c r="C25">
        <v>4</v>
      </c>
      <c r="D25">
        <v>50</v>
      </c>
      <c r="E25">
        <v>-1</v>
      </c>
      <c r="F25">
        <v>7</v>
      </c>
      <c r="G25">
        <v>3</v>
      </c>
      <c r="H25">
        <v>2</v>
      </c>
      <c r="I25">
        <v>4400</v>
      </c>
      <c r="J25"/>
      <c r="K25" s="1">
        <f t="shared" si="0"/>
        <v>43800.958333333336</v>
      </c>
    </row>
    <row r="26" spans="1:11" s="3" customFormat="1" x14ac:dyDescent="0.25">
      <c r="A26" s="1">
        <v>43814</v>
      </c>
      <c r="B26">
        <v>4</v>
      </c>
      <c r="C26">
        <v>2</v>
      </c>
      <c r="D26">
        <v>0</v>
      </c>
      <c r="E26">
        <v>3</v>
      </c>
      <c r="F26">
        <v>16</v>
      </c>
      <c r="G26">
        <v>9</v>
      </c>
      <c r="H26">
        <v>2</v>
      </c>
      <c r="I26">
        <v>4389</v>
      </c>
      <c r="J26"/>
      <c r="K26" s="1">
        <f t="shared" si="0"/>
        <v>43814</v>
      </c>
    </row>
    <row r="27" spans="1:11" s="3" customFormat="1" x14ac:dyDescent="0.25">
      <c r="A27" s="1">
        <v>43814.041666666664</v>
      </c>
      <c r="B27">
        <v>4</v>
      </c>
      <c r="C27">
        <v>1</v>
      </c>
      <c r="D27">
        <v>0</v>
      </c>
      <c r="E27">
        <v>3</v>
      </c>
      <c r="F27">
        <v>16</v>
      </c>
      <c r="G27">
        <v>9</v>
      </c>
      <c r="H27">
        <v>2</v>
      </c>
      <c r="I27">
        <v>4183</v>
      </c>
      <c r="J27"/>
      <c r="K27" s="1">
        <f t="shared" si="0"/>
        <v>43814.041666666664</v>
      </c>
    </row>
    <row r="28" spans="1:11" s="3" customFormat="1" x14ac:dyDescent="0.25">
      <c r="A28" s="1">
        <v>43814.083333333336</v>
      </c>
      <c r="B28">
        <v>4</v>
      </c>
      <c r="C28">
        <v>1</v>
      </c>
      <c r="D28">
        <v>0</v>
      </c>
      <c r="E28">
        <v>3</v>
      </c>
      <c r="F28">
        <v>16</v>
      </c>
      <c r="G28">
        <v>9</v>
      </c>
      <c r="H28">
        <v>2</v>
      </c>
      <c r="I28">
        <v>3842</v>
      </c>
      <c r="J28"/>
      <c r="K28" s="1">
        <f t="shared" si="0"/>
        <v>43814.083333333336</v>
      </c>
    </row>
    <row r="29" spans="1:11" s="3" customFormat="1" x14ac:dyDescent="0.25">
      <c r="A29" s="1">
        <v>43814.125</v>
      </c>
      <c r="B29">
        <v>4</v>
      </c>
      <c r="C29">
        <v>1</v>
      </c>
      <c r="D29">
        <v>0</v>
      </c>
      <c r="E29">
        <v>3</v>
      </c>
      <c r="F29">
        <v>16</v>
      </c>
      <c r="G29">
        <v>9</v>
      </c>
      <c r="H29">
        <v>2</v>
      </c>
      <c r="I29">
        <v>3692</v>
      </c>
      <c r="J29"/>
      <c r="K29" s="1">
        <f t="shared" si="0"/>
        <v>43814.125</v>
      </c>
    </row>
    <row r="30" spans="1:11" s="3" customFormat="1" x14ac:dyDescent="0.25">
      <c r="A30" s="1">
        <v>43814.166666666664</v>
      </c>
      <c r="B30">
        <v>3</v>
      </c>
      <c r="C30">
        <v>2</v>
      </c>
      <c r="D30">
        <v>0</v>
      </c>
      <c r="E30">
        <v>3</v>
      </c>
      <c r="F30">
        <v>16</v>
      </c>
      <c r="G30">
        <v>9</v>
      </c>
      <c r="H30">
        <v>2</v>
      </c>
      <c r="I30">
        <v>3599</v>
      </c>
      <c r="J30"/>
      <c r="K30" s="1">
        <f t="shared" si="0"/>
        <v>43814.166666666664</v>
      </c>
    </row>
    <row r="31" spans="1:11" s="3" customFormat="1" x14ac:dyDescent="0.25">
      <c r="A31" s="1">
        <v>43814.208333333336</v>
      </c>
      <c r="B31">
        <v>5</v>
      </c>
      <c r="C31">
        <v>3</v>
      </c>
      <c r="D31">
        <v>0</v>
      </c>
      <c r="E31">
        <v>3</v>
      </c>
      <c r="F31">
        <v>16</v>
      </c>
      <c r="G31">
        <v>9</v>
      </c>
      <c r="H31">
        <v>2</v>
      </c>
      <c r="I31">
        <v>3575</v>
      </c>
      <c r="J31"/>
      <c r="K31" s="1">
        <f t="shared" si="0"/>
        <v>43814.208333333336</v>
      </c>
    </row>
    <row r="32" spans="1:11" s="3" customFormat="1" x14ac:dyDescent="0.25">
      <c r="A32" s="1">
        <v>43814.25</v>
      </c>
      <c r="B32">
        <v>5</v>
      </c>
      <c r="C32">
        <v>3</v>
      </c>
      <c r="D32">
        <v>0</v>
      </c>
      <c r="E32">
        <v>3</v>
      </c>
      <c r="F32">
        <v>16</v>
      </c>
      <c r="G32">
        <v>9</v>
      </c>
      <c r="H32">
        <v>2</v>
      </c>
      <c r="I32">
        <v>3679</v>
      </c>
      <c r="J32"/>
      <c r="K32" s="1">
        <f t="shared" si="0"/>
        <v>43814.25</v>
      </c>
    </row>
    <row r="33" spans="1:11" s="3" customFormat="1" x14ac:dyDescent="0.25">
      <c r="A33" s="1">
        <v>43814.291666666664</v>
      </c>
      <c r="B33">
        <v>5</v>
      </c>
      <c r="C33">
        <v>2</v>
      </c>
      <c r="D33">
        <v>0</v>
      </c>
      <c r="E33">
        <v>3</v>
      </c>
      <c r="F33">
        <v>16</v>
      </c>
      <c r="G33">
        <v>9</v>
      </c>
      <c r="H33">
        <v>2</v>
      </c>
      <c r="I33">
        <v>3818</v>
      </c>
      <c r="J33"/>
      <c r="K33" s="1">
        <f t="shared" si="0"/>
        <v>43814.291666666664</v>
      </c>
    </row>
    <row r="34" spans="1:11" s="3" customFormat="1" x14ac:dyDescent="0.25">
      <c r="A34" s="1">
        <v>43814.333333333336</v>
      </c>
      <c r="B34">
        <v>5</v>
      </c>
      <c r="C34">
        <v>2</v>
      </c>
      <c r="D34">
        <v>0</v>
      </c>
      <c r="E34">
        <v>3</v>
      </c>
      <c r="F34">
        <v>16</v>
      </c>
      <c r="G34">
        <v>9</v>
      </c>
      <c r="H34">
        <v>2</v>
      </c>
      <c r="I34">
        <v>4047</v>
      </c>
      <c r="J34"/>
      <c r="K34" s="1">
        <f t="shared" si="0"/>
        <v>43814.333333333336</v>
      </c>
    </row>
    <row r="35" spans="1:11" s="3" customFormat="1" x14ac:dyDescent="0.25">
      <c r="A35" s="1">
        <v>43814.375</v>
      </c>
      <c r="B35">
        <v>7</v>
      </c>
      <c r="C35">
        <v>3</v>
      </c>
      <c r="D35">
        <v>0</v>
      </c>
      <c r="E35">
        <v>3</v>
      </c>
      <c r="F35">
        <v>16</v>
      </c>
      <c r="G35">
        <v>9</v>
      </c>
      <c r="H35">
        <v>2</v>
      </c>
      <c r="I35">
        <v>4257</v>
      </c>
      <c r="J35"/>
      <c r="K35" s="1">
        <f t="shared" si="0"/>
        <v>43814.375</v>
      </c>
    </row>
    <row r="36" spans="1:11" s="3" customFormat="1" x14ac:dyDescent="0.25">
      <c r="A36" s="1">
        <v>43814.416666666664</v>
      </c>
      <c r="B36">
        <v>9</v>
      </c>
      <c r="C36">
        <v>4</v>
      </c>
      <c r="D36">
        <v>0</v>
      </c>
      <c r="E36">
        <v>3</v>
      </c>
      <c r="F36">
        <v>16</v>
      </c>
      <c r="G36">
        <v>9</v>
      </c>
      <c r="H36">
        <v>2</v>
      </c>
      <c r="I36">
        <v>4367</v>
      </c>
      <c r="J36"/>
      <c r="K36" s="1">
        <f t="shared" si="0"/>
        <v>43814.416666666664</v>
      </c>
    </row>
    <row r="37" spans="1:11" s="3" customFormat="1" x14ac:dyDescent="0.25">
      <c r="A37" s="1">
        <v>43814.458333333336</v>
      </c>
      <c r="B37">
        <v>11</v>
      </c>
      <c r="C37">
        <v>3</v>
      </c>
      <c r="D37">
        <v>0</v>
      </c>
      <c r="E37">
        <v>3</v>
      </c>
      <c r="F37">
        <v>16</v>
      </c>
      <c r="G37">
        <v>9</v>
      </c>
      <c r="H37">
        <v>2</v>
      </c>
      <c r="I37">
        <v>4391</v>
      </c>
      <c r="J37"/>
      <c r="K37" s="1">
        <f t="shared" si="0"/>
        <v>43814.458333333336</v>
      </c>
    </row>
    <row r="38" spans="1:11" s="3" customFormat="1" x14ac:dyDescent="0.25">
      <c r="A38" s="1">
        <v>43814.5</v>
      </c>
      <c r="B38">
        <v>13</v>
      </c>
      <c r="C38">
        <v>3</v>
      </c>
      <c r="D38">
        <v>0</v>
      </c>
      <c r="E38">
        <v>3</v>
      </c>
      <c r="F38">
        <v>16</v>
      </c>
      <c r="G38">
        <v>9</v>
      </c>
      <c r="H38">
        <v>2</v>
      </c>
      <c r="I38">
        <v>4307</v>
      </c>
      <c r="J38"/>
      <c r="K38" s="1">
        <f t="shared" si="0"/>
        <v>43814.5</v>
      </c>
    </row>
    <row r="39" spans="1:11" s="3" customFormat="1" x14ac:dyDescent="0.25">
      <c r="A39" s="1">
        <v>43814.541666666664</v>
      </c>
      <c r="B39">
        <v>16</v>
      </c>
      <c r="C39">
        <v>1</v>
      </c>
      <c r="D39">
        <v>0</v>
      </c>
      <c r="E39">
        <v>3</v>
      </c>
      <c r="F39">
        <v>16</v>
      </c>
      <c r="G39">
        <v>9</v>
      </c>
      <c r="H39">
        <v>2</v>
      </c>
      <c r="I39">
        <v>4259</v>
      </c>
      <c r="J39"/>
      <c r="K39" s="1">
        <f t="shared" si="0"/>
        <v>43814.541666666664</v>
      </c>
    </row>
    <row r="40" spans="1:11" s="3" customFormat="1" x14ac:dyDescent="0.25">
      <c r="A40" s="1">
        <v>43814.583333333336</v>
      </c>
      <c r="B40">
        <v>16</v>
      </c>
      <c r="C40">
        <v>1</v>
      </c>
      <c r="D40">
        <v>0</v>
      </c>
      <c r="E40">
        <v>3</v>
      </c>
      <c r="F40">
        <v>16</v>
      </c>
      <c r="G40">
        <v>9</v>
      </c>
      <c r="H40">
        <v>2</v>
      </c>
      <c r="I40">
        <v>4147</v>
      </c>
      <c r="J40"/>
      <c r="K40" s="1">
        <f t="shared" si="0"/>
        <v>43814.583333333336</v>
      </c>
    </row>
    <row r="41" spans="1:11" s="3" customFormat="1" x14ac:dyDescent="0.25">
      <c r="A41" s="1">
        <v>43814.625</v>
      </c>
      <c r="B41">
        <v>15</v>
      </c>
      <c r="C41">
        <v>2</v>
      </c>
      <c r="D41">
        <v>0</v>
      </c>
      <c r="E41">
        <v>3</v>
      </c>
      <c r="F41">
        <v>16</v>
      </c>
      <c r="G41">
        <v>9</v>
      </c>
      <c r="H41">
        <v>2</v>
      </c>
      <c r="I41">
        <v>4169</v>
      </c>
      <c r="J41"/>
      <c r="K41" s="1">
        <f t="shared" si="0"/>
        <v>43814.625</v>
      </c>
    </row>
    <row r="42" spans="1:11" s="3" customFormat="1" x14ac:dyDescent="0.25">
      <c r="A42" s="1">
        <v>43814.666666666664</v>
      </c>
      <c r="B42">
        <v>13</v>
      </c>
      <c r="C42">
        <v>1</v>
      </c>
      <c r="D42">
        <v>0</v>
      </c>
      <c r="E42">
        <v>3</v>
      </c>
      <c r="F42">
        <v>16</v>
      </c>
      <c r="G42">
        <v>9</v>
      </c>
      <c r="H42">
        <v>2</v>
      </c>
      <c r="I42">
        <v>4496</v>
      </c>
      <c r="J42"/>
      <c r="K42" s="1">
        <f t="shared" si="0"/>
        <v>43814.666666666664</v>
      </c>
    </row>
    <row r="43" spans="1:11" s="3" customFormat="1" x14ac:dyDescent="0.25">
      <c r="A43" s="1">
        <v>43814.708333333336</v>
      </c>
      <c r="B43">
        <v>11</v>
      </c>
      <c r="C43">
        <v>1</v>
      </c>
      <c r="D43">
        <v>0</v>
      </c>
      <c r="E43">
        <v>3</v>
      </c>
      <c r="F43">
        <v>16</v>
      </c>
      <c r="G43">
        <v>9</v>
      </c>
      <c r="H43">
        <v>2</v>
      </c>
      <c r="I43">
        <v>4635</v>
      </c>
      <c r="J43"/>
      <c r="K43" s="1">
        <f t="shared" si="0"/>
        <v>43814.708333333336</v>
      </c>
    </row>
    <row r="44" spans="1:11" s="3" customFormat="1" x14ac:dyDescent="0.25">
      <c r="A44" s="1">
        <v>43814.75</v>
      </c>
      <c r="B44">
        <v>9</v>
      </c>
      <c r="C44">
        <v>1</v>
      </c>
      <c r="D44">
        <v>0</v>
      </c>
      <c r="E44">
        <v>3</v>
      </c>
      <c r="F44">
        <v>16</v>
      </c>
      <c r="G44">
        <v>9</v>
      </c>
      <c r="H44">
        <v>2</v>
      </c>
      <c r="I44">
        <v>4629</v>
      </c>
      <c r="J44"/>
      <c r="K44" s="1">
        <f t="shared" si="0"/>
        <v>43814.75</v>
      </c>
    </row>
    <row r="45" spans="1:11" s="3" customFormat="1" x14ac:dyDescent="0.25">
      <c r="A45" s="1">
        <v>43814.791666666664</v>
      </c>
      <c r="B45">
        <v>9</v>
      </c>
      <c r="C45">
        <v>2</v>
      </c>
      <c r="D45">
        <v>0</v>
      </c>
      <c r="E45">
        <v>3</v>
      </c>
      <c r="F45">
        <v>16</v>
      </c>
      <c r="G45">
        <v>9</v>
      </c>
      <c r="H45">
        <v>2</v>
      </c>
      <c r="I45">
        <v>4667</v>
      </c>
      <c r="J45"/>
      <c r="K45" s="1">
        <f t="shared" si="0"/>
        <v>43814.791666666664</v>
      </c>
    </row>
    <row r="46" spans="1:11" s="3" customFormat="1" x14ac:dyDescent="0.25">
      <c r="A46" s="1">
        <v>43814.833333333336</v>
      </c>
      <c r="B46">
        <v>9</v>
      </c>
      <c r="C46">
        <v>2</v>
      </c>
      <c r="D46">
        <v>0</v>
      </c>
      <c r="E46">
        <v>3</v>
      </c>
      <c r="F46">
        <v>16</v>
      </c>
      <c r="G46">
        <v>9</v>
      </c>
      <c r="H46">
        <v>2</v>
      </c>
      <c r="I46">
        <v>4612</v>
      </c>
      <c r="J46"/>
      <c r="K46" s="1">
        <f t="shared" si="0"/>
        <v>43814.833333333336</v>
      </c>
    </row>
    <row r="47" spans="1:11" s="3" customFormat="1" x14ac:dyDescent="0.25">
      <c r="A47" s="1">
        <v>43814.875</v>
      </c>
      <c r="B47">
        <v>9</v>
      </c>
      <c r="C47">
        <v>2</v>
      </c>
      <c r="D47">
        <v>0</v>
      </c>
      <c r="E47">
        <v>3</v>
      </c>
      <c r="F47">
        <v>16</v>
      </c>
      <c r="G47">
        <v>9</v>
      </c>
      <c r="H47">
        <v>2</v>
      </c>
      <c r="I47">
        <v>4610</v>
      </c>
      <c r="J47"/>
      <c r="K47" s="1">
        <f t="shared" si="0"/>
        <v>43814.875</v>
      </c>
    </row>
    <row r="48" spans="1:11" s="3" customFormat="1" x14ac:dyDescent="0.25">
      <c r="A48" s="1">
        <v>43814.916666666664</v>
      </c>
      <c r="B48">
        <v>9</v>
      </c>
      <c r="C48">
        <v>2</v>
      </c>
      <c r="D48">
        <v>0</v>
      </c>
      <c r="E48">
        <v>3</v>
      </c>
      <c r="F48">
        <v>16</v>
      </c>
      <c r="G48">
        <v>9</v>
      </c>
      <c r="H48">
        <v>2</v>
      </c>
      <c r="I48">
        <v>4469</v>
      </c>
      <c r="J48"/>
      <c r="K48" s="1">
        <f t="shared" si="0"/>
        <v>43814.916666666664</v>
      </c>
    </row>
    <row r="49" spans="1:11" s="3" customFormat="1" x14ac:dyDescent="0.25">
      <c r="A49" s="1">
        <v>43814.958333333336</v>
      </c>
      <c r="B49">
        <v>8</v>
      </c>
      <c r="C49">
        <v>2</v>
      </c>
      <c r="D49">
        <v>0</v>
      </c>
      <c r="E49">
        <v>3</v>
      </c>
      <c r="F49">
        <v>16</v>
      </c>
      <c r="G49">
        <v>9</v>
      </c>
      <c r="H49">
        <v>2</v>
      </c>
      <c r="I49">
        <v>4495</v>
      </c>
      <c r="J49"/>
      <c r="K49" s="1">
        <f t="shared" si="0"/>
        <v>43814.958333333336</v>
      </c>
    </row>
    <row r="50" spans="1:11" s="4" customFormat="1" x14ac:dyDescent="0.25">
      <c r="A50" s="1">
        <v>44143</v>
      </c>
      <c r="B50">
        <v>8</v>
      </c>
      <c r="C50">
        <v>1</v>
      </c>
      <c r="D50">
        <v>0</v>
      </c>
      <c r="E50">
        <v>5</v>
      </c>
      <c r="F50">
        <v>14</v>
      </c>
      <c r="G50">
        <v>8</v>
      </c>
      <c r="H50">
        <v>1</v>
      </c>
      <c r="I50">
        <v>3873</v>
      </c>
      <c r="J50"/>
      <c r="K50" s="1">
        <f t="shared" si="0"/>
        <v>44143</v>
      </c>
    </row>
    <row r="51" spans="1:11" s="4" customFormat="1" x14ac:dyDescent="0.25">
      <c r="A51" s="1">
        <v>44143.041666666664</v>
      </c>
      <c r="B51">
        <v>8</v>
      </c>
      <c r="C51">
        <v>2</v>
      </c>
      <c r="D51">
        <v>0</v>
      </c>
      <c r="E51">
        <v>5</v>
      </c>
      <c r="F51">
        <v>14</v>
      </c>
      <c r="G51">
        <v>8</v>
      </c>
      <c r="H51">
        <v>1</v>
      </c>
      <c r="I51">
        <v>3634</v>
      </c>
      <c r="J51"/>
      <c r="K51" s="1">
        <f t="shared" si="0"/>
        <v>44143.041666666664</v>
      </c>
    </row>
    <row r="52" spans="1:11" s="4" customFormat="1" x14ac:dyDescent="0.25">
      <c r="A52" s="1">
        <v>44143.083333333336</v>
      </c>
      <c r="B52">
        <v>8</v>
      </c>
      <c r="C52">
        <v>1</v>
      </c>
      <c r="D52">
        <v>0</v>
      </c>
      <c r="E52">
        <v>5</v>
      </c>
      <c r="F52">
        <v>14</v>
      </c>
      <c r="G52">
        <v>8</v>
      </c>
      <c r="H52">
        <v>1</v>
      </c>
      <c r="I52">
        <v>3364</v>
      </c>
      <c r="J52"/>
      <c r="K52" s="1">
        <f t="shared" si="0"/>
        <v>44143.083333333336</v>
      </c>
    </row>
    <row r="53" spans="1:11" s="4" customFormat="1" x14ac:dyDescent="0.25">
      <c r="A53" s="1">
        <v>44143.125</v>
      </c>
      <c r="B53">
        <v>8</v>
      </c>
      <c r="C53">
        <v>1</v>
      </c>
      <c r="D53">
        <v>0</v>
      </c>
      <c r="E53">
        <v>5</v>
      </c>
      <c r="F53">
        <v>14</v>
      </c>
      <c r="G53">
        <v>8</v>
      </c>
      <c r="H53">
        <v>1</v>
      </c>
      <c r="I53">
        <v>3163</v>
      </c>
      <c r="J53"/>
      <c r="K53" s="1">
        <f t="shared" si="0"/>
        <v>44143.125</v>
      </c>
    </row>
    <row r="54" spans="1:11" s="4" customFormat="1" x14ac:dyDescent="0.25">
      <c r="A54" s="1">
        <v>44143.166666666664</v>
      </c>
      <c r="B54">
        <v>7</v>
      </c>
      <c r="C54">
        <v>1</v>
      </c>
      <c r="D54">
        <v>0</v>
      </c>
      <c r="E54">
        <v>5</v>
      </c>
      <c r="F54">
        <v>14</v>
      </c>
      <c r="G54">
        <v>8</v>
      </c>
      <c r="H54">
        <v>1</v>
      </c>
      <c r="I54">
        <v>3138</v>
      </c>
      <c r="J54"/>
      <c r="K54" s="1">
        <f t="shared" si="0"/>
        <v>44143.166666666664</v>
      </c>
    </row>
    <row r="55" spans="1:11" s="4" customFormat="1" x14ac:dyDescent="0.25">
      <c r="A55" s="1">
        <v>44143.208333333336</v>
      </c>
      <c r="B55">
        <v>7</v>
      </c>
      <c r="C55">
        <v>2</v>
      </c>
      <c r="D55">
        <v>0</v>
      </c>
      <c r="E55">
        <v>5</v>
      </c>
      <c r="F55">
        <v>14</v>
      </c>
      <c r="G55">
        <v>8</v>
      </c>
      <c r="H55">
        <v>1</v>
      </c>
      <c r="I55">
        <v>3143</v>
      </c>
      <c r="J55"/>
      <c r="K55" s="1">
        <f t="shared" si="0"/>
        <v>44143.208333333336</v>
      </c>
    </row>
    <row r="56" spans="1:11" s="4" customFormat="1" x14ac:dyDescent="0.25">
      <c r="A56" s="1">
        <v>44143.25</v>
      </c>
      <c r="B56">
        <v>7</v>
      </c>
      <c r="C56">
        <v>2</v>
      </c>
      <c r="D56">
        <v>0</v>
      </c>
      <c r="E56">
        <v>5</v>
      </c>
      <c r="F56">
        <v>14</v>
      </c>
      <c r="G56">
        <v>8</v>
      </c>
      <c r="H56">
        <v>1</v>
      </c>
      <c r="I56">
        <v>3280</v>
      </c>
      <c r="J56"/>
      <c r="K56" s="1">
        <f t="shared" si="0"/>
        <v>44143.25</v>
      </c>
    </row>
    <row r="57" spans="1:11" s="4" customFormat="1" x14ac:dyDescent="0.25">
      <c r="A57" s="1">
        <v>44143.291666666664</v>
      </c>
      <c r="B57">
        <v>7</v>
      </c>
      <c r="C57">
        <v>2</v>
      </c>
      <c r="D57">
        <v>0</v>
      </c>
      <c r="E57">
        <v>5</v>
      </c>
      <c r="F57">
        <v>14</v>
      </c>
      <c r="G57">
        <v>8</v>
      </c>
      <c r="H57">
        <v>1</v>
      </c>
      <c r="I57">
        <v>3484</v>
      </c>
      <c r="J57"/>
      <c r="K57" s="1">
        <f t="shared" si="0"/>
        <v>44143.291666666664</v>
      </c>
    </row>
    <row r="58" spans="1:11" s="4" customFormat="1" x14ac:dyDescent="0.25">
      <c r="A58" s="1">
        <v>44143.333333333336</v>
      </c>
      <c r="B58">
        <v>8</v>
      </c>
      <c r="C58">
        <v>2</v>
      </c>
      <c r="D58">
        <v>0</v>
      </c>
      <c r="E58">
        <v>5</v>
      </c>
      <c r="F58">
        <v>14</v>
      </c>
      <c r="G58">
        <v>8</v>
      </c>
      <c r="H58">
        <v>1</v>
      </c>
      <c r="I58">
        <v>3761</v>
      </c>
      <c r="J58"/>
      <c r="K58" s="1">
        <f t="shared" si="0"/>
        <v>44143.333333333336</v>
      </c>
    </row>
    <row r="59" spans="1:11" s="4" customFormat="1" x14ac:dyDescent="0.25">
      <c r="A59" s="1">
        <v>44143.375</v>
      </c>
      <c r="B59">
        <v>9</v>
      </c>
      <c r="C59">
        <v>1</v>
      </c>
      <c r="D59">
        <v>0</v>
      </c>
      <c r="E59">
        <v>5</v>
      </c>
      <c r="F59">
        <v>14</v>
      </c>
      <c r="G59">
        <v>8</v>
      </c>
      <c r="H59">
        <v>1</v>
      </c>
      <c r="I59">
        <v>3944</v>
      </c>
      <c r="J59"/>
      <c r="K59" s="1">
        <f t="shared" si="0"/>
        <v>44143.375</v>
      </c>
    </row>
    <row r="60" spans="1:11" s="4" customFormat="1" x14ac:dyDescent="0.25">
      <c r="A60" s="1">
        <v>44143.416666666664</v>
      </c>
      <c r="B60">
        <v>12</v>
      </c>
      <c r="C60">
        <v>2</v>
      </c>
      <c r="D60">
        <v>0</v>
      </c>
      <c r="E60">
        <v>5</v>
      </c>
      <c r="F60">
        <v>14</v>
      </c>
      <c r="G60">
        <v>8</v>
      </c>
      <c r="H60">
        <v>1</v>
      </c>
      <c r="I60">
        <v>3964</v>
      </c>
      <c r="J60"/>
      <c r="K60" s="1">
        <f t="shared" si="0"/>
        <v>44143.416666666664</v>
      </c>
    </row>
    <row r="61" spans="1:11" s="4" customFormat="1" x14ac:dyDescent="0.25">
      <c r="A61" s="1">
        <v>44143.458333333336</v>
      </c>
      <c r="B61">
        <v>11</v>
      </c>
      <c r="C61">
        <v>1</v>
      </c>
      <c r="D61">
        <v>0</v>
      </c>
      <c r="E61">
        <v>5</v>
      </c>
      <c r="F61">
        <v>14</v>
      </c>
      <c r="G61">
        <v>8</v>
      </c>
      <c r="H61">
        <v>1</v>
      </c>
      <c r="I61">
        <v>4011</v>
      </c>
      <c r="J61"/>
      <c r="K61" s="1">
        <f t="shared" si="0"/>
        <v>44143.458333333336</v>
      </c>
    </row>
    <row r="62" spans="1:11" s="4" customFormat="1" x14ac:dyDescent="0.25">
      <c r="A62" s="1">
        <v>44143.5</v>
      </c>
      <c r="B62">
        <v>13</v>
      </c>
      <c r="C62">
        <v>2</v>
      </c>
      <c r="D62">
        <v>0</v>
      </c>
      <c r="E62">
        <v>5</v>
      </c>
      <c r="F62">
        <v>14</v>
      </c>
      <c r="G62">
        <v>8</v>
      </c>
      <c r="H62">
        <v>1</v>
      </c>
      <c r="I62">
        <v>3855</v>
      </c>
      <c r="J62"/>
      <c r="K62" s="1">
        <f t="shared" si="0"/>
        <v>44143.5</v>
      </c>
    </row>
    <row r="63" spans="1:11" s="4" customFormat="1" x14ac:dyDescent="0.25">
      <c r="A63" s="1">
        <v>44143.541666666664</v>
      </c>
      <c r="B63">
        <v>12</v>
      </c>
      <c r="C63">
        <v>2</v>
      </c>
      <c r="D63">
        <v>0</v>
      </c>
      <c r="E63">
        <v>5</v>
      </c>
      <c r="F63">
        <v>14</v>
      </c>
      <c r="G63">
        <v>8</v>
      </c>
      <c r="H63">
        <v>1</v>
      </c>
      <c r="I63">
        <v>3849</v>
      </c>
      <c r="J63"/>
      <c r="K63" s="1">
        <f t="shared" si="0"/>
        <v>44143.541666666664</v>
      </c>
    </row>
    <row r="64" spans="1:11" s="4" customFormat="1" x14ac:dyDescent="0.25">
      <c r="A64" s="1">
        <v>44143.583333333336</v>
      </c>
      <c r="B64">
        <v>13</v>
      </c>
      <c r="C64">
        <v>2</v>
      </c>
      <c r="D64">
        <v>0</v>
      </c>
      <c r="E64">
        <v>5</v>
      </c>
      <c r="F64">
        <v>14</v>
      </c>
      <c r="G64">
        <v>8</v>
      </c>
      <c r="H64">
        <v>1</v>
      </c>
      <c r="I64">
        <v>3746</v>
      </c>
      <c r="J64"/>
      <c r="K64" s="1">
        <f t="shared" si="0"/>
        <v>44143.583333333336</v>
      </c>
    </row>
    <row r="65" spans="1:11" s="4" customFormat="1" x14ac:dyDescent="0.25">
      <c r="A65" s="1">
        <v>44143.625</v>
      </c>
      <c r="B65">
        <v>12</v>
      </c>
      <c r="C65">
        <v>2</v>
      </c>
      <c r="D65">
        <v>0</v>
      </c>
      <c r="E65">
        <v>5</v>
      </c>
      <c r="F65">
        <v>14</v>
      </c>
      <c r="G65">
        <v>8</v>
      </c>
      <c r="H65">
        <v>1</v>
      </c>
      <c r="I65">
        <v>3782</v>
      </c>
      <c r="J65"/>
      <c r="K65" s="1">
        <f t="shared" si="0"/>
        <v>44143.625</v>
      </c>
    </row>
    <row r="66" spans="1:11" s="4" customFormat="1" x14ac:dyDescent="0.25">
      <c r="A66" s="1">
        <v>44143.666666666664</v>
      </c>
      <c r="B66">
        <v>11</v>
      </c>
      <c r="C66">
        <v>1</v>
      </c>
      <c r="D66">
        <v>0</v>
      </c>
      <c r="E66">
        <v>5</v>
      </c>
      <c r="F66">
        <v>14</v>
      </c>
      <c r="G66">
        <v>8</v>
      </c>
      <c r="H66">
        <v>1</v>
      </c>
      <c r="I66">
        <v>4072</v>
      </c>
      <c r="J66"/>
      <c r="K66" s="1">
        <f t="shared" si="0"/>
        <v>44143.666666666664</v>
      </c>
    </row>
    <row r="67" spans="1:11" s="4" customFormat="1" x14ac:dyDescent="0.25">
      <c r="A67" s="1">
        <v>44143.708333333336</v>
      </c>
      <c r="B67">
        <v>9</v>
      </c>
      <c r="C67">
        <v>1</v>
      </c>
      <c r="D67">
        <v>0</v>
      </c>
      <c r="E67">
        <v>5</v>
      </c>
      <c r="F67">
        <v>14</v>
      </c>
      <c r="G67">
        <v>8</v>
      </c>
      <c r="H67">
        <v>1</v>
      </c>
      <c r="I67">
        <v>4302</v>
      </c>
      <c r="J67"/>
      <c r="K67" s="1">
        <f t="shared" ref="K67:K121" si="1">A67</f>
        <v>44143.708333333336</v>
      </c>
    </row>
    <row r="68" spans="1:11" s="4" customFormat="1" x14ac:dyDescent="0.25">
      <c r="A68" s="1">
        <v>44143.75</v>
      </c>
      <c r="B68">
        <v>8</v>
      </c>
      <c r="C68">
        <v>1</v>
      </c>
      <c r="D68">
        <v>0</v>
      </c>
      <c r="E68">
        <v>5</v>
      </c>
      <c r="F68">
        <v>14</v>
      </c>
      <c r="G68">
        <v>8</v>
      </c>
      <c r="H68">
        <v>1</v>
      </c>
      <c r="I68">
        <v>4321</v>
      </c>
      <c r="J68"/>
      <c r="K68" s="1">
        <f t="shared" si="1"/>
        <v>44143.75</v>
      </c>
    </row>
    <row r="69" spans="1:11" s="4" customFormat="1" x14ac:dyDescent="0.25">
      <c r="A69" s="1">
        <v>44143.791666666664</v>
      </c>
      <c r="B69">
        <v>6</v>
      </c>
      <c r="C69">
        <v>1</v>
      </c>
      <c r="D69">
        <v>100</v>
      </c>
      <c r="E69">
        <v>5</v>
      </c>
      <c r="F69">
        <v>14</v>
      </c>
      <c r="G69">
        <v>8</v>
      </c>
      <c r="H69">
        <v>1</v>
      </c>
      <c r="I69">
        <v>4341</v>
      </c>
      <c r="J69"/>
      <c r="K69" s="1">
        <f t="shared" si="1"/>
        <v>44143.791666666664</v>
      </c>
    </row>
    <row r="70" spans="1:11" s="4" customFormat="1" x14ac:dyDescent="0.25">
      <c r="A70" s="1">
        <v>44143.833333333336</v>
      </c>
      <c r="B70">
        <v>6</v>
      </c>
      <c r="C70">
        <v>1</v>
      </c>
      <c r="D70">
        <v>100</v>
      </c>
      <c r="E70">
        <v>5</v>
      </c>
      <c r="F70">
        <v>14</v>
      </c>
      <c r="G70">
        <v>8</v>
      </c>
      <c r="H70">
        <v>1</v>
      </c>
      <c r="I70">
        <v>4271</v>
      </c>
      <c r="J70"/>
      <c r="K70" s="1">
        <f t="shared" si="1"/>
        <v>44143.833333333336</v>
      </c>
    </row>
    <row r="71" spans="1:11" s="4" customFormat="1" x14ac:dyDescent="0.25">
      <c r="A71" s="1">
        <v>44143.875</v>
      </c>
      <c r="B71">
        <v>5</v>
      </c>
      <c r="C71">
        <v>1</v>
      </c>
      <c r="D71">
        <v>100</v>
      </c>
      <c r="E71">
        <v>5</v>
      </c>
      <c r="F71">
        <v>14</v>
      </c>
      <c r="G71">
        <v>8</v>
      </c>
      <c r="H71">
        <v>1</v>
      </c>
      <c r="I71">
        <v>4197</v>
      </c>
      <c r="J71"/>
      <c r="K71" s="1">
        <f t="shared" si="1"/>
        <v>44143.875</v>
      </c>
    </row>
    <row r="72" spans="1:11" s="4" customFormat="1" x14ac:dyDescent="0.25">
      <c r="A72" s="1">
        <v>44143.916666666664</v>
      </c>
      <c r="B72">
        <v>5</v>
      </c>
      <c r="C72">
        <v>1</v>
      </c>
      <c r="D72">
        <v>100</v>
      </c>
      <c r="E72">
        <v>5</v>
      </c>
      <c r="F72">
        <v>14</v>
      </c>
      <c r="G72">
        <v>8</v>
      </c>
      <c r="H72">
        <v>1</v>
      </c>
      <c r="I72">
        <v>4104</v>
      </c>
      <c r="J72"/>
      <c r="K72" s="1">
        <f t="shared" si="1"/>
        <v>44143.916666666664</v>
      </c>
    </row>
    <row r="73" spans="1:11" s="4" customFormat="1" x14ac:dyDescent="0.25">
      <c r="A73" s="1">
        <v>44143.958333333336</v>
      </c>
      <c r="B73">
        <v>5</v>
      </c>
      <c r="C73">
        <v>1</v>
      </c>
      <c r="D73">
        <v>100</v>
      </c>
      <c r="E73">
        <v>5</v>
      </c>
      <c r="F73">
        <v>14</v>
      </c>
      <c r="G73">
        <v>8</v>
      </c>
      <c r="H73">
        <v>1</v>
      </c>
      <c r="I73">
        <v>4014</v>
      </c>
      <c r="J73"/>
      <c r="K73" s="1">
        <f t="shared" si="1"/>
        <v>44143.958333333336</v>
      </c>
    </row>
    <row r="74" spans="1:11" s="5" customFormat="1" x14ac:dyDescent="0.25">
      <c r="A74" s="1">
        <v>44150</v>
      </c>
      <c r="B74">
        <v>9</v>
      </c>
      <c r="C74">
        <v>2</v>
      </c>
      <c r="D74">
        <v>100</v>
      </c>
      <c r="E74">
        <v>7</v>
      </c>
      <c r="F74">
        <v>12</v>
      </c>
      <c r="G74">
        <v>9</v>
      </c>
      <c r="H74">
        <v>2</v>
      </c>
      <c r="I74">
        <v>4042</v>
      </c>
      <c r="J74"/>
      <c r="K74" s="1">
        <f t="shared" si="1"/>
        <v>44150</v>
      </c>
    </row>
    <row r="75" spans="1:11" s="5" customFormat="1" x14ac:dyDescent="0.25">
      <c r="A75" s="1">
        <v>44150.041666666664</v>
      </c>
      <c r="B75">
        <v>8</v>
      </c>
      <c r="C75">
        <v>2</v>
      </c>
      <c r="D75">
        <v>100</v>
      </c>
      <c r="E75">
        <v>7</v>
      </c>
      <c r="F75">
        <v>12</v>
      </c>
      <c r="G75">
        <v>9</v>
      </c>
      <c r="H75">
        <v>2</v>
      </c>
      <c r="I75">
        <v>3761</v>
      </c>
      <c r="J75"/>
      <c r="K75" s="1">
        <f t="shared" si="1"/>
        <v>44150.041666666664</v>
      </c>
    </row>
    <row r="76" spans="1:11" s="5" customFormat="1" x14ac:dyDescent="0.25">
      <c r="A76" s="1">
        <v>44150.083333333336</v>
      </c>
      <c r="B76">
        <v>8</v>
      </c>
      <c r="C76">
        <v>2</v>
      </c>
      <c r="D76">
        <v>100</v>
      </c>
      <c r="E76">
        <v>7</v>
      </c>
      <c r="F76">
        <v>12</v>
      </c>
      <c r="G76">
        <v>9</v>
      </c>
      <c r="H76">
        <v>2</v>
      </c>
      <c r="I76">
        <v>3488</v>
      </c>
      <c r="J76"/>
      <c r="K76" s="1">
        <f t="shared" si="1"/>
        <v>44150.083333333336</v>
      </c>
    </row>
    <row r="77" spans="1:11" s="5" customFormat="1" x14ac:dyDescent="0.25">
      <c r="A77" s="1">
        <v>44150.125</v>
      </c>
      <c r="B77">
        <v>8</v>
      </c>
      <c r="C77">
        <v>2</v>
      </c>
      <c r="D77">
        <v>100</v>
      </c>
      <c r="E77">
        <v>7</v>
      </c>
      <c r="F77">
        <v>12</v>
      </c>
      <c r="G77">
        <v>9</v>
      </c>
      <c r="H77">
        <v>2</v>
      </c>
      <c r="I77">
        <v>3287</v>
      </c>
      <c r="J77"/>
      <c r="K77" s="1">
        <f t="shared" si="1"/>
        <v>44150.125</v>
      </c>
    </row>
    <row r="78" spans="1:11" s="5" customFormat="1" x14ac:dyDescent="0.25">
      <c r="A78" s="1">
        <v>44150.166666666664</v>
      </c>
      <c r="B78">
        <v>8</v>
      </c>
      <c r="C78">
        <v>2</v>
      </c>
      <c r="D78">
        <v>100</v>
      </c>
      <c r="E78">
        <v>7</v>
      </c>
      <c r="F78">
        <v>12</v>
      </c>
      <c r="G78">
        <v>9</v>
      </c>
      <c r="H78">
        <v>2</v>
      </c>
      <c r="I78">
        <v>3256</v>
      </c>
      <c r="J78"/>
      <c r="K78" s="1">
        <f t="shared" si="1"/>
        <v>44150.166666666664</v>
      </c>
    </row>
    <row r="79" spans="1:11" s="5" customFormat="1" x14ac:dyDescent="0.25">
      <c r="A79" s="1">
        <v>44150.208333333336</v>
      </c>
      <c r="B79">
        <v>8</v>
      </c>
      <c r="C79">
        <v>2</v>
      </c>
      <c r="D79">
        <v>100</v>
      </c>
      <c r="E79">
        <v>7</v>
      </c>
      <c r="F79">
        <v>12</v>
      </c>
      <c r="G79">
        <v>9</v>
      </c>
      <c r="H79">
        <v>2</v>
      </c>
      <c r="I79">
        <v>3250</v>
      </c>
      <c r="J79"/>
      <c r="K79" s="1">
        <f t="shared" si="1"/>
        <v>44150.208333333336</v>
      </c>
    </row>
    <row r="80" spans="1:11" s="5" customFormat="1" x14ac:dyDescent="0.25">
      <c r="A80" s="1">
        <v>44150.25</v>
      </c>
      <c r="B80">
        <v>8</v>
      </c>
      <c r="C80">
        <v>2</v>
      </c>
      <c r="D80">
        <v>100</v>
      </c>
      <c r="E80">
        <v>7</v>
      </c>
      <c r="F80">
        <v>12</v>
      </c>
      <c r="G80">
        <v>9</v>
      </c>
      <c r="H80">
        <v>2</v>
      </c>
      <c r="I80">
        <v>3306</v>
      </c>
      <c r="J80"/>
      <c r="K80" s="1">
        <f t="shared" si="1"/>
        <v>44150.25</v>
      </c>
    </row>
    <row r="81" spans="1:11" s="5" customFormat="1" x14ac:dyDescent="0.25">
      <c r="A81" s="1">
        <v>44150.291666666664</v>
      </c>
      <c r="B81">
        <v>8</v>
      </c>
      <c r="C81">
        <v>2</v>
      </c>
      <c r="D81">
        <v>100</v>
      </c>
      <c r="E81">
        <v>7</v>
      </c>
      <c r="F81">
        <v>12</v>
      </c>
      <c r="G81">
        <v>9</v>
      </c>
      <c r="H81">
        <v>2</v>
      </c>
      <c r="I81">
        <v>3513</v>
      </c>
      <c r="J81"/>
      <c r="K81" s="1">
        <f t="shared" si="1"/>
        <v>44150.291666666664</v>
      </c>
    </row>
    <row r="82" spans="1:11" s="5" customFormat="1" x14ac:dyDescent="0.25">
      <c r="A82" s="1">
        <v>44150.333333333336</v>
      </c>
      <c r="B82">
        <v>8</v>
      </c>
      <c r="C82">
        <v>2</v>
      </c>
      <c r="D82">
        <v>100</v>
      </c>
      <c r="E82">
        <v>7</v>
      </c>
      <c r="F82">
        <v>12</v>
      </c>
      <c r="G82">
        <v>9</v>
      </c>
      <c r="H82">
        <v>2</v>
      </c>
      <c r="I82">
        <v>3762</v>
      </c>
      <c r="J82"/>
      <c r="K82" s="1">
        <f t="shared" si="1"/>
        <v>44150.333333333336</v>
      </c>
    </row>
    <row r="83" spans="1:11" s="5" customFormat="1" x14ac:dyDescent="0.25">
      <c r="A83" s="1">
        <v>44150.375</v>
      </c>
      <c r="B83">
        <v>9</v>
      </c>
      <c r="C83">
        <v>1</v>
      </c>
      <c r="D83">
        <v>100</v>
      </c>
      <c r="E83">
        <v>7</v>
      </c>
      <c r="F83">
        <v>12</v>
      </c>
      <c r="G83">
        <v>9</v>
      </c>
      <c r="H83">
        <v>2</v>
      </c>
      <c r="I83">
        <v>4017</v>
      </c>
      <c r="J83"/>
      <c r="K83" s="1">
        <f t="shared" si="1"/>
        <v>44150.375</v>
      </c>
    </row>
    <row r="84" spans="1:11" s="5" customFormat="1" x14ac:dyDescent="0.25">
      <c r="A84" s="1">
        <v>44150.416666666664</v>
      </c>
      <c r="B84">
        <v>10</v>
      </c>
      <c r="C84">
        <v>1</v>
      </c>
      <c r="D84">
        <v>100</v>
      </c>
      <c r="E84">
        <v>7</v>
      </c>
      <c r="F84">
        <v>12</v>
      </c>
      <c r="G84">
        <v>9</v>
      </c>
      <c r="H84">
        <v>2</v>
      </c>
      <c r="I84">
        <v>4125</v>
      </c>
      <c r="J84"/>
      <c r="K84" s="1">
        <f t="shared" si="1"/>
        <v>44150.416666666664</v>
      </c>
    </row>
    <row r="85" spans="1:11" s="5" customFormat="1" x14ac:dyDescent="0.25">
      <c r="A85" s="1">
        <v>44150.458333333336</v>
      </c>
      <c r="B85">
        <v>10</v>
      </c>
      <c r="C85">
        <v>1</v>
      </c>
      <c r="D85">
        <v>100</v>
      </c>
      <c r="E85">
        <v>7</v>
      </c>
      <c r="F85">
        <v>12</v>
      </c>
      <c r="G85">
        <v>9</v>
      </c>
      <c r="H85">
        <v>2</v>
      </c>
      <c r="I85">
        <v>4180</v>
      </c>
      <c r="J85"/>
      <c r="K85" s="1">
        <f t="shared" si="1"/>
        <v>44150.458333333336</v>
      </c>
    </row>
    <row r="86" spans="1:11" s="5" customFormat="1" x14ac:dyDescent="0.25">
      <c r="A86" s="1">
        <v>44150.5</v>
      </c>
      <c r="B86">
        <v>11</v>
      </c>
      <c r="C86">
        <v>1</v>
      </c>
      <c r="D86">
        <v>50</v>
      </c>
      <c r="E86">
        <v>7</v>
      </c>
      <c r="F86">
        <v>12</v>
      </c>
      <c r="G86">
        <v>9</v>
      </c>
      <c r="H86">
        <v>2</v>
      </c>
      <c r="I86">
        <v>4155</v>
      </c>
      <c r="J86"/>
      <c r="K86" s="1">
        <f t="shared" si="1"/>
        <v>44150.5</v>
      </c>
    </row>
    <row r="87" spans="1:11" s="5" customFormat="1" x14ac:dyDescent="0.25">
      <c r="A87" s="1">
        <v>44150.541666666664</v>
      </c>
      <c r="B87">
        <v>11</v>
      </c>
      <c r="C87">
        <v>1</v>
      </c>
      <c r="D87">
        <v>50</v>
      </c>
      <c r="E87">
        <v>7</v>
      </c>
      <c r="F87">
        <v>12</v>
      </c>
      <c r="G87">
        <v>9</v>
      </c>
      <c r="H87">
        <v>2</v>
      </c>
      <c r="I87">
        <v>4081</v>
      </c>
      <c r="J87"/>
      <c r="K87" s="1">
        <f t="shared" si="1"/>
        <v>44150.541666666664</v>
      </c>
    </row>
    <row r="88" spans="1:11" s="5" customFormat="1" x14ac:dyDescent="0.25">
      <c r="A88" s="1">
        <v>44150.583333333336</v>
      </c>
      <c r="B88">
        <v>11</v>
      </c>
      <c r="C88">
        <v>1</v>
      </c>
      <c r="D88">
        <v>50</v>
      </c>
      <c r="E88">
        <v>7</v>
      </c>
      <c r="F88">
        <v>12</v>
      </c>
      <c r="G88">
        <v>9</v>
      </c>
      <c r="H88">
        <v>2</v>
      </c>
      <c r="I88">
        <v>3995</v>
      </c>
      <c r="J88"/>
      <c r="K88" s="1">
        <f t="shared" si="1"/>
        <v>44150.583333333336</v>
      </c>
    </row>
    <row r="89" spans="1:11" s="5" customFormat="1" x14ac:dyDescent="0.25">
      <c r="A89" s="1">
        <v>44150.625</v>
      </c>
      <c r="B89">
        <v>11</v>
      </c>
      <c r="C89">
        <v>1</v>
      </c>
      <c r="D89">
        <v>0</v>
      </c>
      <c r="E89">
        <v>7</v>
      </c>
      <c r="F89">
        <v>12</v>
      </c>
      <c r="G89">
        <v>9</v>
      </c>
      <c r="H89">
        <v>2</v>
      </c>
      <c r="I89">
        <v>3968</v>
      </c>
      <c r="J89"/>
      <c r="K89" s="1">
        <f t="shared" si="1"/>
        <v>44150.625</v>
      </c>
    </row>
    <row r="90" spans="1:11" s="5" customFormat="1" x14ac:dyDescent="0.25">
      <c r="A90" s="1">
        <v>44150.666666666664</v>
      </c>
      <c r="B90">
        <v>10</v>
      </c>
      <c r="C90">
        <v>2</v>
      </c>
      <c r="D90">
        <v>0</v>
      </c>
      <c r="E90">
        <v>7</v>
      </c>
      <c r="F90">
        <v>12</v>
      </c>
      <c r="G90">
        <v>9</v>
      </c>
      <c r="H90">
        <v>2</v>
      </c>
      <c r="I90">
        <v>4246</v>
      </c>
      <c r="J90"/>
      <c r="K90" s="1">
        <f t="shared" si="1"/>
        <v>44150.666666666664</v>
      </c>
    </row>
    <row r="91" spans="1:11" s="5" customFormat="1" x14ac:dyDescent="0.25">
      <c r="A91" s="1">
        <v>44150.708333333336</v>
      </c>
      <c r="B91">
        <v>9</v>
      </c>
      <c r="C91">
        <v>1</v>
      </c>
      <c r="D91">
        <v>0</v>
      </c>
      <c r="E91">
        <v>7</v>
      </c>
      <c r="F91">
        <v>12</v>
      </c>
      <c r="G91">
        <v>9</v>
      </c>
      <c r="H91">
        <v>2</v>
      </c>
      <c r="I91">
        <v>4455</v>
      </c>
      <c r="J91"/>
      <c r="K91" s="1">
        <f t="shared" si="1"/>
        <v>44150.708333333336</v>
      </c>
    </row>
    <row r="92" spans="1:11" s="5" customFormat="1" x14ac:dyDescent="0.25">
      <c r="A92" s="1">
        <v>44150.75</v>
      </c>
      <c r="B92">
        <v>9</v>
      </c>
      <c r="C92">
        <v>2</v>
      </c>
      <c r="D92">
        <v>0</v>
      </c>
      <c r="E92">
        <v>7</v>
      </c>
      <c r="F92">
        <v>12</v>
      </c>
      <c r="G92">
        <v>9</v>
      </c>
      <c r="H92">
        <v>2</v>
      </c>
      <c r="I92">
        <v>4448</v>
      </c>
      <c r="J92"/>
      <c r="K92" s="1">
        <f t="shared" si="1"/>
        <v>44150.75</v>
      </c>
    </row>
    <row r="93" spans="1:11" s="5" customFormat="1" x14ac:dyDescent="0.25">
      <c r="A93" s="1">
        <v>44150.791666666664</v>
      </c>
      <c r="B93">
        <v>8</v>
      </c>
      <c r="C93">
        <v>1</v>
      </c>
      <c r="D93">
        <v>0</v>
      </c>
      <c r="E93">
        <v>7</v>
      </c>
      <c r="F93">
        <v>12</v>
      </c>
      <c r="G93">
        <v>9</v>
      </c>
      <c r="H93">
        <v>2</v>
      </c>
      <c r="I93">
        <v>4491</v>
      </c>
      <c r="J93"/>
      <c r="K93" s="1">
        <f t="shared" si="1"/>
        <v>44150.791666666664</v>
      </c>
    </row>
    <row r="94" spans="1:11" s="5" customFormat="1" x14ac:dyDescent="0.25">
      <c r="A94" s="1">
        <v>44150.833333333336</v>
      </c>
      <c r="B94">
        <v>8</v>
      </c>
      <c r="C94">
        <v>2</v>
      </c>
      <c r="D94">
        <v>0</v>
      </c>
      <c r="E94">
        <v>7</v>
      </c>
      <c r="F94">
        <v>12</v>
      </c>
      <c r="G94">
        <v>9</v>
      </c>
      <c r="H94">
        <v>2</v>
      </c>
      <c r="I94">
        <v>4407</v>
      </c>
      <c r="J94"/>
      <c r="K94" s="1">
        <f t="shared" si="1"/>
        <v>44150.833333333336</v>
      </c>
    </row>
    <row r="95" spans="1:11" s="5" customFormat="1" x14ac:dyDescent="0.25">
      <c r="A95" s="1">
        <v>44150.875</v>
      </c>
      <c r="B95">
        <v>7</v>
      </c>
      <c r="C95">
        <v>2</v>
      </c>
      <c r="D95">
        <v>0</v>
      </c>
      <c r="E95">
        <v>7</v>
      </c>
      <c r="F95">
        <v>12</v>
      </c>
      <c r="G95">
        <v>9</v>
      </c>
      <c r="H95">
        <v>2</v>
      </c>
      <c r="I95">
        <v>4304</v>
      </c>
      <c r="J95"/>
      <c r="K95" s="1">
        <f t="shared" si="1"/>
        <v>44150.875</v>
      </c>
    </row>
    <row r="96" spans="1:11" s="5" customFormat="1" x14ac:dyDescent="0.25">
      <c r="A96" s="1">
        <v>44150.916666666664</v>
      </c>
      <c r="B96">
        <v>7</v>
      </c>
      <c r="C96">
        <v>2</v>
      </c>
      <c r="D96">
        <v>0</v>
      </c>
      <c r="E96">
        <v>7</v>
      </c>
      <c r="F96">
        <v>12</v>
      </c>
      <c r="G96">
        <v>9</v>
      </c>
      <c r="H96">
        <v>2</v>
      </c>
      <c r="I96">
        <v>4218</v>
      </c>
      <c r="J96"/>
      <c r="K96" s="1">
        <f t="shared" si="1"/>
        <v>44150.916666666664</v>
      </c>
    </row>
    <row r="97" spans="1:11" s="5" customFormat="1" x14ac:dyDescent="0.25">
      <c r="A97" s="1">
        <v>44150.958333333336</v>
      </c>
      <c r="B97">
        <v>8</v>
      </c>
      <c r="C97">
        <v>2</v>
      </c>
      <c r="D97">
        <v>50</v>
      </c>
      <c r="E97">
        <v>7</v>
      </c>
      <c r="F97">
        <v>12</v>
      </c>
      <c r="G97">
        <v>9</v>
      </c>
      <c r="H97">
        <v>2</v>
      </c>
      <c r="I97">
        <v>4164</v>
      </c>
      <c r="J97"/>
      <c r="K97" s="1">
        <f t="shared" si="1"/>
        <v>44150.958333333336</v>
      </c>
    </row>
    <row r="98" spans="1:11" s="6" customFormat="1" x14ac:dyDescent="0.25">
      <c r="A98" s="1">
        <v>44157</v>
      </c>
      <c r="B98">
        <v>3</v>
      </c>
      <c r="C98">
        <v>2</v>
      </c>
      <c r="D98">
        <v>100</v>
      </c>
      <c r="E98">
        <v>1</v>
      </c>
      <c r="F98">
        <v>6</v>
      </c>
      <c r="G98">
        <v>4</v>
      </c>
      <c r="H98">
        <v>1</v>
      </c>
      <c r="I98">
        <v>4190</v>
      </c>
      <c r="J98"/>
      <c r="K98" s="1">
        <f t="shared" si="1"/>
        <v>44157</v>
      </c>
    </row>
    <row r="99" spans="1:11" s="6" customFormat="1" x14ac:dyDescent="0.25">
      <c r="A99" s="1">
        <v>44157.041666666664</v>
      </c>
      <c r="B99">
        <v>3</v>
      </c>
      <c r="C99">
        <v>1</v>
      </c>
      <c r="D99">
        <v>100</v>
      </c>
      <c r="E99">
        <v>1</v>
      </c>
      <c r="F99">
        <v>6</v>
      </c>
      <c r="G99">
        <v>4</v>
      </c>
      <c r="H99">
        <v>1</v>
      </c>
      <c r="I99">
        <v>3931</v>
      </c>
      <c r="J99"/>
      <c r="K99" s="1">
        <f t="shared" si="1"/>
        <v>44157.041666666664</v>
      </c>
    </row>
    <row r="100" spans="1:11" s="6" customFormat="1" x14ac:dyDescent="0.25">
      <c r="A100" s="1">
        <v>44157.083333333336</v>
      </c>
      <c r="B100">
        <v>3</v>
      </c>
      <c r="C100">
        <v>1</v>
      </c>
      <c r="D100">
        <v>100</v>
      </c>
      <c r="E100">
        <v>1</v>
      </c>
      <c r="F100">
        <v>6</v>
      </c>
      <c r="G100">
        <v>4</v>
      </c>
      <c r="H100">
        <v>1</v>
      </c>
      <c r="I100">
        <v>3701</v>
      </c>
      <c r="J100"/>
      <c r="K100" s="1">
        <f t="shared" si="1"/>
        <v>44157.083333333336</v>
      </c>
    </row>
    <row r="101" spans="1:11" s="6" customFormat="1" x14ac:dyDescent="0.25">
      <c r="A101" s="1">
        <v>44157.125</v>
      </c>
      <c r="B101">
        <v>1</v>
      </c>
      <c r="C101">
        <v>1</v>
      </c>
      <c r="D101">
        <v>0</v>
      </c>
      <c r="E101">
        <v>1</v>
      </c>
      <c r="F101">
        <v>6</v>
      </c>
      <c r="G101">
        <v>4</v>
      </c>
      <c r="H101">
        <v>1</v>
      </c>
      <c r="I101">
        <v>3518</v>
      </c>
      <c r="J101"/>
      <c r="K101" s="1">
        <f t="shared" si="1"/>
        <v>44157.125</v>
      </c>
    </row>
    <row r="102" spans="1:11" s="6" customFormat="1" x14ac:dyDescent="0.25">
      <c r="A102" s="1">
        <v>44157.166666666664</v>
      </c>
      <c r="B102">
        <v>1</v>
      </c>
      <c r="C102">
        <v>1</v>
      </c>
      <c r="D102">
        <v>0</v>
      </c>
      <c r="E102">
        <v>1</v>
      </c>
      <c r="F102">
        <v>6</v>
      </c>
      <c r="G102">
        <v>4</v>
      </c>
      <c r="H102">
        <v>1</v>
      </c>
      <c r="I102">
        <v>3456</v>
      </c>
      <c r="J102"/>
      <c r="K102" s="1">
        <f t="shared" si="1"/>
        <v>44157.166666666664</v>
      </c>
    </row>
    <row r="103" spans="1:11" s="6" customFormat="1" x14ac:dyDescent="0.25">
      <c r="A103" s="1">
        <v>44157.208333333336</v>
      </c>
      <c r="B103">
        <v>2</v>
      </c>
      <c r="C103">
        <v>1</v>
      </c>
      <c r="D103">
        <v>50</v>
      </c>
      <c r="E103">
        <v>1</v>
      </c>
      <c r="F103">
        <v>6</v>
      </c>
      <c r="G103">
        <v>4</v>
      </c>
      <c r="H103">
        <v>1</v>
      </c>
      <c r="I103">
        <v>3488</v>
      </c>
      <c r="J103"/>
      <c r="K103" s="1">
        <f t="shared" si="1"/>
        <v>44157.208333333336</v>
      </c>
    </row>
    <row r="104" spans="1:11" s="6" customFormat="1" x14ac:dyDescent="0.25">
      <c r="A104" s="1">
        <v>44157.25</v>
      </c>
      <c r="B104">
        <v>2</v>
      </c>
      <c r="C104">
        <v>1</v>
      </c>
      <c r="D104">
        <v>50</v>
      </c>
      <c r="E104">
        <v>1</v>
      </c>
      <c r="F104">
        <v>6</v>
      </c>
      <c r="G104">
        <v>4</v>
      </c>
      <c r="H104">
        <v>1</v>
      </c>
      <c r="I104">
        <v>3545</v>
      </c>
      <c r="J104"/>
      <c r="K104" s="1">
        <f t="shared" si="1"/>
        <v>44157.25</v>
      </c>
    </row>
    <row r="105" spans="1:11" s="6" customFormat="1" x14ac:dyDescent="0.25">
      <c r="A105" s="1">
        <v>44157.291666666664</v>
      </c>
      <c r="B105">
        <v>3</v>
      </c>
      <c r="C105">
        <v>1</v>
      </c>
      <c r="D105">
        <v>100</v>
      </c>
      <c r="E105">
        <v>1</v>
      </c>
      <c r="F105">
        <v>6</v>
      </c>
      <c r="G105">
        <v>4</v>
      </c>
      <c r="H105">
        <v>1</v>
      </c>
      <c r="I105">
        <v>3743</v>
      </c>
      <c r="J105"/>
      <c r="K105" s="1">
        <f t="shared" si="1"/>
        <v>44157.291666666664</v>
      </c>
    </row>
    <row r="106" spans="1:11" s="6" customFormat="1" x14ac:dyDescent="0.25">
      <c r="A106" s="1">
        <v>44157.333333333336</v>
      </c>
      <c r="B106">
        <v>3</v>
      </c>
      <c r="C106">
        <v>1</v>
      </c>
      <c r="D106">
        <v>100</v>
      </c>
      <c r="E106">
        <v>1</v>
      </c>
      <c r="F106">
        <v>6</v>
      </c>
      <c r="G106">
        <v>4</v>
      </c>
      <c r="H106">
        <v>1</v>
      </c>
      <c r="I106">
        <v>3988</v>
      </c>
      <c r="J106"/>
      <c r="K106" s="1">
        <f t="shared" si="1"/>
        <v>44157.333333333336</v>
      </c>
    </row>
    <row r="107" spans="1:11" s="6" customFormat="1" x14ac:dyDescent="0.25">
      <c r="A107" s="1">
        <v>44157.375</v>
      </c>
      <c r="B107">
        <v>4</v>
      </c>
      <c r="C107">
        <v>1</v>
      </c>
      <c r="D107">
        <v>100</v>
      </c>
      <c r="E107">
        <v>1</v>
      </c>
      <c r="F107">
        <v>6</v>
      </c>
      <c r="G107">
        <v>4</v>
      </c>
      <c r="H107">
        <v>1</v>
      </c>
      <c r="I107">
        <v>4244</v>
      </c>
      <c r="J107"/>
      <c r="K107" s="1">
        <f t="shared" si="1"/>
        <v>44157.375</v>
      </c>
    </row>
    <row r="108" spans="1:11" s="6" customFormat="1" x14ac:dyDescent="0.25">
      <c r="A108" s="1">
        <v>44157.416666666664</v>
      </c>
      <c r="B108">
        <v>4</v>
      </c>
      <c r="C108">
        <v>2</v>
      </c>
      <c r="D108">
        <v>100</v>
      </c>
      <c r="E108">
        <v>1</v>
      </c>
      <c r="F108">
        <v>6</v>
      </c>
      <c r="G108">
        <v>4</v>
      </c>
      <c r="H108">
        <v>1</v>
      </c>
      <c r="I108">
        <v>4407</v>
      </c>
      <c r="J108"/>
      <c r="K108" s="1">
        <f t="shared" si="1"/>
        <v>44157.416666666664</v>
      </c>
    </row>
    <row r="109" spans="1:11" s="6" customFormat="1" x14ac:dyDescent="0.25">
      <c r="A109" s="1">
        <v>44157.458333333336</v>
      </c>
      <c r="B109">
        <v>5</v>
      </c>
      <c r="C109">
        <v>1</v>
      </c>
      <c r="D109">
        <v>100</v>
      </c>
      <c r="E109">
        <v>1</v>
      </c>
      <c r="F109">
        <v>6</v>
      </c>
      <c r="G109">
        <v>4</v>
      </c>
      <c r="H109">
        <v>1</v>
      </c>
      <c r="I109">
        <v>4498</v>
      </c>
      <c r="J109"/>
      <c r="K109" s="1">
        <f t="shared" si="1"/>
        <v>44157.458333333336</v>
      </c>
    </row>
    <row r="110" spans="1:11" s="6" customFormat="1" x14ac:dyDescent="0.25">
      <c r="A110" s="1">
        <v>44157.5</v>
      </c>
      <c r="B110">
        <v>6</v>
      </c>
      <c r="C110">
        <v>1</v>
      </c>
      <c r="D110">
        <v>100</v>
      </c>
      <c r="E110">
        <v>1</v>
      </c>
      <c r="F110">
        <v>6</v>
      </c>
      <c r="G110">
        <v>4</v>
      </c>
      <c r="H110">
        <v>1</v>
      </c>
      <c r="I110">
        <v>4455</v>
      </c>
      <c r="J110"/>
      <c r="K110" s="1">
        <f t="shared" si="1"/>
        <v>44157.5</v>
      </c>
    </row>
    <row r="111" spans="1:11" s="6" customFormat="1" x14ac:dyDescent="0.25">
      <c r="A111" s="1">
        <v>44157.541666666664</v>
      </c>
      <c r="B111">
        <v>6</v>
      </c>
      <c r="C111">
        <v>2</v>
      </c>
      <c r="D111">
        <v>50</v>
      </c>
      <c r="E111">
        <v>1</v>
      </c>
      <c r="F111">
        <v>6</v>
      </c>
      <c r="G111">
        <v>4</v>
      </c>
      <c r="H111">
        <v>1</v>
      </c>
      <c r="I111">
        <v>4389</v>
      </c>
      <c r="J111"/>
      <c r="K111" s="1">
        <f t="shared" si="1"/>
        <v>44157.541666666664</v>
      </c>
    </row>
    <row r="112" spans="1:11" s="6" customFormat="1" x14ac:dyDescent="0.25">
      <c r="A112" s="1">
        <v>44157.583333333336</v>
      </c>
      <c r="B112">
        <v>6</v>
      </c>
      <c r="C112">
        <v>2</v>
      </c>
      <c r="D112">
        <v>50</v>
      </c>
      <c r="E112">
        <v>1</v>
      </c>
      <c r="F112">
        <v>6</v>
      </c>
      <c r="G112">
        <v>4</v>
      </c>
      <c r="H112">
        <v>1</v>
      </c>
      <c r="I112">
        <v>4345</v>
      </c>
      <c r="J112"/>
      <c r="K112" s="1">
        <f t="shared" si="1"/>
        <v>44157.583333333336</v>
      </c>
    </row>
    <row r="113" spans="1:11" s="6" customFormat="1" x14ac:dyDescent="0.25">
      <c r="A113" s="1">
        <v>44157.625</v>
      </c>
      <c r="B113">
        <v>6</v>
      </c>
      <c r="C113">
        <v>2</v>
      </c>
      <c r="D113">
        <v>50</v>
      </c>
      <c r="E113">
        <v>1</v>
      </c>
      <c r="F113">
        <v>6</v>
      </c>
      <c r="G113">
        <v>4</v>
      </c>
      <c r="H113">
        <v>1</v>
      </c>
      <c r="I113">
        <v>4350</v>
      </c>
      <c r="J113"/>
      <c r="K113" s="1">
        <f t="shared" si="1"/>
        <v>44157.625</v>
      </c>
    </row>
    <row r="114" spans="1:11" s="6" customFormat="1" x14ac:dyDescent="0.25">
      <c r="A114" s="1">
        <v>44157.666666666664</v>
      </c>
      <c r="B114">
        <v>6</v>
      </c>
      <c r="C114">
        <v>2</v>
      </c>
      <c r="D114">
        <v>100</v>
      </c>
      <c r="E114">
        <v>1</v>
      </c>
      <c r="F114">
        <v>6</v>
      </c>
      <c r="G114">
        <v>4</v>
      </c>
      <c r="H114">
        <v>1</v>
      </c>
      <c r="I114">
        <v>4560</v>
      </c>
      <c r="J114"/>
      <c r="K114" s="1">
        <f t="shared" si="1"/>
        <v>44157.666666666664</v>
      </c>
    </row>
    <row r="115" spans="1:11" s="6" customFormat="1" x14ac:dyDescent="0.25">
      <c r="A115" s="1">
        <v>44157.708333333336</v>
      </c>
      <c r="B115">
        <v>6</v>
      </c>
      <c r="C115">
        <v>2</v>
      </c>
      <c r="D115">
        <v>100</v>
      </c>
      <c r="E115">
        <v>1</v>
      </c>
      <c r="F115">
        <v>6</v>
      </c>
      <c r="G115">
        <v>4</v>
      </c>
      <c r="H115">
        <v>1</v>
      </c>
      <c r="I115">
        <v>4612</v>
      </c>
      <c r="J115"/>
      <c r="K115" s="1">
        <f t="shared" si="1"/>
        <v>44157.708333333336</v>
      </c>
    </row>
    <row r="116" spans="1:11" s="6" customFormat="1" x14ac:dyDescent="0.25">
      <c r="A116" s="1">
        <v>44157.75</v>
      </c>
      <c r="B116">
        <v>6</v>
      </c>
      <c r="C116">
        <v>3</v>
      </c>
      <c r="D116">
        <v>50</v>
      </c>
      <c r="E116">
        <v>1</v>
      </c>
      <c r="F116">
        <v>6</v>
      </c>
      <c r="G116">
        <v>4</v>
      </c>
      <c r="H116">
        <v>1</v>
      </c>
      <c r="I116">
        <v>4599</v>
      </c>
      <c r="J116"/>
      <c r="K116" s="1">
        <f t="shared" si="1"/>
        <v>44157.75</v>
      </c>
    </row>
    <row r="117" spans="1:11" s="6" customFormat="1" x14ac:dyDescent="0.25">
      <c r="A117" s="1">
        <v>44157.791666666664</v>
      </c>
      <c r="B117">
        <v>5</v>
      </c>
      <c r="C117">
        <v>2</v>
      </c>
      <c r="D117">
        <v>50</v>
      </c>
      <c r="E117">
        <v>1</v>
      </c>
      <c r="F117">
        <v>6</v>
      </c>
      <c r="G117">
        <v>4</v>
      </c>
      <c r="H117">
        <v>1</v>
      </c>
      <c r="I117">
        <v>4621</v>
      </c>
      <c r="J117"/>
      <c r="K117" s="1">
        <f t="shared" si="1"/>
        <v>44157.791666666664</v>
      </c>
    </row>
    <row r="118" spans="1:11" s="6" customFormat="1" x14ac:dyDescent="0.25">
      <c r="A118" s="1">
        <v>44157.833333333336</v>
      </c>
      <c r="B118">
        <v>5</v>
      </c>
      <c r="C118">
        <v>0</v>
      </c>
      <c r="D118">
        <v>50</v>
      </c>
      <c r="E118">
        <v>1</v>
      </c>
      <c r="F118">
        <v>6</v>
      </c>
      <c r="G118">
        <v>4</v>
      </c>
      <c r="H118">
        <v>1</v>
      </c>
      <c r="I118">
        <v>4649</v>
      </c>
      <c r="J118"/>
      <c r="K118" s="1">
        <f t="shared" si="1"/>
        <v>44157.833333333336</v>
      </c>
    </row>
    <row r="119" spans="1:11" s="6" customFormat="1" x14ac:dyDescent="0.25">
      <c r="A119" s="1">
        <v>44157.875</v>
      </c>
      <c r="B119">
        <v>5</v>
      </c>
      <c r="C119">
        <v>0</v>
      </c>
      <c r="D119">
        <v>50</v>
      </c>
      <c r="E119">
        <v>1</v>
      </c>
      <c r="F119">
        <v>6</v>
      </c>
      <c r="G119">
        <v>4</v>
      </c>
      <c r="H119">
        <v>1</v>
      </c>
      <c r="I119">
        <v>4459</v>
      </c>
      <c r="J119"/>
      <c r="K119" s="1">
        <f t="shared" si="1"/>
        <v>44157.875</v>
      </c>
    </row>
    <row r="120" spans="1:11" s="6" customFormat="1" x14ac:dyDescent="0.25">
      <c r="A120" s="1">
        <v>44157.916666666664</v>
      </c>
      <c r="B120">
        <v>5</v>
      </c>
      <c r="C120">
        <v>2</v>
      </c>
      <c r="D120">
        <v>50</v>
      </c>
      <c r="E120">
        <v>1</v>
      </c>
      <c r="F120">
        <v>6</v>
      </c>
      <c r="G120">
        <v>4</v>
      </c>
      <c r="H120">
        <v>1</v>
      </c>
      <c r="I120">
        <v>4444</v>
      </c>
      <c r="J120"/>
      <c r="K120" s="1">
        <f t="shared" si="1"/>
        <v>44157.916666666664</v>
      </c>
    </row>
    <row r="121" spans="1:11" s="6" customFormat="1" x14ac:dyDescent="0.25">
      <c r="A121" s="1">
        <v>44157.958333333336</v>
      </c>
      <c r="B121">
        <v>5</v>
      </c>
      <c r="C121">
        <v>1</v>
      </c>
      <c r="D121">
        <v>50</v>
      </c>
      <c r="E121">
        <v>1</v>
      </c>
      <c r="F121">
        <v>6</v>
      </c>
      <c r="G121">
        <v>4</v>
      </c>
      <c r="H121">
        <v>1</v>
      </c>
      <c r="I121">
        <v>4384</v>
      </c>
      <c r="J121"/>
      <c r="K121" s="1">
        <f t="shared" si="1"/>
        <v>44157.958333333336</v>
      </c>
    </row>
    <row r="122" spans="1:11" x14ac:dyDescent="0.25">
      <c r="A122" s="1">
        <v>44197</v>
      </c>
      <c r="B122">
        <v>4</v>
      </c>
      <c r="C122">
        <v>3</v>
      </c>
      <c r="D122">
        <v>50</v>
      </c>
      <c r="E122">
        <v>1</v>
      </c>
      <c r="F122">
        <v>11</v>
      </c>
      <c r="G122">
        <v>5</v>
      </c>
      <c r="H122">
        <v>2</v>
      </c>
      <c r="I122">
        <v>4149</v>
      </c>
      <c r="J122">
        <v>3994</v>
      </c>
    </row>
    <row r="123" spans="1:11" x14ac:dyDescent="0.25">
      <c r="A123" s="1">
        <v>44197.041666666664</v>
      </c>
      <c r="B123">
        <v>4</v>
      </c>
      <c r="C123">
        <v>3</v>
      </c>
      <c r="D123">
        <v>50</v>
      </c>
      <c r="E123">
        <v>0</v>
      </c>
      <c r="F123">
        <v>0</v>
      </c>
      <c r="G123">
        <v>0</v>
      </c>
      <c r="H123">
        <v>0</v>
      </c>
      <c r="I123">
        <v>3898</v>
      </c>
      <c r="J123">
        <v>4069</v>
      </c>
    </row>
    <row r="124" spans="1:11" x14ac:dyDescent="0.25">
      <c r="A124" s="1">
        <v>44197.083333333336</v>
      </c>
      <c r="B124">
        <v>3</v>
      </c>
      <c r="C124">
        <v>1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3628</v>
      </c>
      <c r="J124">
        <v>3873</v>
      </c>
    </row>
    <row r="125" spans="1:11" x14ac:dyDescent="0.25">
      <c r="A125" s="1">
        <v>44197.125</v>
      </c>
      <c r="B125">
        <v>3</v>
      </c>
      <c r="C125">
        <v>1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3434</v>
      </c>
      <c r="J125">
        <v>3551</v>
      </c>
    </row>
    <row r="126" spans="1:11" x14ac:dyDescent="0.25">
      <c r="A126" s="1">
        <v>44197.166666666664</v>
      </c>
      <c r="B126">
        <v>2</v>
      </c>
      <c r="C126">
        <v>1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3377</v>
      </c>
      <c r="J126">
        <v>3368</v>
      </c>
    </row>
    <row r="127" spans="1:11" x14ac:dyDescent="0.25">
      <c r="A127" s="1">
        <v>44197.208333333336</v>
      </c>
      <c r="B127">
        <v>2</v>
      </c>
      <c r="C127">
        <v>1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3391</v>
      </c>
      <c r="J127">
        <v>3258</v>
      </c>
    </row>
    <row r="128" spans="1:11" x14ac:dyDescent="0.25">
      <c r="A128" s="1">
        <v>44197.25</v>
      </c>
      <c r="B128">
        <v>1</v>
      </c>
      <c r="C128">
        <v>1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3486</v>
      </c>
      <c r="J128">
        <v>3226</v>
      </c>
    </row>
    <row r="129" spans="1:10" x14ac:dyDescent="0.25">
      <c r="A129" s="1">
        <v>44197.291666666664</v>
      </c>
      <c r="B129">
        <v>1</v>
      </c>
      <c r="C129">
        <v>1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3660</v>
      </c>
      <c r="J129">
        <v>3248</v>
      </c>
    </row>
    <row r="130" spans="1:10" x14ac:dyDescent="0.25">
      <c r="A130" s="1">
        <v>44197.333333333336</v>
      </c>
      <c r="B130">
        <v>2</v>
      </c>
      <c r="C130">
        <v>1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3904</v>
      </c>
      <c r="J130">
        <v>3318</v>
      </c>
    </row>
    <row r="131" spans="1:10" x14ac:dyDescent="0.25">
      <c r="A131" s="1">
        <v>44197.375</v>
      </c>
      <c r="B131">
        <v>4</v>
      </c>
      <c r="C131">
        <v>2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4120</v>
      </c>
      <c r="J131">
        <v>3640</v>
      </c>
    </row>
    <row r="132" spans="1:10" x14ac:dyDescent="0.25">
      <c r="A132" s="1">
        <v>44197.416666666664</v>
      </c>
      <c r="B132">
        <v>6</v>
      </c>
      <c r="C132">
        <v>2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4219</v>
      </c>
      <c r="J132">
        <v>3762</v>
      </c>
    </row>
    <row r="133" spans="1:10" x14ac:dyDescent="0.25">
      <c r="A133" s="1">
        <v>44197.458333333336</v>
      </c>
      <c r="B133">
        <v>8</v>
      </c>
      <c r="C133">
        <v>2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4264</v>
      </c>
      <c r="J133">
        <v>3862</v>
      </c>
    </row>
    <row r="134" spans="1:10" x14ac:dyDescent="0.25">
      <c r="A134" s="1">
        <v>44197.5</v>
      </c>
      <c r="B134">
        <v>9</v>
      </c>
      <c r="C134">
        <v>2</v>
      </c>
      <c r="D134">
        <v>50</v>
      </c>
      <c r="E134">
        <v>0</v>
      </c>
      <c r="F134">
        <v>0</v>
      </c>
      <c r="G134">
        <v>0</v>
      </c>
      <c r="H134">
        <v>0</v>
      </c>
      <c r="I134">
        <v>4201</v>
      </c>
      <c r="J134">
        <v>3908</v>
      </c>
    </row>
    <row r="135" spans="1:10" x14ac:dyDescent="0.25">
      <c r="A135" s="1">
        <v>44197.541666666664</v>
      </c>
      <c r="B135">
        <v>10</v>
      </c>
      <c r="C135">
        <v>2</v>
      </c>
      <c r="D135">
        <v>50</v>
      </c>
      <c r="E135">
        <v>0</v>
      </c>
      <c r="F135">
        <v>0</v>
      </c>
      <c r="G135">
        <v>0</v>
      </c>
      <c r="H135">
        <v>0</v>
      </c>
      <c r="I135">
        <v>4156</v>
      </c>
      <c r="J135">
        <v>3782</v>
      </c>
    </row>
    <row r="136" spans="1:10" x14ac:dyDescent="0.25">
      <c r="A136" s="1">
        <v>44197.583333333336</v>
      </c>
      <c r="B136">
        <v>10</v>
      </c>
      <c r="C136">
        <v>2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4064</v>
      </c>
      <c r="J136">
        <v>3671</v>
      </c>
    </row>
    <row r="137" spans="1:10" x14ac:dyDescent="0.25">
      <c r="A137" s="1">
        <v>44197.625</v>
      </c>
      <c r="B137">
        <v>9</v>
      </c>
      <c r="C137">
        <v>2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4080</v>
      </c>
      <c r="J137">
        <v>3739</v>
      </c>
    </row>
    <row r="138" spans="1:10" x14ac:dyDescent="0.25">
      <c r="A138" s="1">
        <v>44197.666666666664</v>
      </c>
      <c r="B138">
        <v>8</v>
      </c>
      <c r="C138">
        <v>2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4365</v>
      </c>
      <c r="J138">
        <v>4043</v>
      </c>
    </row>
    <row r="139" spans="1:10" x14ac:dyDescent="0.25">
      <c r="A139" s="1">
        <v>44197.708333333336</v>
      </c>
      <c r="B139">
        <v>8</v>
      </c>
      <c r="C139">
        <v>2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4518</v>
      </c>
      <c r="J139">
        <v>4119</v>
      </c>
    </row>
    <row r="140" spans="1:10" x14ac:dyDescent="0.25">
      <c r="A140" s="1">
        <v>44197.75</v>
      </c>
      <c r="B140">
        <v>7</v>
      </c>
      <c r="C140">
        <v>2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4517</v>
      </c>
      <c r="J140">
        <v>4066</v>
      </c>
    </row>
    <row r="141" spans="1:10" x14ac:dyDescent="0.25">
      <c r="A141" s="1">
        <v>44197.791666666664</v>
      </c>
      <c r="B141">
        <v>7</v>
      </c>
      <c r="C141">
        <v>2</v>
      </c>
      <c r="D141">
        <v>50</v>
      </c>
      <c r="E141">
        <v>0</v>
      </c>
      <c r="F141">
        <v>0</v>
      </c>
      <c r="G141">
        <v>0</v>
      </c>
      <c r="H141">
        <v>0</v>
      </c>
      <c r="I141">
        <v>4543</v>
      </c>
      <c r="J141">
        <v>4076</v>
      </c>
    </row>
    <row r="142" spans="1:10" x14ac:dyDescent="0.25">
      <c r="A142" s="1">
        <v>44197.833333333336</v>
      </c>
      <c r="B142">
        <v>6</v>
      </c>
      <c r="C142">
        <v>3</v>
      </c>
      <c r="D142">
        <v>50</v>
      </c>
      <c r="E142">
        <v>0</v>
      </c>
      <c r="F142">
        <v>0</v>
      </c>
      <c r="G142">
        <v>0</v>
      </c>
      <c r="H142">
        <v>0</v>
      </c>
      <c r="I142">
        <v>4499</v>
      </c>
      <c r="J142">
        <v>4047</v>
      </c>
    </row>
    <row r="143" spans="1:10" x14ac:dyDescent="0.25">
      <c r="A143" s="1">
        <v>44197.875</v>
      </c>
      <c r="B143">
        <v>6</v>
      </c>
      <c r="C143">
        <v>3</v>
      </c>
      <c r="D143">
        <v>50</v>
      </c>
      <c r="E143">
        <v>0</v>
      </c>
      <c r="F143">
        <v>0</v>
      </c>
      <c r="G143">
        <v>0</v>
      </c>
      <c r="H143">
        <v>0</v>
      </c>
      <c r="I143">
        <v>4418</v>
      </c>
      <c r="J143">
        <v>3966</v>
      </c>
    </row>
    <row r="144" spans="1:10" x14ac:dyDescent="0.25">
      <c r="A144" s="1">
        <v>44197.916666666664</v>
      </c>
      <c r="B144">
        <v>5</v>
      </c>
      <c r="C144">
        <v>3</v>
      </c>
      <c r="D144">
        <v>50</v>
      </c>
      <c r="E144">
        <v>0</v>
      </c>
      <c r="F144">
        <v>0</v>
      </c>
      <c r="G144">
        <v>0</v>
      </c>
      <c r="H144">
        <v>0</v>
      </c>
      <c r="I144">
        <v>4344</v>
      </c>
      <c r="J144">
        <v>4038</v>
      </c>
    </row>
    <row r="145" spans="1:10" x14ac:dyDescent="0.25">
      <c r="A145" s="1">
        <v>44197.958333333336</v>
      </c>
      <c r="B145">
        <v>5</v>
      </c>
      <c r="C145">
        <v>3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4291</v>
      </c>
      <c r="J145">
        <v>4068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5A44F-5C38-4D94-A4E6-A01EEEC5E576}">
  <dimension ref="A1:C25"/>
  <sheetViews>
    <sheetView workbookViewId="0">
      <selection activeCell="A2" sqref="A2:C25"/>
    </sheetView>
  </sheetViews>
  <sheetFormatPr defaultRowHeight="15" x14ac:dyDescent="0.25"/>
  <cols>
    <col min="1" max="1" width="12.5703125" bestFit="1" customWidth="1"/>
  </cols>
  <sheetData>
    <row r="1" spans="1:3" x14ac:dyDescent="0.25">
      <c r="A1" t="s">
        <v>1</v>
      </c>
      <c r="B1" t="s">
        <v>23</v>
      </c>
      <c r="C1" t="s">
        <v>24</v>
      </c>
    </row>
    <row r="2" spans="1:3" x14ac:dyDescent="0.25">
      <c r="A2">
        <f>Temperature!G2</f>
        <v>4</v>
      </c>
      <c r="B2">
        <f>'Wind Speed'!G2</f>
        <v>3</v>
      </c>
      <c r="C2">
        <f>'Sky Cover'!F2</f>
        <v>50</v>
      </c>
    </row>
    <row r="3" spans="1:3" x14ac:dyDescent="0.25">
      <c r="A3">
        <f>Temperature!G3</f>
        <v>4</v>
      </c>
      <c r="B3">
        <f>'Wind Speed'!G3</f>
        <v>3</v>
      </c>
      <c r="C3">
        <f>'Sky Cover'!F3</f>
        <v>50</v>
      </c>
    </row>
    <row r="4" spans="1:3" x14ac:dyDescent="0.25">
      <c r="A4">
        <f>Temperature!G4</f>
        <v>3</v>
      </c>
      <c r="B4">
        <f>'Wind Speed'!G4</f>
        <v>1</v>
      </c>
      <c r="C4">
        <f>'Sky Cover'!F4</f>
        <v>0</v>
      </c>
    </row>
    <row r="5" spans="1:3" x14ac:dyDescent="0.25">
      <c r="A5">
        <f>Temperature!G5</f>
        <v>3</v>
      </c>
      <c r="B5">
        <f>'Wind Speed'!G5</f>
        <v>1</v>
      </c>
      <c r="C5">
        <f>'Sky Cover'!F5</f>
        <v>0</v>
      </c>
    </row>
    <row r="6" spans="1:3" x14ac:dyDescent="0.25">
      <c r="A6">
        <f>Temperature!G6</f>
        <v>2</v>
      </c>
      <c r="B6">
        <f>'Wind Speed'!G6</f>
        <v>1</v>
      </c>
      <c r="C6">
        <f>'Sky Cover'!F6</f>
        <v>0</v>
      </c>
    </row>
    <row r="7" spans="1:3" x14ac:dyDescent="0.25">
      <c r="A7">
        <f>Temperature!G7</f>
        <v>2</v>
      </c>
      <c r="B7">
        <f>'Wind Speed'!G7</f>
        <v>1</v>
      </c>
      <c r="C7">
        <f>'Sky Cover'!F7</f>
        <v>0</v>
      </c>
    </row>
    <row r="8" spans="1:3" x14ac:dyDescent="0.25">
      <c r="A8">
        <f>Temperature!G8</f>
        <v>1</v>
      </c>
      <c r="B8">
        <f>'Wind Speed'!G8</f>
        <v>1</v>
      </c>
      <c r="C8">
        <f>'Sky Cover'!F8</f>
        <v>0</v>
      </c>
    </row>
    <row r="9" spans="1:3" x14ac:dyDescent="0.25">
      <c r="A9">
        <f>Temperature!G9</f>
        <v>1</v>
      </c>
      <c r="B9">
        <f>'Wind Speed'!G9</f>
        <v>1</v>
      </c>
      <c r="C9">
        <f>'Sky Cover'!F9</f>
        <v>0</v>
      </c>
    </row>
    <row r="10" spans="1:3" x14ac:dyDescent="0.25">
      <c r="A10">
        <f>Temperature!G10</f>
        <v>2</v>
      </c>
      <c r="B10">
        <f>'Wind Speed'!G10</f>
        <v>1</v>
      </c>
      <c r="C10">
        <f>'Sky Cover'!F10</f>
        <v>0</v>
      </c>
    </row>
    <row r="11" spans="1:3" x14ac:dyDescent="0.25">
      <c r="A11">
        <f>Temperature!G11</f>
        <v>4</v>
      </c>
      <c r="B11">
        <f>'Wind Speed'!G11</f>
        <v>2</v>
      </c>
      <c r="C11">
        <f>'Sky Cover'!F11</f>
        <v>0</v>
      </c>
    </row>
    <row r="12" spans="1:3" x14ac:dyDescent="0.25">
      <c r="A12">
        <f>Temperature!G12</f>
        <v>6</v>
      </c>
      <c r="B12">
        <f>'Wind Speed'!G12</f>
        <v>2</v>
      </c>
      <c r="C12">
        <f>'Sky Cover'!F12</f>
        <v>0</v>
      </c>
    </row>
    <row r="13" spans="1:3" x14ac:dyDescent="0.25">
      <c r="A13">
        <f>Temperature!G13</f>
        <v>8</v>
      </c>
      <c r="B13">
        <f>'Wind Speed'!G13</f>
        <v>2</v>
      </c>
      <c r="C13">
        <f>'Sky Cover'!F13</f>
        <v>0</v>
      </c>
    </row>
    <row r="14" spans="1:3" x14ac:dyDescent="0.25">
      <c r="A14">
        <f>Temperature!G14</f>
        <v>9</v>
      </c>
      <c r="B14">
        <f>'Wind Speed'!G14</f>
        <v>2</v>
      </c>
      <c r="C14">
        <f>'Sky Cover'!F14</f>
        <v>50</v>
      </c>
    </row>
    <row r="15" spans="1:3" x14ac:dyDescent="0.25">
      <c r="A15">
        <f>Temperature!G15</f>
        <v>10</v>
      </c>
      <c r="B15">
        <f>'Wind Speed'!G15</f>
        <v>2</v>
      </c>
      <c r="C15">
        <f>'Sky Cover'!F15</f>
        <v>50</v>
      </c>
    </row>
    <row r="16" spans="1:3" x14ac:dyDescent="0.25">
      <c r="A16">
        <f>Temperature!G16</f>
        <v>10</v>
      </c>
      <c r="B16">
        <f>'Wind Speed'!G16</f>
        <v>2</v>
      </c>
      <c r="C16">
        <f>'Sky Cover'!F16</f>
        <v>0</v>
      </c>
    </row>
    <row r="17" spans="1:3" x14ac:dyDescent="0.25">
      <c r="A17">
        <f>Temperature!G17</f>
        <v>9</v>
      </c>
      <c r="B17">
        <f>'Wind Speed'!G17</f>
        <v>2</v>
      </c>
      <c r="C17">
        <f>'Sky Cover'!F17</f>
        <v>0</v>
      </c>
    </row>
    <row r="18" spans="1:3" x14ac:dyDescent="0.25">
      <c r="A18">
        <f>Temperature!G18</f>
        <v>8</v>
      </c>
      <c r="B18">
        <f>'Wind Speed'!G18</f>
        <v>2</v>
      </c>
      <c r="C18">
        <f>'Sky Cover'!F18</f>
        <v>0</v>
      </c>
    </row>
    <row r="19" spans="1:3" x14ac:dyDescent="0.25">
      <c r="A19">
        <f>Temperature!G19</f>
        <v>8</v>
      </c>
      <c r="B19">
        <f>'Wind Speed'!G19</f>
        <v>2</v>
      </c>
      <c r="C19">
        <f>'Sky Cover'!F19</f>
        <v>0</v>
      </c>
    </row>
    <row r="20" spans="1:3" x14ac:dyDescent="0.25">
      <c r="A20">
        <f>Temperature!G20</f>
        <v>7</v>
      </c>
      <c r="B20">
        <f>'Wind Speed'!G20</f>
        <v>2</v>
      </c>
      <c r="C20">
        <f>'Sky Cover'!F20</f>
        <v>0</v>
      </c>
    </row>
    <row r="21" spans="1:3" x14ac:dyDescent="0.25">
      <c r="A21">
        <f>Temperature!G21</f>
        <v>7</v>
      </c>
      <c r="B21">
        <f>'Wind Speed'!G21</f>
        <v>2</v>
      </c>
      <c r="C21">
        <f>'Sky Cover'!F21</f>
        <v>50</v>
      </c>
    </row>
    <row r="22" spans="1:3" x14ac:dyDescent="0.25">
      <c r="A22">
        <f>Temperature!G22</f>
        <v>6</v>
      </c>
      <c r="B22">
        <f>'Wind Speed'!G22</f>
        <v>3</v>
      </c>
      <c r="C22">
        <f>'Sky Cover'!F22</f>
        <v>50</v>
      </c>
    </row>
    <row r="23" spans="1:3" x14ac:dyDescent="0.25">
      <c r="A23">
        <f>Temperature!G23</f>
        <v>6</v>
      </c>
      <c r="B23">
        <f>'Wind Speed'!G23</f>
        <v>3</v>
      </c>
      <c r="C23">
        <f>'Sky Cover'!F23</f>
        <v>50</v>
      </c>
    </row>
    <row r="24" spans="1:3" x14ac:dyDescent="0.25">
      <c r="A24">
        <f>Temperature!G24</f>
        <v>5</v>
      </c>
      <c r="B24">
        <f>'Wind Speed'!G24</f>
        <v>3</v>
      </c>
      <c r="C24">
        <f>'Sky Cover'!F24</f>
        <v>50</v>
      </c>
    </row>
    <row r="25" spans="1:3" x14ac:dyDescent="0.25">
      <c r="A25">
        <f>Temperature!G25</f>
        <v>5</v>
      </c>
      <c r="B25">
        <f>'Wind Speed'!G25</f>
        <v>3</v>
      </c>
      <c r="C25">
        <f>'Sky Cover'!F25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BE5B7-E979-4668-A77B-A6AA34A9B72C}">
  <dimension ref="A1:M28"/>
  <sheetViews>
    <sheetView workbookViewId="0">
      <selection activeCell="K28" sqref="K28"/>
    </sheetView>
  </sheetViews>
  <sheetFormatPr defaultRowHeight="15" x14ac:dyDescent="0.25"/>
  <cols>
    <col min="1" max="5" width="10.42578125" bestFit="1" customWidth="1"/>
    <col min="7" max="11" width="10.42578125" bestFit="1" customWidth="1"/>
  </cols>
  <sheetData>
    <row r="1" spans="1:11" x14ac:dyDescent="0.25">
      <c r="A1" s="7">
        <f>Load!A1</f>
        <v>43800</v>
      </c>
      <c r="B1" s="7">
        <f>Load!B1</f>
        <v>43814</v>
      </c>
      <c r="C1" s="7">
        <f>Load!C1</f>
        <v>44143</v>
      </c>
      <c r="D1" s="7">
        <f>Load!D1</f>
        <v>44150</v>
      </c>
      <c r="E1" s="7">
        <f>Load!E1</f>
        <v>44157</v>
      </c>
      <c r="G1" s="7">
        <f>A1</f>
        <v>43800</v>
      </c>
      <c r="H1" s="7">
        <f t="shared" ref="H1:K1" si="0">B1</f>
        <v>43814</v>
      </c>
      <c r="I1" s="7">
        <f t="shared" si="0"/>
        <v>44143</v>
      </c>
      <c r="J1" s="7">
        <f t="shared" si="0"/>
        <v>44150</v>
      </c>
      <c r="K1" s="7">
        <f t="shared" si="0"/>
        <v>44157</v>
      </c>
    </row>
    <row r="2" spans="1:11" x14ac:dyDescent="0.25">
      <c r="A2">
        <f>Load!A2</f>
        <v>4251</v>
      </c>
      <c r="B2">
        <f>Load!B2</f>
        <v>4389</v>
      </c>
      <c r="C2">
        <f>Load!C2</f>
        <v>3873</v>
      </c>
      <c r="D2">
        <f>Load!D2</f>
        <v>4042</v>
      </c>
      <c r="E2">
        <f>Load!E2</f>
        <v>4190</v>
      </c>
      <c r="F2">
        <f>AVERAGE(A2:E2)</f>
        <v>4149</v>
      </c>
      <c r="G2">
        <f>POWER((A2-F2),2)</f>
        <v>10404</v>
      </c>
      <c r="H2">
        <f>POWER((B2-F2),2)</f>
        <v>57600</v>
      </c>
      <c r="I2">
        <f>POWER((C2-F2),2)</f>
        <v>76176</v>
      </c>
      <c r="J2">
        <f>POWER((D2-F2),2)</f>
        <v>11449</v>
      </c>
      <c r="K2">
        <f>POWER((E2-F2),2)</f>
        <v>1681</v>
      </c>
    </row>
    <row r="3" spans="1:11" x14ac:dyDescent="0.25">
      <c r="A3">
        <f>Load!A3</f>
        <v>3981</v>
      </c>
      <c r="B3">
        <f>Load!B3</f>
        <v>4183</v>
      </c>
      <c r="C3">
        <f>Load!C3</f>
        <v>3634</v>
      </c>
      <c r="D3">
        <f>Load!D3</f>
        <v>3761</v>
      </c>
      <c r="E3">
        <f>Load!E3</f>
        <v>3931</v>
      </c>
      <c r="F3">
        <f t="shared" ref="F3:F25" si="1">AVERAGE(A3:E3)</f>
        <v>3898</v>
      </c>
      <c r="G3">
        <f t="shared" ref="G3:G25" si="2">POWER((A3-F3),2)</f>
        <v>6889</v>
      </c>
      <c r="H3">
        <f t="shared" ref="H3:H25" si="3">POWER((B3-F3),2)</f>
        <v>81225</v>
      </c>
      <c r="I3">
        <f t="shared" ref="I3:I25" si="4">POWER((C3-F3),2)</f>
        <v>69696</v>
      </c>
      <c r="J3">
        <f t="shared" ref="J3:J25" si="5">POWER((D3-F3),2)</f>
        <v>18769</v>
      </c>
      <c r="K3">
        <f t="shared" ref="K3:K25" si="6">POWER((E3-F3),2)</f>
        <v>1089</v>
      </c>
    </row>
    <row r="4" spans="1:11" x14ac:dyDescent="0.25">
      <c r="A4">
        <f>Load!A4</f>
        <v>3745</v>
      </c>
      <c r="B4">
        <f>Load!B4</f>
        <v>3842</v>
      </c>
      <c r="C4">
        <f>Load!C4</f>
        <v>3364</v>
      </c>
      <c r="D4">
        <f>Load!D4</f>
        <v>3488</v>
      </c>
      <c r="E4">
        <f>Load!E4</f>
        <v>3701</v>
      </c>
      <c r="F4">
        <f t="shared" si="1"/>
        <v>3628</v>
      </c>
      <c r="G4">
        <f t="shared" si="2"/>
        <v>13689</v>
      </c>
      <c r="H4">
        <f t="shared" si="3"/>
        <v>45796</v>
      </c>
      <c r="I4">
        <f t="shared" si="4"/>
        <v>69696</v>
      </c>
      <c r="J4">
        <f t="shared" si="5"/>
        <v>19600</v>
      </c>
      <c r="K4">
        <f t="shared" si="6"/>
        <v>5329</v>
      </c>
    </row>
    <row r="5" spans="1:11" x14ac:dyDescent="0.25">
      <c r="A5">
        <f>Load!A5</f>
        <v>3508</v>
      </c>
      <c r="B5">
        <f>Load!B5</f>
        <v>3692</v>
      </c>
      <c r="C5">
        <f>Load!C5</f>
        <v>3163</v>
      </c>
      <c r="D5">
        <f>Load!D5</f>
        <v>3287</v>
      </c>
      <c r="E5">
        <f>Load!E5</f>
        <v>3518</v>
      </c>
      <c r="F5">
        <f t="shared" si="1"/>
        <v>3433.6</v>
      </c>
      <c r="G5">
        <f t="shared" si="2"/>
        <v>5535.3600000000133</v>
      </c>
      <c r="H5">
        <f t="shared" si="3"/>
        <v>66770.560000000041</v>
      </c>
      <c r="I5">
        <f t="shared" si="4"/>
        <v>73224.359999999957</v>
      </c>
      <c r="J5">
        <f t="shared" si="5"/>
        <v>21491.559999999972</v>
      </c>
      <c r="K5">
        <f t="shared" si="6"/>
        <v>7123.3600000000151</v>
      </c>
    </row>
    <row r="6" spans="1:11" x14ac:dyDescent="0.25">
      <c r="A6">
        <f>Load!A6</f>
        <v>3438</v>
      </c>
      <c r="B6">
        <f>Load!B6</f>
        <v>3599</v>
      </c>
      <c r="C6">
        <f>Load!C6</f>
        <v>3138</v>
      </c>
      <c r="D6">
        <f>Load!D6</f>
        <v>3256</v>
      </c>
      <c r="E6">
        <f>Load!E6</f>
        <v>3456</v>
      </c>
      <c r="F6">
        <f t="shared" si="1"/>
        <v>3377.4</v>
      </c>
      <c r="G6">
        <f t="shared" si="2"/>
        <v>3672.3599999999888</v>
      </c>
      <c r="H6">
        <f t="shared" si="3"/>
        <v>49106.559999999961</v>
      </c>
      <c r="I6">
        <f t="shared" si="4"/>
        <v>57312.360000000044</v>
      </c>
      <c r="J6">
        <f t="shared" si="5"/>
        <v>14737.960000000023</v>
      </c>
      <c r="K6">
        <f t="shared" si="6"/>
        <v>6177.9599999999855</v>
      </c>
    </row>
    <row r="7" spans="1:11" x14ac:dyDescent="0.25">
      <c r="A7">
        <f>Load!A7</f>
        <v>3500</v>
      </c>
      <c r="B7">
        <f>Load!B7</f>
        <v>3575</v>
      </c>
      <c r="C7">
        <f>Load!C7</f>
        <v>3143</v>
      </c>
      <c r="D7">
        <f>Load!D7</f>
        <v>3250</v>
      </c>
      <c r="E7">
        <f>Load!E7</f>
        <v>3488</v>
      </c>
      <c r="F7">
        <f t="shared" si="1"/>
        <v>3391.2</v>
      </c>
      <c r="G7">
        <f t="shared" si="2"/>
        <v>11837.440000000039</v>
      </c>
      <c r="H7">
        <f t="shared" si="3"/>
        <v>33782.440000000068</v>
      </c>
      <c r="I7">
        <f t="shared" si="4"/>
        <v>61603.239999999911</v>
      </c>
      <c r="J7">
        <f t="shared" si="5"/>
        <v>19937.439999999948</v>
      </c>
      <c r="K7">
        <f t="shared" si="6"/>
        <v>9370.2400000000343</v>
      </c>
    </row>
    <row r="8" spans="1:11" x14ac:dyDescent="0.25">
      <c r="A8">
        <f>Load!A8</f>
        <v>3619</v>
      </c>
      <c r="B8">
        <f>Load!B8</f>
        <v>3679</v>
      </c>
      <c r="C8">
        <f>Load!C8</f>
        <v>3280</v>
      </c>
      <c r="D8">
        <f>Load!D8</f>
        <v>3306</v>
      </c>
      <c r="E8">
        <f>Load!E8</f>
        <v>3545</v>
      </c>
      <c r="F8">
        <f t="shared" si="1"/>
        <v>3485.8</v>
      </c>
      <c r="G8">
        <f t="shared" si="2"/>
        <v>17742.239999999951</v>
      </c>
      <c r="H8">
        <f t="shared" si="3"/>
        <v>37326.239999999932</v>
      </c>
      <c r="I8">
        <f t="shared" si="4"/>
        <v>42353.640000000072</v>
      </c>
      <c r="J8">
        <f t="shared" si="5"/>
        <v>32328.040000000066</v>
      </c>
      <c r="K8">
        <f t="shared" si="6"/>
        <v>3504.6399999999785</v>
      </c>
    </row>
    <row r="9" spans="1:11" x14ac:dyDescent="0.25">
      <c r="A9">
        <f>Load!A9</f>
        <v>3742</v>
      </c>
      <c r="B9">
        <f>Load!B9</f>
        <v>3818</v>
      </c>
      <c r="C9">
        <f>Load!C9</f>
        <v>3484</v>
      </c>
      <c r="D9">
        <f>Load!D9</f>
        <v>3513</v>
      </c>
      <c r="E9">
        <f>Load!E9</f>
        <v>3743</v>
      </c>
      <c r="F9">
        <f t="shared" si="1"/>
        <v>3660</v>
      </c>
      <c r="G9">
        <f t="shared" si="2"/>
        <v>6724</v>
      </c>
      <c r="H9">
        <f t="shared" si="3"/>
        <v>24964</v>
      </c>
      <c r="I9">
        <f t="shared" si="4"/>
        <v>30976</v>
      </c>
      <c r="J9">
        <f t="shared" si="5"/>
        <v>21609</v>
      </c>
      <c r="K9">
        <f t="shared" si="6"/>
        <v>6889</v>
      </c>
    </row>
    <row r="10" spans="1:11" x14ac:dyDescent="0.25">
      <c r="A10">
        <f>Load!A10</f>
        <v>3963</v>
      </c>
      <c r="B10">
        <f>Load!B10</f>
        <v>4047</v>
      </c>
      <c r="C10">
        <f>Load!C10</f>
        <v>3761</v>
      </c>
      <c r="D10">
        <f>Load!D10</f>
        <v>3762</v>
      </c>
      <c r="E10">
        <f>Load!E10</f>
        <v>3988</v>
      </c>
      <c r="F10">
        <f t="shared" si="1"/>
        <v>3904.2</v>
      </c>
      <c r="G10">
        <f t="shared" si="2"/>
        <v>3457.4400000000214</v>
      </c>
      <c r="H10">
        <f t="shared" si="3"/>
        <v>20391.840000000051</v>
      </c>
      <c r="I10">
        <f t="shared" si="4"/>
        <v>20506.239999999947</v>
      </c>
      <c r="J10">
        <f t="shared" si="5"/>
        <v>20220.839999999949</v>
      </c>
      <c r="K10">
        <f t="shared" si="6"/>
        <v>7022.4400000000305</v>
      </c>
    </row>
    <row r="11" spans="1:11" x14ac:dyDescent="0.25">
      <c r="A11">
        <f>Load!A11</f>
        <v>4139</v>
      </c>
      <c r="B11">
        <f>Load!B11</f>
        <v>4257</v>
      </c>
      <c r="C11">
        <f>Load!C11</f>
        <v>3944</v>
      </c>
      <c r="D11">
        <f>Load!D11</f>
        <v>4017</v>
      </c>
      <c r="E11">
        <f>Load!E11</f>
        <v>4244</v>
      </c>
      <c r="F11">
        <f t="shared" si="1"/>
        <v>4120.2</v>
      </c>
      <c r="G11">
        <f t="shared" si="2"/>
        <v>353.44000000000682</v>
      </c>
      <c r="H11">
        <f t="shared" si="3"/>
        <v>18714.240000000049</v>
      </c>
      <c r="I11">
        <f t="shared" si="4"/>
        <v>31046.439999999937</v>
      </c>
      <c r="J11">
        <f t="shared" si="5"/>
        <v>10650.239999999962</v>
      </c>
      <c r="K11">
        <f t="shared" si="6"/>
        <v>15326.440000000044</v>
      </c>
    </row>
    <row r="12" spans="1:11" x14ac:dyDescent="0.25">
      <c r="A12">
        <f>Load!A12</f>
        <v>4233</v>
      </c>
      <c r="B12">
        <f>Load!B12</f>
        <v>4367</v>
      </c>
      <c r="C12">
        <f>Load!C12</f>
        <v>3964</v>
      </c>
      <c r="D12">
        <f>Load!D12</f>
        <v>4125</v>
      </c>
      <c r="E12">
        <f>Load!E12</f>
        <v>4407</v>
      </c>
      <c r="F12">
        <f t="shared" si="1"/>
        <v>4219.2</v>
      </c>
      <c r="G12">
        <f t="shared" si="2"/>
        <v>190.44000000000503</v>
      </c>
      <c r="H12">
        <f t="shared" si="3"/>
        <v>21844.840000000055</v>
      </c>
      <c r="I12">
        <f t="shared" si="4"/>
        <v>65127.039999999906</v>
      </c>
      <c r="J12">
        <f t="shared" si="5"/>
        <v>8873.6399999999649</v>
      </c>
      <c r="K12">
        <f t="shared" si="6"/>
        <v>35268.840000000069</v>
      </c>
    </row>
    <row r="13" spans="1:11" x14ac:dyDescent="0.25">
      <c r="A13">
        <f>Load!A13</f>
        <v>4241</v>
      </c>
      <c r="B13">
        <f>Load!B13</f>
        <v>4391</v>
      </c>
      <c r="C13">
        <f>Load!C13</f>
        <v>4011</v>
      </c>
      <c r="D13">
        <f>Load!D13</f>
        <v>4180</v>
      </c>
      <c r="E13">
        <f>Load!E13</f>
        <v>4498</v>
      </c>
      <c r="F13">
        <f t="shared" si="1"/>
        <v>4264.2</v>
      </c>
      <c r="G13">
        <f t="shared" si="2"/>
        <v>538.2399999999916</v>
      </c>
      <c r="H13">
        <f t="shared" si="3"/>
        <v>16078.240000000045</v>
      </c>
      <c r="I13">
        <f t="shared" si="4"/>
        <v>64110.239999999911</v>
      </c>
      <c r="J13">
        <f t="shared" si="5"/>
        <v>7089.6399999999694</v>
      </c>
      <c r="K13">
        <f t="shared" si="6"/>
        <v>54662.440000000082</v>
      </c>
    </row>
    <row r="14" spans="1:11" x14ac:dyDescent="0.25">
      <c r="A14">
        <f>Load!A14</f>
        <v>4235</v>
      </c>
      <c r="B14">
        <f>Load!B14</f>
        <v>4307</v>
      </c>
      <c r="C14">
        <f>Load!C14</f>
        <v>3855</v>
      </c>
      <c r="D14">
        <f>Load!D14</f>
        <v>4155</v>
      </c>
      <c r="E14">
        <f>Load!E14</f>
        <v>4455</v>
      </c>
      <c r="F14">
        <f t="shared" si="1"/>
        <v>4201.3999999999996</v>
      </c>
      <c r="G14">
        <f t="shared" si="2"/>
        <v>1128.9600000000244</v>
      </c>
      <c r="H14">
        <f t="shared" si="3"/>
        <v>11151.360000000077</v>
      </c>
      <c r="I14">
        <f t="shared" si="4"/>
        <v>119992.95999999974</v>
      </c>
      <c r="J14">
        <f t="shared" si="5"/>
        <v>2152.9599999999664</v>
      </c>
      <c r="K14">
        <f t="shared" si="6"/>
        <v>64312.960000000181</v>
      </c>
    </row>
    <row r="15" spans="1:11" x14ac:dyDescent="0.25">
      <c r="A15">
        <f>Load!A15</f>
        <v>4200</v>
      </c>
      <c r="B15">
        <f>Load!B15</f>
        <v>4259</v>
      </c>
      <c r="C15">
        <f>Load!C15</f>
        <v>3849</v>
      </c>
      <c r="D15">
        <f>Load!D15</f>
        <v>4081</v>
      </c>
      <c r="E15">
        <f>Load!E15</f>
        <v>4389</v>
      </c>
      <c r="F15">
        <f t="shared" si="1"/>
        <v>4155.6000000000004</v>
      </c>
      <c r="G15">
        <f t="shared" si="2"/>
        <v>1971.3599999999676</v>
      </c>
      <c r="H15">
        <f t="shared" si="3"/>
        <v>10691.559999999925</v>
      </c>
      <c r="I15">
        <f t="shared" si="4"/>
        <v>94003.560000000216</v>
      </c>
      <c r="J15">
        <f t="shared" si="5"/>
        <v>5565.1600000000544</v>
      </c>
      <c r="K15">
        <f t="shared" si="6"/>
        <v>54475.55999999983</v>
      </c>
    </row>
    <row r="16" spans="1:11" x14ac:dyDescent="0.25">
      <c r="A16">
        <f>Load!A16</f>
        <v>4089</v>
      </c>
      <c r="B16">
        <f>Load!B16</f>
        <v>4147</v>
      </c>
      <c r="C16">
        <f>Load!C16</f>
        <v>3746</v>
      </c>
      <c r="D16">
        <f>Load!D16</f>
        <v>3995</v>
      </c>
      <c r="E16">
        <f>Load!E16</f>
        <v>4345</v>
      </c>
      <c r="F16">
        <f t="shared" si="1"/>
        <v>4064.4</v>
      </c>
      <c r="G16">
        <f t="shared" si="2"/>
        <v>605.15999999999553</v>
      </c>
      <c r="H16">
        <f t="shared" si="3"/>
        <v>6822.7599999999848</v>
      </c>
      <c r="I16">
        <f t="shared" si="4"/>
        <v>101378.56000000006</v>
      </c>
      <c r="J16">
        <f t="shared" si="5"/>
        <v>4816.3600000000124</v>
      </c>
      <c r="K16">
        <f t="shared" si="6"/>
        <v>78736.359999999942</v>
      </c>
    </row>
    <row r="17" spans="1:13" x14ac:dyDescent="0.25">
      <c r="A17">
        <f>Load!A17</f>
        <v>4130</v>
      </c>
      <c r="B17">
        <f>Load!B17</f>
        <v>4169</v>
      </c>
      <c r="C17">
        <f>Load!C17</f>
        <v>3782</v>
      </c>
      <c r="D17">
        <f>Load!D17</f>
        <v>3968</v>
      </c>
      <c r="E17">
        <f>Load!E17</f>
        <v>4350</v>
      </c>
      <c r="F17">
        <f t="shared" si="1"/>
        <v>4079.8</v>
      </c>
      <c r="G17">
        <f t="shared" si="2"/>
        <v>2520.0399999999818</v>
      </c>
      <c r="H17">
        <f t="shared" si="3"/>
        <v>7956.6399999999676</v>
      </c>
      <c r="I17">
        <f t="shared" si="4"/>
        <v>88684.840000000113</v>
      </c>
      <c r="J17">
        <f t="shared" si="5"/>
        <v>12499.24000000004</v>
      </c>
      <c r="K17">
        <f t="shared" si="6"/>
        <v>73008.039999999906</v>
      </c>
    </row>
    <row r="18" spans="1:13" x14ac:dyDescent="0.25">
      <c r="A18">
        <f>Load!A18</f>
        <v>4449</v>
      </c>
      <c r="B18">
        <f>Load!B18</f>
        <v>4496</v>
      </c>
      <c r="C18">
        <f>Load!C18</f>
        <v>4072</v>
      </c>
      <c r="D18">
        <f>Load!D18</f>
        <v>4246</v>
      </c>
      <c r="E18">
        <f>Load!E18</f>
        <v>4560</v>
      </c>
      <c r="F18">
        <f t="shared" si="1"/>
        <v>4364.6000000000004</v>
      </c>
      <c r="G18">
        <f t="shared" si="2"/>
        <v>7123.3599999999387</v>
      </c>
      <c r="H18">
        <f t="shared" si="3"/>
        <v>17265.959999999905</v>
      </c>
      <c r="I18">
        <f t="shared" si="4"/>
        <v>85614.760000000213</v>
      </c>
      <c r="J18">
        <f t="shared" si="5"/>
        <v>14065.960000000086</v>
      </c>
      <c r="K18">
        <f t="shared" si="6"/>
        <v>38181.159999999858</v>
      </c>
    </row>
    <row r="19" spans="1:13" x14ac:dyDescent="0.25">
      <c r="A19">
        <f>Load!A19</f>
        <v>4586</v>
      </c>
      <c r="B19">
        <f>Load!B19</f>
        <v>4635</v>
      </c>
      <c r="C19">
        <f>Load!C19</f>
        <v>4302</v>
      </c>
      <c r="D19">
        <f>Load!D19</f>
        <v>4455</v>
      </c>
      <c r="E19">
        <f>Load!E19</f>
        <v>4612</v>
      </c>
      <c r="F19">
        <f t="shared" si="1"/>
        <v>4518</v>
      </c>
      <c r="G19">
        <f t="shared" si="2"/>
        <v>4624</v>
      </c>
      <c r="H19">
        <f t="shared" si="3"/>
        <v>13689</v>
      </c>
      <c r="I19">
        <f t="shared" si="4"/>
        <v>46656</v>
      </c>
      <c r="J19">
        <f t="shared" si="5"/>
        <v>3969</v>
      </c>
      <c r="K19">
        <f t="shared" si="6"/>
        <v>8836</v>
      </c>
    </row>
    <row r="20" spans="1:13" x14ac:dyDescent="0.25">
      <c r="A20">
        <f>Load!A20</f>
        <v>4587</v>
      </c>
      <c r="B20">
        <f>Load!B20</f>
        <v>4629</v>
      </c>
      <c r="C20">
        <f>Load!C20</f>
        <v>4321</v>
      </c>
      <c r="D20">
        <f>Load!D20</f>
        <v>4448</v>
      </c>
      <c r="E20">
        <f>Load!E20</f>
        <v>4599</v>
      </c>
      <c r="F20">
        <f t="shared" si="1"/>
        <v>4516.8</v>
      </c>
      <c r="G20">
        <f t="shared" si="2"/>
        <v>4928.0399999999745</v>
      </c>
      <c r="H20">
        <f t="shared" si="3"/>
        <v>12588.839999999958</v>
      </c>
      <c r="I20">
        <f t="shared" si="4"/>
        <v>38337.640000000072</v>
      </c>
      <c r="J20">
        <f t="shared" si="5"/>
        <v>4733.4400000000251</v>
      </c>
      <c r="K20">
        <f t="shared" si="6"/>
        <v>6756.8399999999701</v>
      </c>
    </row>
    <row r="21" spans="1:13" x14ac:dyDescent="0.25">
      <c r="A21">
        <f>Load!A21</f>
        <v>4596</v>
      </c>
      <c r="B21">
        <f>Load!B21</f>
        <v>4667</v>
      </c>
      <c r="C21">
        <f>Load!C21</f>
        <v>4341</v>
      </c>
      <c r="D21">
        <f>Load!D21</f>
        <v>4491</v>
      </c>
      <c r="E21">
        <f>Load!E21</f>
        <v>4621</v>
      </c>
      <c r="F21">
        <f t="shared" si="1"/>
        <v>4543.2</v>
      </c>
      <c r="G21">
        <f t="shared" si="2"/>
        <v>2787.8400000000192</v>
      </c>
      <c r="H21">
        <f t="shared" si="3"/>
        <v>15326.440000000044</v>
      </c>
      <c r="I21">
        <f t="shared" si="4"/>
        <v>40884.839999999924</v>
      </c>
      <c r="J21">
        <f t="shared" si="5"/>
        <v>2724.839999999981</v>
      </c>
      <c r="K21">
        <f t="shared" si="6"/>
        <v>6052.8400000000283</v>
      </c>
    </row>
    <row r="22" spans="1:13" x14ac:dyDescent="0.25">
      <c r="A22">
        <f>Load!A22</f>
        <v>4555</v>
      </c>
      <c r="B22">
        <f>Load!B22</f>
        <v>4612</v>
      </c>
      <c r="C22">
        <f>Load!C22</f>
        <v>4271</v>
      </c>
      <c r="D22">
        <f>Load!D22</f>
        <v>4407</v>
      </c>
      <c r="E22">
        <f>Load!E22</f>
        <v>4649</v>
      </c>
      <c r="F22">
        <f t="shared" si="1"/>
        <v>4498.8</v>
      </c>
      <c r="G22">
        <f t="shared" si="2"/>
        <v>3158.4399999999796</v>
      </c>
      <c r="H22">
        <f t="shared" si="3"/>
        <v>12814.239999999958</v>
      </c>
      <c r="I22">
        <f t="shared" si="4"/>
        <v>51892.840000000084</v>
      </c>
      <c r="J22">
        <f t="shared" si="5"/>
        <v>8427.2400000000325</v>
      </c>
      <c r="K22">
        <f t="shared" si="6"/>
        <v>22560.039999999946</v>
      </c>
    </row>
    <row r="23" spans="1:13" x14ac:dyDescent="0.25">
      <c r="A23">
        <f>Load!A23</f>
        <v>4519</v>
      </c>
      <c r="B23">
        <f>Load!B23</f>
        <v>4610</v>
      </c>
      <c r="C23">
        <f>Load!C23</f>
        <v>4197</v>
      </c>
      <c r="D23">
        <f>Load!D23</f>
        <v>4304</v>
      </c>
      <c r="E23">
        <f>Load!E23</f>
        <v>4459</v>
      </c>
      <c r="F23">
        <f t="shared" si="1"/>
        <v>4417.8</v>
      </c>
      <c r="G23">
        <f t="shared" si="2"/>
        <v>10241.439999999962</v>
      </c>
      <c r="H23">
        <f t="shared" si="3"/>
        <v>36940.839999999931</v>
      </c>
      <c r="I23">
        <f t="shared" si="4"/>
        <v>48752.640000000079</v>
      </c>
      <c r="J23">
        <f t="shared" si="5"/>
        <v>12950.440000000041</v>
      </c>
      <c r="K23">
        <f t="shared" si="6"/>
        <v>1697.439999999985</v>
      </c>
    </row>
    <row r="24" spans="1:13" x14ac:dyDescent="0.25">
      <c r="A24">
        <f>Load!A24</f>
        <v>4486</v>
      </c>
      <c r="B24">
        <f>Load!B24</f>
        <v>4469</v>
      </c>
      <c r="C24">
        <f>Load!C24</f>
        <v>4104</v>
      </c>
      <c r="D24">
        <f>Load!D24</f>
        <v>4218</v>
      </c>
      <c r="E24">
        <f>Load!E24</f>
        <v>4444</v>
      </c>
      <c r="F24">
        <f t="shared" si="1"/>
        <v>4344.2</v>
      </c>
      <c r="G24">
        <f t="shared" si="2"/>
        <v>20107.240000000053</v>
      </c>
      <c r="H24">
        <f t="shared" si="3"/>
        <v>15575.040000000045</v>
      </c>
      <c r="I24">
        <f t="shared" si="4"/>
        <v>57696.039999999914</v>
      </c>
      <c r="J24">
        <f t="shared" si="5"/>
        <v>15926.439999999953</v>
      </c>
      <c r="K24">
        <f t="shared" si="6"/>
        <v>9960.0400000000354</v>
      </c>
    </row>
    <row r="25" spans="1:13" x14ac:dyDescent="0.25">
      <c r="A25">
        <f>Load!A25</f>
        <v>4400</v>
      </c>
      <c r="B25">
        <f>Load!B25</f>
        <v>4495</v>
      </c>
      <c r="C25">
        <f>Load!C25</f>
        <v>4014</v>
      </c>
      <c r="D25">
        <f>Load!D25</f>
        <v>4164</v>
      </c>
      <c r="E25">
        <f>Load!E25</f>
        <v>4384</v>
      </c>
      <c r="F25">
        <f t="shared" si="1"/>
        <v>4291.3999999999996</v>
      </c>
      <c r="G25">
        <f t="shared" si="2"/>
        <v>11793.960000000079</v>
      </c>
      <c r="H25">
        <f t="shared" si="3"/>
        <v>41452.960000000145</v>
      </c>
      <c r="I25">
        <f t="shared" si="4"/>
        <v>76950.759999999791</v>
      </c>
      <c r="J25">
        <f t="shared" si="5"/>
        <v>16230.759999999907</v>
      </c>
      <c r="K25">
        <f t="shared" si="6"/>
        <v>8574.7600000000675</v>
      </c>
    </row>
    <row r="26" spans="1:13" x14ac:dyDescent="0.25">
      <c r="G26" s="8">
        <f>SQRT(AVERAGE(G2:G25))</f>
        <v>79.588211019807034</v>
      </c>
      <c r="H26" s="8">
        <f t="shared" ref="H26:K26" si="7">SQRT(AVERAGE(H2:H25))</f>
        <v>167.81383534540095</v>
      </c>
      <c r="I26" s="8">
        <f t="shared" si="7"/>
        <v>251.05386208275439</v>
      </c>
      <c r="J26" s="8">
        <f t="shared" si="7"/>
        <v>113.80139864401197</v>
      </c>
      <c r="K26" s="8">
        <f t="shared" si="7"/>
        <v>148.12669127023213</v>
      </c>
      <c r="L26" s="8">
        <f>SUM(G26:K26)</f>
        <v>760.38399836220651</v>
      </c>
      <c r="M26" s="8">
        <f>AVERAGE(G26:K26)</f>
        <v>152.0767996724413</v>
      </c>
    </row>
    <row r="27" spans="1:13" x14ac:dyDescent="0.25">
      <c r="G27">
        <f>G26/L26</f>
        <v>0.10466844540552185</v>
      </c>
      <c r="H27">
        <f>H26/L26</f>
        <v>0.22069616891840924</v>
      </c>
      <c r="I27">
        <f>I26/L26</f>
        <v>0.33016720844139291</v>
      </c>
      <c r="J27">
        <f>J26/L26</f>
        <v>0.14966306351676148</v>
      </c>
      <c r="K27">
        <f>K26/L26</f>
        <v>0.19480511371791448</v>
      </c>
    </row>
    <row r="28" spans="1:13" x14ac:dyDescent="0.25">
      <c r="G28">
        <f>G26/M26</f>
        <v>0.52334222702760935</v>
      </c>
      <c r="H28">
        <f>H26/M26</f>
        <v>1.1034808445920463</v>
      </c>
      <c r="I28">
        <f>I26/M26</f>
        <v>1.6508360422069646</v>
      </c>
      <c r="J28">
        <f>J26/M26</f>
        <v>0.74831531758380743</v>
      </c>
      <c r="K28">
        <f>K26/M26</f>
        <v>0.97402556858957234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C8BF3-5B4A-47F6-AEE0-99EC1542EAC5}">
  <dimension ref="A1"/>
  <sheetViews>
    <sheetView topLeftCell="A22" zoomScale="25" zoomScaleNormal="25" workbookViewId="0">
      <selection activeCell="CQ75" sqref="CQ75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69262-8FD1-4B97-B56A-134EFC540B84}">
  <dimension ref="A1:J25"/>
  <sheetViews>
    <sheetView workbookViewId="0">
      <selection activeCell="A2" sqref="A2:E2"/>
    </sheetView>
  </sheetViews>
  <sheetFormatPr defaultRowHeight="15" x14ac:dyDescent="0.25"/>
  <cols>
    <col min="1" max="10" width="10.42578125" bestFit="1" customWidth="1"/>
  </cols>
  <sheetData>
    <row r="1" spans="1:10" x14ac:dyDescent="0.25">
      <c r="A1" s="7">
        <f>Load!A1</f>
        <v>43800</v>
      </c>
      <c r="B1" s="7">
        <f>Load!B1</f>
        <v>43814</v>
      </c>
      <c r="C1" s="7">
        <f>Load!C1</f>
        <v>44143</v>
      </c>
      <c r="D1" s="7">
        <f>Load!D1</f>
        <v>44150</v>
      </c>
      <c r="E1" s="7">
        <f>Load!E1</f>
        <v>44157</v>
      </c>
      <c r="F1" s="7">
        <f>A1</f>
        <v>43800</v>
      </c>
      <c r="G1" s="7">
        <f>B1</f>
        <v>43814</v>
      </c>
      <c r="H1" s="7">
        <f>C1</f>
        <v>44143</v>
      </c>
      <c r="I1" s="7">
        <f>D1</f>
        <v>44150</v>
      </c>
      <c r="J1" s="7">
        <f>E1</f>
        <v>44157</v>
      </c>
    </row>
    <row r="2" spans="1:10" x14ac:dyDescent="0.25">
      <c r="A2">
        <f>Load!A2</f>
        <v>4251</v>
      </c>
      <c r="B2">
        <f>Load!B2</f>
        <v>4389</v>
      </c>
      <c r="C2">
        <f>Load!C2</f>
        <v>3873</v>
      </c>
      <c r="D2">
        <f>Load!D2</f>
        <v>4042</v>
      </c>
      <c r="E2">
        <f>Load!E2</f>
        <v>4190</v>
      </c>
      <c r="F2">
        <f>Temperature!A2</f>
        <v>1</v>
      </c>
      <c r="G2">
        <f>Temperature!B2</f>
        <v>4</v>
      </c>
      <c r="H2">
        <f>Temperature!C2</f>
        <v>8</v>
      </c>
      <c r="I2">
        <f>Temperature!D2</f>
        <v>9</v>
      </c>
      <c r="J2">
        <f>Temperature!E2</f>
        <v>3</v>
      </c>
    </row>
    <row r="3" spans="1:10" x14ac:dyDescent="0.25">
      <c r="A3">
        <f>Load!A3</f>
        <v>3981</v>
      </c>
      <c r="B3">
        <f>Load!B3</f>
        <v>4183</v>
      </c>
      <c r="C3">
        <f>Load!C3</f>
        <v>3634</v>
      </c>
      <c r="D3">
        <f>Load!D3</f>
        <v>3761</v>
      </c>
      <c r="E3">
        <f>Load!E3</f>
        <v>3931</v>
      </c>
      <c r="F3">
        <f>Temperature!A3</f>
        <v>1</v>
      </c>
      <c r="G3">
        <f>Temperature!B3</f>
        <v>4</v>
      </c>
      <c r="H3">
        <f>Temperature!C3</f>
        <v>8</v>
      </c>
      <c r="I3">
        <f>Temperature!D3</f>
        <v>8</v>
      </c>
      <c r="J3">
        <f>Temperature!E3</f>
        <v>3</v>
      </c>
    </row>
    <row r="4" spans="1:10" x14ac:dyDescent="0.25">
      <c r="A4">
        <f>Load!A4</f>
        <v>3745</v>
      </c>
      <c r="B4">
        <f>Load!B4</f>
        <v>3842</v>
      </c>
      <c r="C4">
        <f>Load!C4</f>
        <v>3364</v>
      </c>
      <c r="D4">
        <f>Load!D4</f>
        <v>3488</v>
      </c>
      <c r="E4">
        <f>Load!E4</f>
        <v>3701</v>
      </c>
      <c r="F4">
        <f>Temperature!A4</f>
        <v>0</v>
      </c>
      <c r="G4">
        <f>Temperature!B4</f>
        <v>4</v>
      </c>
      <c r="H4">
        <f>Temperature!C4</f>
        <v>8</v>
      </c>
      <c r="I4">
        <f>Temperature!D4</f>
        <v>8</v>
      </c>
      <c r="J4">
        <f>Temperature!E4</f>
        <v>3</v>
      </c>
    </row>
    <row r="5" spans="1:10" x14ac:dyDescent="0.25">
      <c r="A5">
        <f>Load!A5</f>
        <v>3508</v>
      </c>
      <c r="B5">
        <f>Load!B5</f>
        <v>3692</v>
      </c>
      <c r="C5">
        <f>Load!C5</f>
        <v>3163</v>
      </c>
      <c r="D5">
        <f>Load!D5</f>
        <v>3287</v>
      </c>
      <c r="E5">
        <f>Load!E5</f>
        <v>3518</v>
      </c>
      <c r="F5">
        <f>Temperature!A5</f>
        <v>0</v>
      </c>
      <c r="G5">
        <f>Temperature!B5</f>
        <v>4</v>
      </c>
      <c r="H5">
        <f>Temperature!C5</f>
        <v>8</v>
      </c>
      <c r="I5">
        <f>Temperature!D5</f>
        <v>8</v>
      </c>
      <c r="J5">
        <f>Temperature!E5</f>
        <v>1</v>
      </c>
    </row>
    <row r="6" spans="1:10" x14ac:dyDescent="0.25">
      <c r="A6">
        <f>Load!A6</f>
        <v>3438</v>
      </c>
      <c r="B6">
        <f>Load!B6</f>
        <v>3599</v>
      </c>
      <c r="C6">
        <f>Load!C6</f>
        <v>3138</v>
      </c>
      <c r="D6">
        <f>Load!D6</f>
        <v>3256</v>
      </c>
      <c r="E6">
        <f>Load!E6</f>
        <v>3456</v>
      </c>
      <c r="F6">
        <f>Temperature!A6</f>
        <v>0</v>
      </c>
      <c r="G6">
        <f>Temperature!B6</f>
        <v>3</v>
      </c>
      <c r="H6">
        <f>Temperature!C6</f>
        <v>7</v>
      </c>
      <c r="I6">
        <f>Temperature!D6</f>
        <v>8</v>
      </c>
      <c r="J6">
        <f>Temperature!E6</f>
        <v>1</v>
      </c>
    </row>
    <row r="7" spans="1:10" x14ac:dyDescent="0.25">
      <c r="A7">
        <f>Load!A7</f>
        <v>3500</v>
      </c>
      <c r="B7">
        <f>Load!B7</f>
        <v>3575</v>
      </c>
      <c r="C7">
        <f>Load!C7</f>
        <v>3143</v>
      </c>
      <c r="D7">
        <f>Load!D7</f>
        <v>3250</v>
      </c>
      <c r="E7">
        <f>Load!E7</f>
        <v>3488</v>
      </c>
      <c r="F7">
        <f>Temperature!A7</f>
        <v>-1</v>
      </c>
      <c r="G7">
        <f>Temperature!B7</f>
        <v>5</v>
      </c>
      <c r="H7">
        <f>Temperature!C7</f>
        <v>7</v>
      </c>
      <c r="I7">
        <f>Temperature!D7</f>
        <v>8</v>
      </c>
      <c r="J7">
        <f>Temperature!E7</f>
        <v>2</v>
      </c>
    </row>
    <row r="8" spans="1:10" x14ac:dyDescent="0.25">
      <c r="A8">
        <f>Load!A8</f>
        <v>3619</v>
      </c>
      <c r="B8">
        <f>Load!B8</f>
        <v>3679</v>
      </c>
      <c r="C8">
        <f>Load!C8</f>
        <v>3280</v>
      </c>
      <c r="D8">
        <f>Load!D8</f>
        <v>3306</v>
      </c>
      <c r="E8">
        <f>Load!E8</f>
        <v>3545</v>
      </c>
      <c r="F8">
        <f>Temperature!A8</f>
        <v>-1</v>
      </c>
      <c r="G8">
        <f>Temperature!B8</f>
        <v>5</v>
      </c>
      <c r="H8">
        <f>Temperature!C8</f>
        <v>7</v>
      </c>
      <c r="I8">
        <f>Temperature!D8</f>
        <v>8</v>
      </c>
      <c r="J8">
        <f>Temperature!E8</f>
        <v>2</v>
      </c>
    </row>
    <row r="9" spans="1:10" x14ac:dyDescent="0.25">
      <c r="A9">
        <f>Load!A9</f>
        <v>3742</v>
      </c>
      <c r="B9">
        <f>Load!B9</f>
        <v>3818</v>
      </c>
      <c r="C9">
        <f>Load!C9</f>
        <v>3484</v>
      </c>
      <c r="D9">
        <f>Load!D9</f>
        <v>3513</v>
      </c>
      <c r="E9">
        <f>Load!E9</f>
        <v>3743</v>
      </c>
      <c r="F9">
        <f>Temperature!A9</f>
        <v>-1</v>
      </c>
      <c r="G9">
        <f>Temperature!B9</f>
        <v>5</v>
      </c>
      <c r="H9">
        <f>Temperature!C9</f>
        <v>7</v>
      </c>
      <c r="I9">
        <f>Temperature!D9</f>
        <v>8</v>
      </c>
      <c r="J9">
        <f>Temperature!E9</f>
        <v>3</v>
      </c>
    </row>
    <row r="10" spans="1:10" x14ac:dyDescent="0.25">
      <c r="A10">
        <f>Load!A10</f>
        <v>3963</v>
      </c>
      <c r="B10">
        <f>Load!B10</f>
        <v>4047</v>
      </c>
      <c r="C10">
        <f>Load!C10</f>
        <v>3761</v>
      </c>
      <c r="D10">
        <f>Load!D10</f>
        <v>3762</v>
      </c>
      <c r="E10">
        <f>Load!E10</f>
        <v>3988</v>
      </c>
      <c r="F10">
        <f>Temperature!A10</f>
        <v>0</v>
      </c>
      <c r="G10">
        <f>Temperature!B10</f>
        <v>5</v>
      </c>
      <c r="H10">
        <f>Temperature!C10</f>
        <v>8</v>
      </c>
      <c r="I10">
        <f>Temperature!D10</f>
        <v>8</v>
      </c>
      <c r="J10">
        <f>Temperature!E10</f>
        <v>3</v>
      </c>
    </row>
    <row r="11" spans="1:10" x14ac:dyDescent="0.25">
      <c r="A11">
        <f>Load!A11</f>
        <v>4139</v>
      </c>
      <c r="B11">
        <f>Load!B11</f>
        <v>4257</v>
      </c>
      <c r="C11">
        <f>Load!C11</f>
        <v>3944</v>
      </c>
      <c r="D11">
        <f>Load!D11</f>
        <v>4017</v>
      </c>
      <c r="E11">
        <f>Load!E11</f>
        <v>4244</v>
      </c>
      <c r="F11">
        <f>Temperature!A11</f>
        <v>1</v>
      </c>
      <c r="G11">
        <f>Temperature!B11</f>
        <v>7</v>
      </c>
      <c r="H11">
        <f>Temperature!C11</f>
        <v>9</v>
      </c>
      <c r="I11">
        <f>Temperature!D11</f>
        <v>9</v>
      </c>
      <c r="J11">
        <f>Temperature!E11</f>
        <v>4</v>
      </c>
    </row>
    <row r="12" spans="1:10" x14ac:dyDescent="0.25">
      <c r="A12">
        <f>Load!A12</f>
        <v>4233</v>
      </c>
      <c r="B12">
        <f>Load!B12</f>
        <v>4367</v>
      </c>
      <c r="C12">
        <f>Load!C12</f>
        <v>3964</v>
      </c>
      <c r="D12">
        <f>Load!D12</f>
        <v>4125</v>
      </c>
      <c r="E12">
        <f>Load!E12</f>
        <v>4407</v>
      </c>
      <c r="F12">
        <f>Temperature!A12</f>
        <v>4</v>
      </c>
      <c r="G12">
        <f>Temperature!B12</f>
        <v>9</v>
      </c>
      <c r="H12">
        <f>Temperature!C12</f>
        <v>12</v>
      </c>
      <c r="I12">
        <f>Temperature!D12</f>
        <v>10</v>
      </c>
      <c r="J12">
        <f>Temperature!E12</f>
        <v>4</v>
      </c>
    </row>
    <row r="13" spans="1:10" x14ac:dyDescent="0.25">
      <c r="A13">
        <f>Load!A13</f>
        <v>4241</v>
      </c>
      <c r="B13">
        <f>Load!B13</f>
        <v>4391</v>
      </c>
      <c r="C13">
        <f>Load!C13</f>
        <v>4011</v>
      </c>
      <c r="D13">
        <f>Load!D13</f>
        <v>4180</v>
      </c>
      <c r="E13">
        <f>Load!E13</f>
        <v>4498</v>
      </c>
      <c r="F13">
        <f>Temperature!A13</f>
        <v>6</v>
      </c>
      <c r="G13">
        <f>Temperature!B13</f>
        <v>11</v>
      </c>
      <c r="H13">
        <f>Temperature!C13</f>
        <v>11</v>
      </c>
      <c r="I13">
        <f>Temperature!D13</f>
        <v>10</v>
      </c>
      <c r="J13">
        <f>Temperature!E13</f>
        <v>5</v>
      </c>
    </row>
    <row r="14" spans="1:10" x14ac:dyDescent="0.25">
      <c r="A14">
        <f>Load!A14</f>
        <v>4235</v>
      </c>
      <c r="B14">
        <f>Load!B14</f>
        <v>4307</v>
      </c>
      <c r="C14">
        <f>Load!C14</f>
        <v>3855</v>
      </c>
      <c r="D14">
        <f>Load!D14</f>
        <v>4155</v>
      </c>
      <c r="E14">
        <f>Load!E14</f>
        <v>4455</v>
      </c>
      <c r="F14">
        <f>Temperature!A14</f>
        <v>6</v>
      </c>
      <c r="G14">
        <f>Temperature!B14</f>
        <v>13</v>
      </c>
      <c r="H14">
        <f>Temperature!C14</f>
        <v>13</v>
      </c>
      <c r="I14">
        <f>Temperature!D14</f>
        <v>11</v>
      </c>
      <c r="J14">
        <f>Temperature!E14</f>
        <v>6</v>
      </c>
    </row>
    <row r="15" spans="1:10" x14ac:dyDescent="0.25">
      <c r="A15">
        <f>Load!A15</f>
        <v>4200</v>
      </c>
      <c r="B15">
        <f>Load!B15</f>
        <v>4259</v>
      </c>
      <c r="C15">
        <f>Load!C15</f>
        <v>3849</v>
      </c>
      <c r="D15">
        <f>Load!D15</f>
        <v>4081</v>
      </c>
      <c r="E15">
        <f>Load!E15</f>
        <v>4389</v>
      </c>
      <c r="F15">
        <f>Temperature!A15</f>
        <v>7</v>
      </c>
      <c r="G15">
        <f>Temperature!B15</f>
        <v>16</v>
      </c>
      <c r="H15">
        <f>Temperature!C15</f>
        <v>12</v>
      </c>
      <c r="I15">
        <f>Temperature!D15</f>
        <v>11</v>
      </c>
      <c r="J15">
        <f>Temperature!E15</f>
        <v>6</v>
      </c>
    </row>
    <row r="16" spans="1:10" x14ac:dyDescent="0.25">
      <c r="A16">
        <f>Load!A16</f>
        <v>4089</v>
      </c>
      <c r="B16">
        <f>Load!B16</f>
        <v>4147</v>
      </c>
      <c r="C16">
        <f>Load!C16</f>
        <v>3746</v>
      </c>
      <c r="D16">
        <f>Load!D16</f>
        <v>3995</v>
      </c>
      <c r="E16">
        <f>Load!E16</f>
        <v>4345</v>
      </c>
      <c r="F16">
        <f>Temperature!A16</f>
        <v>6</v>
      </c>
      <c r="G16">
        <f>Temperature!B16</f>
        <v>16</v>
      </c>
      <c r="H16">
        <f>Temperature!C16</f>
        <v>13</v>
      </c>
      <c r="I16">
        <f>Temperature!D16</f>
        <v>11</v>
      </c>
      <c r="J16">
        <f>Temperature!E16</f>
        <v>6</v>
      </c>
    </row>
    <row r="17" spans="1:10" x14ac:dyDescent="0.25">
      <c r="A17">
        <f>Load!A17</f>
        <v>4130</v>
      </c>
      <c r="B17">
        <f>Load!B17</f>
        <v>4169</v>
      </c>
      <c r="C17">
        <f>Load!C17</f>
        <v>3782</v>
      </c>
      <c r="D17">
        <f>Load!D17</f>
        <v>3968</v>
      </c>
      <c r="E17">
        <f>Load!E17</f>
        <v>4350</v>
      </c>
      <c r="F17">
        <f>Temperature!A17</f>
        <v>6</v>
      </c>
      <c r="G17">
        <f>Temperature!B17</f>
        <v>15</v>
      </c>
      <c r="H17">
        <f>Temperature!C17</f>
        <v>12</v>
      </c>
      <c r="I17">
        <f>Temperature!D17</f>
        <v>11</v>
      </c>
      <c r="J17">
        <f>Temperature!E17</f>
        <v>6</v>
      </c>
    </row>
    <row r="18" spans="1:10" x14ac:dyDescent="0.25">
      <c r="A18">
        <f>Load!A18</f>
        <v>4449</v>
      </c>
      <c r="B18">
        <f>Load!B18</f>
        <v>4496</v>
      </c>
      <c r="C18">
        <f>Load!C18</f>
        <v>4072</v>
      </c>
      <c r="D18">
        <f>Load!D18</f>
        <v>4246</v>
      </c>
      <c r="E18">
        <f>Load!E18</f>
        <v>4560</v>
      </c>
      <c r="F18">
        <f>Temperature!A18</f>
        <v>5</v>
      </c>
      <c r="G18">
        <f>Temperature!B18</f>
        <v>13</v>
      </c>
      <c r="H18">
        <f>Temperature!C18</f>
        <v>11</v>
      </c>
      <c r="I18">
        <f>Temperature!D18</f>
        <v>10</v>
      </c>
      <c r="J18">
        <f>Temperature!E18</f>
        <v>6</v>
      </c>
    </row>
    <row r="19" spans="1:10" x14ac:dyDescent="0.25">
      <c r="A19">
        <f>Load!A19</f>
        <v>4586</v>
      </c>
      <c r="B19">
        <f>Load!B19</f>
        <v>4635</v>
      </c>
      <c r="C19">
        <f>Load!C19</f>
        <v>4302</v>
      </c>
      <c r="D19">
        <f>Load!D19</f>
        <v>4455</v>
      </c>
      <c r="E19">
        <f>Load!E19</f>
        <v>4612</v>
      </c>
      <c r="F19">
        <f>Temperature!A19</f>
        <v>4</v>
      </c>
      <c r="G19">
        <f>Temperature!B19</f>
        <v>11</v>
      </c>
      <c r="H19">
        <f>Temperature!C19</f>
        <v>9</v>
      </c>
      <c r="I19">
        <f>Temperature!D19</f>
        <v>9</v>
      </c>
      <c r="J19">
        <f>Temperature!E19</f>
        <v>6</v>
      </c>
    </row>
    <row r="20" spans="1:10" x14ac:dyDescent="0.25">
      <c r="A20">
        <f>Load!A20</f>
        <v>4587</v>
      </c>
      <c r="B20">
        <f>Load!B20</f>
        <v>4629</v>
      </c>
      <c r="C20">
        <f>Load!C20</f>
        <v>4321</v>
      </c>
      <c r="D20">
        <f>Load!D20</f>
        <v>4448</v>
      </c>
      <c r="E20">
        <f>Load!E20</f>
        <v>4599</v>
      </c>
      <c r="F20">
        <f>Temperature!A20</f>
        <v>4</v>
      </c>
      <c r="G20">
        <f>Temperature!B20</f>
        <v>9</v>
      </c>
      <c r="H20">
        <f>Temperature!C20</f>
        <v>8</v>
      </c>
      <c r="I20">
        <f>Temperature!D20</f>
        <v>9</v>
      </c>
      <c r="J20">
        <f>Temperature!E20</f>
        <v>6</v>
      </c>
    </row>
    <row r="21" spans="1:10" x14ac:dyDescent="0.25">
      <c r="A21">
        <f>Load!A21</f>
        <v>4596</v>
      </c>
      <c r="B21">
        <f>Load!B21</f>
        <v>4667</v>
      </c>
      <c r="C21">
        <f>Load!C21</f>
        <v>4341</v>
      </c>
      <c r="D21">
        <f>Load!D21</f>
        <v>4491</v>
      </c>
      <c r="E21">
        <f>Load!E21</f>
        <v>4621</v>
      </c>
      <c r="F21">
        <f>Temperature!A21</f>
        <v>3</v>
      </c>
      <c r="G21">
        <f>Temperature!B21</f>
        <v>9</v>
      </c>
      <c r="H21">
        <f>Temperature!C21</f>
        <v>6</v>
      </c>
      <c r="I21">
        <f>Temperature!D21</f>
        <v>8</v>
      </c>
      <c r="J21">
        <f>Temperature!E21</f>
        <v>5</v>
      </c>
    </row>
    <row r="22" spans="1:10" x14ac:dyDescent="0.25">
      <c r="A22">
        <f>Load!A22</f>
        <v>4555</v>
      </c>
      <c r="B22">
        <f>Load!B22</f>
        <v>4612</v>
      </c>
      <c r="C22">
        <f>Load!C22</f>
        <v>4271</v>
      </c>
      <c r="D22">
        <f>Load!D22</f>
        <v>4407</v>
      </c>
      <c r="E22">
        <f>Load!E22</f>
        <v>4649</v>
      </c>
      <c r="F22">
        <f>Temperature!A22</f>
        <v>3</v>
      </c>
      <c r="G22">
        <f>Temperature!B22</f>
        <v>9</v>
      </c>
      <c r="H22">
        <f>Temperature!C22</f>
        <v>6</v>
      </c>
      <c r="I22">
        <f>Temperature!D22</f>
        <v>8</v>
      </c>
      <c r="J22">
        <f>Temperature!E22</f>
        <v>5</v>
      </c>
    </row>
    <row r="23" spans="1:10" x14ac:dyDescent="0.25">
      <c r="A23">
        <f>Load!A23</f>
        <v>4519</v>
      </c>
      <c r="B23">
        <f>Load!B23</f>
        <v>4610</v>
      </c>
      <c r="C23">
        <f>Load!C23</f>
        <v>4197</v>
      </c>
      <c r="D23">
        <f>Load!D23</f>
        <v>4304</v>
      </c>
      <c r="E23">
        <f>Load!E23</f>
        <v>4459</v>
      </c>
      <c r="F23">
        <f>Temperature!A23</f>
        <v>3</v>
      </c>
      <c r="G23">
        <f>Temperature!B23</f>
        <v>9</v>
      </c>
      <c r="H23">
        <f>Temperature!C23</f>
        <v>5</v>
      </c>
      <c r="I23">
        <f>Temperature!D23</f>
        <v>7</v>
      </c>
      <c r="J23">
        <f>Temperature!E23</f>
        <v>5</v>
      </c>
    </row>
    <row r="24" spans="1:10" x14ac:dyDescent="0.25">
      <c r="A24">
        <f>Load!A24</f>
        <v>4486</v>
      </c>
      <c r="B24">
        <f>Load!B24</f>
        <v>4469</v>
      </c>
      <c r="C24">
        <f>Load!C24</f>
        <v>4104</v>
      </c>
      <c r="D24">
        <f>Load!D24</f>
        <v>4218</v>
      </c>
      <c r="E24">
        <f>Load!E24</f>
        <v>4444</v>
      </c>
      <c r="F24">
        <f>Temperature!A24</f>
        <v>3</v>
      </c>
      <c r="G24">
        <f>Temperature!B24</f>
        <v>9</v>
      </c>
      <c r="H24">
        <f>Temperature!C24</f>
        <v>5</v>
      </c>
      <c r="I24">
        <f>Temperature!D24</f>
        <v>7</v>
      </c>
      <c r="J24">
        <f>Temperature!E24</f>
        <v>5</v>
      </c>
    </row>
    <row r="25" spans="1:10" x14ac:dyDescent="0.25">
      <c r="A25">
        <f>Load!A25</f>
        <v>4400</v>
      </c>
      <c r="B25">
        <f>Load!B25</f>
        <v>4495</v>
      </c>
      <c r="C25">
        <f>Load!C25</f>
        <v>4014</v>
      </c>
      <c r="D25">
        <f>Load!D25</f>
        <v>4164</v>
      </c>
      <c r="E25">
        <f>Load!E25</f>
        <v>4384</v>
      </c>
      <c r="F25">
        <f>Temperature!A25</f>
        <v>3</v>
      </c>
      <c r="G25">
        <f>Temperature!B25</f>
        <v>8</v>
      </c>
      <c r="H25">
        <f>Temperature!C25</f>
        <v>5</v>
      </c>
      <c r="I25">
        <f>Temperature!D25</f>
        <v>8</v>
      </c>
      <c r="J25">
        <f>Temperature!E25</f>
        <v>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E0A07-31AE-4BCD-A948-85A5292398C8}">
  <dimension ref="A1:G25"/>
  <sheetViews>
    <sheetView workbookViewId="0">
      <selection activeCell="G25" sqref="A1:G25"/>
    </sheetView>
  </sheetViews>
  <sheetFormatPr defaultRowHeight="15" x14ac:dyDescent="0.25"/>
  <cols>
    <col min="6" max="6" width="11" bestFit="1" customWidth="1"/>
  </cols>
  <sheetData>
    <row r="1" spans="1:7" x14ac:dyDescent="0.25">
      <c r="A1" t="s">
        <v>15</v>
      </c>
      <c r="B1" t="s">
        <v>16</v>
      </c>
      <c r="C1" t="s">
        <v>18</v>
      </c>
      <c r="D1" t="s">
        <v>19</v>
      </c>
      <c r="F1" t="s">
        <v>17</v>
      </c>
      <c r="G1">
        <f>AVERAGE(D2:D25)</f>
        <v>8.2761783729613416</v>
      </c>
    </row>
    <row r="2" spans="1:7" x14ac:dyDescent="0.25">
      <c r="A2">
        <v>4803</v>
      </c>
      <c r="B2">
        <v>4815</v>
      </c>
      <c r="C2">
        <f>ABS(A2-B2)</f>
        <v>12</v>
      </c>
      <c r="D2">
        <f>(C2/A2)*100</f>
        <v>0.24984384759525297</v>
      </c>
    </row>
    <row r="3" spans="1:7" x14ac:dyDescent="0.25">
      <c r="A3">
        <v>4708</v>
      </c>
      <c r="B3">
        <v>4517</v>
      </c>
      <c r="C3">
        <f t="shared" ref="C3:C25" si="0">ABS(A3-B3)</f>
        <v>191</v>
      </c>
      <c r="D3">
        <f t="shared" ref="D3:D25" si="1">(C3/A3)*100</f>
        <v>4.0569243840271874</v>
      </c>
    </row>
    <row r="4" spans="1:7" x14ac:dyDescent="0.25">
      <c r="A4">
        <v>4472</v>
      </c>
      <c r="B4">
        <v>4198</v>
      </c>
      <c r="C4">
        <f t="shared" si="0"/>
        <v>274</v>
      </c>
      <c r="D4">
        <f t="shared" si="1"/>
        <v>6.1270125223613592</v>
      </c>
    </row>
    <row r="5" spans="1:7" x14ac:dyDescent="0.25">
      <c r="A5">
        <v>4245</v>
      </c>
      <c r="B5">
        <v>3984</v>
      </c>
      <c r="C5">
        <f t="shared" si="0"/>
        <v>261</v>
      </c>
      <c r="D5">
        <f t="shared" si="1"/>
        <v>6.148409893992933</v>
      </c>
    </row>
    <row r="6" spans="1:7" x14ac:dyDescent="0.25">
      <c r="A6">
        <v>3983</v>
      </c>
      <c r="B6">
        <v>3863</v>
      </c>
      <c r="C6">
        <f t="shared" si="0"/>
        <v>120</v>
      </c>
      <c r="D6">
        <f t="shared" si="1"/>
        <v>3.012804418779814</v>
      </c>
    </row>
    <row r="7" spans="1:7" x14ac:dyDescent="0.25">
      <c r="A7">
        <v>3907</v>
      </c>
      <c r="B7">
        <v>3873</v>
      </c>
      <c r="C7">
        <f t="shared" si="0"/>
        <v>34</v>
      </c>
      <c r="D7">
        <f t="shared" si="1"/>
        <v>0.87023291528026614</v>
      </c>
    </row>
    <row r="8" spans="1:7" x14ac:dyDescent="0.25">
      <c r="A8">
        <v>3825</v>
      </c>
      <c r="B8">
        <v>3964</v>
      </c>
      <c r="C8">
        <f t="shared" si="0"/>
        <v>139</v>
      </c>
      <c r="D8">
        <f t="shared" si="1"/>
        <v>3.6339869281045751</v>
      </c>
    </row>
    <row r="9" spans="1:7" x14ac:dyDescent="0.25">
      <c r="A9">
        <v>3818</v>
      </c>
      <c r="B9">
        <v>4135</v>
      </c>
      <c r="C9">
        <f t="shared" si="0"/>
        <v>317</v>
      </c>
      <c r="D9">
        <f t="shared" si="1"/>
        <v>8.3027763226820337</v>
      </c>
    </row>
    <row r="10" spans="1:7" x14ac:dyDescent="0.25">
      <c r="A10">
        <v>3896</v>
      </c>
      <c r="B10">
        <v>4390</v>
      </c>
      <c r="C10">
        <f t="shared" si="0"/>
        <v>494</v>
      </c>
      <c r="D10">
        <f t="shared" si="1"/>
        <v>12.679671457905545</v>
      </c>
    </row>
    <row r="11" spans="1:7" x14ac:dyDescent="0.25">
      <c r="A11">
        <v>4134</v>
      </c>
      <c r="B11">
        <v>4630</v>
      </c>
      <c r="C11">
        <f t="shared" si="0"/>
        <v>496</v>
      </c>
      <c r="D11">
        <f t="shared" si="1"/>
        <v>11.998064828253508</v>
      </c>
    </row>
    <row r="12" spans="1:7" x14ac:dyDescent="0.25">
      <c r="A12">
        <v>4276</v>
      </c>
      <c r="B12">
        <v>4779</v>
      </c>
      <c r="C12">
        <f t="shared" si="0"/>
        <v>503</v>
      </c>
      <c r="D12">
        <f t="shared" si="1"/>
        <v>11.763330215154349</v>
      </c>
    </row>
    <row r="13" spans="1:7" x14ac:dyDescent="0.25">
      <c r="A13">
        <v>4331</v>
      </c>
      <c r="B13">
        <v>4902</v>
      </c>
      <c r="C13">
        <f t="shared" si="0"/>
        <v>571</v>
      </c>
      <c r="D13">
        <f t="shared" si="1"/>
        <v>13.184022165781576</v>
      </c>
    </row>
    <row r="14" spans="1:7" x14ac:dyDescent="0.25">
      <c r="A14">
        <v>4323</v>
      </c>
      <c r="B14">
        <v>4918</v>
      </c>
      <c r="C14">
        <f t="shared" si="0"/>
        <v>595</v>
      </c>
      <c r="D14">
        <f t="shared" si="1"/>
        <v>13.763590099467962</v>
      </c>
    </row>
    <row r="15" spans="1:7" x14ac:dyDescent="0.25">
      <c r="A15">
        <v>4301</v>
      </c>
      <c r="B15">
        <v>4836</v>
      </c>
      <c r="C15">
        <f t="shared" si="0"/>
        <v>535</v>
      </c>
      <c r="D15">
        <f t="shared" si="1"/>
        <v>12.438967681934434</v>
      </c>
    </row>
    <row r="16" spans="1:7" x14ac:dyDescent="0.25">
      <c r="A16">
        <v>4267</v>
      </c>
      <c r="B16">
        <v>4724</v>
      </c>
      <c r="C16">
        <f t="shared" si="0"/>
        <v>457</v>
      </c>
      <c r="D16">
        <f t="shared" si="1"/>
        <v>10.71010077337708</v>
      </c>
    </row>
    <row r="17" spans="1:4" x14ac:dyDescent="0.25">
      <c r="A17">
        <v>4296</v>
      </c>
      <c r="B17">
        <v>4749</v>
      </c>
      <c r="C17">
        <f t="shared" si="0"/>
        <v>453</v>
      </c>
      <c r="D17">
        <f t="shared" si="1"/>
        <v>10.544692737430168</v>
      </c>
    </row>
    <row r="18" spans="1:4" x14ac:dyDescent="0.25">
      <c r="A18">
        <v>4670</v>
      </c>
      <c r="B18">
        <v>5074</v>
      </c>
      <c r="C18">
        <f t="shared" si="0"/>
        <v>404</v>
      </c>
      <c r="D18">
        <f t="shared" si="1"/>
        <v>8.6509635974304064</v>
      </c>
    </row>
    <row r="19" spans="1:4" x14ac:dyDescent="0.25">
      <c r="A19">
        <v>4823</v>
      </c>
      <c r="B19">
        <v>5232</v>
      </c>
      <c r="C19">
        <f t="shared" si="0"/>
        <v>409</v>
      </c>
      <c r="D19">
        <f t="shared" si="1"/>
        <v>8.4801990462367822</v>
      </c>
    </row>
    <row r="20" spans="1:4" x14ac:dyDescent="0.25">
      <c r="A20">
        <v>4812</v>
      </c>
      <c r="B20">
        <v>5248</v>
      </c>
      <c r="C20">
        <f t="shared" si="0"/>
        <v>436</v>
      </c>
      <c r="D20">
        <f t="shared" si="1"/>
        <v>9.0606816292601824</v>
      </c>
    </row>
    <row r="21" spans="1:4" x14ac:dyDescent="0.25">
      <c r="A21">
        <v>4827</v>
      </c>
      <c r="B21">
        <v>5265</v>
      </c>
      <c r="C21">
        <f t="shared" si="0"/>
        <v>438</v>
      </c>
      <c r="D21">
        <f t="shared" si="1"/>
        <v>9.0739589807333747</v>
      </c>
    </row>
    <row r="22" spans="1:4" x14ac:dyDescent="0.25">
      <c r="A22">
        <v>4757</v>
      </c>
      <c r="B22">
        <v>5266</v>
      </c>
      <c r="C22">
        <f t="shared" si="0"/>
        <v>509</v>
      </c>
      <c r="D22">
        <f t="shared" si="1"/>
        <v>10.700021021652303</v>
      </c>
    </row>
    <row r="23" spans="1:4" x14ac:dyDescent="0.25">
      <c r="A23">
        <v>4678</v>
      </c>
      <c r="B23">
        <v>5120</v>
      </c>
      <c r="C23">
        <f t="shared" si="0"/>
        <v>442</v>
      </c>
      <c r="D23">
        <f t="shared" si="1"/>
        <v>9.4484822573749465</v>
      </c>
    </row>
    <row r="24" spans="1:4" x14ac:dyDescent="0.25">
      <c r="A24">
        <v>4692</v>
      </c>
      <c r="B24">
        <v>5059</v>
      </c>
      <c r="C24">
        <f t="shared" si="0"/>
        <v>367</v>
      </c>
      <c r="D24">
        <f t="shared" si="1"/>
        <v>7.8218243819266844</v>
      </c>
    </row>
    <row r="25" spans="1:4" x14ac:dyDescent="0.25">
      <c r="A25">
        <v>4638</v>
      </c>
      <c r="B25">
        <v>4912</v>
      </c>
      <c r="C25">
        <f t="shared" si="0"/>
        <v>274</v>
      </c>
      <c r="D25">
        <f t="shared" si="1"/>
        <v>5.9077188443294526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E2E3AA-325B-43F5-818D-72A6BB91D663}">
  <dimension ref="A1:G25"/>
  <sheetViews>
    <sheetView workbookViewId="0">
      <selection activeCell="A2" sqref="A2:B25"/>
    </sheetView>
  </sheetViews>
  <sheetFormatPr defaultRowHeight="15" x14ac:dyDescent="0.25"/>
  <sheetData>
    <row r="1" spans="1:7" x14ac:dyDescent="0.25">
      <c r="A1" t="s">
        <v>15</v>
      </c>
      <c r="B1" t="s">
        <v>16</v>
      </c>
      <c r="C1" t="s">
        <v>18</v>
      </c>
      <c r="D1" t="s">
        <v>19</v>
      </c>
      <c r="F1" t="s">
        <v>17</v>
      </c>
      <c r="G1">
        <f>AVERAGE(D2:D25)</f>
        <v>9.8700949166918814</v>
      </c>
    </row>
    <row r="2" spans="1:7" x14ac:dyDescent="0.25">
      <c r="A2">
        <v>4810</v>
      </c>
      <c r="B2">
        <v>4912</v>
      </c>
      <c r="C2">
        <f>ABS(A2-B2)</f>
        <v>102</v>
      </c>
      <c r="D2">
        <f>(C2/A2)*100</f>
        <v>2.1205821205821209</v>
      </c>
    </row>
    <row r="3" spans="1:7" x14ac:dyDescent="0.25">
      <c r="A3">
        <v>4819</v>
      </c>
      <c r="B3">
        <v>4626</v>
      </c>
      <c r="C3">
        <f t="shared" ref="C3:C25" si="0">ABS(A3-B3)</f>
        <v>193</v>
      </c>
      <c r="D3">
        <f t="shared" ref="D3:D25" si="1">(C3/A3)*100</f>
        <v>4.0049802863664663</v>
      </c>
    </row>
    <row r="4" spans="1:7" x14ac:dyDescent="0.25">
      <c r="A4">
        <v>4506</v>
      </c>
      <c r="B4">
        <v>4296</v>
      </c>
      <c r="C4">
        <f t="shared" si="0"/>
        <v>210</v>
      </c>
      <c r="D4">
        <f t="shared" si="1"/>
        <v>4.6604527296937421</v>
      </c>
    </row>
    <row r="5" spans="1:7" x14ac:dyDescent="0.25">
      <c r="A5">
        <v>4263</v>
      </c>
      <c r="B5">
        <v>4079</v>
      </c>
      <c r="C5">
        <f t="shared" si="0"/>
        <v>184</v>
      </c>
      <c r="D5">
        <f t="shared" si="1"/>
        <v>4.3162092423176164</v>
      </c>
    </row>
    <row r="6" spans="1:7" x14ac:dyDescent="0.25">
      <c r="A6">
        <v>4098</v>
      </c>
      <c r="B6">
        <v>3967</v>
      </c>
      <c r="C6">
        <f t="shared" si="0"/>
        <v>131</v>
      </c>
      <c r="D6">
        <f t="shared" si="1"/>
        <v>3.1966813079551</v>
      </c>
    </row>
    <row r="7" spans="1:7" x14ac:dyDescent="0.25">
      <c r="A7">
        <v>3921</v>
      </c>
      <c r="B7">
        <v>3960</v>
      </c>
      <c r="C7">
        <f t="shared" si="0"/>
        <v>39</v>
      </c>
      <c r="D7">
        <f t="shared" si="1"/>
        <v>0.99464422341239478</v>
      </c>
    </row>
    <row r="8" spans="1:7" x14ac:dyDescent="0.25">
      <c r="A8">
        <v>3895</v>
      </c>
      <c r="B8">
        <v>4100</v>
      </c>
      <c r="C8">
        <f t="shared" si="0"/>
        <v>205</v>
      </c>
      <c r="D8">
        <f t="shared" si="1"/>
        <v>5.2631578947368416</v>
      </c>
    </row>
    <row r="9" spans="1:7" x14ac:dyDescent="0.25">
      <c r="A9">
        <v>3842</v>
      </c>
      <c r="B9">
        <v>4269</v>
      </c>
      <c r="C9">
        <f t="shared" si="0"/>
        <v>427</v>
      </c>
      <c r="D9">
        <f t="shared" si="1"/>
        <v>11.114003123373244</v>
      </c>
    </row>
    <row r="10" spans="1:7" x14ac:dyDescent="0.25">
      <c r="A10">
        <v>3966</v>
      </c>
      <c r="B10">
        <v>4477</v>
      </c>
      <c r="C10">
        <f t="shared" si="0"/>
        <v>511</v>
      </c>
      <c r="D10">
        <f t="shared" si="1"/>
        <v>12.884518406454868</v>
      </c>
    </row>
    <row r="11" spans="1:7" x14ac:dyDescent="0.25">
      <c r="A11">
        <v>4131</v>
      </c>
      <c r="B11">
        <v>4731</v>
      </c>
      <c r="C11">
        <f t="shared" si="0"/>
        <v>600</v>
      </c>
      <c r="D11">
        <f t="shared" si="1"/>
        <v>14.524328249818447</v>
      </c>
    </row>
    <row r="12" spans="1:7" x14ac:dyDescent="0.25">
      <c r="A12">
        <v>4271</v>
      </c>
      <c r="B12">
        <v>4861</v>
      </c>
      <c r="C12">
        <f t="shared" si="0"/>
        <v>590</v>
      </c>
      <c r="D12">
        <f t="shared" si="1"/>
        <v>13.814095059704986</v>
      </c>
    </row>
    <row r="13" spans="1:7" x14ac:dyDescent="0.25">
      <c r="A13">
        <v>4333</v>
      </c>
      <c r="B13">
        <v>4972</v>
      </c>
      <c r="C13">
        <f t="shared" si="0"/>
        <v>639</v>
      </c>
      <c r="D13">
        <f t="shared" si="1"/>
        <v>14.747288252942534</v>
      </c>
    </row>
    <row r="14" spans="1:7" x14ac:dyDescent="0.25">
      <c r="A14">
        <v>4320</v>
      </c>
      <c r="B14">
        <v>4967</v>
      </c>
      <c r="C14">
        <f t="shared" si="0"/>
        <v>647</v>
      </c>
      <c r="D14">
        <f t="shared" si="1"/>
        <v>14.976851851851853</v>
      </c>
    </row>
    <row r="15" spans="1:7" x14ac:dyDescent="0.25">
      <c r="A15">
        <v>4240</v>
      </c>
      <c r="B15">
        <v>4901</v>
      </c>
      <c r="C15">
        <f t="shared" si="0"/>
        <v>661</v>
      </c>
      <c r="D15">
        <f t="shared" si="1"/>
        <v>15.589622641509434</v>
      </c>
    </row>
    <row r="16" spans="1:7" x14ac:dyDescent="0.25">
      <c r="A16">
        <v>4157</v>
      </c>
      <c r="B16">
        <v>4799</v>
      </c>
      <c r="C16">
        <f t="shared" si="0"/>
        <v>642</v>
      </c>
      <c r="D16">
        <f t="shared" si="1"/>
        <v>15.443829684868895</v>
      </c>
    </row>
    <row r="17" spans="1:4" x14ac:dyDescent="0.25">
      <c r="A17">
        <v>4131</v>
      </c>
      <c r="B17">
        <v>4815</v>
      </c>
      <c r="C17">
        <f t="shared" si="0"/>
        <v>684</v>
      </c>
      <c r="D17">
        <f t="shared" si="1"/>
        <v>16.557734204793029</v>
      </c>
    </row>
    <row r="18" spans="1:4" x14ac:dyDescent="0.25">
      <c r="A18">
        <v>4510</v>
      </c>
      <c r="B18">
        <v>5134</v>
      </c>
      <c r="C18">
        <f t="shared" si="0"/>
        <v>624</v>
      </c>
      <c r="D18">
        <f t="shared" si="1"/>
        <v>13.835920177383592</v>
      </c>
    </row>
    <row r="19" spans="1:4" x14ac:dyDescent="0.25">
      <c r="A19">
        <v>4725</v>
      </c>
      <c r="B19">
        <v>5268</v>
      </c>
      <c r="C19">
        <f t="shared" si="0"/>
        <v>543</v>
      </c>
      <c r="D19">
        <f t="shared" si="1"/>
        <v>11.492063492063492</v>
      </c>
    </row>
    <row r="20" spans="1:4" x14ac:dyDescent="0.25">
      <c r="A20">
        <v>4740</v>
      </c>
      <c r="B20">
        <v>5275</v>
      </c>
      <c r="C20">
        <f t="shared" si="0"/>
        <v>535</v>
      </c>
      <c r="D20">
        <f t="shared" si="1"/>
        <v>11.286919831223628</v>
      </c>
    </row>
    <row r="21" spans="1:4" x14ac:dyDescent="0.25">
      <c r="A21">
        <v>4795</v>
      </c>
      <c r="B21">
        <v>5274</v>
      </c>
      <c r="C21">
        <f t="shared" si="0"/>
        <v>479</v>
      </c>
      <c r="D21">
        <f t="shared" si="1"/>
        <v>9.9895724713242959</v>
      </c>
    </row>
    <row r="22" spans="1:4" x14ac:dyDescent="0.25">
      <c r="A22">
        <v>4715</v>
      </c>
      <c r="B22">
        <v>5240</v>
      </c>
      <c r="C22">
        <f t="shared" si="0"/>
        <v>525</v>
      </c>
      <c r="D22">
        <f t="shared" si="1"/>
        <v>11.134676564156946</v>
      </c>
    </row>
    <row r="23" spans="1:4" x14ac:dyDescent="0.25">
      <c r="A23">
        <v>4675</v>
      </c>
      <c r="B23">
        <v>5147</v>
      </c>
      <c r="C23">
        <f t="shared" si="0"/>
        <v>472</v>
      </c>
      <c r="D23">
        <f t="shared" si="1"/>
        <v>10.09625668449198</v>
      </c>
    </row>
    <row r="24" spans="1:4" x14ac:dyDescent="0.25">
      <c r="A24">
        <v>4701</v>
      </c>
      <c r="B24">
        <v>5099</v>
      </c>
      <c r="C24">
        <f t="shared" si="0"/>
        <v>398</v>
      </c>
      <c r="D24">
        <f t="shared" si="1"/>
        <v>8.4662837694107633</v>
      </c>
    </row>
    <row r="25" spans="1:4" x14ac:dyDescent="0.25">
      <c r="A25">
        <v>4677</v>
      </c>
      <c r="B25">
        <v>4975</v>
      </c>
      <c r="C25">
        <f t="shared" si="0"/>
        <v>298</v>
      </c>
      <c r="D25">
        <f t="shared" si="1"/>
        <v>6.3716057301689109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5397E-A6DA-4BBA-BF30-BFF958F5E5AE}">
  <dimension ref="A1:G25"/>
  <sheetViews>
    <sheetView workbookViewId="0">
      <selection activeCell="A2" sqref="A2:B25"/>
    </sheetView>
  </sheetViews>
  <sheetFormatPr defaultRowHeight="15" x14ac:dyDescent="0.25"/>
  <sheetData>
    <row r="1" spans="1:7" x14ac:dyDescent="0.25">
      <c r="A1" t="s">
        <v>15</v>
      </c>
      <c r="B1" t="s">
        <v>16</v>
      </c>
      <c r="C1" t="s">
        <v>18</v>
      </c>
      <c r="D1" t="s">
        <v>19</v>
      </c>
      <c r="F1" t="s">
        <v>17</v>
      </c>
      <c r="G1">
        <f>AVERAGE(D2:D25)</f>
        <v>9.3250316050228772</v>
      </c>
    </row>
    <row r="2" spans="1:7" x14ac:dyDescent="0.25">
      <c r="A2">
        <v>4215</v>
      </c>
      <c r="B2">
        <v>4285</v>
      </c>
      <c r="C2">
        <f>ABS(A2-B2)</f>
        <v>70</v>
      </c>
      <c r="D2">
        <f>(C2/A2)*100</f>
        <v>1.6607354685646498</v>
      </c>
    </row>
    <row r="3" spans="1:7" x14ac:dyDescent="0.25">
      <c r="A3">
        <v>4248</v>
      </c>
      <c r="B3">
        <v>4044</v>
      </c>
      <c r="C3">
        <f t="shared" ref="C3:C25" si="0">ABS(A3-B3)</f>
        <v>204</v>
      </c>
      <c r="D3">
        <f t="shared" ref="D3:D25" si="1">(C3/A3)*100</f>
        <v>4.8022598870056497</v>
      </c>
    </row>
    <row r="4" spans="1:7" x14ac:dyDescent="0.25">
      <c r="A4">
        <v>4058</v>
      </c>
      <c r="B4">
        <v>3747</v>
      </c>
      <c r="C4">
        <f t="shared" si="0"/>
        <v>311</v>
      </c>
      <c r="D4">
        <f t="shared" si="1"/>
        <v>7.6638738294726467</v>
      </c>
    </row>
    <row r="5" spans="1:7" x14ac:dyDescent="0.25">
      <c r="A5">
        <v>3811</v>
      </c>
      <c r="B5">
        <v>3548</v>
      </c>
      <c r="C5">
        <f t="shared" si="0"/>
        <v>263</v>
      </c>
      <c r="D5">
        <f t="shared" si="1"/>
        <v>6.9010758331146684</v>
      </c>
    </row>
    <row r="6" spans="1:7" x14ac:dyDescent="0.25">
      <c r="A6">
        <v>3620</v>
      </c>
      <c r="B6">
        <v>3441</v>
      </c>
      <c r="C6">
        <f t="shared" si="0"/>
        <v>179</v>
      </c>
      <c r="D6">
        <f t="shared" si="1"/>
        <v>4.94475138121547</v>
      </c>
    </row>
    <row r="7" spans="1:7" x14ac:dyDescent="0.25">
      <c r="A7">
        <v>3493</v>
      </c>
      <c r="B7">
        <v>3440</v>
      </c>
      <c r="C7">
        <f t="shared" si="0"/>
        <v>53</v>
      </c>
      <c r="D7">
        <f t="shared" si="1"/>
        <v>1.5173203549957057</v>
      </c>
    </row>
    <row r="8" spans="1:7" x14ac:dyDescent="0.25">
      <c r="A8">
        <v>3403</v>
      </c>
      <c r="B8">
        <v>3541</v>
      </c>
      <c r="C8">
        <f t="shared" si="0"/>
        <v>138</v>
      </c>
      <c r="D8">
        <f t="shared" si="1"/>
        <v>4.0552453717308259</v>
      </c>
    </row>
    <row r="9" spans="1:7" x14ac:dyDescent="0.25">
      <c r="A9">
        <v>3346</v>
      </c>
      <c r="B9">
        <v>3702</v>
      </c>
      <c r="C9">
        <f t="shared" si="0"/>
        <v>356</v>
      </c>
      <c r="D9">
        <f t="shared" si="1"/>
        <v>10.639569635385534</v>
      </c>
    </row>
    <row r="10" spans="1:7" x14ac:dyDescent="0.25">
      <c r="A10">
        <v>3462</v>
      </c>
      <c r="B10">
        <v>3941</v>
      </c>
      <c r="C10">
        <f t="shared" si="0"/>
        <v>479</v>
      </c>
      <c r="D10">
        <f t="shared" si="1"/>
        <v>13.835932986712882</v>
      </c>
    </row>
    <row r="11" spans="1:7" x14ac:dyDescent="0.25">
      <c r="A11">
        <v>3661</v>
      </c>
      <c r="B11">
        <v>4176</v>
      </c>
      <c r="C11">
        <f t="shared" si="0"/>
        <v>515</v>
      </c>
      <c r="D11">
        <f t="shared" si="1"/>
        <v>14.067194755531276</v>
      </c>
    </row>
    <row r="12" spans="1:7" x14ac:dyDescent="0.25">
      <c r="A12">
        <v>3834</v>
      </c>
      <c r="B12">
        <v>4318</v>
      </c>
      <c r="C12">
        <f t="shared" si="0"/>
        <v>484</v>
      </c>
      <c r="D12">
        <f t="shared" si="1"/>
        <v>12.623891497130934</v>
      </c>
    </row>
    <row r="13" spans="1:7" x14ac:dyDescent="0.25">
      <c r="A13">
        <v>3903</v>
      </c>
      <c r="B13">
        <v>4392</v>
      </c>
      <c r="C13">
        <f t="shared" si="0"/>
        <v>489</v>
      </c>
      <c r="D13">
        <f t="shared" si="1"/>
        <v>12.528823981552653</v>
      </c>
    </row>
    <row r="14" spans="1:7" x14ac:dyDescent="0.25">
      <c r="A14">
        <v>3919</v>
      </c>
      <c r="B14">
        <v>4400</v>
      </c>
      <c r="C14">
        <f t="shared" si="0"/>
        <v>481</v>
      </c>
      <c r="D14">
        <f t="shared" si="1"/>
        <v>12.273539168155141</v>
      </c>
    </row>
    <row r="15" spans="1:7" x14ac:dyDescent="0.25">
      <c r="A15">
        <v>3853</v>
      </c>
      <c r="B15">
        <v>4326</v>
      </c>
      <c r="C15">
        <f t="shared" si="0"/>
        <v>473</v>
      </c>
      <c r="D15">
        <f t="shared" si="1"/>
        <v>12.276148455748768</v>
      </c>
    </row>
    <row r="16" spans="1:7" x14ac:dyDescent="0.25">
      <c r="A16">
        <v>3794</v>
      </c>
      <c r="B16">
        <v>4224</v>
      </c>
      <c r="C16">
        <f t="shared" si="0"/>
        <v>430</v>
      </c>
      <c r="D16">
        <f t="shared" si="1"/>
        <v>11.333684765419083</v>
      </c>
    </row>
    <row r="17" spans="1:4" x14ac:dyDescent="0.25">
      <c r="A17">
        <v>3843</v>
      </c>
      <c r="B17">
        <v>4252</v>
      </c>
      <c r="C17">
        <f t="shared" si="0"/>
        <v>409</v>
      </c>
      <c r="D17">
        <f t="shared" si="1"/>
        <v>10.64272703616966</v>
      </c>
    </row>
    <row r="18" spans="1:4" x14ac:dyDescent="0.25">
      <c r="A18">
        <v>4107</v>
      </c>
      <c r="B18">
        <v>4523</v>
      </c>
      <c r="C18">
        <f t="shared" si="0"/>
        <v>416</v>
      </c>
      <c r="D18">
        <f t="shared" si="1"/>
        <v>10.129047966885803</v>
      </c>
    </row>
    <row r="19" spans="1:4" x14ac:dyDescent="0.25">
      <c r="A19">
        <v>4243</v>
      </c>
      <c r="B19">
        <v>4707</v>
      </c>
      <c r="C19">
        <f t="shared" si="0"/>
        <v>464</v>
      </c>
      <c r="D19">
        <f t="shared" si="1"/>
        <v>10.935658732029225</v>
      </c>
    </row>
    <row r="20" spans="1:4" x14ac:dyDescent="0.25">
      <c r="A20">
        <v>4237</v>
      </c>
      <c r="B20">
        <v>4717</v>
      </c>
      <c r="C20">
        <f t="shared" si="0"/>
        <v>480</v>
      </c>
      <c r="D20">
        <f t="shared" si="1"/>
        <v>11.328770356384235</v>
      </c>
    </row>
    <row r="21" spans="1:4" x14ac:dyDescent="0.25">
      <c r="A21">
        <v>4234</v>
      </c>
      <c r="B21">
        <v>4711</v>
      </c>
      <c r="C21">
        <f t="shared" si="0"/>
        <v>477</v>
      </c>
      <c r="D21">
        <f t="shared" si="1"/>
        <v>11.265942371280113</v>
      </c>
    </row>
    <row r="22" spans="1:4" x14ac:dyDescent="0.25">
      <c r="A22">
        <v>4195</v>
      </c>
      <c r="B22">
        <v>4676</v>
      </c>
      <c r="C22">
        <f t="shared" si="0"/>
        <v>481</v>
      </c>
      <c r="D22">
        <f t="shared" si="1"/>
        <v>11.466030989272943</v>
      </c>
    </row>
    <row r="23" spans="1:4" x14ac:dyDescent="0.25">
      <c r="A23">
        <v>4125</v>
      </c>
      <c r="B23">
        <v>4574</v>
      </c>
      <c r="C23">
        <f t="shared" si="0"/>
        <v>449</v>
      </c>
      <c r="D23">
        <f t="shared" si="1"/>
        <v>10.884848484848485</v>
      </c>
    </row>
    <row r="24" spans="1:4" x14ac:dyDescent="0.25">
      <c r="A24">
        <v>4113</v>
      </c>
      <c r="B24">
        <v>4483</v>
      </c>
      <c r="C24">
        <f t="shared" si="0"/>
        <v>370</v>
      </c>
      <c r="D24">
        <f t="shared" si="1"/>
        <v>8.9958667639192811</v>
      </c>
    </row>
    <row r="25" spans="1:4" x14ac:dyDescent="0.25">
      <c r="A25">
        <v>4098</v>
      </c>
      <c r="B25">
        <v>4386</v>
      </c>
      <c r="C25">
        <f t="shared" si="0"/>
        <v>288</v>
      </c>
      <c r="D25">
        <f t="shared" si="1"/>
        <v>7.0278184480234263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22A3E-D96D-4AA1-A4D5-AD54EE60BA28}">
  <dimension ref="A1:G25"/>
  <sheetViews>
    <sheetView workbookViewId="0">
      <selection activeCell="A3" sqref="A3"/>
    </sheetView>
  </sheetViews>
  <sheetFormatPr defaultRowHeight="15" x14ac:dyDescent="0.25"/>
  <sheetData>
    <row r="1" spans="1:7" x14ac:dyDescent="0.25">
      <c r="A1" t="s">
        <v>15</v>
      </c>
      <c r="B1" t="s">
        <v>16</v>
      </c>
      <c r="C1" t="s">
        <v>18</v>
      </c>
      <c r="D1" t="s">
        <v>19</v>
      </c>
      <c r="F1" t="s">
        <v>17</v>
      </c>
      <c r="G1">
        <f>AVERAGE(D2:D25)</f>
        <v>8.2455406937008036</v>
      </c>
    </row>
    <row r="2" spans="1:7" x14ac:dyDescent="0.25">
      <c r="A2">
        <v>4354</v>
      </c>
      <c r="B2">
        <v>4495</v>
      </c>
      <c r="C2">
        <f>ABS(A2-B2)</f>
        <v>141</v>
      </c>
      <c r="D2">
        <f>(C2/A2)*100</f>
        <v>3.2384014699127239</v>
      </c>
    </row>
    <row r="3" spans="1:7" x14ac:dyDescent="0.25">
      <c r="A3">
        <v>4337</v>
      </c>
      <c r="B3">
        <v>4243</v>
      </c>
      <c r="C3">
        <f t="shared" ref="C3:C25" si="0">ABS(A3-B3)</f>
        <v>94</v>
      </c>
      <c r="D3">
        <f t="shared" ref="D3:D25" si="1">(C3/A3)*100</f>
        <v>2.1673968180770116</v>
      </c>
    </row>
    <row r="4" spans="1:7" x14ac:dyDescent="0.25">
      <c r="A4">
        <v>4170</v>
      </c>
      <c r="B4">
        <v>3965</v>
      </c>
      <c r="C4">
        <f t="shared" si="0"/>
        <v>205</v>
      </c>
      <c r="D4">
        <f t="shared" si="1"/>
        <v>4.9160671462829733</v>
      </c>
    </row>
    <row r="5" spans="1:7" x14ac:dyDescent="0.25">
      <c r="A5">
        <v>3934</v>
      </c>
      <c r="B5">
        <v>3761</v>
      </c>
      <c r="C5">
        <f t="shared" si="0"/>
        <v>173</v>
      </c>
      <c r="D5">
        <f t="shared" si="1"/>
        <v>4.397559735638028</v>
      </c>
    </row>
    <row r="6" spans="1:7" x14ac:dyDescent="0.25">
      <c r="A6">
        <v>3723</v>
      </c>
      <c r="B6">
        <v>3661</v>
      </c>
      <c r="C6">
        <f t="shared" si="0"/>
        <v>62</v>
      </c>
      <c r="D6">
        <f t="shared" si="1"/>
        <v>1.6653236637120601</v>
      </c>
    </row>
    <row r="7" spans="1:7" x14ac:dyDescent="0.25">
      <c r="A7">
        <v>3521</v>
      </c>
      <c r="B7">
        <v>3658</v>
      </c>
      <c r="C7">
        <f t="shared" si="0"/>
        <v>137</v>
      </c>
      <c r="D7">
        <f t="shared" si="1"/>
        <v>3.8909400738426578</v>
      </c>
    </row>
    <row r="8" spans="1:7" x14ac:dyDescent="0.25">
      <c r="A8">
        <v>3625</v>
      </c>
      <c r="B8">
        <v>3746</v>
      </c>
      <c r="C8">
        <f t="shared" si="0"/>
        <v>121</v>
      </c>
      <c r="D8">
        <f t="shared" si="1"/>
        <v>3.3379310344827586</v>
      </c>
    </row>
    <row r="9" spans="1:7" x14ac:dyDescent="0.25">
      <c r="A9">
        <v>3464</v>
      </c>
      <c r="B9">
        <v>3901</v>
      </c>
      <c r="C9">
        <f t="shared" si="0"/>
        <v>437</v>
      </c>
      <c r="D9">
        <f t="shared" si="1"/>
        <v>12.615473441108547</v>
      </c>
    </row>
    <row r="10" spans="1:7" x14ac:dyDescent="0.25">
      <c r="A10">
        <v>3587</v>
      </c>
      <c r="B10">
        <v>4136</v>
      </c>
      <c r="C10">
        <f t="shared" si="0"/>
        <v>549</v>
      </c>
      <c r="D10">
        <f t="shared" si="1"/>
        <v>15.305269027042096</v>
      </c>
    </row>
    <row r="11" spans="1:7" x14ac:dyDescent="0.25">
      <c r="A11">
        <v>3766</v>
      </c>
      <c r="B11">
        <v>4357</v>
      </c>
      <c r="C11">
        <f t="shared" si="0"/>
        <v>591</v>
      </c>
      <c r="D11">
        <f t="shared" si="1"/>
        <v>15.69304301646309</v>
      </c>
    </row>
    <row r="12" spans="1:7" x14ac:dyDescent="0.25">
      <c r="A12">
        <v>4044</v>
      </c>
      <c r="B12">
        <v>4489</v>
      </c>
      <c r="C12">
        <f t="shared" si="0"/>
        <v>445</v>
      </c>
      <c r="D12">
        <f t="shared" si="1"/>
        <v>11.003956478733928</v>
      </c>
    </row>
    <row r="13" spans="1:7" x14ac:dyDescent="0.25">
      <c r="A13">
        <v>4077</v>
      </c>
      <c r="B13">
        <v>4562</v>
      </c>
      <c r="C13">
        <f t="shared" si="0"/>
        <v>485</v>
      </c>
      <c r="D13">
        <f t="shared" si="1"/>
        <v>11.896001962227128</v>
      </c>
    </row>
    <row r="14" spans="1:7" x14ac:dyDescent="0.25">
      <c r="A14">
        <v>4134</v>
      </c>
      <c r="B14">
        <v>4559</v>
      </c>
      <c r="C14">
        <f t="shared" si="0"/>
        <v>425</v>
      </c>
      <c r="D14">
        <f t="shared" si="1"/>
        <v>10.280599903241413</v>
      </c>
    </row>
    <row r="15" spans="1:7" x14ac:dyDescent="0.25">
      <c r="A15">
        <v>4096</v>
      </c>
      <c r="B15">
        <v>4529</v>
      </c>
      <c r="C15">
        <f t="shared" si="0"/>
        <v>433</v>
      </c>
      <c r="D15">
        <f t="shared" si="1"/>
        <v>10.5712890625</v>
      </c>
    </row>
    <row r="16" spans="1:7" x14ac:dyDescent="0.25">
      <c r="A16">
        <v>4075</v>
      </c>
      <c r="B16">
        <v>4449</v>
      </c>
      <c r="C16">
        <f t="shared" si="0"/>
        <v>374</v>
      </c>
      <c r="D16">
        <f t="shared" si="1"/>
        <v>9.1779141104294482</v>
      </c>
    </row>
    <row r="17" spans="1:4" x14ac:dyDescent="0.25">
      <c r="A17">
        <v>4083</v>
      </c>
      <c r="B17">
        <v>4476</v>
      </c>
      <c r="C17">
        <f t="shared" si="0"/>
        <v>393</v>
      </c>
      <c r="D17">
        <f t="shared" si="1"/>
        <v>9.6252755326965467</v>
      </c>
    </row>
    <row r="18" spans="1:4" x14ac:dyDescent="0.25">
      <c r="A18">
        <v>4291</v>
      </c>
      <c r="B18">
        <v>4728</v>
      </c>
      <c r="C18">
        <f t="shared" si="0"/>
        <v>437</v>
      </c>
      <c r="D18">
        <f t="shared" si="1"/>
        <v>10.184106268934979</v>
      </c>
    </row>
    <row r="19" spans="1:4" x14ac:dyDescent="0.25">
      <c r="A19">
        <v>4413</v>
      </c>
      <c r="B19">
        <v>4817</v>
      </c>
      <c r="C19">
        <f t="shared" si="0"/>
        <v>404</v>
      </c>
      <c r="D19">
        <f t="shared" si="1"/>
        <v>9.1547699977339683</v>
      </c>
    </row>
    <row r="20" spans="1:4" x14ac:dyDescent="0.25">
      <c r="A20">
        <v>4399</v>
      </c>
      <c r="B20">
        <v>4814</v>
      </c>
      <c r="C20">
        <f t="shared" si="0"/>
        <v>415</v>
      </c>
      <c r="D20">
        <f t="shared" si="1"/>
        <v>9.433962264150944</v>
      </c>
    </row>
    <row r="21" spans="1:4" x14ac:dyDescent="0.25">
      <c r="A21">
        <v>4461</v>
      </c>
      <c r="B21">
        <v>4808</v>
      </c>
      <c r="C21">
        <f t="shared" si="0"/>
        <v>347</v>
      </c>
      <c r="D21">
        <f t="shared" si="1"/>
        <v>7.7785249943958759</v>
      </c>
    </row>
    <row r="22" spans="1:4" x14ac:dyDescent="0.25">
      <c r="A22">
        <v>4374</v>
      </c>
      <c r="B22">
        <v>4768</v>
      </c>
      <c r="C22">
        <f t="shared" si="0"/>
        <v>394</v>
      </c>
      <c r="D22">
        <f t="shared" si="1"/>
        <v>9.0077732053040691</v>
      </c>
    </row>
    <row r="23" spans="1:4" x14ac:dyDescent="0.25">
      <c r="A23">
        <v>4291</v>
      </c>
      <c r="B23">
        <v>4692</v>
      </c>
      <c r="C23">
        <f t="shared" si="0"/>
        <v>401</v>
      </c>
      <c r="D23">
        <f t="shared" si="1"/>
        <v>9.345140992775578</v>
      </c>
    </row>
    <row r="24" spans="1:4" x14ac:dyDescent="0.25">
      <c r="A24">
        <v>4317</v>
      </c>
      <c r="B24">
        <v>4685</v>
      </c>
      <c r="C24">
        <f t="shared" si="0"/>
        <v>368</v>
      </c>
      <c r="D24">
        <f t="shared" si="1"/>
        <v>8.524438267315265</v>
      </c>
    </row>
    <row r="25" spans="1:4" x14ac:dyDescent="0.25">
      <c r="A25">
        <v>4400</v>
      </c>
      <c r="B25">
        <v>4606</v>
      </c>
      <c r="C25">
        <f t="shared" si="0"/>
        <v>206</v>
      </c>
      <c r="D25">
        <f t="shared" si="1"/>
        <v>4.6818181818181825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24223-B130-4C15-8F52-7FB3BFD53B75}">
  <dimension ref="A1:G25"/>
  <sheetViews>
    <sheetView workbookViewId="0">
      <selection activeCell="E2" sqref="E2"/>
    </sheetView>
  </sheetViews>
  <sheetFormatPr defaultRowHeight="15" x14ac:dyDescent="0.25"/>
  <sheetData>
    <row r="1" spans="1:7" x14ac:dyDescent="0.25">
      <c r="A1" t="s">
        <v>15</v>
      </c>
      <c r="B1" t="s">
        <v>16</v>
      </c>
      <c r="C1" t="s">
        <v>18</v>
      </c>
      <c r="D1" t="s">
        <v>19</v>
      </c>
      <c r="F1" t="s">
        <v>17</v>
      </c>
      <c r="G1">
        <f>AVERAGE(D2:D25)</f>
        <v>7.4439592889273776</v>
      </c>
    </row>
    <row r="2" spans="1:7" x14ac:dyDescent="0.25">
      <c r="A2">
        <v>4486</v>
      </c>
      <c r="B2">
        <v>4627</v>
      </c>
      <c r="C2">
        <f>ABS(A2-B2)</f>
        <v>141</v>
      </c>
      <c r="D2">
        <f>(C2/A2)*100</f>
        <v>3.1431119037004009</v>
      </c>
    </row>
    <row r="3" spans="1:7" x14ac:dyDescent="0.25">
      <c r="A3">
        <v>4507</v>
      </c>
      <c r="B3">
        <v>4387</v>
      </c>
      <c r="C3">
        <f t="shared" ref="C3:C25" si="0">ABS(A3-B3)</f>
        <v>120</v>
      </c>
      <c r="D3">
        <f t="shared" ref="D3:D25" si="1">(C3/A3)*100</f>
        <v>2.6625249611715107</v>
      </c>
    </row>
    <row r="4" spans="1:7" x14ac:dyDescent="0.25">
      <c r="A4">
        <v>4325</v>
      </c>
      <c r="B4">
        <v>4117</v>
      </c>
      <c r="C4">
        <f t="shared" si="0"/>
        <v>208</v>
      </c>
      <c r="D4">
        <f t="shared" si="1"/>
        <v>4.8092485549132942</v>
      </c>
    </row>
    <row r="5" spans="1:7" x14ac:dyDescent="0.25">
      <c r="A5">
        <v>4091</v>
      </c>
      <c r="B5">
        <v>3899</v>
      </c>
      <c r="C5">
        <f t="shared" si="0"/>
        <v>192</v>
      </c>
      <c r="D5">
        <f t="shared" si="1"/>
        <v>4.6932290393546809</v>
      </c>
    </row>
    <row r="6" spans="1:7" x14ac:dyDescent="0.25">
      <c r="A6">
        <v>3921</v>
      </c>
      <c r="B6">
        <v>3778</v>
      </c>
      <c r="C6">
        <f t="shared" si="0"/>
        <v>143</v>
      </c>
      <c r="D6">
        <f t="shared" si="1"/>
        <v>3.647028819178781</v>
      </c>
    </row>
    <row r="7" spans="1:7" x14ac:dyDescent="0.25">
      <c r="A7">
        <v>3738</v>
      </c>
      <c r="B7">
        <v>3774</v>
      </c>
      <c r="C7">
        <f t="shared" si="0"/>
        <v>36</v>
      </c>
      <c r="D7">
        <f t="shared" si="1"/>
        <v>0.96308186195826639</v>
      </c>
    </row>
    <row r="8" spans="1:7" x14ac:dyDescent="0.25">
      <c r="A8">
        <v>3691</v>
      </c>
      <c r="B8">
        <v>3869</v>
      </c>
      <c r="C8">
        <f t="shared" si="0"/>
        <v>178</v>
      </c>
      <c r="D8">
        <f t="shared" si="1"/>
        <v>4.8225413167163369</v>
      </c>
    </row>
    <row r="9" spans="1:7" x14ac:dyDescent="0.25">
      <c r="A9">
        <v>3637</v>
      </c>
      <c r="B9">
        <v>3993</v>
      </c>
      <c r="C9">
        <f t="shared" si="0"/>
        <v>356</v>
      </c>
      <c r="D9">
        <f t="shared" si="1"/>
        <v>9.788287049766291</v>
      </c>
    </row>
    <row r="10" spans="1:7" x14ac:dyDescent="0.25">
      <c r="A10">
        <v>3740</v>
      </c>
      <c r="B10">
        <v>4228</v>
      </c>
      <c r="C10">
        <f t="shared" si="0"/>
        <v>488</v>
      </c>
      <c r="D10">
        <f t="shared" si="1"/>
        <v>13.04812834224599</v>
      </c>
    </row>
    <row r="11" spans="1:7" x14ac:dyDescent="0.25">
      <c r="A11">
        <v>4009</v>
      </c>
      <c r="B11">
        <v>4461</v>
      </c>
      <c r="C11">
        <f t="shared" si="0"/>
        <v>452</v>
      </c>
      <c r="D11">
        <f t="shared" si="1"/>
        <v>11.274632077824894</v>
      </c>
    </row>
    <row r="12" spans="1:7" x14ac:dyDescent="0.25">
      <c r="A12">
        <v>4182</v>
      </c>
      <c r="B12">
        <v>4603</v>
      </c>
      <c r="C12">
        <f t="shared" si="0"/>
        <v>421</v>
      </c>
      <c r="D12">
        <f t="shared" si="1"/>
        <v>10.066953610712577</v>
      </c>
    </row>
    <row r="13" spans="1:7" x14ac:dyDescent="0.25">
      <c r="A13">
        <v>4252</v>
      </c>
      <c r="B13">
        <v>4654</v>
      </c>
      <c r="C13">
        <f t="shared" si="0"/>
        <v>402</v>
      </c>
      <c r="D13">
        <f t="shared" si="1"/>
        <v>9.4543744120413926</v>
      </c>
    </row>
    <row r="14" spans="1:7" x14ac:dyDescent="0.25">
      <c r="A14">
        <v>4284</v>
      </c>
      <c r="B14">
        <v>4657</v>
      </c>
      <c r="C14">
        <f t="shared" si="0"/>
        <v>373</v>
      </c>
      <c r="D14">
        <f t="shared" si="1"/>
        <v>8.7068160597572355</v>
      </c>
    </row>
    <row r="15" spans="1:7" x14ac:dyDescent="0.25">
      <c r="A15">
        <v>4235</v>
      </c>
      <c r="B15">
        <v>4589</v>
      </c>
      <c r="C15">
        <f t="shared" si="0"/>
        <v>354</v>
      </c>
      <c r="D15">
        <f t="shared" si="1"/>
        <v>8.3589138134592673</v>
      </c>
    </row>
    <row r="16" spans="1:7" x14ac:dyDescent="0.25">
      <c r="A16">
        <v>4154</v>
      </c>
      <c r="B16">
        <v>4514</v>
      </c>
      <c r="C16">
        <f t="shared" si="0"/>
        <v>360</v>
      </c>
      <c r="D16">
        <f t="shared" si="1"/>
        <v>8.6663456909003376</v>
      </c>
    </row>
    <row r="17" spans="1:4" x14ac:dyDescent="0.25">
      <c r="A17">
        <v>4141</v>
      </c>
      <c r="B17">
        <v>4515</v>
      </c>
      <c r="C17">
        <f t="shared" si="0"/>
        <v>374</v>
      </c>
      <c r="D17">
        <f t="shared" si="1"/>
        <v>9.0316348708041527</v>
      </c>
    </row>
    <row r="18" spans="1:4" x14ac:dyDescent="0.25">
      <c r="A18">
        <v>4395</v>
      </c>
      <c r="B18">
        <v>4789</v>
      </c>
      <c r="C18">
        <f t="shared" si="0"/>
        <v>394</v>
      </c>
      <c r="D18">
        <f t="shared" si="1"/>
        <v>8.9647326507394762</v>
      </c>
    </row>
    <row r="19" spans="1:4" x14ac:dyDescent="0.25">
      <c r="A19">
        <v>4481</v>
      </c>
      <c r="B19">
        <v>4860</v>
      </c>
      <c r="C19">
        <f t="shared" si="0"/>
        <v>379</v>
      </c>
      <c r="D19">
        <f t="shared" si="1"/>
        <v>8.4579334969872804</v>
      </c>
    </row>
    <row r="20" spans="1:4" x14ac:dyDescent="0.25">
      <c r="A20">
        <v>4499</v>
      </c>
      <c r="B20">
        <v>4860</v>
      </c>
      <c r="C20">
        <f t="shared" si="0"/>
        <v>361</v>
      </c>
      <c r="D20">
        <f t="shared" si="1"/>
        <v>8.0240053345187814</v>
      </c>
    </row>
    <row r="21" spans="1:4" x14ac:dyDescent="0.25">
      <c r="A21">
        <v>4507</v>
      </c>
      <c r="B21">
        <v>4885</v>
      </c>
      <c r="C21">
        <f t="shared" si="0"/>
        <v>378</v>
      </c>
      <c r="D21">
        <f t="shared" si="1"/>
        <v>8.386953627690259</v>
      </c>
    </row>
    <row r="22" spans="1:4" x14ac:dyDescent="0.25">
      <c r="A22">
        <v>4441</v>
      </c>
      <c r="B22">
        <v>4852</v>
      </c>
      <c r="C22">
        <f t="shared" si="0"/>
        <v>411</v>
      </c>
      <c r="D22">
        <f t="shared" si="1"/>
        <v>9.254672371087592</v>
      </c>
    </row>
    <row r="23" spans="1:4" x14ac:dyDescent="0.25">
      <c r="A23">
        <v>4449</v>
      </c>
      <c r="B23">
        <v>4800</v>
      </c>
      <c r="C23">
        <f t="shared" si="0"/>
        <v>351</v>
      </c>
      <c r="D23">
        <f t="shared" si="1"/>
        <v>7.8894133513149027</v>
      </c>
    </row>
    <row r="24" spans="1:4" x14ac:dyDescent="0.25">
      <c r="A24">
        <v>4409</v>
      </c>
      <c r="B24">
        <v>4777</v>
      </c>
      <c r="C24">
        <f t="shared" si="0"/>
        <v>368</v>
      </c>
      <c r="D24">
        <f t="shared" si="1"/>
        <v>8.3465638466772507</v>
      </c>
    </row>
    <row r="25" spans="1:4" x14ac:dyDescent="0.25">
      <c r="A25">
        <v>4456</v>
      </c>
      <c r="B25">
        <v>4732</v>
      </c>
      <c r="C25">
        <f t="shared" si="0"/>
        <v>276</v>
      </c>
      <c r="D25">
        <f t="shared" si="1"/>
        <v>6.1938958707360863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E9C5D-E5C7-47C8-88BF-881A443B11F6}">
  <dimension ref="A1:F6"/>
  <sheetViews>
    <sheetView workbookViewId="0">
      <selection activeCell="D7" sqref="D7"/>
    </sheetView>
  </sheetViews>
  <sheetFormatPr defaultRowHeight="15" x14ac:dyDescent="0.25"/>
  <sheetData>
    <row r="1" spans="1:6" x14ac:dyDescent="0.25">
      <c r="A1">
        <f>'2016'!A15</f>
        <v>4301</v>
      </c>
      <c r="B1">
        <f>'2016'!B15</f>
        <v>4836</v>
      </c>
      <c r="C1">
        <f>B1*F1</f>
        <v>4244.0133864281515</v>
      </c>
      <c r="D1">
        <f>ABS(C1-A1)</f>
        <v>56.986613571848466</v>
      </c>
      <c r="E1">
        <f>(D1/A1)*100</f>
        <v>1.3249619523796434</v>
      </c>
      <c r="F1" s="10">
        <v>0.87758754888919599</v>
      </c>
    </row>
    <row r="2" spans="1:6" x14ac:dyDescent="0.25">
      <c r="A2">
        <f>'2017'!A15</f>
        <v>4240</v>
      </c>
      <c r="B2">
        <f>'2017'!B15</f>
        <v>4901</v>
      </c>
      <c r="C2">
        <f t="shared" ref="C2:C5" si="0">B2*F2</f>
        <v>4301.0565771059491</v>
      </c>
      <c r="D2">
        <f t="shared" ref="D2:D5" si="1">ABS(C2-A2)</f>
        <v>61.056577105949145</v>
      </c>
      <c r="E2">
        <f t="shared" ref="E2:E5" si="2">(D2/A2)*100</f>
        <v>1.4400136109893666</v>
      </c>
      <c r="F2" s="10">
        <v>0.87758754888919599</v>
      </c>
    </row>
    <row r="3" spans="1:6" x14ac:dyDescent="0.25">
      <c r="A3">
        <f>'2018'!A15</f>
        <v>3853</v>
      </c>
      <c r="B3">
        <f>'2018'!B15</f>
        <v>4326</v>
      </c>
      <c r="C3">
        <f t="shared" si="0"/>
        <v>3796.4437364946621</v>
      </c>
      <c r="D3">
        <f t="shared" si="1"/>
        <v>56.556263505337938</v>
      </c>
      <c r="E3">
        <f t="shared" si="2"/>
        <v>1.4678500779999464</v>
      </c>
      <c r="F3" s="10">
        <v>0.87758754888919599</v>
      </c>
    </row>
    <row r="4" spans="1:6" x14ac:dyDescent="0.25">
      <c r="A4">
        <f>'2019'!A15</f>
        <v>4096</v>
      </c>
      <c r="B4">
        <f>'2019'!B15</f>
        <v>4529</v>
      </c>
      <c r="C4">
        <f t="shared" si="0"/>
        <v>3974.5940089191686</v>
      </c>
      <c r="D4">
        <f t="shared" si="1"/>
        <v>121.40599108083143</v>
      </c>
      <c r="E4">
        <f t="shared" si="2"/>
        <v>2.964013454121861</v>
      </c>
      <c r="F4" s="10">
        <v>0.87758754888919599</v>
      </c>
    </row>
    <row r="5" spans="1:6" x14ac:dyDescent="0.25">
      <c r="A5">
        <f>'2020'!A15</f>
        <v>4235</v>
      </c>
      <c r="B5">
        <f>'2020'!B15</f>
        <v>4589</v>
      </c>
      <c r="C5">
        <f t="shared" si="0"/>
        <v>4027.2492618525202</v>
      </c>
      <c r="D5">
        <f t="shared" si="1"/>
        <v>207.75073814747975</v>
      </c>
      <c r="E5">
        <f t="shared" si="2"/>
        <v>4.9055664261506431</v>
      </c>
      <c r="F5" s="10">
        <v>0.87758754888919599</v>
      </c>
    </row>
    <row r="6" spans="1:6" x14ac:dyDescent="0.25">
      <c r="D6">
        <f>AVERAGE(D1:D5)</f>
        <v>100.75123668228935</v>
      </c>
      <c r="E6">
        <f>AVERAGE(E1:E5)</f>
        <v>2.4204811043282923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25"/>
  <sheetViews>
    <sheetView topLeftCell="B1" zoomScaleNormal="100" workbookViewId="0">
      <selection activeCell="F2" sqref="F2"/>
    </sheetView>
  </sheetViews>
  <sheetFormatPr defaultRowHeight="15" x14ac:dyDescent="0.25"/>
  <cols>
    <col min="1" max="2" width="13.28515625" bestFit="1" customWidth="1"/>
    <col min="3" max="3" width="12.140625" bestFit="1" customWidth="1"/>
    <col min="4" max="5" width="13.28515625" bestFit="1" customWidth="1"/>
    <col min="9" max="9" width="11" bestFit="1" customWidth="1"/>
    <col min="13" max="13" width="11" bestFit="1" customWidth="1"/>
  </cols>
  <sheetData>
    <row r="1" spans="1:21" x14ac:dyDescent="0.25">
      <c r="A1" s="7">
        <f>'All data'!K2</f>
        <v>43800</v>
      </c>
      <c r="B1" s="7">
        <f>'All data'!K26</f>
        <v>43814</v>
      </c>
      <c r="C1" s="7">
        <f>'All data'!K50</f>
        <v>44143</v>
      </c>
      <c r="D1" s="7">
        <f>'All data'!K74</f>
        <v>44150</v>
      </c>
      <c r="E1" s="7">
        <f>'All data'!K98</f>
        <v>44157</v>
      </c>
      <c r="F1" t="s">
        <v>65</v>
      </c>
      <c r="G1" t="s">
        <v>16</v>
      </c>
      <c r="I1" t="s">
        <v>18</v>
      </c>
      <c r="J1" t="s">
        <v>19</v>
      </c>
      <c r="K1" t="s">
        <v>61</v>
      </c>
      <c r="L1" t="s">
        <v>62</v>
      </c>
      <c r="M1" t="s">
        <v>64</v>
      </c>
      <c r="N1" s="9"/>
      <c r="Q1" t="s">
        <v>17</v>
      </c>
      <c r="R1" s="14">
        <f>AVERAGE(J2:J25)</f>
        <v>8.7183610360196564</v>
      </c>
      <c r="T1" t="s">
        <v>17</v>
      </c>
      <c r="U1" s="8">
        <f>AVERAGE(O2:O25)</f>
        <v>1.5754970552066665</v>
      </c>
    </row>
    <row r="2" spans="1:21" x14ac:dyDescent="0.25">
      <c r="A2" s="2">
        <f>'All data'!I2</f>
        <v>4251</v>
      </c>
      <c r="B2" s="3">
        <f>'All data'!I26</f>
        <v>4389</v>
      </c>
      <c r="C2" s="4">
        <f>'All data'!I50</f>
        <v>3873</v>
      </c>
      <c r="D2" s="5">
        <f>'All data'!I74</f>
        <v>4042</v>
      </c>
      <c r="E2" s="6">
        <f>'All data'!I98</f>
        <v>4190</v>
      </c>
      <c r="F2">
        <f>'All data'!J122</f>
        <v>3994</v>
      </c>
      <c r="G2">
        <f>'All data'!I122</f>
        <v>4149</v>
      </c>
      <c r="I2">
        <f>ABS(F2-G2)</f>
        <v>155</v>
      </c>
      <c r="J2" s="8">
        <f>(I2/F2)*100</f>
        <v>3.8808212318477717</v>
      </c>
      <c r="K2" s="8">
        <v>0.97917465000000004</v>
      </c>
      <c r="L2">
        <v>-35</v>
      </c>
      <c r="M2" s="8">
        <f>G2*K2+L2</f>
        <v>4027.5956228499999</v>
      </c>
      <c r="N2" s="8">
        <f>ABS(M2-F2)</f>
        <v>33.595622849999927</v>
      </c>
      <c r="O2" s="8">
        <f>(N2/F2)*100</f>
        <v>0.84115229969954752</v>
      </c>
    </row>
    <row r="3" spans="1:21" x14ac:dyDescent="0.25">
      <c r="A3" s="2">
        <f>'All data'!I3</f>
        <v>3981</v>
      </c>
      <c r="B3" s="3">
        <f>'All data'!I27</f>
        <v>4183</v>
      </c>
      <c r="C3" s="4">
        <f>'All data'!I51</f>
        <v>3634</v>
      </c>
      <c r="D3" s="5">
        <f>'All data'!I75</f>
        <v>3761</v>
      </c>
      <c r="E3" s="6">
        <f>'All data'!I99</f>
        <v>3931</v>
      </c>
      <c r="F3">
        <f>'All data'!J123</f>
        <v>4069</v>
      </c>
      <c r="G3">
        <f>'All data'!I123</f>
        <v>3898</v>
      </c>
      <c r="I3">
        <f t="shared" ref="I3:I25" si="0">ABS(F3-G3)</f>
        <v>171</v>
      </c>
      <c r="J3" s="8">
        <f t="shared" ref="J3:J25" si="1">(I3/F3)*100</f>
        <v>4.2025067584173019</v>
      </c>
      <c r="K3" s="8">
        <v>1.0353881730000001</v>
      </c>
      <c r="L3">
        <v>-10</v>
      </c>
      <c r="M3" s="8">
        <f t="shared" ref="M3:M25" si="2">G3*K3+L3</f>
        <v>4025.9430983540001</v>
      </c>
      <c r="N3" s="8">
        <f t="shared" ref="N3:N25" si="3">ABS(M3-F3)</f>
        <v>43.056901645999915</v>
      </c>
      <c r="O3" s="8">
        <f t="shared" ref="O3:O25" si="4">(N3/F3)*100</f>
        <v>1.0581691237650508</v>
      </c>
    </row>
    <row r="4" spans="1:21" x14ac:dyDescent="0.25">
      <c r="A4" s="2">
        <f>'All data'!I4</f>
        <v>3745</v>
      </c>
      <c r="B4" s="3">
        <f>'All data'!I28</f>
        <v>3842</v>
      </c>
      <c r="C4" s="4">
        <f>'All data'!I52</f>
        <v>3364</v>
      </c>
      <c r="D4" s="5">
        <f>'All data'!I76</f>
        <v>3488</v>
      </c>
      <c r="E4" s="6">
        <f>'All data'!I100</f>
        <v>3701</v>
      </c>
      <c r="F4">
        <f>'All data'!J124</f>
        <v>3873</v>
      </c>
      <c r="G4">
        <f>'All data'!I124</f>
        <v>3628</v>
      </c>
      <c r="I4">
        <f t="shared" si="0"/>
        <v>245</v>
      </c>
      <c r="J4" s="8">
        <f t="shared" si="1"/>
        <v>6.3258455977278594</v>
      </c>
      <c r="K4" s="8">
        <v>1.0563533089999999</v>
      </c>
      <c r="L4">
        <v>5</v>
      </c>
      <c r="M4" s="8">
        <f t="shared" si="2"/>
        <v>3837.4498050519996</v>
      </c>
      <c r="N4" s="8">
        <f t="shared" si="3"/>
        <v>35.550194948000353</v>
      </c>
      <c r="O4" s="8">
        <f t="shared" si="4"/>
        <v>0.91789813963336819</v>
      </c>
    </row>
    <row r="5" spans="1:21" x14ac:dyDescent="0.25">
      <c r="A5" s="2">
        <f>'All data'!I5</f>
        <v>3508</v>
      </c>
      <c r="B5" s="3">
        <f>'All data'!I29</f>
        <v>3692</v>
      </c>
      <c r="C5" s="4">
        <f>'All data'!I53</f>
        <v>3163</v>
      </c>
      <c r="D5" s="5">
        <f>'All data'!I77</f>
        <v>3287</v>
      </c>
      <c r="E5" s="6">
        <f>'All data'!I101</f>
        <v>3518</v>
      </c>
      <c r="F5">
        <f>'All data'!J125</f>
        <v>3551</v>
      </c>
      <c r="G5">
        <f>'All data'!I125</f>
        <v>3434</v>
      </c>
      <c r="I5">
        <f t="shared" si="0"/>
        <v>117</v>
      </c>
      <c r="J5" s="8">
        <f t="shared" si="1"/>
        <v>3.2948465221064489</v>
      </c>
      <c r="K5" s="8">
        <v>1.0529129669999999</v>
      </c>
      <c r="L5">
        <v>10</v>
      </c>
      <c r="M5" s="8">
        <f t="shared" si="2"/>
        <v>3625.7031286779998</v>
      </c>
      <c r="N5" s="8">
        <f t="shared" si="3"/>
        <v>74.703128677999757</v>
      </c>
      <c r="O5" s="8">
        <f t="shared" si="4"/>
        <v>2.1037208864545134</v>
      </c>
    </row>
    <row r="6" spans="1:21" x14ac:dyDescent="0.25">
      <c r="A6" s="2">
        <f>'All data'!I6</f>
        <v>3438</v>
      </c>
      <c r="B6" s="3">
        <f>'All data'!I30</f>
        <v>3599</v>
      </c>
      <c r="C6" s="4">
        <f>'All data'!I54</f>
        <v>3138</v>
      </c>
      <c r="D6" s="5">
        <f>'All data'!I78</f>
        <v>3256</v>
      </c>
      <c r="E6" s="6">
        <f>'All data'!I102</f>
        <v>3456</v>
      </c>
      <c r="F6">
        <f>'All data'!J126</f>
        <v>3368</v>
      </c>
      <c r="G6">
        <f>'All data'!I126</f>
        <v>3377</v>
      </c>
      <c r="I6">
        <f t="shared" si="0"/>
        <v>9</v>
      </c>
      <c r="J6" s="8">
        <f t="shared" si="1"/>
        <v>0.26722090261282661</v>
      </c>
      <c r="K6" s="8">
        <v>1.032933179</v>
      </c>
      <c r="L6">
        <v>-50</v>
      </c>
      <c r="M6" s="8">
        <f t="shared" si="2"/>
        <v>3438.215345483</v>
      </c>
      <c r="N6" s="8">
        <f t="shared" si="3"/>
        <v>70.215345482999965</v>
      </c>
      <c r="O6" s="8">
        <f t="shared" si="4"/>
        <v>2.0847786663598566</v>
      </c>
    </row>
    <row r="7" spans="1:21" x14ac:dyDescent="0.25">
      <c r="A7" s="2">
        <f>'All data'!I7</f>
        <v>3500</v>
      </c>
      <c r="B7" s="3">
        <f>'All data'!I31</f>
        <v>3575</v>
      </c>
      <c r="C7" s="4">
        <f>'All data'!I55</f>
        <v>3143</v>
      </c>
      <c r="D7" s="5">
        <f>'All data'!I79</f>
        <v>3250</v>
      </c>
      <c r="E7" s="6">
        <f>'All data'!I103</f>
        <v>3488</v>
      </c>
      <c r="F7">
        <f>'All data'!J127</f>
        <v>3258</v>
      </c>
      <c r="G7">
        <f>'All data'!I127</f>
        <v>3391</v>
      </c>
      <c r="I7">
        <f t="shared" si="0"/>
        <v>133</v>
      </c>
      <c r="J7" s="8">
        <f t="shared" si="1"/>
        <v>4.0822590546347453</v>
      </c>
      <c r="K7" s="8">
        <v>0.99307777399999997</v>
      </c>
      <c r="L7">
        <v>-50</v>
      </c>
      <c r="M7" s="8">
        <f t="shared" si="2"/>
        <v>3317.526731634</v>
      </c>
      <c r="N7" s="8">
        <f t="shared" si="3"/>
        <v>59.526731634000043</v>
      </c>
      <c r="O7" s="8">
        <f t="shared" si="4"/>
        <v>1.8270942797421745</v>
      </c>
    </row>
    <row r="8" spans="1:21" x14ac:dyDescent="0.25">
      <c r="A8" s="2">
        <f>'All data'!I8</f>
        <v>3619</v>
      </c>
      <c r="B8" s="3">
        <f>'All data'!I32</f>
        <v>3679</v>
      </c>
      <c r="C8" s="4">
        <f>'All data'!I56</f>
        <v>3280</v>
      </c>
      <c r="D8" s="5">
        <f>'All data'!I80</f>
        <v>3306</v>
      </c>
      <c r="E8" s="6">
        <f>'All data'!I104</f>
        <v>3545</v>
      </c>
      <c r="F8">
        <f>'All data'!J128</f>
        <v>3226</v>
      </c>
      <c r="G8">
        <f>'All data'!I128</f>
        <v>3486</v>
      </c>
      <c r="I8">
        <f t="shared" si="0"/>
        <v>260</v>
      </c>
      <c r="J8" s="8">
        <f t="shared" si="1"/>
        <v>8.0595164290142591</v>
      </c>
      <c r="K8" s="8">
        <v>0.95777427500000001</v>
      </c>
      <c r="L8">
        <v>-35</v>
      </c>
      <c r="M8" s="8">
        <f t="shared" si="2"/>
        <v>3303.8011226500003</v>
      </c>
      <c r="N8" s="8">
        <f t="shared" si="3"/>
        <v>77.801122650000252</v>
      </c>
      <c r="O8" s="8">
        <f t="shared" si="4"/>
        <v>2.4116901007439631</v>
      </c>
    </row>
    <row r="9" spans="1:21" x14ac:dyDescent="0.25">
      <c r="A9" s="2">
        <f>'All data'!I9</f>
        <v>3742</v>
      </c>
      <c r="B9" s="3">
        <f>'All data'!I33</f>
        <v>3818</v>
      </c>
      <c r="C9" s="4">
        <f>'All data'!I57</f>
        <v>3484</v>
      </c>
      <c r="D9" s="5">
        <f>'All data'!I81</f>
        <v>3513</v>
      </c>
      <c r="E9" s="6">
        <f>'All data'!I105</f>
        <v>3743</v>
      </c>
      <c r="F9">
        <f>'All data'!J129</f>
        <v>3248</v>
      </c>
      <c r="G9">
        <f>'All data'!I129</f>
        <v>3660</v>
      </c>
      <c r="I9">
        <f t="shared" si="0"/>
        <v>412</v>
      </c>
      <c r="J9" s="8">
        <f t="shared" si="1"/>
        <v>12.684729064039409</v>
      </c>
      <c r="K9" s="8">
        <v>0.89507978099999996</v>
      </c>
      <c r="L9">
        <v>15</v>
      </c>
      <c r="M9" s="8">
        <f t="shared" si="2"/>
        <v>3290.9919984599996</v>
      </c>
      <c r="N9" s="8">
        <f t="shared" si="3"/>
        <v>42.99199845999965</v>
      </c>
      <c r="O9" s="8">
        <f t="shared" si="4"/>
        <v>1.3236452727832404</v>
      </c>
    </row>
    <row r="10" spans="1:21" x14ac:dyDescent="0.25">
      <c r="A10" s="2">
        <f>'All data'!I10</f>
        <v>3963</v>
      </c>
      <c r="B10" s="3">
        <f>'All data'!I34</f>
        <v>4047</v>
      </c>
      <c r="C10" s="4">
        <f>'All data'!I58</f>
        <v>3761</v>
      </c>
      <c r="D10" s="5">
        <f>'All data'!I82</f>
        <v>3762</v>
      </c>
      <c r="E10" s="6">
        <f>'All data'!I106</f>
        <v>3988</v>
      </c>
      <c r="F10">
        <f>'All data'!J130</f>
        <v>3318</v>
      </c>
      <c r="G10">
        <f>'All data'!I130</f>
        <v>3904</v>
      </c>
      <c r="I10">
        <f t="shared" si="0"/>
        <v>586</v>
      </c>
      <c r="J10" s="8">
        <f t="shared" si="1"/>
        <v>17.661241711874624</v>
      </c>
      <c r="K10" s="8">
        <v>0.86449295999999998</v>
      </c>
      <c r="L10">
        <v>16</v>
      </c>
      <c r="M10" s="8">
        <f t="shared" si="2"/>
        <v>3390.98051584</v>
      </c>
      <c r="N10" s="8">
        <f t="shared" si="3"/>
        <v>72.980515839999953</v>
      </c>
      <c r="O10" s="8">
        <f t="shared" si="4"/>
        <v>2.19953332851115</v>
      </c>
    </row>
    <row r="11" spans="1:21" x14ac:dyDescent="0.25">
      <c r="A11" s="2">
        <f>'All data'!I11</f>
        <v>4139</v>
      </c>
      <c r="B11" s="3">
        <f>'All data'!I35</f>
        <v>4257</v>
      </c>
      <c r="C11" s="4">
        <f>'All data'!I59</f>
        <v>3944</v>
      </c>
      <c r="D11" s="5">
        <f>'All data'!I83</f>
        <v>4017</v>
      </c>
      <c r="E11" s="6">
        <f>'All data'!I107</f>
        <v>4244</v>
      </c>
      <c r="F11">
        <f>'All data'!J131</f>
        <v>3640</v>
      </c>
      <c r="G11">
        <f>'All data'!I131</f>
        <v>4120</v>
      </c>
      <c r="I11">
        <f t="shared" si="0"/>
        <v>480</v>
      </c>
      <c r="J11" s="8">
        <f t="shared" si="1"/>
        <v>13.186813186813188</v>
      </c>
      <c r="K11" s="8">
        <v>0.86488547400000004</v>
      </c>
      <c r="L11">
        <v>20</v>
      </c>
      <c r="M11" s="8">
        <f t="shared" si="2"/>
        <v>3583.3281528800003</v>
      </c>
      <c r="N11" s="8">
        <f t="shared" si="3"/>
        <v>56.671847119999711</v>
      </c>
      <c r="O11" s="8">
        <f t="shared" si="4"/>
        <v>1.5569188769230691</v>
      </c>
    </row>
    <row r="12" spans="1:21" x14ac:dyDescent="0.25">
      <c r="A12" s="2">
        <f>'All data'!I12</f>
        <v>4233</v>
      </c>
      <c r="B12" s="3">
        <f>'All data'!I36</f>
        <v>4367</v>
      </c>
      <c r="C12" s="4">
        <f>'All data'!I60</f>
        <v>3964</v>
      </c>
      <c r="D12" s="5">
        <f>'All data'!I84</f>
        <v>4125</v>
      </c>
      <c r="E12" s="6">
        <f>'All data'!I108</f>
        <v>4407</v>
      </c>
      <c r="F12">
        <f>'All data'!J132</f>
        <v>3762</v>
      </c>
      <c r="G12">
        <f>'All data'!I132</f>
        <v>4219</v>
      </c>
      <c r="I12">
        <f t="shared" si="0"/>
        <v>457</v>
      </c>
      <c r="J12" s="8">
        <f t="shared" si="1"/>
        <v>12.147793726741094</v>
      </c>
      <c r="K12" s="8">
        <v>0.88145554599999998</v>
      </c>
      <c r="L12">
        <v>10</v>
      </c>
      <c r="M12" s="8">
        <f t="shared" si="2"/>
        <v>3728.8609485739998</v>
      </c>
      <c r="N12" s="8">
        <f t="shared" si="3"/>
        <v>33.139051426000151</v>
      </c>
      <c r="O12" s="8">
        <f t="shared" si="4"/>
        <v>0.88088919261031762</v>
      </c>
    </row>
    <row r="13" spans="1:21" x14ac:dyDescent="0.25">
      <c r="A13" s="2">
        <f>'All data'!I13</f>
        <v>4241</v>
      </c>
      <c r="B13" s="3">
        <f>'All data'!I37</f>
        <v>4391</v>
      </c>
      <c r="C13" s="4">
        <f>'All data'!I61</f>
        <v>4011</v>
      </c>
      <c r="D13" s="5">
        <f>'All data'!I85</f>
        <v>4180</v>
      </c>
      <c r="E13" s="6">
        <f>'All data'!I109</f>
        <v>4498</v>
      </c>
      <c r="F13">
        <f>'All data'!J133</f>
        <v>3862</v>
      </c>
      <c r="G13">
        <f>'All data'!I133</f>
        <v>4264</v>
      </c>
      <c r="I13">
        <f t="shared" si="0"/>
        <v>402</v>
      </c>
      <c r="J13" s="8">
        <f t="shared" si="1"/>
        <v>10.409114448472295</v>
      </c>
      <c r="K13" s="8">
        <v>0.87637897799999998</v>
      </c>
      <c r="L13">
        <v>11</v>
      </c>
      <c r="M13" s="8">
        <f t="shared" si="2"/>
        <v>3747.8799621919998</v>
      </c>
      <c r="N13" s="8">
        <f t="shared" si="3"/>
        <v>114.12003780800023</v>
      </c>
      <c r="O13" s="8">
        <f t="shared" si="4"/>
        <v>2.9549466030036311</v>
      </c>
    </row>
    <row r="14" spans="1:21" x14ac:dyDescent="0.25">
      <c r="A14" s="2">
        <f>'All data'!I14</f>
        <v>4235</v>
      </c>
      <c r="B14" s="3">
        <f>'All data'!I38</f>
        <v>4307</v>
      </c>
      <c r="C14" s="4">
        <f>'All data'!I62</f>
        <v>3855</v>
      </c>
      <c r="D14" s="5">
        <f>'All data'!I86</f>
        <v>4155</v>
      </c>
      <c r="E14" s="6">
        <f>'All data'!I110</f>
        <v>4455</v>
      </c>
      <c r="F14">
        <f>'All data'!J134</f>
        <v>3908</v>
      </c>
      <c r="G14">
        <f>'All data'!I134</f>
        <v>4201</v>
      </c>
      <c r="I14">
        <f t="shared" si="0"/>
        <v>293</v>
      </c>
      <c r="J14" s="8">
        <f t="shared" si="1"/>
        <v>7.4974411463664277</v>
      </c>
      <c r="K14" s="8">
        <v>0.87999720599999998</v>
      </c>
      <c r="L14">
        <v>13</v>
      </c>
      <c r="M14" s="8">
        <f t="shared" si="2"/>
        <v>3709.8682624059998</v>
      </c>
      <c r="N14" s="8">
        <f t="shared" si="3"/>
        <v>198.13173759400024</v>
      </c>
      <c r="O14" s="8">
        <f t="shared" si="4"/>
        <v>5.0699011666837315</v>
      </c>
    </row>
    <row r="15" spans="1:21" x14ac:dyDescent="0.25">
      <c r="A15" s="2">
        <f>'All data'!I15</f>
        <v>4200</v>
      </c>
      <c r="B15" s="3">
        <f>'All data'!I39</f>
        <v>4259</v>
      </c>
      <c r="C15" s="4">
        <f>'All data'!I63</f>
        <v>3849</v>
      </c>
      <c r="D15" s="5">
        <f>'All data'!I87</f>
        <v>4081</v>
      </c>
      <c r="E15" s="6">
        <f>'All data'!I111</f>
        <v>4389</v>
      </c>
      <c r="F15">
        <f>'All data'!J135</f>
        <v>3782</v>
      </c>
      <c r="G15">
        <f>'All data'!I135</f>
        <v>4156</v>
      </c>
      <c r="I15">
        <f t="shared" si="0"/>
        <v>374</v>
      </c>
      <c r="J15" s="8">
        <f t="shared" si="1"/>
        <v>9.8889476467477522</v>
      </c>
      <c r="K15" s="8">
        <v>0.88153011699999995</v>
      </c>
      <c r="L15">
        <v>16</v>
      </c>
      <c r="M15" s="8">
        <f t="shared" si="2"/>
        <v>3679.639166252</v>
      </c>
      <c r="N15" s="8">
        <f t="shared" si="3"/>
        <v>102.360833748</v>
      </c>
      <c r="O15" s="8">
        <f t="shared" si="4"/>
        <v>2.7065265401374936</v>
      </c>
    </row>
    <row r="16" spans="1:21" x14ac:dyDescent="0.25">
      <c r="A16" s="2">
        <f>'All data'!I16</f>
        <v>4089</v>
      </c>
      <c r="B16" s="3">
        <f>'All data'!I40</f>
        <v>4147</v>
      </c>
      <c r="C16" s="4">
        <f>'All data'!I64</f>
        <v>3746</v>
      </c>
      <c r="D16" s="5">
        <f>'All data'!I88</f>
        <v>3995</v>
      </c>
      <c r="E16" s="6">
        <f>'All data'!I112</f>
        <v>4345</v>
      </c>
      <c r="F16">
        <f>'All data'!J136</f>
        <v>3671</v>
      </c>
      <c r="G16">
        <f>'All data'!I136</f>
        <v>4064</v>
      </c>
      <c r="I16">
        <f t="shared" si="0"/>
        <v>393</v>
      </c>
      <c r="J16" s="8">
        <f t="shared" si="1"/>
        <v>10.705529828384638</v>
      </c>
      <c r="K16" s="8">
        <v>0.88933625000000005</v>
      </c>
      <c r="L16">
        <v>19</v>
      </c>
      <c r="M16" s="8">
        <f t="shared" si="2"/>
        <v>3633.2625200000002</v>
      </c>
      <c r="N16" s="8">
        <f t="shared" si="3"/>
        <v>37.737479999999778</v>
      </c>
      <c r="O16" s="8">
        <f t="shared" si="4"/>
        <v>1.0279891037864282</v>
      </c>
    </row>
    <row r="17" spans="1:15" x14ac:dyDescent="0.25">
      <c r="A17" s="2">
        <f>'All data'!I17</f>
        <v>4130</v>
      </c>
      <c r="B17" s="3">
        <f>'All data'!I41</f>
        <v>4169</v>
      </c>
      <c r="C17" s="4">
        <f>'All data'!I65</f>
        <v>3782</v>
      </c>
      <c r="D17" s="5">
        <f>'All data'!I89</f>
        <v>3968</v>
      </c>
      <c r="E17" s="6">
        <f>'All data'!I113</f>
        <v>4350</v>
      </c>
      <c r="F17">
        <f>'All data'!J137</f>
        <v>3739</v>
      </c>
      <c r="G17">
        <f>'All data'!I137</f>
        <v>4080</v>
      </c>
      <c r="I17">
        <f t="shared" si="0"/>
        <v>341</v>
      </c>
      <c r="J17" s="8">
        <f t="shared" si="1"/>
        <v>9.1200855843808508</v>
      </c>
      <c r="K17" s="8">
        <v>0.88719587099999997</v>
      </c>
      <c r="L17">
        <v>50</v>
      </c>
      <c r="M17" s="8">
        <f t="shared" si="2"/>
        <v>3669.7591536800001</v>
      </c>
      <c r="N17" s="8">
        <f t="shared" si="3"/>
        <v>69.240846319999946</v>
      </c>
      <c r="O17" s="8">
        <f t="shared" si="4"/>
        <v>1.8518546755817049</v>
      </c>
    </row>
    <row r="18" spans="1:15" x14ac:dyDescent="0.25">
      <c r="A18" s="2">
        <f>'All data'!I18</f>
        <v>4449</v>
      </c>
      <c r="B18" s="3">
        <f>'All data'!I42</f>
        <v>4496</v>
      </c>
      <c r="C18" s="4">
        <f>'All data'!I66</f>
        <v>4072</v>
      </c>
      <c r="D18" s="5">
        <f>'All data'!I90</f>
        <v>4246</v>
      </c>
      <c r="E18" s="6">
        <f>'All data'!I114</f>
        <v>4560</v>
      </c>
      <c r="F18">
        <f>'All data'!J138</f>
        <v>4043</v>
      </c>
      <c r="G18">
        <f>'All data'!I138</f>
        <v>4365</v>
      </c>
      <c r="I18">
        <f t="shared" si="0"/>
        <v>322</v>
      </c>
      <c r="J18" s="8">
        <f t="shared" si="1"/>
        <v>7.9643828839970316</v>
      </c>
      <c r="K18" s="8">
        <v>0.89647045800000003</v>
      </c>
      <c r="L18">
        <v>51</v>
      </c>
      <c r="M18" s="8">
        <f t="shared" si="2"/>
        <v>3964.0935491700002</v>
      </c>
      <c r="N18" s="8">
        <f t="shared" si="3"/>
        <v>78.906450829999812</v>
      </c>
      <c r="O18" s="8">
        <f t="shared" si="4"/>
        <v>1.9516807031906953</v>
      </c>
    </row>
    <row r="19" spans="1:15" x14ac:dyDescent="0.25">
      <c r="A19" s="2">
        <f>'All data'!I19</f>
        <v>4586</v>
      </c>
      <c r="B19" s="3">
        <f>'All data'!I43</f>
        <v>4635</v>
      </c>
      <c r="C19" s="4">
        <f>'All data'!I67</f>
        <v>4302</v>
      </c>
      <c r="D19" s="5">
        <f>'All data'!I91</f>
        <v>4455</v>
      </c>
      <c r="E19" s="6">
        <f>'All data'!I115</f>
        <v>4612</v>
      </c>
      <c r="F19">
        <f>'All data'!J139</f>
        <v>4119</v>
      </c>
      <c r="G19">
        <f>'All data'!I139</f>
        <v>4518</v>
      </c>
      <c r="I19">
        <f t="shared" si="0"/>
        <v>399</v>
      </c>
      <c r="J19" s="8">
        <f t="shared" si="1"/>
        <v>9.6868171886380203</v>
      </c>
      <c r="K19" s="8">
        <v>0.902958751</v>
      </c>
      <c r="L19">
        <v>-5</v>
      </c>
      <c r="M19" s="8">
        <f t="shared" si="2"/>
        <v>4074.5676370179999</v>
      </c>
      <c r="N19" s="8">
        <f t="shared" si="3"/>
        <v>44.432362982000086</v>
      </c>
      <c r="O19" s="8">
        <f t="shared" si="4"/>
        <v>1.0787172367564963</v>
      </c>
    </row>
    <row r="20" spans="1:15" x14ac:dyDescent="0.25">
      <c r="A20" s="2">
        <f>'All data'!I20</f>
        <v>4587</v>
      </c>
      <c r="B20" s="3">
        <f>'All data'!I44</f>
        <v>4629</v>
      </c>
      <c r="C20" s="4">
        <f>'All data'!I68</f>
        <v>4321</v>
      </c>
      <c r="D20" s="5">
        <f>'All data'!I92</f>
        <v>4448</v>
      </c>
      <c r="E20" s="6">
        <f>'All data'!I116</f>
        <v>4599</v>
      </c>
      <c r="F20">
        <f>'All data'!J140</f>
        <v>4066</v>
      </c>
      <c r="G20">
        <f>'All data'!I140</f>
        <v>4517</v>
      </c>
      <c r="I20">
        <f t="shared" si="0"/>
        <v>451</v>
      </c>
      <c r="J20" s="8">
        <f t="shared" si="1"/>
        <v>11.091982292179045</v>
      </c>
      <c r="K20" s="8">
        <v>0.90173132099999997</v>
      </c>
      <c r="L20">
        <v>-6</v>
      </c>
      <c r="M20" s="8">
        <f t="shared" si="2"/>
        <v>4067.1203769569997</v>
      </c>
      <c r="N20" s="8">
        <f t="shared" si="3"/>
        <v>1.1203769569997348</v>
      </c>
      <c r="O20" s="8">
        <f t="shared" si="4"/>
        <v>2.75547702164224E-2</v>
      </c>
    </row>
    <row r="21" spans="1:15" x14ac:dyDescent="0.25">
      <c r="A21" s="2">
        <f>'All data'!I21</f>
        <v>4596</v>
      </c>
      <c r="B21" s="3">
        <f>'All data'!I45</f>
        <v>4667</v>
      </c>
      <c r="C21" s="4">
        <f>'All data'!I69</f>
        <v>4341</v>
      </c>
      <c r="D21" s="5">
        <f>'All data'!I93</f>
        <v>4491</v>
      </c>
      <c r="E21" s="6">
        <f>'All data'!I117</f>
        <v>4621</v>
      </c>
      <c r="F21">
        <f>'All data'!J141</f>
        <v>4076</v>
      </c>
      <c r="G21">
        <f>'All data'!I141</f>
        <v>4543</v>
      </c>
      <c r="I21">
        <f t="shared" si="0"/>
        <v>467</v>
      </c>
      <c r="J21" s="8">
        <f t="shared" si="1"/>
        <v>11.457311089303239</v>
      </c>
      <c r="K21" s="8">
        <v>0.90701009499999996</v>
      </c>
      <c r="L21">
        <v>-10</v>
      </c>
      <c r="M21" s="8">
        <f t="shared" si="2"/>
        <v>4110.5468615849995</v>
      </c>
      <c r="N21" s="8">
        <f t="shared" si="3"/>
        <v>34.546861584999533</v>
      </c>
      <c r="O21" s="8">
        <f t="shared" si="4"/>
        <v>0.84756775233070492</v>
      </c>
    </row>
    <row r="22" spans="1:15" x14ac:dyDescent="0.25">
      <c r="A22" s="2">
        <f>'All data'!I22</f>
        <v>4555</v>
      </c>
      <c r="B22" s="3">
        <f>'All data'!I46</f>
        <v>4612</v>
      </c>
      <c r="C22" s="4">
        <f>'All data'!I70</f>
        <v>4271</v>
      </c>
      <c r="D22" s="5">
        <f>'All data'!I94</f>
        <v>4407</v>
      </c>
      <c r="E22" s="6">
        <f>'All data'!I118</f>
        <v>4649</v>
      </c>
      <c r="F22">
        <f>'All data'!J142</f>
        <v>4047</v>
      </c>
      <c r="G22">
        <f>'All data'!I142</f>
        <v>4499</v>
      </c>
      <c r="I22">
        <f t="shared" si="0"/>
        <v>452</v>
      </c>
      <c r="J22" s="8">
        <f t="shared" si="1"/>
        <v>11.168766987892266</v>
      </c>
      <c r="K22" s="8">
        <v>0.89687365200000002</v>
      </c>
      <c r="L22">
        <v>8</v>
      </c>
      <c r="M22" s="8">
        <f t="shared" si="2"/>
        <v>4043.034560348</v>
      </c>
      <c r="N22" s="8">
        <f t="shared" si="3"/>
        <v>3.9654396519999864</v>
      </c>
      <c r="O22" s="8">
        <f t="shared" si="4"/>
        <v>9.7984671410921334E-2</v>
      </c>
    </row>
    <row r="23" spans="1:15" x14ac:dyDescent="0.25">
      <c r="A23" s="2">
        <f>'All data'!I23</f>
        <v>4519</v>
      </c>
      <c r="B23" s="3">
        <f>'All data'!I47</f>
        <v>4610</v>
      </c>
      <c r="C23" s="4">
        <f>'All data'!I71</f>
        <v>4197</v>
      </c>
      <c r="D23" s="5">
        <f>'All data'!I95</f>
        <v>4304</v>
      </c>
      <c r="E23" s="6">
        <f>'All data'!I119</f>
        <v>4459</v>
      </c>
      <c r="F23">
        <f>'All data'!J143</f>
        <v>3966</v>
      </c>
      <c r="G23">
        <f>'All data'!I143</f>
        <v>4418</v>
      </c>
      <c r="I23">
        <f t="shared" si="0"/>
        <v>452</v>
      </c>
      <c r="J23" s="8">
        <f t="shared" si="1"/>
        <v>11.396873424104893</v>
      </c>
      <c r="K23" s="8">
        <v>0.90467171599999996</v>
      </c>
      <c r="L23">
        <v>20</v>
      </c>
      <c r="M23" s="8">
        <f t="shared" si="2"/>
        <v>4016.8396412879997</v>
      </c>
      <c r="N23" s="8">
        <f t="shared" si="3"/>
        <v>50.839641287999711</v>
      </c>
      <c r="O23" s="8">
        <f t="shared" si="4"/>
        <v>1.2818870723146674</v>
      </c>
    </row>
    <row r="24" spans="1:15" x14ac:dyDescent="0.25">
      <c r="A24" s="2">
        <f>'All data'!I24</f>
        <v>4486</v>
      </c>
      <c r="B24" s="3">
        <f>'All data'!I48</f>
        <v>4469</v>
      </c>
      <c r="C24" s="4">
        <f>'All data'!I72</f>
        <v>4104</v>
      </c>
      <c r="D24" s="5">
        <f>'All data'!I96</f>
        <v>4218</v>
      </c>
      <c r="E24" s="6">
        <f>'All data'!I120</f>
        <v>4444</v>
      </c>
      <c r="F24">
        <f>'All data'!J144</f>
        <v>4038</v>
      </c>
      <c r="G24">
        <f>'All data'!I144</f>
        <v>4344</v>
      </c>
      <c r="I24">
        <f t="shared" si="0"/>
        <v>306</v>
      </c>
      <c r="J24" s="8">
        <f t="shared" si="1"/>
        <v>7.578008915304606</v>
      </c>
      <c r="K24" s="8">
        <v>0.91569004600000004</v>
      </c>
      <c r="L24">
        <v>22</v>
      </c>
      <c r="M24" s="8">
        <f t="shared" si="2"/>
        <v>3999.7575598240001</v>
      </c>
      <c r="N24" s="8">
        <f t="shared" si="3"/>
        <v>38.242440175999945</v>
      </c>
      <c r="O24" s="8">
        <f t="shared" si="4"/>
        <v>0.94706389737493679</v>
      </c>
    </row>
    <row r="25" spans="1:15" x14ac:dyDescent="0.25">
      <c r="A25" s="2">
        <f>'All data'!I25</f>
        <v>4400</v>
      </c>
      <c r="B25" s="3">
        <f>'All data'!I49</f>
        <v>4495</v>
      </c>
      <c r="C25" s="4">
        <f>'All data'!I73</f>
        <v>4014</v>
      </c>
      <c r="D25" s="5">
        <f>'All data'!I97</f>
        <v>4164</v>
      </c>
      <c r="E25" s="6">
        <f>'All data'!I121</f>
        <v>4384</v>
      </c>
      <c r="F25">
        <f>'All data'!J145</f>
        <v>4068</v>
      </c>
      <c r="G25">
        <f>'All data'!I145</f>
        <v>4291</v>
      </c>
      <c r="I25">
        <f t="shared" si="0"/>
        <v>223</v>
      </c>
      <c r="J25" s="8">
        <f t="shared" si="1"/>
        <v>5.48180924287119</v>
      </c>
      <c r="K25" s="8">
        <v>0.93963428599999999</v>
      </c>
      <c r="L25">
        <v>5</v>
      </c>
      <c r="M25" s="8">
        <f t="shared" si="2"/>
        <v>4036.970721226</v>
      </c>
      <c r="N25" s="8">
        <f t="shared" si="3"/>
        <v>31.029278773999977</v>
      </c>
      <c r="O25" s="8">
        <f t="shared" si="4"/>
        <v>0.76276496494591883</v>
      </c>
    </row>
  </sheetData>
  <pageMargins left="0.7" right="0.7" top="0.75" bottom="0.75" header="0.3" footer="0.3"/>
  <pageSetup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1C5DD6-BD0C-4A62-B9DC-73756B26270E}">
  <dimension ref="A1:I29"/>
  <sheetViews>
    <sheetView workbookViewId="0">
      <selection activeCell="B4" sqref="B4"/>
    </sheetView>
  </sheetViews>
  <sheetFormatPr defaultRowHeight="15" x14ac:dyDescent="0.25"/>
  <cols>
    <col min="1" max="1" width="18" bestFit="1" customWidth="1"/>
  </cols>
  <sheetData>
    <row r="1" spans="1:9" x14ac:dyDescent="0.25">
      <c r="A1" t="s">
        <v>25</v>
      </c>
    </row>
    <row r="2" spans="1:9" ht="15.75" thickBot="1" x14ac:dyDescent="0.3"/>
    <row r="3" spans="1:9" x14ac:dyDescent="0.25">
      <c r="A3" s="13" t="s">
        <v>26</v>
      </c>
      <c r="B3" s="13"/>
    </row>
    <row r="4" spans="1:9" x14ac:dyDescent="0.25">
      <c r="A4" s="10" t="s">
        <v>27</v>
      </c>
      <c r="B4" s="10">
        <v>0.87758754888919599</v>
      </c>
    </row>
    <row r="5" spans="1:9" x14ac:dyDescent="0.25">
      <c r="A5" s="10" t="s">
        <v>28</v>
      </c>
      <c r="B5" s="10">
        <v>0.77015990596534678</v>
      </c>
    </row>
    <row r="6" spans="1:9" x14ac:dyDescent="0.25">
      <c r="A6" s="10" t="s">
        <v>29</v>
      </c>
      <c r="B6" s="10">
        <v>0.693546541287129</v>
      </c>
    </row>
    <row r="7" spans="1:9" x14ac:dyDescent="0.25">
      <c r="A7" s="10" t="s">
        <v>30</v>
      </c>
      <c r="B7" s="10">
        <v>99.462441793068507</v>
      </c>
    </row>
    <row r="8" spans="1:9" ht="15.75" thickBot="1" x14ac:dyDescent="0.3">
      <c r="A8" s="11" t="s">
        <v>31</v>
      </c>
      <c r="B8" s="11">
        <v>5</v>
      </c>
    </row>
    <row r="10" spans="1:9" ht="15.75" thickBot="1" x14ac:dyDescent="0.3">
      <c r="A10" t="s">
        <v>32</v>
      </c>
    </row>
    <row r="11" spans="1:9" x14ac:dyDescent="0.25">
      <c r="A11" s="12"/>
      <c r="B11" s="12" t="s">
        <v>37</v>
      </c>
      <c r="C11" s="12" t="s">
        <v>38</v>
      </c>
      <c r="D11" s="12" t="s">
        <v>39</v>
      </c>
      <c r="E11" s="12" t="s">
        <v>40</v>
      </c>
      <c r="F11" s="12" t="s">
        <v>41</v>
      </c>
    </row>
    <row r="12" spans="1:9" x14ac:dyDescent="0.25">
      <c r="A12" s="10" t="s">
        <v>33</v>
      </c>
      <c r="B12" s="10">
        <v>1</v>
      </c>
      <c r="C12" s="10">
        <v>99447.668017681368</v>
      </c>
      <c r="D12" s="10">
        <v>99447.668017681368</v>
      </c>
      <c r="E12" s="10">
        <v>10.052552961223935</v>
      </c>
      <c r="F12" s="10">
        <v>5.0458308630060927E-2</v>
      </c>
    </row>
    <row r="13" spans="1:9" x14ac:dyDescent="0.25">
      <c r="A13" s="10" t="s">
        <v>34</v>
      </c>
      <c r="B13" s="10">
        <v>3</v>
      </c>
      <c r="C13" s="10">
        <v>29678.331982318625</v>
      </c>
      <c r="D13" s="10">
        <v>9892.7773274395422</v>
      </c>
      <c r="E13" s="10"/>
      <c r="F13" s="10"/>
    </row>
    <row r="14" spans="1:9" ht="15.75" thickBot="1" x14ac:dyDescent="0.3">
      <c r="A14" s="11" t="s">
        <v>35</v>
      </c>
      <c r="B14" s="11">
        <v>4</v>
      </c>
      <c r="C14" s="11">
        <v>129126</v>
      </c>
      <c r="D14" s="11"/>
      <c r="E14" s="11"/>
      <c r="F14" s="11"/>
    </row>
    <row r="15" spans="1:9" ht="15.75" thickBot="1" x14ac:dyDescent="0.3"/>
    <row r="16" spans="1:9" x14ac:dyDescent="0.25">
      <c r="A16" s="12"/>
      <c r="B16" s="12" t="s">
        <v>42</v>
      </c>
      <c r="C16" s="12" t="s">
        <v>30</v>
      </c>
      <c r="D16" s="12" t="s">
        <v>43</v>
      </c>
      <c r="E16" s="12" t="s">
        <v>44</v>
      </c>
      <c r="F16" s="12" t="s">
        <v>45</v>
      </c>
      <c r="G16" s="12" t="s">
        <v>46</v>
      </c>
      <c r="H16" s="12" t="s">
        <v>47</v>
      </c>
      <c r="I16" s="12" t="s">
        <v>48</v>
      </c>
    </row>
    <row r="17" spans="1:9" x14ac:dyDescent="0.25">
      <c r="A17" s="10" t="s">
        <v>36</v>
      </c>
      <c r="B17" s="10">
        <v>1027.7968841200318</v>
      </c>
      <c r="C17" s="10">
        <v>984.17185004562168</v>
      </c>
      <c r="D17" s="10">
        <v>1.0443266428240026</v>
      </c>
      <c r="E17" s="10">
        <v>0.37307643201376434</v>
      </c>
      <c r="F17" s="10">
        <v>-2104.2771838218896</v>
      </c>
      <c r="G17" s="10">
        <v>4159.8709520619532</v>
      </c>
      <c r="H17" s="10">
        <v>-2104.2771838218896</v>
      </c>
      <c r="I17" s="10">
        <v>4159.8709520619532</v>
      </c>
    </row>
    <row r="18" spans="1:9" ht="15.75" thickBot="1" x14ac:dyDescent="0.3">
      <c r="A18" s="11" t="s">
        <v>49</v>
      </c>
      <c r="B18" s="11">
        <v>0.67236165736593945</v>
      </c>
      <c r="C18" s="11">
        <v>0.21206292830228887</v>
      </c>
      <c r="D18" s="11">
        <v>3.1705761244959776</v>
      </c>
      <c r="E18" s="11">
        <v>5.0458308630060955E-2</v>
      </c>
      <c r="F18" s="11">
        <v>-2.5172252973238995E-3</v>
      </c>
      <c r="G18" s="11">
        <v>1.3472405400292029</v>
      </c>
      <c r="H18" s="11">
        <v>-2.5172252973238995E-3</v>
      </c>
      <c r="I18" s="11">
        <v>1.3472405400292029</v>
      </c>
    </row>
    <row r="22" spans="1:9" x14ac:dyDescent="0.25">
      <c r="A22" t="s">
        <v>51</v>
      </c>
      <c r="E22" t="s">
        <v>55</v>
      </c>
    </row>
    <row r="23" spans="1:9" ht="15.75" thickBot="1" x14ac:dyDescent="0.3"/>
    <row r="24" spans="1:9" x14ac:dyDescent="0.25">
      <c r="A24" s="12" t="s">
        <v>52</v>
      </c>
      <c r="B24" s="12" t="s">
        <v>53</v>
      </c>
      <c r="C24" s="12" t="s">
        <v>54</v>
      </c>
      <c r="E24" s="12" t="s">
        <v>56</v>
      </c>
      <c r="F24" s="12" t="s">
        <v>57</v>
      </c>
    </row>
    <row r="25" spans="1:9" x14ac:dyDescent="0.25">
      <c r="A25" s="10">
        <v>1</v>
      </c>
      <c r="B25" s="10">
        <v>4279.3378591417149</v>
      </c>
      <c r="C25" s="10">
        <v>21.662140858285056</v>
      </c>
      <c r="E25" s="10">
        <v>10</v>
      </c>
      <c r="F25" s="10">
        <v>3853</v>
      </c>
    </row>
    <row r="26" spans="1:9" x14ac:dyDescent="0.25">
      <c r="A26" s="10">
        <v>2</v>
      </c>
      <c r="B26" s="10">
        <v>4323.0413668705005</v>
      </c>
      <c r="C26" s="10">
        <v>-83.041366870500497</v>
      </c>
      <c r="E26" s="10">
        <v>30</v>
      </c>
      <c r="F26" s="10">
        <v>4096</v>
      </c>
    </row>
    <row r="27" spans="1:9" x14ac:dyDescent="0.25">
      <c r="A27" s="10">
        <v>3</v>
      </c>
      <c r="B27" s="10">
        <v>3936.4334138850859</v>
      </c>
      <c r="C27" s="10">
        <v>-83.433413885085884</v>
      </c>
      <c r="E27" s="10">
        <v>50</v>
      </c>
      <c r="F27" s="10">
        <v>4235</v>
      </c>
    </row>
    <row r="28" spans="1:9" x14ac:dyDescent="0.25">
      <c r="A28" s="10">
        <v>4</v>
      </c>
      <c r="B28" s="10">
        <v>4072.9228303303717</v>
      </c>
      <c r="C28" s="10">
        <v>23.077169669628347</v>
      </c>
      <c r="E28" s="10">
        <v>70</v>
      </c>
      <c r="F28" s="10">
        <v>4240</v>
      </c>
    </row>
    <row r="29" spans="1:9" ht="15.75" thickBot="1" x14ac:dyDescent="0.3">
      <c r="A29" s="11">
        <v>5</v>
      </c>
      <c r="B29" s="11">
        <v>4113.2645297723284</v>
      </c>
      <c r="C29" s="11">
        <v>121.73547022767161</v>
      </c>
      <c r="E29" s="11">
        <v>90</v>
      </c>
      <c r="F29" s="11">
        <v>4301</v>
      </c>
    </row>
  </sheetData>
  <sortState xmlns:xlrd2="http://schemas.microsoft.com/office/spreadsheetml/2017/richdata2" ref="F25:F29">
    <sortCondition ref="F25"/>
  </sortState>
  <pageMargins left="0.7" right="0.7" top="0.75" bottom="0.75" header="0.3" footer="0.3"/>
  <pageSetup paperSize="9"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1A6C3-719E-4634-A492-14C79F999033}">
  <dimension ref="A1:M29"/>
  <sheetViews>
    <sheetView workbookViewId="0">
      <selection activeCell="F4" sqref="F4"/>
    </sheetView>
  </sheetViews>
  <sheetFormatPr defaultRowHeight="15" x14ac:dyDescent="0.25"/>
  <sheetData>
    <row r="1" spans="1:13" x14ac:dyDescent="0.25">
      <c r="A1">
        <f>'2016'!A2</f>
        <v>4803</v>
      </c>
      <c r="B1">
        <f>'2016'!B2</f>
        <v>4815</v>
      </c>
      <c r="E1" t="s">
        <v>25</v>
      </c>
    </row>
    <row r="2" spans="1:13" ht="15.75" thickBot="1" x14ac:dyDescent="0.3">
      <c r="A2">
        <f>'2017'!A2</f>
        <v>4810</v>
      </c>
      <c r="B2">
        <f>'2017'!B2</f>
        <v>4912</v>
      </c>
    </row>
    <row r="3" spans="1:13" x14ac:dyDescent="0.25">
      <c r="A3">
        <f>'2018'!A2</f>
        <v>4215</v>
      </c>
      <c r="B3">
        <f>'2018'!B2</f>
        <v>4285</v>
      </c>
      <c r="E3" s="13" t="s">
        <v>26</v>
      </c>
      <c r="F3" s="13"/>
    </row>
    <row r="4" spans="1:13" x14ac:dyDescent="0.25">
      <c r="A4">
        <f>'2019'!A2</f>
        <v>4354</v>
      </c>
      <c r="B4">
        <f>'2019'!B2</f>
        <v>4495</v>
      </c>
      <c r="E4" s="10" t="s">
        <v>27</v>
      </c>
      <c r="F4" s="10">
        <v>0.98000199486296924</v>
      </c>
    </row>
    <row r="5" spans="1:13" x14ac:dyDescent="0.25">
      <c r="A5">
        <f>'2020'!A2</f>
        <v>4486</v>
      </c>
      <c r="B5">
        <f>'2020'!B2</f>
        <v>4627</v>
      </c>
      <c r="E5" s="10" t="s">
        <v>28</v>
      </c>
      <c r="F5" s="10">
        <v>0.96040390993539926</v>
      </c>
    </row>
    <row r="6" spans="1:13" x14ac:dyDescent="0.25">
      <c r="E6" s="10" t="s">
        <v>29</v>
      </c>
      <c r="F6" s="10">
        <v>0.94720521324719897</v>
      </c>
    </row>
    <row r="7" spans="1:13" x14ac:dyDescent="0.25">
      <c r="E7" s="10" t="s">
        <v>30</v>
      </c>
      <c r="F7" s="10">
        <v>61.332245960612674</v>
      </c>
    </row>
    <row r="8" spans="1:13" ht="15.75" thickBot="1" x14ac:dyDescent="0.3">
      <c r="E8" s="11" t="s">
        <v>31</v>
      </c>
      <c r="F8" s="11">
        <v>5</v>
      </c>
    </row>
    <row r="10" spans="1:13" ht="15.75" thickBot="1" x14ac:dyDescent="0.3">
      <c r="E10" t="s">
        <v>32</v>
      </c>
    </row>
    <row r="11" spans="1:13" x14ac:dyDescent="0.25">
      <c r="E11" s="12"/>
      <c r="F11" s="12" t="s">
        <v>37</v>
      </c>
      <c r="G11" s="12" t="s">
        <v>38</v>
      </c>
      <c r="H11" s="12" t="s">
        <v>39</v>
      </c>
      <c r="I11" s="12" t="s">
        <v>40</v>
      </c>
      <c r="J11" s="12" t="s">
        <v>41</v>
      </c>
    </row>
    <row r="12" spans="1:13" x14ac:dyDescent="0.25">
      <c r="E12" s="10" t="s">
        <v>33</v>
      </c>
      <c r="F12" s="10">
        <v>1</v>
      </c>
      <c r="G12" s="10">
        <v>273716.26681628067</v>
      </c>
      <c r="H12" s="10">
        <v>273716.26681628067</v>
      </c>
      <c r="I12" s="10">
        <v>72.765056476675497</v>
      </c>
      <c r="J12" s="10">
        <v>3.3845958471463906E-3</v>
      </c>
    </row>
    <row r="13" spans="1:13" x14ac:dyDescent="0.25">
      <c r="E13" s="10" t="s">
        <v>34</v>
      </c>
      <c r="F13" s="10">
        <v>3</v>
      </c>
      <c r="G13" s="10">
        <v>11284.933183719269</v>
      </c>
      <c r="H13" s="10">
        <v>3761.6443945730898</v>
      </c>
      <c r="I13" s="10"/>
      <c r="J13" s="10"/>
    </row>
    <row r="14" spans="1:13" ht="15.75" thickBot="1" x14ac:dyDescent="0.3">
      <c r="E14" s="11" t="s">
        <v>35</v>
      </c>
      <c r="F14" s="11">
        <v>4</v>
      </c>
      <c r="G14" s="11">
        <v>285001.19999999995</v>
      </c>
      <c r="H14" s="11"/>
      <c r="I14" s="11"/>
      <c r="J14" s="11"/>
    </row>
    <row r="15" spans="1:13" ht="15.75" thickBot="1" x14ac:dyDescent="0.3"/>
    <row r="16" spans="1:13" x14ac:dyDescent="0.25">
      <c r="E16" s="12"/>
      <c r="F16" s="12" t="s">
        <v>42</v>
      </c>
      <c r="G16" s="12" t="s">
        <v>30</v>
      </c>
      <c r="H16" s="12" t="s">
        <v>43</v>
      </c>
      <c r="I16" s="12" t="s">
        <v>44</v>
      </c>
      <c r="J16" s="12" t="s">
        <v>45</v>
      </c>
      <c r="K16" s="12" t="s">
        <v>46</v>
      </c>
      <c r="L16" s="12" t="s">
        <v>47</v>
      </c>
      <c r="M16" s="12" t="s">
        <v>48</v>
      </c>
    </row>
    <row r="17" spans="5:13" x14ac:dyDescent="0.25">
      <c r="E17" s="10" t="s">
        <v>36</v>
      </c>
      <c r="F17" s="10">
        <v>-298.45141793328548</v>
      </c>
      <c r="G17" s="10">
        <v>567.12479806533622</v>
      </c>
      <c r="H17" s="10">
        <v>-0.5262535141320025</v>
      </c>
      <c r="I17" s="10">
        <v>0.63513782055674173</v>
      </c>
      <c r="J17" s="10">
        <v>-2103.2956361710844</v>
      </c>
      <c r="K17" s="10">
        <v>1506.3928003045135</v>
      </c>
      <c r="L17" s="10">
        <v>-2103.2956361710844</v>
      </c>
      <c r="M17" s="10">
        <v>1506.3928003045135</v>
      </c>
    </row>
    <row r="18" spans="5:13" ht="15.75" thickBot="1" x14ac:dyDescent="0.3">
      <c r="E18" s="11" t="s">
        <v>49</v>
      </c>
      <c r="F18" s="11">
        <v>1.0443614199734774</v>
      </c>
      <c r="G18" s="11">
        <v>0.12243043277898258</v>
      </c>
      <c r="H18" s="11">
        <v>8.53024363524721</v>
      </c>
      <c r="I18" s="11">
        <v>3.3845958471463871E-3</v>
      </c>
      <c r="J18" s="11">
        <v>0.6547331415217188</v>
      </c>
      <c r="K18" s="11">
        <v>1.433989698425236</v>
      </c>
      <c r="L18" s="11">
        <v>0.6547331415217188</v>
      </c>
      <c r="M18" s="11">
        <v>1.433989698425236</v>
      </c>
    </row>
    <row r="22" spans="5:13" x14ac:dyDescent="0.25">
      <c r="E22" t="s">
        <v>51</v>
      </c>
      <c r="I22" t="s">
        <v>55</v>
      </c>
    </row>
    <row r="23" spans="5:13" ht="15.75" thickBot="1" x14ac:dyDescent="0.3"/>
    <row r="24" spans="5:13" x14ac:dyDescent="0.25">
      <c r="E24" s="12" t="s">
        <v>52</v>
      </c>
      <c r="F24" s="12" t="s">
        <v>53</v>
      </c>
      <c r="G24" s="12" t="s">
        <v>54</v>
      </c>
      <c r="I24" s="12" t="s">
        <v>56</v>
      </c>
      <c r="J24" s="12" t="s">
        <v>57</v>
      </c>
    </row>
    <row r="25" spans="5:13" x14ac:dyDescent="0.25">
      <c r="E25" s="10">
        <v>1</v>
      </c>
      <c r="F25" s="10">
        <v>4730.1488192390079</v>
      </c>
      <c r="G25" s="10">
        <v>72.851180760992065</v>
      </c>
      <c r="I25" s="10">
        <v>10</v>
      </c>
      <c r="J25" s="10">
        <v>4215</v>
      </c>
    </row>
    <row r="26" spans="5:13" x14ac:dyDescent="0.25">
      <c r="E26" s="10">
        <v>2</v>
      </c>
      <c r="F26" s="10">
        <v>4831.4518769764354</v>
      </c>
      <c r="G26" s="10">
        <v>-21.451876976435415</v>
      </c>
      <c r="I26" s="10">
        <v>30</v>
      </c>
      <c r="J26" s="10">
        <v>4354</v>
      </c>
    </row>
    <row r="27" spans="5:13" x14ac:dyDescent="0.25">
      <c r="E27" s="10">
        <v>3</v>
      </c>
      <c r="F27" s="10">
        <v>4176.6372666530651</v>
      </c>
      <c r="G27" s="10">
        <v>38.362733346934874</v>
      </c>
      <c r="I27" s="10">
        <v>50</v>
      </c>
      <c r="J27" s="10">
        <v>4486</v>
      </c>
    </row>
    <row r="28" spans="5:13" x14ac:dyDescent="0.25">
      <c r="E28" s="10">
        <v>4</v>
      </c>
      <c r="F28" s="10">
        <v>4395.9531648474958</v>
      </c>
      <c r="G28" s="10">
        <v>-41.953164847495827</v>
      </c>
      <c r="I28" s="10">
        <v>70</v>
      </c>
      <c r="J28" s="10">
        <v>4803</v>
      </c>
    </row>
    <row r="29" spans="5:13" ht="15.75" thickBot="1" x14ac:dyDescent="0.3">
      <c r="E29" s="11">
        <v>5</v>
      </c>
      <c r="F29" s="11">
        <v>4533.8088722839948</v>
      </c>
      <c r="G29" s="11">
        <v>-47.808872283994788</v>
      </c>
      <c r="I29" s="11">
        <v>90</v>
      </c>
      <c r="J29" s="11">
        <v>4810</v>
      </c>
    </row>
  </sheetData>
  <sortState xmlns:xlrd2="http://schemas.microsoft.com/office/spreadsheetml/2017/richdata2" ref="J25:J29">
    <sortCondition ref="J25"/>
  </sortState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A60FD-A1E2-458B-B48A-7D5A342E60A3}">
  <dimension ref="A1:M29"/>
  <sheetViews>
    <sheetView workbookViewId="0">
      <selection activeCell="E1" sqref="E1:M29"/>
    </sheetView>
  </sheetViews>
  <sheetFormatPr defaultRowHeight="15" x14ac:dyDescent="0.25"/>
  <sheetData>
    <row r="1" spans="1:13" x14ac:dyDescent="0.25">
      <c r="A1">
        <f>'2016'!A3</f>
        <v>4708</v>
      </c>
      <c r="B1">
        <f>'2016'!B3</f>
        <v>4517</v>
      </c>
      <c r="E1" t="s">
        <v>25</v>
      </c>
    </row>
    <row r="2" spans="1:13" ht="15.75" thickBot="1" x14ac:dyDescent="0.3">
      <c r="A2">
        <f>'2017'!A3</f>
        <v>4819</v>
      </c>
      <c r="B2">
        <f>'2017'!B3</f>
        <v>4626</v>
      </c>
    </row>
    <row r="3" spans="1:13" x14ac:dyDescent="0.25">
      <c r="A3">
        <f>'2018'!A3</f>
        <v>4248</v>
      </c>
      <c r="B3">
        <f>'2018'!B3</f>
        <v>4044</v>
      </c>
      <c r="E3" s="13" t="s">
        <v>26</v>
      </c>
      <c r="F3" s="13"/>
    </row>
    <row r="4" spans="1:13" x14ac:dyDescent="0.25">
      <c r="A4">
        <f>'2019'!A3</f>
        <v>4337</v>
      </c>
      <c r="B4">
        <f>'2019'!B3</f>
        <v>4243</v>
      </c>
      <c r="E4" s="10" t="s">
        <v>27</v>
      </c>
      <c r="F4" s="10">
        <v>0.97879666970744839</v>
      </c>
    </row>
    <row r="5" spans="1:13" x14ac:dyDescent="0.25">
      <c r="A5">
        <f>'2020'!A3</f>
        <v>4507</v>
      </c>
      <c r="B5">
        <f>'2020'!B3</f>
        <v>4387</v>
      </c>
      <c r="E5" s="10" t="s">
        <v>28</v>
      </c>
      <c r="F5" s="10">
        <v>0.95804292063039176</v>
      </c>
    </row>
    <row r="6" spans="1:13" x14ac:dyDescent="0.25">
      <c r="E6" s="10" t="s">
        <v>29</v>
      </c>
      <c r="F6" s="10">
        <v>0.94405722750718901</v>
      </c>
    </row>
    <row r="7" spans="1:13" x14ac:dyDescent="0.25">
      <c r="E7" s="10" t="s">
        <v>30</v>
      </c>
      <c r="F7" s="10">
        <v>57.000732458260821</v>
      </c>
    </row>
    <row r="8" spans="1:13" ht="15.75" thickBot="1" x14ac:dyDescent="0.3">
      <c r="E8" s="11" t="s">
        <v>31</v>
      </c>
      <c r="F8" s="11">
        <v>5</v>
      </c>
    </row>
    <row r="10" spans="1:13" ht="15.75" thickBot="1" x14ac:dyDescent="0.3">
      <c r="E10" t="s">
        <v>32</v>
      </c>
    </row>
    <row r="11" spans="1:13" x14ac:dyDescent="0.25">
      <c r="E11" s="12"/>
      <c r="F11" s="12" t="s">
        <v>37</v>
      </c>
      <c r="G11" s="12" t="s">
        <v>38</v>
      </c>
      <c r="H11" s="12" t="s">
        <v>39</v>
      </c>
      <c r="I11" s="12" t="s">
        <v>40</v>
      </c>
      <c r="J11" s="12" t="s">
        <v>41</v>
      </c>
    </row>
    <row r="12" spans="1:13" x14ac:dyDescent="0.25">
      <c r="E12" s="10" t="s">
        <v>33</v>
      </c>
      <c r="F12" s="10">
        <v>1</v>
      </c>
      <c r="G12" s="10">
        <v>222567.54949766534</v>
      </c>
      <c r="H12" s="10">
        <v>222567.54949766534</v>
      </c>
      <c r="I12" s="10">
        <v>68.501640368539441</v>
      </c>
      <c r="J12" s="10">
        <v>3.6944846497312723E-3</v>
      </c>
    </row>
    <row r="13" spans="1:13" x14ac:dyDescent="0.25">
      <c r="E13" s="10" t="s">
        <v>34</v>
      </c>
      <c r="F13" s="10">
        <v>3</v>
      </c>
      <c r="G13" s="10">
        <v>9747.2505023346857</v>
      </c>
      <c r="H13" s="10">
        <v>3249.0835007782284</v>
      </c>
      <c r="I13" s="10"/>
      <c r="J13" s="10"/>
    </row>
    <row r="14" spans="1:13" ht="15.75" thickBot="1" x14ac:dyDescent="0.3">
      <c r="E14" s="11" t="s">
        <v>35</v>
      </c>
      <c r="F14" s="11">
        <v>4</v>
      </c>
      <c r="G14" s="11">
        <v>232314.80000000002</v>
      </c>
      <c r="H14" s="11"/>
      <c r="I14" s="11"/>
      <c r="J14" s="11"/>
    </row>
    <row r="15" spans="1:13" ht="15.75" thickBot="1" x14ac:dyDescent="0.3"/>
    <row r="16" spans="1:13" x14ac:dyDescent="0.25">
      <c r="E16" s="12"/>
      <c r="F16" s="12" t="s">
        <v>42</v>
      </c>
      <c r="G16" s="12" t="s">
        <v>30</v>
      </c>
      <c r="H16" s="12" t="s">
        <v>43</v>
      </c>
      <c r="I16" s="12" t="s">
        <v>44</v>
      </c>
      <c r="J16" s="12" t="s">
        <v>45</v>
      </c>
      <c r="K16" s="12" t="s">
        <v>46</v>
      </c>
      <c r="L16" s="12" t="s">
        <v>47</v>
      </c>
      <c r="M16" s="12" t="s">
        <v>48</v>
      </c>
    </row>
    <row r="17" spans="5:13" x14ac:dyDescent="0.25">
      <c r="E17" s="10" t="s">
        <v>36</v>
      </c>
      <c r="F17" s="10">
        <v>27.675299063262173</v>
      </c>
      <c r="G17" s="10">
        <v>543.83291887697703</v>
      </c>
      <c r="H17" s="10">
        <v>5.0889341381562689E-2</v>
      </c>
      <c r="I17" s="10">
        <v>0.96261249280746053</v>
      </c>
      <c r="J17" s="10">
        <v>-1703.0437643084285</v>
      </c>
      <c r="K17" s="10">
        <v>1758.3943624349529</v>
      </c>
      <c r="L17" s="10">
        <v>-1703.0437643084285</v>
      </c>
      <c r="M17" s="10">
        <v>1758.3943624349529</v>
      </c>
    </row>
    <row r="18" spans="5:13" ht="15.75" thickBot="1" x14ac:dyDescent="0.3">
      <c r="E18" s="11" t="s">
        <v>49</v>
      </c>
      <c r="F18" s="11">
        <v>1.0304177249247692</v>
      </c>
      <c r="G18" s="11">
        <v>0.12449813192862845</v>
      </c>
      <c r="H18" s="11">
        <v>8.2765717763177449</v>
      </c>
      <c r="I18" s="11">
        <v>3.6944846497312723E-3</v>
      </c>
      <c r="J18" s="11">
        <v>0.63420910495378191</v>
      </c>
      <c r="K18" s="11">
        <v>1.4266263448957566</v>
      </c>
      <c r="L18" s="11">
        <v>0.63420910495378191</v>
      </c>
      <c r="M18" s="11">
        <v>1.4266263448957566</v>
      </c>
    </row>
    <row r="22" spans="5:13" x14ac:dyDescent="0.25">
      <c r="E22" t="s">
        <v>51</v>
      </c>
      <c r="I22" t="s">
        <v>55</v>
      </c>
    </row>
    <row r="23" spans="5:13" ht="15.75" thickBot="1" x14ac:dyDescent="0.3"/>
    <row r="24" spans="5:13" x14ac:dyDescent="0.25">
      <c r="E24" s="12" t="s">
        <v>52</v>
      </c>
      <c r="F24" s="12" t="s">
        <v>53</v>
      </c>
      <c r="G24" s="12" t="s">
        <v>54</v>
      </c>
      <c r="I24" s="12" t="s">
        <v>56</v>
      </c>
      <c r="J24" s="12" t="s">
        <v>57</v>
      </c>
    </row>
    <row r="25" spans="5:13" x14ac:dyDescent="0.25">
      <c r="E25" s="10">
        <v>1</v>
      </c>
      <c r="F25" s="10">
        <v>4682.0721625484448</v>
      </c>
      <c r="G25" s="10">
        <v>25.927837451555206</v>
      </c>
      <c r="I25" s="10">
        <v>10</v>
      </c>
      <c r="J25" s="10">
        <v>4248</v>
      </c>
    </row>
    <row r="26" spans="5:13" x14ac:dyDescent="0.25">
      <c r="E26" s="10">
        <v>2</v>
      </c>
      <c r="F26" s="10">
        <v>4794.3876945652446</v>
      </c>
      <c r="G26" s="10">
        <v>24.612305434755399</v>
      </c>
      <c r="I26" s="10">
        <v>30</v>
      </c>
      <c r="J26" s="10">
        <v>4337</v>
      </c>
    </row>
    <row r="27" spans="5:13" x14ac:dyDescent="0.25">
      <c r="E27" s="10">
        <v>3</v>
      </c>
      <c r="F27" s="10">
        <v>4194.6845786590293</v>
      </c>
      <c r="G27" s="10">
        <v>53.315421340970715</v>
      </c>
      <c r="I27" s="10">
        <v>50</v>
      </c>
      <c r="J27" s="10">
        <v>4507</v>
      </c>
    </row>
    <row r="28" spans="5:13" x14ac:dyDescent="0.25">
      <c r="E28" s="10">
        <v>4</v>
      </c>
      <c r="F28" s="10">
        <v>4399.7377059190585</v>
      </c>
      <c r="G28" s="10">
        <v>-62.737705919058499</v>
      </c>
      <c r="I28" s="10">
        <v>70</v>
      </c>
      <c r="J28" s="10">
        <v>4708</v>
      </c>
    </row>
    <row r="29" spans="5:13" ht="15.75" thickBot="1" x14ac:dyDescent="0.3">
      <c r="E29" s="11">
        <v>5</v>
      </c>
      <c r="F29" s="11">
        <v>4548.1178583082246</v>
      </c>
      <c r="G29" s="11">
        <v>-41.11785830822464</v>
      </c>
      <c r="I29" s="11">
        <v>90</v>
      </c>
      <c r="J29" s="11">
        <v>4819</v>
      </c>
    </row>
  </sheetData>
  <sortState xmlns:xlrd2="http://schemas.microsoft.com/office/spreadsheetml/2017/richdata2" ref="J25:J29">
    <sortCondition ref="J25"/>
  </sortState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66342-C9CD-4D01-A223-234FFDE9AB1E}">
  <dimension ref="A1:A2"/>
  <sheetViews>
    <sheetView workbookViewId="0">
      <selection activeCell="A3" sqref="A3"/>
    </sheetView>
  </sheetViews>
  <sheetFormatPr defaultRowHeight="15" x14ac:dyDescent="0.25"/>
  <sheetData>
    <row r="1" spans="1:1" x14ac:dyDescent="0.25">
      <c r="A1">
        <f>'2016'!A4</f>
        <v>4472</v>
      </c>
    </row>
    <row r="2" spans="1:1" x14ac:dyDescent="0.25">
      <c r="A2">
        <f>'2017'!A4</f>
        <v>4506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127E5-2CF5-4A0A-A9D7-8CE66CF41619}">
  <dimension ref="A1:I22"/>
  <sheetViews>
    <sheetView workbookViewId="0">
      <selection activeCell="B7" sqref="B7"/>
    </sheetView>
  </sheetViews>
  <sheetFormatPr defaultRowHeight="15" x14ac:dyDescent="0.25"/>
  <sheetData>
    <row r="1" spans="1:9" x14ac:dyDescent="0.25">
      <c r="A1" t="s">
        <v>25</v>
      </c>
    </row>
    <row r="2" spans="1:9" ht="15.75" thickBot="1" x14ac:dyDescent="0.3"/>
    <row r="3" spans="1:9" x14ac:dyDescent="0.25">
      <c r="A3" s="13" t="s">
        <v>26</v>
      </c>
      <c r="B3" s="13"/>
    </row>
    <row r="4" spans="1:9" x14ac:dyDescent="0.25">
      <c r="A4" s="10" t="s">
        <v>27</v>
      </c>
      <c r="B4" s="10">
        <v>0.97800535272874023</v>
      </c>
    </row>
    <row r="5" spans="1:9" x14ac:dyDescent="0.25">
      <c r="A5" s="10" t="s">
        <v>28</v>
      </c>
      <c r="B5" s="10">
        <v>0.95649446996606757</v>
      </c>
    </row>
    <row r="6" spans="1:9" x14ac:dyDescent="0.25">
      <c r="A6" s="10" t="s">
        <v>29</v>
      </c>
      <c r="B6" s="10">
        <v>-1.6666666666666667</v>
      </c>
    </row>
    <row r="7" spans="1:9" x14ac:dyDescent="0.25">
      <c r="A7" s="10" t="s">
        <v>30</v>
      </c>
      <c r="B7" s="10">
        <v>46.314860052050911</v>
      </c>
    </row>
    <row r="8" spans="1:9" ht="15.75" thickBot="1" x14ac:dyDescent="0.3">
      <c r="A8" s="11" t="s">
        <v>31</v>
      </c>
      <c r="B8" s="11">
        <v>1</v>
      </c>
    </row>
    <row r="10" spans="1:9" ht="15.75" thickBot="1" x14ac:dyDescent="0.3">
      <c r="A10" t="s">
        <v>32</v>
      </c>
    </row>
    <row r="11" spans="1:9" x14ac:dyDescent="0.25">
      <c r="A11" s="12"/>
      <c r="B11" s="12" t="s">
        <v>37</v>
      </c>
      <c r="C11" s="12" t="s">
        <v>38</v>
      </c>
      <c r="D11" s="12" t="s">
        <v>39</v>
      </c>
      <c r="E11" s="12" t="s">
        <v>40</v>
      </c>
      <c r="F11" s="12" t="s">
        <v>41</v>
      </c>
    </row>
    <row r="12" spans="1:9" x14ac:dyDescent="0.25">
      <c r="A12" s="10" t="s">
        <v>33</v>
      </c>
      <c r="B12" s="10">
        <v>5</v>
      </c>
      <c r="C12" s="10">
        <v>141481.60121507681</v>
      </c>
      <c r="D12" s="10">
        <v>28296.320243015361</v>
      </c>
      <c r="E12" s="10">
        <v>65.956750961547328</v>
      </c>
      <c r="F12" s="10" t="e">
        <v>#NUM!</v>
      </c>
    </row>
    <row r="13" spans="1:9" x14ac:dyDescent="0.25">
      <c r="A13" s="10" t="s">
        <v>34</v>
      </c>
      <c r="B13" s="10">
        <v>3</v>
      </c>
      <c r="C13" s="10">
        <v>6435.1987849231846</v>
      </c>
      <c r="D13" s="10">
        <v>2145.0662616410614</v>
      </c>
      <c r="E13" s="10"/>
      <c r="F13" s="10"/>
    </row>
    <row r="14" spans="1:9" ht="15.75" thickBot="1" x14ac:dyDescent="0.3">
      <c r="A14" s="11" t="s">
        <v>35</v>
      </c>
      <c r="B14" s="11">
        <v>8</v>
      </c>
      <c r="C14" s="11">
        <v>147916.79999999999</v>
      </c>
      <c r="D14" s="11"/>
      <c r="E14" s="11"/>
      <c r="F14" s="11"/>
    </row>
    <row r="15" spans="1:9" ht="15.75" thickBot="1" x14ac:dyDescent="0.3"/>
    <row r="16" spans="1:9" x14ac:dyDescent="0.25">
      <c r="A16" s="12"/>
      <c r="B16" s="12" t="s">
        <v>42</v>
      </c>
      <c r="C16" s="12" t="s">
        <v>30</v>
      </c>
      <c r="D16" s="12" t="s">
        <v>43</v>
      </c>
      <c r="E16" s="12" t="s">
        <v>44</v>
      </c>
      <c r="F16" s="12" t="s">
        <v>45</v>
      </c>
      <c r="G16" s="12" t="s">
        <v>46</v>
      </c>
      <c r="H16" s="12" t="s">
        <v>47</v>
      </c>
      <c r="I16" s="12" t="s">
        <v>48</v>
      </c>
    </row>
    <row r="17" spans="1:9" x14ac:dyDescent="0.25">
      <c r="A17" s="10" t="s">
        <v>36</v>
      </c>
      <c r="B17" s="10"/>
      <c r="C17" s="10"/>
      <c r="D17" s="10"/>
      <c r="E17" s="10"/>
      <c r="F17" s="10"/>
      <c r="G17" s="10"/>
      <c r="H17" s="10">
        <v>0</v>
      </c>
      <c r="I17" s="10">
        <v>0</v>
      </c>
    </row>
    <row r="18" spans="1:9" x14ac:dyDescent="0.25">
      <c r="A18" s="10" t="s">
        <v>49</v>
      </c>
      <c r="B18" s="10"/>
      <c r="C18" s="10"/>
      <c r="D18" s="10"/>
      <c r="E18" s="10"/>
      <c r="F18" s="10"/>
      <c r="G18" s="10"/>
      <c r="H18" s="10">
        <v>-2.1249409469886288E-307</v>
      </c>
      <c r="I18" s="10">
        <v>2.1249409469886288E-307</v>
      </c>
    </row>
    <row r="19" spans="1:9" x14ac:dyDescent="0.25">
      <c r="A19" s="10" t="s">
        <v>50</v>
      </c>
      <c r="B19" s="10"/>
      <c r="C19" s="10"/>
      <c r="D19" s="10"/>
      <c r="E19" s="10"/>
      <c r="F19" s="10"/>
      <c r="G19" s="10"/>
      <c r="H19" s="10">
        <v>0</v>
      </c>
      <c r="I19" s="10">
        <v>0</v>
      </c>
    </row>
    <row r="20" spans="1:9" x14ac:dyDescent="0.25">
      <c r="A20" s="10" t="s">
        <v>58</v>
      </c>
      <c r="B20" s="10"/>
      <c r="C20" s="10"/>
      <c r="D20" s="10"/>
      <c r="E20" s="10"/>
      <c r="F20" s="10"/>
      <c r="G20" s="10"/>
      <c r="H20" s="10">
        <v>0</v>
      </c>
      <c r="I20" s="10">
        <v>0</v>
      </c>
    </row>
    <row r="21" spans="1:9" x14ac:dyDescent="0.25">
      <c r="A21" s="10" t="s">
        <v>59</v>
      </c>
      <c r="B21" s="10">
        <v>750.49175777218534</v>
      </c>
      <c r="C21" s="10">
        <v>438.31056968924474</v>
      </c>
      <c r="D21" s="10">
        <v>1.7122374171909021</v>
      </c>
      <c r="E21" s="10">
        <v>0.18537331738997806</v>
      </c>
      <c r="F21" s="10">
        <v>-644.40809530214938</v>
      </c>
      <c r="G21" s="10">
        <v>2145.3916108465201</v>
      </c>
      <c r="H21" s="10">
        <v>-644.40809530214938</v>
      </c>
      <c r="I21" s="10">
        <v>2145.3916108465201</v>
      </c>
    </row>
    <row r="22" spans="1:9" ht="15.75" thickBot="1" x14ac:dyDescent="0.3">
      <c r="A22" s="11" t="s">
        <v>60</v>
      </c>
      <c r="B22" s="11">
        <v>0.87479905580569173</v>
      </c>
      <c r="C22" s="11">
        <v>0.10771561827088891</v>
      </c>
      <c r="D22" s="11">
        <v>8.1213761741189749</v>
      </c>
      <c r="E22" s="11">
        <v>3.9027553939748037E-3</v>
      </c>
      <c r="F22" s="11">
        <v>0.53199988441815094</v>
      </c>
      <c r="G22" s="11">
        <v>1.2175982271932324</v>
      </c>
      <c r="H22" s="11">
        <v>0.53199988441815094</v>
      </c>
      <c r="I22" s="11">
        <v>1.2175982271932324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DF22F-9FBD-4929-BC27-EEAEE1A2816E}">
  <dimension ref="A1:I22"/>
  <sheetViews>
    <sheetView workbookViewId="0">
      <selection activeCell="B7" sqref="B7"/>
    </sheetView>
  </sheetViews>
  <sheetFormatPr defaultRowHeight="15" x14ac:dyDescent="0.25"/>
  <sheetData>
    <row r="1" spans="1:9" x14ac:dyDescent="0.25">
      <c r="A1" t="s">
        <v>25</v>
      </c>
    </row>
    <row r="2" spans="1:9" ht="15.75" thickBot="1" x14ac:dyDescent="0.3"/>
    <row r="3" spans="1:9" x14ac:dyDescent="0.25">
      <c r="A3" s="13" t="s">
        <v>26</v>
      </c>
      <c r="B3" s="13"/>
    </row>
    <row r="4" spans="1:9" x14ac:dyDescent="0.25">
      <c r="A4" s="10" t="s">
        <v>27</v>
      </c>
      <c r="B4" s="10">
        <v>0.97792841510121487</v>
      </c>
    </row>
    <row r="5" spans="1:9" x14ac:dyDescent="0.25">
      <c r="A5" s="10" t="s">
        <v>28</v>
      </c>
      <c r="B5" s="10">
        <v>0.95634398506237406</v>
      </c>
    </row>
    <row r="6" spans="1:9" x14ac:dyDescent="0.25">
      <c r="A6" s="10" t="s">
        <v>29</v>
      </c>
      <c r="B6" s="10">
        <v>-1.6666666666666667</v>
      </c>
    </row>
    <row r="7" spans="1:9" x14ac:dyDescent="0.25">
      <c r="A7" s="10" t="s">
        <v>30</v>
      </c>
      <c r="B7" s="10">
        <v>47.32158467152734</v>
      </c>
    </row>
    <row r="8" spans="1:9" ht="15.75" thickBot="1" x14ac:dyDescent="0.3">
      <c r="A8" s="11" t="s">
        <v>31</v>
      </c>
      <c r="B8" s="11">
        <v>1</v>
      </c>
    </row>
    <row r="10" spans="1:9" ht="15.75" thickBot="1" x14ac:dyDescent="0.3">
      <c r="A10" t="s">
        <v>32</v>
      </c>
    </row>
    <row r="11" spans="1:9" x14ac:dyDescent="0.25">
      <c r="A11" s="12"/>
      <c r="B11" s="12" t="s">
        <v>37</v>
      </c>
      <c r="C11" s="12" t="s">
        <v>38</v>
      </c>
      <c r="D11" s="12" t="s">
        <v>39</v>
      </c>
      <c r="E11" s="12" t="s">
        <v>40</v>
      </c>
      <c r="F11" s="12" t="s">
        <v>41</v>
      </c>
    </row>
    <row r="12" spans="1:9" x14ac:dyDescent="0.25">
      <c r="A12" s="10" t="s">
        <v>33</v>
      </c>
      <c r="B12" s="10">
        <v>5</v>
      </c>
      <c r="C12" s="10">
        <v>147166.80287252643</v>
      </c>
      <c r="D12" s="10">
        <v>29433.360574505285</v>
      </c>
      <c r="E12" s="10">
        <v>65.719052902246816</v>
      </c>
      <c r="F12" s="10" t="e">
        <v>#NUM!</v>
      </c>
    </row>
    <row r="13" spans="1:9" x14ac:dyDescent="0.25">
      <c r="A13" s="10" t="s">
        <v>34</v>
      </c>
      <c r="B13" s="10">
        <v>3</v>
      </c>
      <c r="C13" s="10">
        <v>6717.9971274735944</v>
      </c>
      <c r="D13" s="10">
        <v>2239.3323758245315</v>
      </c>
      <c r="E13" s="10"/>
      <c r="F13" s="10"/>
    </row>
    <row r="14" spans="1:9" ht="15.75" thickBot="1" x14ac:dyDescent="0.3">
      <c r="A14" s="11" t="s">
        <v>35</v>
      </c>
      <c r="B14" s="11">
        <v>8</v>
      </c>
      <c r="C14" s="11">
        <v>153884.80000000002</v>
      </c>
      <c r="D14" s="11"/>
      <c r="E14" s="11"/>
      <c r="F14" s="11"/>
    </row>
    <row r="15" spans="1:9" ht="15.75" thickBot="1" x14ac:dyDescent="0.3"/>
    <row r="16" spans="1:9" x14ac:dyDescent="0.25">
      <c r="A16" s="12"/>
      <c r="B16" s="12" t="s">
        <v>42</v>
      </c>
      <c r="C16" s="12" t="s">
        <v>30</v>
      </c>
      <c r="D16" s="12" t="s">
        <v>43</v>
      </c>
      <c r="E16" s="12" t="s">
        <v>44</v>
      </c>
      <c r="F16" s="12" t="s">
        <v>45</v>
      </c>
      <c r="G16" s="12" t="s">
        <v>46</v>
      </c>
      <c r="H16" s="12" t="s">
        <v>47</v>
      </c>
      <c r="I16" s="12" t="s">
        <v>48</v>
      </c>
    </row>
    <row r="17" spans="1:9" x14ac:dyDescent="0.25">
      <c r="A17" s="10" t="s">
        <v>36</v>
      </c>
      <c r="B17" s="10"/>
      <c r="C17" s="10"/>
      <c r="D17" s="10"/>
      <c r="E17" s="10"/>
      <c r="F17" s="10"/>
      <c r="G17" s="10"/>
      <c r="H17" s="10">
        <v>147166.80287252643</v>
      </c>
      <c r="I17" s="10">
        <v>147166.80287252643</v>
      </c>
    </row>
    <row r="18" spans="1:9" x14ac:dyDescent="0.25">
      <c r="A18" s="10" t="s">
        <v>49</v>
      </c>
      <c r="B18" s="10"/>
      <c r="C18" s="10"/>
      <c r="D18" s="10"/>
      <c r="E18" s="10"/>
      <c r="F18" s="10"/>
      <c r="G18" s="10"/>
      <c r="H18" s="10">
        <v>0</v>
      </c>
      <c r="I18" s="10">
        <v>0</v>
      </c>
    </row>
    <row r="19" spans="1:9" x14ac:dyDescent="0.25">
      <c r="A19" s="10" t="s">
        <v>50</v>
      </c>
      <c r="B19" s="10"/>
      <c r="C19" s="10"/>
      <c r="D19" s="10"/>
      <c r="E19" s="10"/>
      <c r="F19" s="10"/>
      <c r="G19" s="10"/>
      <c r="H19" s="10">
        <v>0</v>
      </c>
      <c r="I19" s="10">
        <v>0</v>
      </c>
    </row>
    <row r="20" spans="1:9" x14ac:dyDescent="0.25">
      <c r="A20" s="10" t="s">
        <v>58</v>
      </c>
      <c r="B20" s="10"/>
      <c r="C20" s="10"/>
      <c r="D20" s="10"/>
      <c r="E20" s="10"/>
      <c r="F20" s="10"/>
      <c r="G20" s="10"/>
      <c r="H20" s="10">
        <v>0</v>
      </c>
      <c r="I20" s="10">
        <v>0</v>
      </c>
    </row>
    <row r="21" spans="1:9" x14ac:dyDescent="0.25">
      <c r="A21" s="10" t="s">
        <v>59</v>
      </c>
      <c r="B21" s="10">
        <v>501.96011983603012</v>
      </c>
      <c r="C21" s="10">
        <v>440.49375862479241</v>
      </c>
      <c r="D21" s="10">
        <v>1.1395396870165284</v>
      </c>
      <c r="E21" s="10">
        <v>0.33722632473801373</v>
      </c>
      <c r="F21" s="10">
        <v>-899.88761479997447</v>
      </c>
      <c r="G21" s="10">
        <v>1903.8078544720347</v>
      </c>
      <c r="H21" s="10">
        <v>-899.88761479997447</v>
      </c>
      <c r="I21" s="10">
        <v>1903.8078544720347</v>
      </c>
    </row>
    <row r="22" spans="1:9" ht="15.75" thickBot="1" x14ac:dyDescent="0.3">
      <c r="A22" s="11" t="s">
        <v>60</v>
      </c>
      <c r="B22" s="11">
        <v>0.92544234346011367</v>
      </c>
      <c r="C22" s="11">
        <v>0.11415730793388022</v>
      </c>
      <c r="D22" s="11">
        <v>8.1067288657168479</v>
      </c>
      <c r="E22" s="11">
        <v>3.9232055356814783E-3</v>
      </c>
      <c r="F22" s="11">
        <v>0.56214284060480191</v>
      </c>
      <c r="G22" s="11">
        <v>1.2887418463154254</v>
      </c>
      <c r="H22" s="11">
        <v>0.56214284060480191</v>
      </c>
      <c r="I22" s="11">
        <v>1.2887418463154254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AA8C2-5502-4B47-A46F-E099C90ED8FF}">
  <dimension ref="A1:I22"/>
  <sheetViews>
    <sheetView workbookViewId="0">
      <selection activeCell="B7" sqref="B7"/>
    </sheetView>
  </sheetViews>
  <sheetFormatPr defaultRowHeight="15" x14ac:dyDescent="0.25"/>
  <sheetData>
    <row r="1" spans="1:9" x14ac:dyDescent="0.25">
      <c r="A1" t="s">
        <v>25</v>
      </c>
    </row>
    <row r="2" spans="1:9" ht="15.75" thickBot="1" x14ac:dyDescent="0.3"/>
    <row r="3" spans="1:9" x14ac:dyDescent="0.25">
      <c r="A3" s="13" t="s">
        <v>26</v>
      </c>
      <c r="B3" s="13"/>
    </row>
    <row r="4" spans="1:9" x14ac:dyDescent="0.25">
      <c r="A4" s="10" t="s">
        <v>27</v>
      </c>
      <c r="B4" s="10">
        <v>0.97773811368938013</v>
      </c>
    </row>
    <row r="5" spans="1:9" x14ac:dyDescent="0.25">
      <c r="A5" s="10" t="s">
        <v>28</v>
      </c>
      <c r="B5" s="10">
        <v>0.95597181896086714</v>
      </c>
    </row>
    <row r="6" spans="1:9" x14ac:dyDescent="0.25">
      <c r="A6" s="10" t="s">
        <v>29</v>
      </c>
      <c r="B6" s="10">
        <v>-1.6666666666666667</v>
      </c>
    </row>
    <row r="7" spans="1:9" x14ac:dyDescent="0.25">
      <c r="A7" s="10" t="s">
        <v>30</v>
      </c>
      <c r="B7" s="10" t="s">
        <v>63</v>
      </c>
    </row>
    <row r="8" spans="1:9" ht="15.75" thickBot="1" x14ac:dyDescent="0.3">
      <c r="A8" s="11" t="s">
        <v>31</v>
      </c>
      <c r="B8" s="11">
        <v>1</v>
      </c>
    </row>
    <row r="10" spans="1:9" ht="15.75" thickBot="1" x14ac:dyDescent="0.3">
      <c r="A10" t="s">
        <v>32</v>
      </c>
    </row>
    <row r="11" spans="1:9" x14ac:dyDescent="0.25">
      <c r="A11" s="12"/>
      <c r="B11" s="12" t="s">
        <v>37</v>
      </c>
      <c r="C11" s="12" t="s">
        <v>38</v>
      </c>
      <c r="D11" s="12" t="s">
        <v>39</v>
      </c>
      <c r="E11" s="12" t="s">
        <v>40</v>
      </c>
      <c r="F11" s="12" t="s">
        <v>41</v>
      </c>
    </row>
    <row r="12" spans="1:9" x14ac:dyDescent="0.25">
      <c r="A12" s="10" t="s">
        <v>33</v>
      </c>
      <c r="B12" s="10">
        <v>5</v>
      </c>
      <c r="C12" s="10">
        <v>144789.57975617502</v>
      </c>
      <c r="D12" s="10">
        <v>28957.915951235005</v>
      </c>
      <c r="E12" s="10">
        <v>65.138177167336579</v>
      </c>
      <c r="F12" s="10" t="e">
        <v>#NUM!</v>
      </c>
    </row>
    <row r="13" spans="1:9" x14ac:dyDescent="0.25">
      <c r="A13" s="10" t="s">
        <v>34</v>
      </c>
      <c r="B13" s="10">
        <v>3</v>
      </c>
      <c r="C13" s="10">
        <v>6668.4202438249758</v>
      </c>
      <c r="D13" s="10">
        <v>2222.8067479416586</v>
      </c>
      <c r="E13" s="10"/>
      <c r="F13" s="10"/>
    </row>
    <row r="14" spans="1:9" ht="15.75" thickBot="1" x14ac:dyDescent="0.3">
      <c r="A14" s="11" t="s">
        <v>35</v>
      </c>
      <c r="B14" s="11">
        <v>8</v>
      </c>
      <c r="C14" s="11">
        <v>151458</v>
      </c>
      <c r="D14" s="11"/>
      <c r="E14" s="11"/>
      <c r="F14" s="11"/>
    </row>
    <row r="15" spans="1:9" ht="15.75" thickBot="1" x14ac:dyDescent="0.3"/>
    <row r="16" spans="1:9" x14ac:dyDescent="0.25">
      <c r="A16" s="12"/>
      <c r="B16" s="12" t="s">
        <v>42</v>
      </c>
      <c r="C16" s="12" t="s">
        <v>30</v>
      </c>
      <c r="D16" s="12" t="s">
        <v>43</v>
      </c>
      <c r="E16" s="12" t="s">
        <v>44</v>
      </c>
      <c r="F16" s="12" t="s">
        <v>45</v>
      </c>
      <c r="G16" s="12" t="s">
        <v>46</v>
      </c>
      <c r="H16" s="12" t="s">
        <v>47</v>
      </c>
      <c r="I16" s="12" t="s">
        <v>48</v>
      </c>
    </row>
    <row r="17" spans="1:9" x14ac:dyDescent="0.25">
      <c r="A17" s="10" t="s">
        <v>36</v>
      </c>
      <c r="B17" s="10"/>
      <c r="C17" s="10"/>
      <c r="D17" s="10"/>
      <c r="E17" s="10"/>
      <c r="F17" s="10"/>
      <c r="G17" s="10"/>
      <c r="H17" s="10">
        <v>0</v>
      </c>
      <c r="I17" s="10">
        <v>0</v>
      </c>
    </row>
    <row r="18" spans="1:9" x14ac:dyDescent="0.25">
      <c r="A18" s="10" t="s">
        <v>49</v>
      </c>
      <c r="B18" s="10"/>
      <c r="C18" s="10"/>
      <c r="D18" s="10"/>
      <c r="E18" s="10"/>
      <c r="F18" s="10"/>
      <c r="G18" s="10"/>
      <c r="H18" s="10">
        <v>0</v>
      </c>
      <c r="I18" s="10">
        <v>0</v>
      </c>
    </row>
    <row r="19" spans="1:9" x14ac:dyDescent="0.25">
      <c r="A19" s="10" t="s">
        <v>50</v>
      </c>
      <c r="B19" s="10"/>
      <c r="C19" s="10"/>
      <c r="D19" s="10"/>
      <c r="E19" s="10"/>
      <c r="F19" s="10"/>
      <c r="G19" s="10"/>
      <c r="H19" s="10">
        <v>0</v>
      </c>
      <c r="I19" s="10">
        <v>0</v>
      </c>
    </row>
    <row r="20" spans="1:9" x14ac:dyDescent="0.25">
      <c r="A20" s="10" t="s">
        <v>58</v>
      </c>
      <c r="B20" s="10"/>
      <c r="C20" s="10"/>
      <c r="D20" s="10"/>
      <c r="E20" s="10"/>
      <c r="F20" s="10"/>
      <c r="G20" s="10"/>
      <c r="H20" s="10">
        <v>0</v>
      </c>
      <c r="I20" s="10">
        <v>0</v>
      </c>
    </row>
    <row r="21" spans="1:9" x14ac:dyDescent="0.25">
      <c r="A21" s="10" t="s">
        <v>59</v>
      </c>
      <c r="B21" s="10">
        <v>350.02433363465298</v>
      </c>
      <c r="C21" s="10">
        <v>436.52152740896662</v>
      </c>
      <c r="D21" s="10">
        <v>0.80184896197965405</v>
      </c>
      <c r="E21" s="10">
        <v>0.48127645653733486</v>
      </c>
      <c r="F21" s="10">
        <v>-1039.1819884448141</v>
      </c>
      <c r="G21" s="10">
        <v>1739.2306557141201</v>
      </c>
      <c r="H21" s="10">
        <v>-1039.1819884448141</v>
      </c>
      <c r="I21" s="10">
        <v>1739.2306557141201</v>
      </c>
    </row>
    <row r="22" spans="1:9" ht="15.75" thickBot="1" x14ac:dyDescent="0.3">
      <c r="A22" s="11" t="s">
        <v>60</v>
      </c>
      <c r="B22" s="11">
        <v>0.94039969705113491</v>
      </c>
      <c r="C22" s="11">
        <v>0.11651844497538544</v>
      </c>
      <c r="D22" s="11">
        <v>8.0708225830665246</v>
      </c>
      <c r="E22" s="11">
        <v>3.9739393478908942E-3</v>
      </c>
      <c r="F22" s="11">
        <v>0.56958600234181644</v>
      </c>
      <c r="G22" s="11">
        <v>1.3112133917604534</v>
      </c>
      <c r="H22" s="11">
        <v>0.56958600234181644</v>
      </c>
      <c r="I22" s="11">
        <v>1.3112133917604534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CA6E7-3649-4A09-A0C2-07ED62681000}">
  <dimension ref="A1:I22"/>
  <sheetViews>
    <sheetView workbookViewId="0">
      <selection activeCell="B7" sqref="B7"/>
    </sheetView>
  </sheetViews>
  <sheetFormatPr defaultRowHeight="15" x14ac:dyDescent="0.25"/>
  <sheetData>
    <row r="1" spans="1:9" x14ac:dyDescent="0.25">
      <c r="A1" t="s">
        <v>25</v>
      </c>
    </row>
    <row r="2" spans="1:9" ht="15.75" thickBot="1" x14ac:dyDescent="0.3"/>
    <row r="3" spans="1:9" x14ac:dyDescent="0.25">
      <c r="A3" s="13" t="s">
        <v>26</v>
      </c>
      <c r="B3" s="13"/>
    </row>
    <row r="4" spans="1:9" x14ac:dyDescent="0.25">
      <c r="A4" s="10" t="s">
        <v>27</v>
      </c>
      <c r="B4" s="10">
        <v>0.93222084995344878</v>
      </c>
    </row>
    <row r="5" spans="1:9" x14ac:dyDescent="0.25">
      <c r="A5" s="10" t="s">
        <v>28</v>
      </c>
      <c r="B5" s="10">
        <v>0.86903571308793037</v>
      </c>
    </row>
    <row r="6" spans="1:9" x14ac:dyDescent="0.25">
      <c r="A6" s="10" t="s">
        <v>29</v>
      </c>
      <c r="B6" s="10">
        <v>-1.6666666666666667</v>
      </c>
    </row>
    <row r="7" spans="1:9" x14ac:dyDescent="0.25">
      <c r="A7" s="10" t="s">
        <v>30</v>
      </c>
      <c r="B7" s="10">
        <v>85.318050174755214</v>
      </c>
    </row>
    <row r="8" spans="1:9" ht="15.75" thickBot="1" x14ac:dyDescent="0.3">
      <c r="A8" s="11" t="s">
        <v>31</v>
      </c>
      <c r="B8" s="11">
        <v>1</v>
      </c>
    </row>
    <row r="10" spans="1:9" ht="15.75" thickBot="1" x14ac:dyDescent="0.3">
      <c r="A10" t="s">
        <v>32</v>
      </c>
    </row>
    <row r="11" spans="1:9" x14ac:dyDescent="0.25">
      <c r="A11" s="12"/>
      <c r="B11" s="12" t="s">
        <v>37</v>
      </c>
      <c r="C11" s="12" t="s">
        <v>38</v>
      </c>
      <c r="D11" s="12" t="s">
        <v>39</v>
      </c>
      <c r="E11" s="12" t="s">
        <v>40</v>
      </c>
      <c r="F11" s="12" t="s">
        <v>41</v>
      </c>
    </row>
    <row r="12" spans="1:9" x14ac:dyDescent="0.25">
      <c r="A12" s="10" t="s">
        <v>33</v>
      </c>
      <c r="B12" s="10">
        <v>5</v>
      </c>
      <c r="C12" s="10">
        <v>144906.49094313386</v>
      </c>
      <c r="D12" s="10">
        <v>28981.298188626773</v>
      </c>
      <c r="E12" s="10">
        <v>19.907008244272127</v>
      </c>
      <c r="F12" s="10" t="e">
        <v>#NUM!</v>
      </c>
    </row>
    <row r="13" spans="1:9" x14ac:dyDescent="0.25">
      <c r="A13" s="10" t="s">
        <v>34</v>
      </c>
      <c r="B13" s="10">
        <v>3</v>
      </c>
      <c r="C13" s="10">
        <v>21837.509056866144</v>
      </c>
      <c r="D13" s="10">
        <v>7279.1696856220478</v>
      </c>
      <c r="E13" s="10"/>
      <c r="F13" s="10"/>
    </row>
    <row r="14" spans="1:9" ht="15.75" thickBot="1" x14ac:dyDescent="0.3">
      <c r="A14" s="11" t="s">
        <v>35</v>
      </c>
      <c r="B14" s="11">
        <v>8</v>
      </c>
      <c r="C14" s="11">
        <v>166744</v>
      </c>
      <c r="D14" s="11"/>
      <c r="E14" s="11"/>
      <c r="F14" s="11"/>
    </row>
    <row r="15" spans="1:9" ht="15.75" thickBot="1" x14ac:dyDescent="0.3"/>
    <row r="16" spans="1:9" x14ac:dyDescent="0.25">
      <c r="A16" s="12"/>
      <c r="B16" s="12" t="s">
        <v>42</v>
      </c>
      <c r="C16" s="12" t="s">
        <v>30</v>
      </c>
      <c r="D16" s="12" t="s">
        <v>43</v>
      </c>
      <c r="E16" s="12" t="s">
        <v>44</v>
      </c>
      <c r="F16" s="12" t="s">
        <v>45</v>
      </c>
      <c r="G16" s="12" t="s">
        <v>46</v>
      </c>
      <c r="H16" s="12" t="s">
        <v>47</v>
      </c>
      <c r="I16" s="12" t="s">
        <v>48</v>
      </c>
    </row>
    <row r="17" spans="1:9" x14ac:dyDescent="0.25">
      <c r="A17" s="10" t="s">
        <v>36</v>
      </c>
      <c r="B17" s="10"/>
      <c r="C17" s="10"/>
      <c r="D17" s="10"/>
      <c r="E17" s="10"/>
      <c r="F17" s="10"/>
      <c r="G17" s="10"/>
      <c r="H17" s="10">
        <v>-63.352984836236168</v>
      </c>
      <c r="I17" s="10">
        <v>63.352984836236168</v>
      </c>
    </row>
    <row r="18" spans="1:9" x14ac:dyDescent="0.25">
      <c r="A18" s="10" t="s">
        <v>49</v>
      </c>
      <c r="B18" s="10"/>
      <c r="C18" s="10"/>
      <c r="D18" s="10"/>
      <c r="E18" s="10"/>
      <c r="F18" s="10"/>
      <c r="G18" s="10"/>
      <c r="H18" s="10">
        <v>1.0236079904684308E-306</v>
      </c>
      <c r="I18" s="10">
        <v>1.0236079904684308E-306</v>
      </c>
    </row>
    <row r="19" spans="1:9" x14ac:dyDescent="0.25">
      <c r="A19" s="10" t="s">
        <v>50</v>
      </c>
      <c r="B19" s="10"/>
      <c r="C19" s="10"/>
      <c r="D19" s="10"/>
      <c r="E19" s="10"/>
      <c r="F19" s="10"/>
      <c r="G19" s="10"/>
      <c r="H19" s="10">
        <v>3.1152514409775634E-307</v>
      </c>
      <c r="I19" s="10">
        <v>3.1152541422331213E-307</v>
      </c>
    </row>
    <row r="20" spans="1:9" x14ac:dyDescent="0.25">
      <c r="A20" s="10" t="s">
        <v>58</v>
      </c>
      <c r="B20" s="10"/>
      <c r="C20" s="10"/>
      <c r="D20" s="10"/>
      <c r="E20" s="10"/>
      <c r="F20" s="10"/>
      <c r="G20" s="10"/>
      <c r="H20" s="10">
        <v>0</v>
      </c>
      <c r="I20" s="10">
        <v>0</v>
      </c>
    </row>
    <row r="21" spans="1:9" x14ac:dyDescent="0.25">
      <c r="A21" s="10" t="s">
        <v>59</v>
      </c>
      <c r="B21" s="10">
        <v>199.12141079749199</v>
      </c>
      <c r="C21" s="10">
        <v>789.15551231767938</v>
      </c>
      <c r="D21" s="10">
        <v>0.25232214397475367</v>
      </c>
      <c r="E21" s="10">
        <v>0.81709178837453389</v>
      </c>
      <c r="F21" s="10">
        <v>-2312.3236336721793</v>
      </c>
      <c r="G21" s="10">
        <v>2710.5664552671633</v>
      </c>
      <c r="H21" s="10">
        <v>-2312.3236336721793</v>
      </c>
      <c r="I21" s="10">
        <v>2710.5664552671633</v>
      </c>
    </row>
    <row r="22" spans="1:9" ht="15.75" thickBot="1" x14ac:dyDescent="0.3">
      <c r="A22" s="11" t="s">
        <v>60</v>
      </c>
      <c r="B22" s="11">
        <v>0.94009050767241598</v>
      </c>
      <c r="C22" s="11">
        <v>0.21070103520771141</v>
      </c>
      <c r="D22" s="11">
        <v>4.4617270472623183</v>
      </c>
      <c r="E22" s="11">
        <v>2.0965859035314529E-2</v>
      </c>
      <c r="F22" s="11">
        <v>0.26954577665618207</v>
      </c>
      <c r="G22" s="11">
        <v>1.61063523868865</v>
      </c>
      <c r="H22" s="11">
        <v>0.26954577665618207</v>
      </c>
      <c r="I22" s="11">
        <v>1.61063523868865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E0E1C6-4DB1-4726-8102-E00E5B5A99B8}">
  <dimension ref="A1:I22"/>
  <sheetViews>
    <sheetView workbookViewId="0">
      <selection activeCell="B7" sqref="B7"/>
    </sheetView>
  </sheetViews>
  <sheetFormatPr defaultRowHeight="15" x14ac:dyDescent="0.25"/>
  <sheetData>
    <row r="1" spans="1:9" x14ac:dyDescent="0.25">
      <c r="A1" t="s">
        <v>25</v>
      </c>
    </row>
    <row r="2" spans="1:9" ht="15.75" thickBot="1" x14ac:dyDescent="0.3"/>
    <row r="3" spans="1:9" x14ac:dyDescent="0.25">
      <c r="A3" s="13" t="s">
        <v>26</v>
      </c>
      <c r="B3" s="13"/>
    </row>
    <row r="4" spans="1:9" x14ac:dyDescent="0.25">
      <c r="A4" s="10" t="s">
        <v>27</v>
      </c>
      <c r="B4" s="10">
        <v>0.99131813212075537</v>
      </c>
    </row>
    <row r="5" spans="1:9" x14ac:dyDescent="0.25">
      <c r="A5" s="10" t="s">
        <v>28</v>
      </c>
      <c r="B5" s="10">
        <v>0.98271163907138337</v>
      </c>
    </row>
    <row r="6" spans="1:9" x14ac:dyDescent="0.25">
      <c r="A6" s="10" t="s">
        <v>29</v>
      </c>
      <c r="B6" s="10">
        <v>-1.6666666666666667</v>
      </c>
    </row>
    <row r="7" spans="1:9" x14ac:dyDescent="0.25">
      <c r="A7" s="10" t="s">
        <v>30</v>
      </c>
      <c r="B7" s="10">
        <v>29.087746459223631</v>
      </c>
    </row>
    <row r="8" spans="1:9" ht="15.75" thickBot="1" x14ac:dyDescent="0.3">
      <c r="A8" s="11" t="s">
        <v>31</v>
      </c>
      <c r="B8" s="11">
        <v>1</v>
      </c>
    </row>
    <row r="10" spans="1:9" ht="15.75" thickBot="1" x14ac:dyDescent="0.3">
      <c r="A10" t="s">
        <v>32</v>
      </c>
    </row>
    <row r="11" spans="1:9" x14ac:dyDescent="0.25">
      <c r="A11" s="12"/>
      <c r="B11" s="12" t="s">
        <v>37</v>
      </c>
      <c r="C11" s="12" t="s">
        <v>38</v>
      </c>
      <c r="D11" s="12" t="s">
        <v>39</v>
      </c>
      <c r="E11" s="12" t="s">
        <v>40</v>
      </c>
      <c r="F11" s="12" t="s">
        <v>41</v>
      </c>
    </row>
    <row r="12" spans="1:9" x14ac:dyDescent="0.25">
      <c r="A12" s="10" t="s">
        <v>33</v>
      </c>
      <c r="B12" s="10">
        <v>5</v>
      </c>
      <c r="C12" s="10">
        <v>144282.50901777175</v>
      </c>
      <c r="D12" s="10">
        <v>28856.501803554351</v>
      </c>
      <c r="E12" s="10">
        <v>170.52714999339491</v>
      </c>
      <c r="F12" s="10" t="e">
        <v>#NUM!</v>
      </c>
    </row>
    <row r="13" spans="1:9" x14ac:dyDescent="0.25">
      <c r="A13" s="10" t="s">
        <v>34</v>
      </c>
      <c r="B13" s="10">
        <v>3</v>
      </c>
      <c r="C13" s="10">
        <v>2538.2909822282309</v>
      </c>
      <c r="D13" s="10">
        <v>846.09699407607695</v>
      </c>
      <c r="E13" s="10"/>
      <c r="F13" s="10"/>
    </row>
    <row r="14" spans="1:9" ht="15.75" thickBot="1" x14ac:dyDescent="0.3">
      <c r="A14" s="11" t="s">
        <v>35</v>
      </c>
      <c r="B14" s="11">
        <v>8</v>
      </c>
      <c r="C14" s="11">
        <v>146820.79999999999</v>
      </c>
      <c r="D14" s="11"/>
      <c r="E14" s="11"/>
      <c r="F14" s="11"/>
    </row>
    <row r="15" spans="1:9" ht="15.75" thickBot="1" x14ac:dyDescent="0.3"/>
    <row r="16" spans="1:9" x14ac:dyDescent="0.25">
      <c r="A16" s="12"/>
      <c r="B16" s="12" t="s">
        <v>42</v>
      </c>
      <c r="C16" s="12" t="s">
        <v>30</v>
      </c>
      <c r="D16" s="12" t="s">
        <v>43</v>
      </c>
      <c r="E16" s="12" t="s">
        <v>44</v>
      </c>
      <c r="F16" s="12" t="s">
        <v>45</v>
      </c>
      <c r="G16" s="12" t="s">
        <v>46</v>
      </c>
      <c r="H16" s="12" t="s">
        <v>47</v>
      </c>
      <c r="I16" s="12" t="s">
        <v>48</v>
      </c>
    </row>
    <row r="17" spans="1:9" x14ac:dyDescent="0.25">
      <c r="A17" s="10" t="s">
        <v>36</v>
      </c>
      <c r="B17" s="10"/>
      <c r="C17" s="10"/>
      <c r="D17" s="10"/>
      <c r="E17" s="10"/>
      <c r="F17" s="10"/>
      <c r="G17" s="10"/>
      <c r="H17" s="10">
        <v>0</v>
      </c>
      <c r="I17" s="10">
        <v>0</v>
      </c>
    </row>
    <row r="18" spans="1:9" x14ac:dyDescent="0.25">
      <c r="A18" s="10" t="s">
        <v>49</v>
      </c>
      <c r="B18" s="10"/>
      <c r="C18" s="10"/>
      <c r="D18" s="10"/>
      <c r="E18" s="10"/>
      <c r="F18" s="10"/>
      <c r="G18" s="10"/>
      <c r="H18" s="10">
        <v>-3.2575671325972954E-306</v>
      </c>
      <c r="I18" s="10">
        <v>3.257587802052984E-306</v>
      </c>
    </row>
    <row r="19" spans="1:9" x14ac:dyDescent="0.25">
      <c r="A19" s="10" t="s">
        <v>50</v>
      </c>
      <c r="B19" s="10"/>
      <c r="C19" s="10"/>
      <c r="D19" s="10"/>
      <c r="E19" s="10"/>
      <c r="F19" s="10"/>
      <c r="G19" s="10"/>
      <c r="H19" s="10">
        <v>-9.9140212957489092E-307</v>
      </c>
      <c r="I19" s="10">
        <v>9.914228177589456E-307</v>
      </c>
    </row>
    <row r="20" spans="1:9" x14ac:dyDescent="0.25">
      <c r="A20" s="10" t="s">
        <v>58</v>
      </c>
      <c r="B20" s="10"/>
      <c r="C20" s="10"/>
      <c r="D20" s="10"/>
      <c r="E20" s="10"/>
      <c r="F20" s="10"/>
      <c r="G20" s="10"/>
      <c r="H20" s="10">
        <v>0</v>
      </c>
      <c r="I20" s="10">
        <v>0</v>
      </c>
    </row>
    <row r="21" spans="1:9" x14ac:dyDescent="0.25">
      <c r="A21" s="10" t="s">
        <v>59</v>
      </c>
      <c r="B21" s="10">
        <v>264.9682548056312</v>
      </c>
      <c r="C21" s="10">
        <v>262.43573456466675</v>
      </c>
      <c r="D21" s="10">
        <v>1.0096500586902368</v>
      </c>
      <c r="E21" s="10">
        <v>0.38703117377495583</v>
      </c>
      <c r="F21" s="10">
        <v>-570.21937903410867</v>
      </c>
      <c r="G21" s="10">
        <v>1100.1558886453711</v>
      </c>
      <c r="H21" s="10">
        <v>-570.21937903410867</v>
      </c>
      <c r="I21" s="10">
        <v>1100.1558886453711</v>
      </c>
    </row>
    <row r="22" spans="1:9" ht="15.75" thickBot="1" x14ac:dyDescent="0.3">
      <c r="A22" s="11" t="s">
        <v>60</v>
      </c>
      <c r="B22" s="11">
        <v>0.89043489729302006</v>
      </c>
      <c r="C22" s="11">
        <v>6.8187600075771224E-2</v>
      </c>
      <c r="D22" s="11">
        <v>13.058604442795371</v>
      </c>
      <c r="E22" s="11">
        <v>9.6981128789700691E-4</v>
      </c>
      <c r="F22" s="11">
        <v>0.67343152136571871</v>
      </c>
      <c r="G22" s="11">
        <v>1.1074382732203214</v>
      </c>
      <c r="H22" s="11">
        <v>0.67343152136571871</v>
      </c>
      <c r="I22" s="11">
        <v>1.1074382732203214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E0461-68AD-4F2C-A602-B523B2AB15E5}">
  <dimension ref="A1:I22"/>
  <sheetViews>
    <sheetView workbookViewId="0">
      <selection activeCell="B7" sqref="B7"/>
    </sheetView>
  </sheetViews>
  <sheetFormatPr defaultRowHeight="15" x14ac:dyDescent="0.25"/>
  <sheetData>
    <row r="1" spans="1:9" x14ac:dyDescent="0.25">
      <c r="A1" t="s">
        <v>25</v>
      </c>
    </row>
    <row r="2" spans="1:9" ht="15.75" thickBot="1" x14ac:dyDescent="0.3"/>
    <row r="3" spans="1:9" x14ac:dyDescent="0.25">
      <c r="A3" s="13" t="s">
        <v>26</v>
      </c>
      <c r="B3" s="13"/>
    </row>
    <row r="4" spans="1:9" x14ac:dyDescent="0.25">
      <c r="A4" s="10" t="s">
        <v>27</v>
      </c>
      <c r="B4" s="10">
        <v>0.97199996459965654</v>
      </c>
    </row>
    <row r="5" spans="1:9" x14ac:dyDescent="0.25">
      <c r="A5" s="10" t="s">
        <v>28</v>
      </c>
      <c r="B5" s="10">
        <v>0.94478393118173365</v>
      </c>
    </row>
    <row r="6" spans="1:9" x14ac:dyDescent="0.25">
      <c r="A6" s="10" t="s">
        <v>29</v>
      </c>
      <c r="B6" s="10">
        <v>-1.6666666666666667</v>
      </c>
    </row>
    <row r="7" spans="1:9" x14ac:dyDescent="0.25">
      <c r="A7" s="10" t="s">
        <v>30</v>
      </c>
      <c r="B7" s="10">
        <v>58.851552393476453</v>
      </c>
    </row>
    <row r="8" spans="1:9" ht="15.75" thickBot="1" x14ac:dyDescent="0.3">
      <c r="A8" s="11" t="s">
        <v>31</v>
      </c>
      <c r="B8" s="11">
        <v>1</v>
      </c>
    </row>
    <row r="10" spans="1:9" ht="15.75" thickBot="1" x14ac:dyDescent="0.3">
      <c r="A10" t="s">
        <v>32</v>
      </c>
    </row>
    <row r="11" spans="1:9" x14ac:dyDescent="0.25">
      <c r="A11" s="12"/>
      <c r="B11" s="12" t="s">
        <v>37</v>
      </c>
      <c r="C11" s="12" t="s">
        <v>38</v>
      </c>
      <c r="D11" s="12" t="s">
        <v>39</v>
      </c>
      <c r="E11" s="12" t="s">
        <v>40</v>
      </c>
      <c r="F11" s="12" t="s">
        <v>41</v>
      </c>
    </row>
    <row r="12" spans="1:9" x14ac:dyDescent="0.25">
      <c r="A12" s="10" t="s">
        <v>33</v>
      </c>
      <c r="B12" s="10">
        <v>5</v>
      </c>
      <c r="C12" s="10">
        <v>177788.68434263367</v>
      </c>
      <c r="D12" s="10">
        <v>35557.736868526736</v>
      </c>
      <c r="E12" s="10">
        <v>51.332009942141163</v>
      </c>
      <c r="F12" s="10" t="e">
        <v>#NUM!</v>
      </c>
    </row>
    <row r="13" spans="1:9" x14ac:dyDescent="0.25">
      <c r="A13" s="10" t="s">
        <v>34</v>
      </c>
      <c r="B13" s="10">
        <v>3</v>
      </c>
      <c r="C13" s="10">
        <v>10390.515657366313</v>
      </c>
      <c r="D13" s="10">
        <v>3463.5052191221043</v>
      </c>
      <c r="E13" s="10"/>
      <c r="F13" s="10"/>
    </row>
    <row r="14" spans="1:9" ht="15.75" thickBot="1" x14ac:dyDescent="0.3">
      <c r="A14" s="11" t="s">
        <v>35</v>
      </c>
      <c r="B14" s="11">
        <v>8</v>
      </c>
      <c r="C14" s="11">
        <v>188179.19999999998</v>
      </c>
      <c r="D14" s="11"/>
      <c r="E14" s="11"/>
      <c r="F14" s="11"/>
    </row>
    <row r="15" spans="1:9" ht="15.75" thickBot="1" x14ac:dyDescent="0.3"/>
    <row r="16" spans="1:9" x14ac:dyDescent="0.25">
      <c r="A16" s="12"/>
      <c r="B16" s="12" t="s">
        <v>42</v>
      </c>
      <c r="C16" s="12" t="s">
        <v>30</v>
      </c>
      <c r="D16" s="12" t="s">
        <v>43</v>
      </c>
      <c r="E16" s="12" t="s">
        <v>44</v>
      </c>
      <c r="F16" s="12" t="s">
        <v>45</v>
      </c>
      <c r="G16" s="12" t="s">
        <v>46</v>
      </c>
      <c r="H16" s="12" t="s">
        <v>47</v>
      </c>
      <c r="I16" s="12" t="s">
        <v>48</v>
      </c>
    </row>
    <row r="17" spans="1:9" x14ac:dyDescent="0.25">
      <c r="A17" s="10" t="s">
        <v>36</v>
      </c>
      <c r="B17" s="10"/>
      <c r="C17" s="10"/>
      <c r="D17" s="10"/>
      <c r="E17" s="10"/>
      <c r="F17" s="10"/>
      <c r="G17" s="10"/>
      <c r="H17" s="10">
        <v>0</v>
      </c>
      <c r="I17" s="10">
        <v>0</v>
      </c>
    </row>
    <row r="18" spans="1:9" x14ac:dyDescent="0.25">
      <c r="A18" s="10" t="s">
        <v>49</v>
      </c>
      <c r="B18" s="10"/>
      <c r="C18" s="10"/>
      <c r="D18" s="10"/>
      <c r="E18" s="10"/>
      <c r="F18" s="10"/>
      <c r="G18" s="10"/>
      <c r="H18" s="10">
        <v>0</v>
      </c>
      <c r="I18" s="10">
        <v>0</v>
      </c>
    </row>
    <row r="19" spans="1:9" x14ac:dyDescent="0.25">
      <c r="A19" s="10" t="s">
        <v>50</v>
      </c>
      <c r="B19" s="10"/>
      <c r="C19" s="10"/>
      <c r="D19" s="10"/>
      <c r="E19" s="10"/>
      <c r="F19" s="10"/>
      <c r="G19" s="10"/>
      <c r="H19" s="10">
        <v>0</v>
      </c>
      <c r="I19" s="10">
        <v>0</v>
      </c>
    </row>
    <row r="20" spans="1:9" x14ac:dyDescent="0.25">
      <c r="A20" s="10" t="s">
        <v>58</v>
      </c>
      <c r="B20" s="10"/>
      <c r="C20" s="10"/>
      <c r="D20" s="10"/>
      <c r="E20" s="10"/>
      <c r="F20" s="10"/>
      <c r="G20" s="10"/>
      <c r="H20" s="10">
        <v>0</v>
      </c>
      <c r="I20" s="10">
        <v>0</v>
      </c>
    </row>
    <row r="21" spans="1:9" x14ac:dyDescent="0.25">
      <c r="A21" s="10" t="s">
        <v>59</v>
      </c>
      <c r="B21" s="10">
        <v>-255.68729655463949</v>
      </c>
      <c r="C21" s="10">
        <v>541.78191017435597</v>
      </c>
      <c r="D21" s="10">
        <v>-0.47193767778690571</v>
      </c>
      <c r="E21" s="10">
        <v>0.66917533046453581</v>
      </c>
      <c r="F21" s="10">
        <v>-1979.8791348585689</v>
      </c>
      <c r="G21" s="10">
        <v>1468.50454174929</v>
      </c>
      <c r="H21" s="10">
        <v>-1979.8791348585689</v>
      </c>
      <c r="I21" s="10">
        <v>1468.50454174929</v>
      </c>
    </row>
    <row r="22" spans="1:9" ht="15.75" thickBot="1" x14ac:dyDescent="0.3">
      <c r="A22" s="11" t="s">
        <v>60</v>
      </c>
      <c r="B22" s="11">
        <v>0.96927182413865987</v>
      </c>
      <c r="C22" s="11">
        <v>0.1352855630574521</v>
      </c>
      <c r="D22" s="11">
        <v>7.1646360648773477</v>
      </c>
      <c r="E22" s="11">
        <v>5.6006604448190066E-3</v>
      </c>
      <c r="F22" s="11">
        <v>0.53873278382824519</v>
      </c>
      <c r="G22" s="11">
        <v>1.3998108644490745</v>
      </c>
      <c r="H22" s="11">
        <v>0.53873278382824519</v>
      </c>
      <c r="I22" s="11">
        <v>1.3998108644490745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3929A0-181B-4D42-BE8A-D1D0897A8E9E}">
  <dimension ref="A1"/>
  <sheetViews>
    <sheetView zoomScale="25" zoomScaleNormal="25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02BDF-DB6D-48D8-82ED-36F304D34D3C}">
  <dimension ref="A1:I22"/>
  <sheetViews>
    <sheetView workbookViewId="0">
      <selection activeCell="B7" sqref="B7"/>
    </sheetView>
  </sheetViews>
  <sheetFormatPr defaultRowHeight="15" x14ac:dyDescent="0.25"/>
  <sheetData>
    <row r="1" spans="1:9" x14ac:dyDescent="0.25">
      <c r="A1" t="s">
        <v>25</v>
      </c>
    </row>
    <row r="2" spans="1:9" ht="15.75" thickBot="1" x14ac:dyDescent="0.3"/>
    <row r="3" spans="1:9" x14ac:dyDescent="0.25">
      <c r="A3" s="13" t="s">
        <v>26</v>
      </c>
      <c r="B3" s="13"/>
    </row>
    <row r="4" spans="1:9" x14ac:dyDescent="0.25">
      <c r="A4" s="10" t="s">
        <v>27</v>
      </c>
      <c r="B4" s="10">
        <v>0.99142436865532935</v>
      </c>
    </row>
    <row r="5" spans="1:9" x14ac:dyDescent="0.25">
      <c r="A5" s="10" t="s">
        <v>28</v>
      </c>
      <c r="B5" s="10">
        <v>0.98292227876361848</v>
      </c>
    </row>
    <row r="6" spans="1:9" x14ac:dyDescent="0.25">
      <c r="A6" s="10" t="s">
        <v>29</v>
      </c>
      <c r="B6" s="10">
        <v>-1.6666666666666667</v>
      </c>
    </row>
    <row r="7" spans="1:9" x14ac:dyDescent="0.25">
      <c r="A7" s="10" t="s">
        <v>30</v>
      </c>
      <c r="B7" s="10">
        <v>31.618936185959107</v>
      </c>
    </row>
    <row r="8" spans="1:9" ht="15.75" thickBot="1" x14ac:dyDescent="0.3">
      <c r="A8" s="11" t="s">
        <v>31</v>
      </c>
      <c r="B8" s="11">
        <v>1</v>
      </c>
    </row>
    <row r="10" spans="1:9" ht="15.75" thickBot="1" x14ac:dyDescent="0.3">
      <c r="A10" t="s">
        <v>32</v>
      </c>
    </row>
    <row r="11" spans="1:9" x14ac:dyDescent="0.25">
      <c r="A11" s="12"/>
      <c r="B11" s="12" t="s">
        <v>37</v>
      </c>
      <c r="C11" s="12" t="s">
        <v>38</v>
      </c>
      <c r="D11" s="12" t="s">
        <v>39</v>
      </c>
      <c r="E11" s="12" t="s">
        <v>40</v>
      </c>
      <c r="F11" s="12" t="s">
        <v>41</v>
      </c>
    </row>
    <row r="12" spans="1:9" x14ac:dyDescent="0.25">
      <c r="A12" s="10" t="s">
        <v>33</v>
      </c>
      <c r="B12" s="10">
        <v>5</v>
      </c>
      <c r="C12" s="10">
        <v>172625.52862340477</v>
      </c>
      <c r="D12" s="10">
        <v>34525.105724680951</v>
      </c>
      <c r="E12" s="10">
        <v>172.66746514218451</v>
      </c>
      <c r="F12" s="10" t="e">
        <v>#NUM!</v>
      </c>
    </row>
    <row r="13" spans="1:9" x14ac:dyDescent="0.25">
      <c r="A13" s="10" t="s">
        <v>34</v>
      </c>
      <c r="B13" s="10">
        <v>3</v>
      </c>
      <c r="C13" s="10">
        <v>2999.2713765952626</v>
      </c>
      <c r="D13" s="10">
        <v>999.75712553175424</v>
      </c>
      <c r="E13" s="10"/>
      <c r="F13" s="10"/>
    </row>
    <row r="14" spans="1:9" ht="15.75" thickBot="1" x14ac:dyDescent="0.3">
      <c r="A14" s="11" t="s">
        <v>35</v>
      </c>
      <c r="B14" s="11">
        <v>8</v>
      </c>
      <c r="C14" s="11">
        <v>175624.80000000002</v>
      </c>
      <c r="D14" s="11"/>
      <c r="E14" s="11"/>
      <c r="F14" s="11"/>
    </row>
    <row r="15" spans="1:9" ht="15.75" thickBot="1" x14ac:dyDescent="0.3"/>
    <row r="16" spans="1:9" x14ac:dyDescent="0.25">
      <c r="A16" s="12"/>
      <c r="B16" s="12" t="s">
        <v>42</v>
      </c>
      <c r="C16" s="12" t="s">
        <v>30</v>
      </c>
      <c r="D16" s="12" t="s">
        <v>43</v>
      </c>
      <c r="E16" s="12" t="s">
        <v>44</v>
      </c>
      <c r="F16" s="12" t="s">
        <v>45</v>
      </c>
      <c r="G16" s="12" t="s">
        <v>46</v>
      </c>
      <c r="H16" s="12" t="s">
        <v>47</v>
      </c>
      <c r="I16" s="12" t="s">
        <v>48</v>
      </c>
    </row>
    <row r="17" spans="1:9" x14ac:dyDescent="0.25">
      <c r="A17" s="10" t="s">
        <v>36</v>
      </c>
      <c r="B17" s="10"/>
      <c r="C17" s="10"/>
      <c r="D17" s="10"/>
      <c r="E17" s="10"/>
      <c r="F17" s="10"/>
      <c r="G17" s="10"/>
      <c r="H17" s="10">
        <v>9.4568735006903819E-308</v>
      </c>
      <c r="I17" s="10">
        <v>9.4571031073709827E-308</v>
      </c>
    </row>
    <row r="18" spans="1:9" x14ac:dyDescent="0.25">
      <c r="A18" s="10" t="s">
        <v>49</v>
      </c>
      <c r="B18" s="10"/>
      <c r="C18" s="10"/>
      <c r="D18" s="10"/>
      <c r="E18" s="10"/>
      <c r="F18" s="10"/>
      <c r="G18" s="10"/>
      <c r="H18" s="10">
        <v>0</v>
      </c>
      <c r="I18" s="10">
        <v>0</v>
      </c>
    </row>
    <row r="19" spans="1:9" x14ac:dyDescent="0.25">
      <c r="A19" s="10" t="s">
        <v>50</v>
      </c>
      <c r="B19" s="10"/>
      <c r="C19" s="10"/>
      <c r="D19" s="10"/>
      <c r="E19" s="10"/>
      <c r="F19" s="10"/>
      <c r="G19" s="10"/>
      <c r="H19" s="10">
        <v>0</v>
      </c>
      <c r="I19" s="10">
        <v>0</v>
      </c>
    </row>
    <row r="20" spans="1:9" x14ac:dyDescent="0.25">
      <c r="A20" s="10" t="s">
        <v>58</v>
      </c>
      <c r="B20" s="10"/>
      <c r="C20" s="10"/>
      <c r="D20" s="10"/>
      <c r="E20" s="10"/>
      <c r="F20" s="10"/>
      <c r="G20" s="10"/>
      <c r="H20" s="10">
        <v>0</v>
      </c>
      <c r="I20" s="10">
        <v>0</v>
      </c>
    </row>
    <row r="21" spans="1:9" x14ac:dyDescent="0.25">
      <c r="A21" s="10" t="s">
        <v>59</v>
      </c>
      <c r="B21" s="10">
        <v>-429.59332309144247</v>
      </c>
      <c r="C21" s="10">
        <v>316.88327830800438</v>
      </c>
      <c r="D21" s="10">
        <v>-1.3556831568559011</v>
      </c>
      <c r="E21" s="10">
        <v>0.26822764302861252</v>
      </c>
      <c r="F21" s="10">
        <v>-1438.0573413489403</v>
      </c>
      <c r="G21" s="10">
        <v>578.87069516605538</v>
      </c>
      <c r="H21" s="10">
        <v>-1438.0573413489403</v>
      </c>
      <c r="I21" s="10">
        <v>578.87069516605538</v>
      </c>
    </row>
    <row r="22" spans="1:9" ht="15.75" thickBot="1" x14ac:dyDescent="0.3">
      <c r="A22" s="11" t="s">
        <v>60</v>
      </c>
      <c r="B22" s="11">
        <v>0.98238081501309338</v>
      </c>
      <c r="C22" s="11">
        <v>7.4760916334809802E-2</v>
      </c>
      <c r="D22" s="11">
        <v>13.140299279018897</v>
      </c>
      <c r="E22" s="11">
        <v>9.5208028207486759E-4</v>
      </c>
      <c r="F22" s="11">
        <v>0.74445821304375337</v>
      </c>
      <c r="G22" s="11">
        <v>1.2203034169824334</v>
      </c>
      <c r="H22" s="11">
        <v>0.74445821304375337</v>
      </c>
      <c r="I22" s="11">
        <v>1.2203034169824334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0EDAAB-8A2B-47CD-9E35-09F20E7BC5BD}">
  <dimension ref="A1:I22"/>
  <sheetViews>
    <sheetView workbookViewId="0">
      <selection activeCell="B7" sqref="B7"/>
    </sheetView>
  </sheetViews>
  <sheetFormatPr defaultRowHeight="15" x14ac:dyDescent="0.25"/>
  <sheetData>
    <row r="1" spans="1:9" x14ac:dyDescent="0.25">
      <c r="A1" t="s">
        <v>25</v>
      </c>
    </row>
    <row r="2" spans="1:9" ht="15.75" thickBot="1" x14ac:dyDescent="0.3"/>
    <row r="3" spans="1:9" x14ac:dyDescent="0.25">
      <c r="A3" s="13" t="s">
        <v>26</v>
      </c>
      <c r="B3" s="13"/>
    </row>
    <row r="4" spans="1:9" x14ac:dyDescent="0.25">
      <c r="A4" s="10" t="s">
        <v>27</v>
      </c>
      <c r="B4" s="10">
        <v>0.95779617478055523</v>
      </c>
    </row>
    <row r="5" spans="1:9" x14ac:dyDescent="0.25">
      <c r="A5" s="10" t="s">
        <v>28</v>
      </c>
      <c r="B5" s="10">
        <v>0.9173735124242639</v>
      </c>
    </row>
    <row r="6" spans="1:9" x14ac:dyDescent="0.25">
      <c r="A6" s="10" t="s">
        <v>29</v>
      </c>
      <c r="B6" s="10">
        <v>-1.6666666666666667</v>
      </c>
    </row>
    <row r="7" spans="1:9" x14ac:dyDescent="0.25">
      <c r="A7" s="10" t="s">
        <v>30</v>
      </c>
      <c r="B7" s="10">
        <v>71.765180784108367</v>
      </c>
    </row>
    <row r="8" spans="1:9" ht="15.75" thickBot="1" x14ac:dyDescent="0.3">
      <c r="A8" s="11" t="s">
        <v>31</v>
      </c>
      <c r="B8" s="11">
        <v>1</v>
      </c>
    </row>
    <row r="10" spans="1:9" ht="15.75" thickBot="1" x14ac:dyDescent="0.3">
      <c r="A10" t="s">
        <v>32</v>
      </c>
    </row>
    <row r="11" spans="1:9" x14ac:dyDescent="0.25">
      <c r="A11" s="12"/>
      <c r="B11" s="12" t="s">
        <v>37</v>
      </c>
      <c r="C11" s="12" t="s">
        <v>38</v>
      </c>
      <c r="D11" s="12" t="s">
        <v>39</v>
      </c>
      <c r="E11" s="12" t="s">
        <v>40</v>
      </c>
      <c r="F11" s="12" t="s">
        <v>41</v>
      </c>
    </row>
    <row r="12" spans="1:9" x14ac:dyDescent="0.25">
      <c r="A12" s="10" t="s">
        <v>33</v>
      </c>
      <c r="B12" s="10">
        <v>5</v>
      </c>
      <c r="C12" s="10">
        <v>171544.07648107273</v>
      </c>
      <c r="D12" s="10">
        <v>34308.815296214547</v>
      </c>
      <c r="E12" s="10">
        <v>33.307969611441763</v>
      </c>
      <c r="F12" s="10" t="e">
        <v>#NUM!</v>
      </c>
    </row>
    <row r="13" spans="1:9" x14ac:dyDescent="0.25">
      <c r="A13" s="10" t="s">
        <v>34</v>
      </c>
      <c r="B13" s="10">
        <v>3</v>
      </c>
      <c r="C13" s="10">
        <v>15450.723518927274</v>
      </c>
      <c r="D13" s="10">
        <v>5150.2411729757578</v>
      </c>
      <c r="E13" s="10"/>
      <c r="F13" s="10"/>
    </row>
    <row r="14" spans="1:9" ht="15.75" thickBot="1" x14ac:dyDescent="0.3">
      <c r="A14" s="11" t="s">
        <v>35</v>
      </c>
      <c r="B14" s="11">
        <v>8</v>
      </c>
      <c r="C14" s="11">
        <v>186994.8</v>
      </c>
      <c r="D14" s="11"/>
      <c r="E14" s="11"/>
      <c r="F14" s="11"/>
    </row>
    <row r="15" spans="1:9" ht="15.75" thickBot="1" x14ac:dyDescent="0.3"/>
    <row r="16" spans="1:9" x14ac:dyDescent="0.25">
      <c r="A16" s="12"/>
      <c r="B16" s="12" t="s">
        <v>42</v>
      </c>
      <c r="C16" s="12" t="s">
        <v>30</v>
      </c>
      <c r="D16" s="12" t="s">
        <v>43</v>
      </c>
      <c r="E16" s="12" t="s">
        <v>44</v>
      </c>
      <c r="F16" s="12" t="s">
        <v>45</v>
      </c>
      <c r="G16" s="12" t="s">
        <v>46</v>
      </c>
      <c r="H16" s="12" t="s">
        <v>47</v>
      </c>
      <c r="I16" s="12" t="s">
        <v>48</v>
      </c>
    </row>
    <row r="17" spans="1:9" x14ac:dyDescent="0.25">
      <c r="A17" s="10" t="s">
        <v>36</v>
      </c>
      <c r="B17" s="10"/>
      <c r="C17" s="10"/>
      <c r="D17" s="10"/>
      <c r="E17" s="10"/>
      <c r="F17" s="10"/>
      <c r="G17" s="10"/>
      <c r="H17" s="10">
        <v>0</v>
      </c>
      <c r="I17" s="10">
        <v>0</v>
      </c>
    </row>
    <row r="18" spans="1:9" x14ac:dyDescent="0.25">
      <c r="A18" s="10" t="s">
        <v>49</v>
      </c>
      <c r="B18" s="10"/>
      <c r="C18" s="10"/>
      <c r="D18" s="10"/>
      <c r="E18" s="10"/>
      <c r="F18" s="10"/>
      <c r="G18" s="10"/>
      <c r="H18" s="10">
        <v>-5.6654351793128424E-306</v>
      </c>
      <c r="I18" s="10">
        <v>5.6654351793128424E-306</v>
      </c>
    </row>
    <row r="19" spans="1:9" x14ac:dyDescent="0.25">
      <c r="A19" s="10" t="s">
        <v>50</v>
      </c>
      <c r="B19" s="10"/>
      <c r="C19" s="10"/>
      <c r="D19" s="10"/>
      <c r="E19" s="10"/>
      <c r="F19" s="10"/>
      <c r="G19" s="10"/>
      <c r="H19" s="10">
        <v>-1.5934010592256604E-307</v>
      </c>
      <c r="I19" s="10">
        <v>1.5934019080241313E-307</v>
      </c>
    </row>
    <row r="20" spans="1:9" x14ac:dyDescent="0.25">
      <c r="A20" s="10" t="s">
        <v>58</v>
      </c>
      <c r="B20" s="10"/>
      <c r="C20" s="10"/>
      <c r="D20" s="10"/>
      <c r="E20" s="10"/>
      <c r="F20" s="10"/>
      <c r="G20" s="10"/>
      <c r="H20" s="10">
        <v>0</v>
      </c>
      <c r="I20" s="10">
        <v>0</v>
      </c>
    </row>
    <row r="21" spans="1:9" x14ac:dyDescent="0.25">
      <c r="A21" s="10" t="s">
        <v>59</v>
      </c>
      <c r="B21" s="10">
        <v>-274.93635609993726</v>
      </c>
      <c r="C21" s="10">
        <v>731.06577964517442</v>
      </c>
      <c r="D21" s="10">
        <v>-0.37607608474490306</v>
      </c>
      <c r="E21" s="10">
        <v>0.73188056210309482</v>
      </c>
      <c r="F21" s="10">
        <v>-2601.5139454510768</v>
      </c>
      <c r="G21" s="10">
        <v>2051.6412332512023</v>
      </c>
      <c r="H21" s="10">
        <v>-2601.5139454510768</v>
      </c>
      <c r="I21" s="10">
        <v>2051.6412332512023</v>
      </c>
    </row>
    <row r="22" spans="1:9" ht="15.75" thickBot="1" x14ac:dyDescent="0.3">
      <c r="A22" s="11" t="s">
        <v>60</v>
      </c>
      <c r="B22" s="11">
        <v>0.94277261375529797</v>
      </c>
      <c r="C22" s="11">
        <v>0.16335516795366714</v>
      </c>
      <c r="D22" s="11">
        <v>5.7713057111403971</v>
      </c>
      <c r="E22" s="11">
        <v>1.0341725255667724E-2</v>
      </c>
      <c r="F22" s="11">
        <v>0.42290356305215027</v>
      </c>
      <c r="G22" s="11">
        <v>1.4626416644584457</v>
      </c>
      <c r="H22" s="11">
        <v>0.42290356305215027</v>
      </c>
      <c r="I22" s="11">
        <v>1.4626416644584457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A895C-F664-45F3-A875-B0E445E29727}">
  <dimension ref="A1:I22"/>
  <sheetViews>
    <sheetView workbookViewId="0">
      <selection activeCell="B7" sqref="B7"/>
    </sheetView>
  </sheetViews>
  <sheetFormatPr defaultRowHeight="15" x14ac:dyDescent="0.25"/>
  <sheetData>
    <row r="1" spans="1:9" x14ac:dyDescent="0.25">
      <c r="A1" t="s">
        <v>25</v>
      </c>
    </row>
    <row r="2" spans="1:9" ht="15.75" thickBot="1" x14ac:dyDescent="0.3"/>
    <row r="3" spans="1:9" x14ac:dyDescent="0.25">
      <c r="A3" s="13" t="s">
        <v>26</v>
      </c>
      <c r="B3" s="13"/>
    </row>
    <row r="4" spans="1:9" x14ac:dyDescent="0.25">
      <c r="A4" s="10" t="s">
        <v>27</v>
      </c>
      <c r="B4" s="10">
        <v>0.96100891526466692</v>
      </c>
    </row>
    <row r="5" spans="1:9" x14ac:dyDescent="0.25">
      <c r="A5" s="10" t="s">
        <v>28</v>
      </c>
      <c r="B5" s="10">
        <v>0.92353813521817174</v>
      </c>
    </row>
    <row r="6" spans="1:9" x14ac:dyDescent="0.25">
      <c r="A6" s="10" t="s">
        <v>29</v>
      </c>
      <c r="B6" s="10">
        <v>-1.6666666666666667</v>
      </c>
    </row>
    <row r="7" spans="1:9" x14ac:dyDescent="0.25">
      <c r="A7" s="10" t="s">
        <v>30</v>
      </c>
      <c r="B7" s="10">
        <v>59.422979350982246</v>
      </c>
    </row>
    <row r="8" spans="1:9" ht="15.75" thickBot="1" x14ac:dyDescent="0.3">
      <c r="A8" s="11" t="s">
        <v>31</v>
      </c>
      <c r="B8" s="11">
        <v>1</v>
      </c>
    </row>
    <row r="10" spans="1:9" ht="15.75" thickBot="1" x14ac:dyDescent="0.3">
      <c r="A10" t="s">
        <v>32</v>
      </c>
    </row>
    <row r="11" spans="1:9" x14ac:dyDescent="0.25">
      <c r="A11" s="12"/>
      <c r="B11" s="12" t="s">
        <v>37</v>
      </c>
      <c r="C11" s="12" t="s">
        <v>38</v>
      </c>
      <c r="D11" s="12" t="s">
        <v>39</v>
      </c>
      <c r="E11" s="12" t="s">
        <v>40</v>
      </c>
      <c r="F11" s="12" t="s">
        <v>41</v>
      </c>
    </row>
    <row r="12" spans="1:9" x14ac:dyDescent="0.25">
      <c r="A12" s="10" t="s">
        <v>33</v>
      </c>
      <c r="B12" s="10">
        <v>5</v>
      </c>
      <c r="C12" s="10">
        <v>127949.92857515822</v>
      </c>
      <c r="D12" s="10">
        <v>25589.985715031646</v>
      </c>
      <c r="E12" s="10">
        <v>36.235245027832143</v>
      </c>
      <c r="F12" s="10" t="e">
        <v>#NUM!</v>
      </c>
    </row>
    <row r="13" spans="1:9" x14ac:dyDescent="0.25">
      <c r="A13" s="10" t="s">
        <v>34</v>
      </c>
      <c r="B13" s="10">
        <v>3</v>
      </c>
      <c r="C13" s="10">
        <v>10593.271424841787</v>
      </c>
      <c r="D13" s="10">
        <v>3531.0904749472625</v>
      </c>
      <c r="E13" s="10"/>
      <c r="F13" s="10"/>
    </row>
    <row r="14" spans="1:9" ht="15.75" thickBot="1" x14ac:dyDescent="0.3">
      <c r="A14" s="11" t="s">
        <v>35</v>
      </c>
      <c r="B14" s="11">
        <v>8</v>
      </c>
      <c r="C14" s="11">
        <v>138543.20000000001</v>
      </c>
      <c r="D14" s="11"/>
      <c r="E14" s="11"/>
      <c r="F14" s="11"/>
    </row>
    <row r="15" spans="1:9" ht="15.75" thickBot="1" x14ac:dyDescent="0.3"/>
    <row r="16" spans="1:9" x14ac:dyDescent="0.25">
      <c r="A16" s="12"/>
      <c r="B16" s="12" t="s">
        <v>42</v>
      </c>
      <c r="C16" s="12" t="s">
        <v>30</v>
      </c>
      <c r="D16" s="12" t="s">
        <v>43</v>
      </c>
      <c r="E16" s="12" t="s">
        <v>44</v>
      </c>
      <c r="F16" s="12" t="s">
        <v>45</v>
      </c>
      <c r="G16" s="12" t="s">
        <v>46</v>
      </c>
      <c r="H16" s="12" t="s">
        <v>47</v>
      </c>
      <c r="I16" s="12" t="s">
        <v>48</v>
      </c>
    </row>
    <row r="17" spans="1:9" x14ac:dyDescent="0.25">
      <c r="A17" s="10" t="s">
        <v>36</v>
      </c>
      <c r="B17" s="10"/>
      <c r="C17" s="10"/>
      <c r="D17" s="10"/>
      <c r="E17" s="10"/>
      <c r="F17" s="10"/>
      <c r="G17" s="10"/>
      <c r="H17" s="10">
        <v>0</v>
      </c>
      <c r="I17" s="10">
        <v>0</v>
      </c>
    </row>
    <row r="18" spans="1:9" x14ac:dyDescent="0.25">
      <c r="A18" s="10" t="s">
        <v>49</v>
      </c>
      <c r="B18" s="10"/>
      <c r="C18" s="10"/>
      <c r="D18" s="10"/>
      <c r="E18" s="10"/>
      <c r="F18" s="10"/>
      <c r="G18" s="10"/>
      <c r="H18" s="10">
        <v>-4.4925361554998019E-276</v>
      </c>
      <c r="I18" s="10">
        <v>4.4925361554998019E-276</v>
      </c>
    </row>
    <row r="19" spans="1:9" x14ac:dyDescent="0.25">
      <c r="A19" s="10" t="s">
        <v>50</v>
      </c>
      <c r="B19" s="10"/>
      <c r="C19" s="10"/>
      <c r="D19" s="10"/>
      <c r="E19" s="10"/>
      <c r="F19" s="10"/>
      <c r="G19" s="10"/>
      <c r="H19" s="10">
        <v>0</v>
      </c>
      <c r="I19" s="10">
        <v>0</v>
      </c>
    </row>
    <row r="20" spans="1:9" x14ac:dyDescent="0.25">
      <c r="A20" s="10" t="s">
        <v>58</v>
      </c>
      <c r="B20" s="10"/>
      <c r="C20" s="10"/>
      <c r="D20" s="10"/>
      <c r="E20" s="10"/>
      <c r="F20" s="10"/>
      <c r="G20" s="10"/>
      <c r="H20" s="10">
        <v>0</v>
      </c>
      <c r="I20" s="10">
        <v>0</v>
      </c>
    </row>
    <row r="21" spans="1:9" x14ac:dyDescent="0.25">
      <c r="A21" s="10" t="s">
        <v>59</v>
      </c>
      <c r="B21" s="10">
        <v>353.33472085883068</v>
      </c>
      <c r="C21" s="10">
        <v>626.5328326236463</v>
      </c>
      <c r="D21" s="10">
        <v>0.56395244185243887</v>
      </c>
      <c r="E21" s="10">
        <v>0.61219574982822167</v>
      </c>
      <c r="F21" s="10">
        <v>-1640.572377463229</v>
      </c>
      <c r="G21" s="10">
        <v>2347.2418191808902</v>
      </c>
      <c r="H21" s="10">
        <v>-1640.572377463229</v>
      </c>
      <c r="I21" s="10">
        <v>2347.2418191808902</v>
      </c>
    </row>
    <row r="22" spans="1:9" ht="15.75" thickBot="1" x14ac:dyDescent="0.3">
      <c r="A22" s="11" t="s">
        <v>60</v>
      </c>
      <c r="B22" s="11">
        <v>0.81736773951001496</v>
      </c>
      <c r="C22" s="11">
        <v>0.135785029644299</v>
      </c>
      <c r="D22" s="11">
        <v>6.01957183093882</v>
      </c>
      <c r="E22" s="11">
        <v>9.1880927729695253E-3</v>
      </c>
      <c r="F22" s="11">
        <v>0.38523917360567667</v>
      </c>
      <c r="G22" s="11">
        <v>1.2494963054143533</v>
      </c>
      <c r="H22" s="11">
        <v>0.38523917360567667</v>
      </c>
      <c r="I22" s="11">
        <v>1.2494963054143533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3EAF2-1440-472E-A769-5643D6531605}">
  <dimension ref="A1:I22"/>
  <sheetViews>
    <sheetView workbookViewId="0">
      <selection activeCell="B7" sqref="B7"/>
    </sheetView>
  </sheetViews>
  <sheetFormatPr defaultRowHeight="15" x14ac:dyDescent="0.25"/>
  <sheetData>
    <row r="1" spans="1:9" x14ac:dyDescent="0.25">
      <c r="A1" t="s">
        <v>25</v>
      </c>
    </row>
    <row r="2" spans="1:9" ht="15.75" thickBot="1" x14ac:dyDescent="0.3"/>
    <row r="3" spans="1:9" x14ac:dyDescent="0.25">
      <c r="A3" s="13" t="s">
        <v>26</v>
      </c>
      <c r="B3" s="13"/>
    </row>
    <row r="4" spans="1:9" x14ac:dyDescent="0.25">
      <c r="A4" s="10" t="s">
        <v>27</v>
      </c>
      <c r="B4" s="10">
        <v>0.94078051951057418</v>
      </c>
    </row>
    <row r="5" spans="1:9" x14ac:dyDescent="0.25">
      <c r="A5" s="10" t="s">
        <v>28</v>
      </c>
      <c r="B5" s="10">
        <v>0.88506798589058588</v>
      </c>
    </row>
    <row r="6" spans="1:9" x14ac:dyDescent="0.25">
      <c r="A6" s="10" t="s">
        <v>29</v>
      </c>
      <c r="B6" s="10">
        <v>-1.6666666666666667</v>
      </c>
    </row>
    <row r="7" spans="1:9" x14ac:dyDescent="0.25">
      <c r="A7" s="10" t="s">
        <v>30</v>
      </c>
      <c r="B7" s="10">
        <v>72.902630037107457</v>
      </c>
    </row>
    <row r="8" spans="1:9" ht="15.75" thickBot="1" x14ac:dyDescent="0.3">
      <c r="A8" s="11" t="s">
        <v>31</v>
      </c>
      <c r="B8" s="11">
        <v>1</v>
      </c>
    </row>
    <row r="10" spans="1:9" ht="15.75" thickBot="1" x14ac:dyDescent="0.3">
      <c r="A10" t="s">
        <v>32</v>
      </c>
    </row>
    <row r="11" spans="1:9" x14ac:dyDescent="0.25">
      <c r="A11" s="12"/>
      <c r="B11" s="12" t="s">
        <v>37</v>
      </c>
      <c r="C11" s="12" t="s">
        <v>38</v>
      </c>
      <c r="D11" s="12" t="s">
        <v>39</v>
      </c>
      <c r="E11" s="12" t="s">
        <v>40</v>
      </c>
      <c r="F11" s="12" t="s">
        <v>41</v>
      </c>
    </row>
    <row r="12" spans="1:9" x14ac:dyDescent="0.25">
      <c r="A12" s="10" t="s">
        <v>33</v>
      </c>
      <c r="B12" s="10">
        <v>5</v>
      </c>
      <c r="C12" s="10">
        <v>122784.4196010179</v>
      </c>
      <c r="D12" s="10">
        <v>24556.883920203582</v>
      </c>
      <c r="E12" s="10">
        <v>23.102387774602384</v>
      </c>
      <c r="F12" s="10" t="e">
        <v>#NUM!</v>
      </c>
    </row>
    <row r="13" spans="1:9" x14ac:dyDescent="0.25">
      <c r="A13" s="10" t="s">
        <v>34</v>
      </c>
      <c r="B13" s="10">
        <v>3</v>
      </c>
      <c r="C13" s="10">
        <v>15944.380398982088</v>
      </c>
      <c r="D13" s="10">
        <v>5314.7934663273627</v>
      </c>
      <c r="E13" s="10"/>
      <c r="F13" s="10"/>
    </row>
    <row r="14" spans="1:9" ht="15.75" thickBot="1" x14ac:dyDescent="0.3">
      <c r="A14" s="11" t="s">
        <v>35</v>
      </c>
      <c r="B14" s="11">
        <v>8</v>
      </c>
      <c r="C14" s="11">
        <v>138728.79999999999</v>
      </c>
      <c r="D14" s="11"/>
      <c r="E14" s="11"/>
      <c r="F14" s="11"/>
    </row>
    <row r="15" spans="1:9" ht="15.75" thickBot="1" x14ac:dyDescent="0.3"/>
    <row r="16" spans="1:9" x14ac:dyDescent="0.25">
      <c r="A16" s="12"/>
      <c r="B16" s="12" t="s">
        <v>42</v>
      </c>
      <c r="C16" s="12" t="s">
        <v>30</v>
      </c>
      <c r="D16" s="12" t="s">
        <v>43</v>
      </c>
      <c r="E16" s="12" t="s">
        <v>44</v>
      </c>
      <c r="F16" s="12" t="s">
        <v>45</v>
      </c>
      <c r="G16" s="12" t="s">
        <v>46</v>
      </c>
      <c r="H16" s="12" t="s">
        <v>47</v>
      </c>
      <c r="I16" s="12" t="s">
        <v>48</v>
      </c>
    </row>
    <row r="17" spans="1:9" x14ac:dyDescent="0.25">
      <c r="A17" s="10" t="s">
        <v>36</v>
      </c>
      <c r="B17" s="10"/>
      <c r="C17" s="10"/>
      <c r="D17" s="10"/>
      <c r="E17" s="10"/>
      <c r="F17" s="10"/>
      <c r="G17" s="10"/>
      <c r="H17" s="10">
        <v>-2.9739681085294938E-306</v>
      </c>
      <c r="I17" s="10">
        <v>2.9746493653781221E-306</v>
      </c>
    </row>
    <row r="18" spans="1:9" x14ac:dyDescent="0.25">
      <c r="A18" s="10" t="s">
        <v>49</v>
      </c>
      <c r="B18" s="10"/>
      <c r="C18" s="10"/>
      <c r="D18" s="10"/>
      <c r="E18" s="10"/>
      <c r="F18" s="10"/>
      <c r="G18" s="10"/>
      <c r="H18" s="10">
        <v>-1.0994050328475212E-85</v>
      </c>
      <c r="I18" s="10">
        <v>1.0994050328475212E-85</v>
      </c>
    </row>
    <row r="19" spans="1:9" x14ac:dyDescent="0.25">
      <c r="A19" s="10" t="s">
        <v>50</v>
      </c>
      <c r="B19" s="10"/>
      <c r="C19" s="10"/>
      <c r="D19" s="10"/>
      <c r="E19" s="10"/>
      <c r="F19" s="10"/>
      <c r="G19" s="10"/>
      <c r="H19" s="10">
        <v>0</v>
      </c>
      <c r="I19" s="10">
        <v>0</v>
      </c>
    </row>
    <row r="20" spans="1:9" x14ac:dyDescent="0.25">
      <c r="A20" s="10" t="s">
        <v>58</v>
      </c>
      <c r="B20" s="10"/>
      <c r="C20" s="10"/>
      <c r="D20" s="10"/>
      <c r="E20" s="10"/>
      <c r="F20" s="10"/>
      <c r="G20" s="10"/>
      <c r="H20" s="10">
        <v>0</v>
      </c>
      <c r="I20" s="10">
        <v>0</v>
      </c>
    </row>
    <row r="21" spans="1:9" x14ac:dyDescent="0.25">
      <c r="A21" s="10" t="s">
        <v>59</v>
      </c>
      <c r="B21" s="10">
        <v>753.34884236948574</v>
      </c>
      <c r="C21" s="10">
        <v>713.4999238480757</v>
      </c>
      <c r="D21" s="10">
        <v>1.0558499268037693</v>
      </c>
      <c r="E21" s="10">
        <v>0.36854710927500117</v>
      </c>
      <c r="F21" s="10">
        <v>-1517.3263541010306</v>
      </c>
      <c r="G21" s="10">
        <v>3024.024038840002</v>
      </c>
      <c r="H21" s="10">
        <v>-1517.3263541010306</v>
      </c>
      <c r="I21" s="10">
        <v>3024.024038840002</v>
      </c>
    </row>
    <row r="22" spans="1:9" ht="15.75" thickBot="1" x14ac:dyDescent="0.3">
      <c r="A22" s="11" t="s">
        <v>60</v>
      </c>
      <c r="B22" s="11">
        <v>0.72946323942392355</v>
      </c>
      <c r="C22" s="11">
        <v>0.15176617069802534</v>
      </c>
      <c r="D22" s="11">
        <v>4.8064943331499288</v>
      </c>
      <c r="E22" s="11">
        <v>1.7144897173115708E-2</v>
      </c>
      <c r="F22" s="11">
        <v>0.24647555021893608</v>
      </c>
      <c r="G22" s="11">
        <v>1.2124509286289111</v>
      </c>
      <c r="H22" s="11">
        <v>0.24647555021893608</v>
      </c>
      <c r="I22" s="11">
        <v>1.2124509286289111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4331D-D064-4D99-8B21-A5F2E70CECA4}">
  <dimension ref="A1:I22"/>
  <sheetViews>
    <sheetView workbookViewId="0">
      <selection activeCell="B7" sqref="B7"/>
    </sheetView>
  </sheetViews>
  <sheetFormatPr defaultRowHeight="15" x14ac:dyDescent="0.25"/>
  <sheetData>
    <row r="1" spans="1:9" x14ac:dyDescent="0.25">
      <c r="A1" t="s">
        <v>25</v>
      </c>
    </row>
    <row r="2" spans="1:9" ht="15.75" thickBot="1" x14ac:dyDescent="0.3"/>
    <row r="3" spans="1:9" x14ac:dyDescent="0.25">
      <c r="A3" s="13" t="s">
        <v>26</v>
      </c>
      <c r="B3" s="13"/>
    </row>
    <row r="4" spans="1:9" x14ac:dyDescent="0.25">
      <c r="A4" s="10" t="s">
        <v>27</v>
      </c>
      <c r="B4" s="10">
        <v>0.89559283488437946</v>
      </c>
    </row>
    <row r="5" spans="1:9" x14ac:dyDescent="0.25">
      <c r="A5" s="10" t="s">
        <v>28</v>
      </c>
      <c r="B5" s="10">
        <v>0.80208652589623941</v>
      </c>
    </row>
    <row r="6" spans="1:9" x14ac:dyDescent="0.25">
      <c r="A6" s="10" t="s">
        <v>29</v>
      </c>
      <c r="B6" s="10">
        <v>-1.6666666666666667</v>
      </c>
    </row>
    <row r="7" spans="1:9" x14ac:dyDescent="0.25">
      <c r="A7" s="10" t="s">
        <v>30</v>
      </c>
      <c r="B7" s="10">
        <v>88.908920238749189</v>
      </c>
    </row>
    <row r="8" spans="1:9" ht="15.75" thickBot="1" x14ac:dyDescent="0.3">
      <c r="A8" s="11" t="s">
        <v>31</v>
      </c>
      <c r="B8" s="11">
        <v>1</v>
      </c>
    </row>
    <row r="10" spans="1:9" ht="15.75" thickBot="1" x14ac:dyDescent="0.3">
      <c r="A10" t="s">
        <v>32</v>
      </c>
    </row>
    <row r="11" spans="1:9" x14ac:dyDescent="0.25">
      <c r="A11" s="12"/>
      <c r="B11" s="12" t="s">
        <v>37</v>
      </c>
      <c r="C11" s="12" t="s">
        <v>38</v>
      </c>
      <c r="D11" s="12" t="s">
        <v>39</v>
      </c>
      <c r="E11" s="12" t="s">
        <v>40</v>
      </c>
      <c r="F11" s="12" t="s">
        <v>41</v>
      </c>
    </row>
    <row r="12" spans="1:9" x14ac:dyDescent="0.25">
      <c r="A12" s="10" t="s">
        <v>33</v>
      </c>
      <c r="B12" s="10">
        <v>5</v>
      </c>
      <c r="C12" s="10">
        <v>96107.611705939198</v>
      </c>
      <c r="D12" s="10">
        <v>19221.52234118784</v>
      </c>
      <c r="E12" s="10">
        <v>12.158139250424068</v>
      </c>
      <c r="F12" s="10" t="e">
        <v>#NUM!</v>
      </c>
    </row>
    <row r="13" spans="1:9" x14ac:dyDescent="0.25">
      <c r="A13" s="10" t="s">
        <v>34</v>
      </c>
      <c r="B13" s="10">
        <v>3</v>
      </c>
      <c r="C13" s="10">
        <v>23714.388294060795</v>
      </c>
      <c r="D13" s="10">
        <v>7904.7960980202652</v>
      </c>
      <c r="E13" s="10"/>
      <c r="F13" s="10"/>
    </row>
    <row r="14" spans="1:9" ht="15.75" thickBot="1" x14ac:dyDescent="0.3">
      <c r="A14" s="11" t="s">
        <v>35</v>
      </c>
      <c r="B14" s="11">
        <v>8</v>
      </c>
      <c r="C14" s="11">
        <v>119822</v>
      </c>
      <c r="D14" s="11"/>
      <c r="E14" s="11"/>
      <c r="F14" s="11"/>
    </row>
    <row r="15" spans="1:9" ht="15.75" thickBot="1" x14ac:dyDescent="0.3"/>
    <row r="16" spans="1:9" x14ac:dyDescent="0.25">
      <c r="A16" s="12"/>
      <c r="B16" s="12" t="s">
        <v>42</v>
      </c>
      <c r="C16" s="12" t="s">
        <v>30</v>
      </c>
      <c r="D16" s="12" t="s">
        <v>43</v>
      </c>
      <c r="E16" s="12" t="s">
        <v>44</v>
      </c>
      <c r="F16" s="12" t="s">
        <v>45</v>
      </c>
      <c r="G16" s="12" t="s">
        <v>46</v>
      </c>
      <c r="H16" s="12" t="s">
        <v>47</v>
      </c>
      <c r="I16" s="12" t="s">
        <v>48</v>
      </c>
    </row>
    <row r="17" spans="1:9" x14ac:dyDescent="0.25">
      <c r="A17" s="10" t="s">
        <v>36</v>
      </c>
      <c r="B17" s="10"/>
      <c r="C17" s="10"/>
      <c r="D17" s="10"/>
      <c r="E17" s="10"/>
      <c r="F17" s="10"/>
      <c r="G17" s="10"/>
      <c r="H17" s="10">
        <v>0</v>
      </c>
      <c r="I17" s="10">
        <v>0</v>
      </c>
    </row>
    <row r="18" spans="1:9" x14ac:dyDescent="0.25">
      <c r="A18" s="10" t="s">
        <v>49</v>
      </c>
      <c r="B18" s="10"/>
      <c r="C18" s="10"/>
      <c r="D18" s="10"/>
      <c r="E18" s="10"/>
      <c r="F18" s="10"/>
      <c r="G18" s="10"/>
      <c r="H18" s="10">
        <v>0</v>
      </c>
      <c r="I18" s="10">
        <v>0</v>
      </c>
    </row>
    <row r="19" spans="1:9" x14ac:dyDescent="0.25">
      <c r="A19" s="10" t="s">
        <v>50</v>
      </c>
      <c r="B19" s="10"/>
      <c r="C19" s="10"/>
      <c r="D19" s="10"/>
      <c r="E19" s="10"/>
      <c r="F19" s="10"/>
      <c r="G19" s="10"/>
      <c r="H19" s="10">
        <v>0</v>
      </c>
      <c r="I19" s="10">
        <v>0</v>
      </c>
    </row>
    <row r="20" spans="1:9" x14ac:dyDescent="0.25">
      <c r="A20" s="10" t="s">
        <v>58</v>
      </c>
      <c r="B20" s="10"/>
      <c r="C20" s="10"/>
      <c r="D20" s="10"/>
      <c r="E20" s="10"/>
      <c r="F20" s="10"/>
      <c r="G20" s="10"/>
      <c r="H20" s="10">
        <v>0</v>
      </c>
      <c r="I20" s="10">
        <v>0</v>
      </c>
    </row>
    <row r="21" spans="1:9" x14ac:dyDescent="0.25">
      <c r="A21" s="10" t="s">
        <v>59</v>
      </c>
      <c r="B21" s="10">
        <v>1161.2742553660314</v>
      </c>
      <c r="C21" s="10">
        <v>871.24166026349508</v>
      </c>
      <c r="D21" s="10">
        <v>1.3328956916670169</v>
      </c>
      <c r="E21" s="10">
        <v>0.27475186881424901</v>
      </c>
      <c r="F21" s="10">
        <v>-1611.4055473487729</v>
      </c>
      <c r="G21" s="10">
        <v>3933.9540580808357</v>
      </c>
      <c r="H21" s="10">
        <v>-1611.4055473487729</v>
      </c>
      <c r="I21" s="10">
        <v>3933.9540580808357</v>
      </c>
    </row>
    <row r="22" spans="1:9" ht="15.75" thickBot="1" x14ac:dyDescent="0.3">
      <c r="A22" s="11" t="s">
        <v>60</v>
      </c>
      <c r="B22" s="11">
        <v>0.64565885380068266</v>
      </c>
      <c r="C22" s="11">
        <v>0.18516954278295589</v>
      </c>
      <c r="D22" s="11">
        <v>3.4868523413566099</v>
      </c>
      <c r="E22" s="11">
        <v>3.9857330784722624E-2</v>
      </c>
      <c r="F22" s="11">
        <v>5.6366726519990973E-2</v>
      </c>
      <c r="G22" s="11">
        <v>1.2349509810813744</v>
      </c>
      <c r="H22" s="11">
        <v>5.6366726519990973E-2</v>
      </c>
      <c r="I22" s="11">
        <v>1.2349509810813744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83E48-C150-4145-AA29-9CCF02715F54}">
  <dimension ref="A1:I22"/>
  <sheetViews>
    <sheetView workbookViewId="0">
      <selection activeCell="B7" sqref="B7"/>
    </sheetView>
  </sheetViews>
  <sheetFormatPr defaultRowHeight="15" x14ac:dyDescent="0.25"/>
  <sheetData>
    <row r="1" spans="1:9" x14ac:dyDescent="0.25">
      <c r="A1" t="s">
        <v>25</v>
      </c>
    </row>
    <row r="2" spans="1:9" ht="15.75" thickBot="1" x14ac:dyDescent="0.3"/>
    <row r="3" spans="1:9" x14ac:dyDescent="0.25">
      <c r="A3" s="13" t="s">
        <v>26</v>
      </c>
      <c r="B3" s="13"/>
    </row>
    <row r="4" spans="1:9" x14ac:dyDescent="0.25">
      <c r="A4" s="10" t="s">
        <v>27</v>
      </c>
      <c r="B4" s="10">
        <v>0.87758754888919588</v>
      </c>
    </row>
    <row r="5" spans="1:9" x14ac:dyDescent="0.25">
      <c r="A5" s="10" t="s">
        <v>28</v>
      </c>
      <c r="B5" s="10">
        <v>0.77015990596534678</v>
      </c>
    </row>
    <row r="6" spans="1:9" x14ac:dyDescent="0.25">
      <c r="A6" s="10" t="s">
        <v>29</v>
      </c>
      <c r="B6" s="10">
        <v>-1.6666666666666667</v>
      </c>
    </row>
    <row r="7" spans="1:9" x14ac:dyDescent="0.25">
      <c r="A7" s="10" t="s">
        <v>30</v>
      </c>
      <c r="B7" s="10">
        <v>99.462441793068507</v>
      </c>
    </row>
    <row r="8" spans="1:9" ht="15.75" thickBot="1" x14ac:dyDescent="0.3">
      <c r="A8" s="11" t="s">
        <v>31</v>
      </c>
      <c r="B8" s="11">
        <v>1</v>
      </c>
    </row>
    <row r="10" spans="1:9" ht="15.75" thickBot="1" x14ac:dyDescent="0.3">
      <c r="A10" t="s">
        <v>32</v>
      </c>
    </row>
    <row r="11" spans="1:9" x14ac:dyDescent="0.25">
      <c r="A11" s="12"/>
      <c r="B11" s="12" t="s">
        <v>37</v>
      </c>
      <c r="C11" s="12" t="s">
        <v>38</v>
      </c>
      <c r="D11" s="12" t="s">
        <v>39</v>
      </c>
      <c r="E11" s="12" t="s">
        <v>40</v>
      </c>
      <c r="F11" s="12" t="s">
        <v>41</v>
      </c>
    </row>
    <row r="12" spans="1:9" x14ac:dyDescent="0.25">
      <c r="A12" s="10" t="s">
        <v>33</v>
      </c>
      <c r="B12" s="10">
        <v>5</v>
      </c>
      <c r="C12" s="10">
        <v>99447.668017681368</v>
      </c>
      <c r="D12" s="10">
        <v>19889.533603536274</v>
      </c>
      <c r="E12" s="10">
        <v>10.052552961223935</v>
      </c>
      <c r="F12" s="10" t="e">
        <v>#NUM!</v>
      </c>
    </row>
    <row r="13" spans="1:9" x14ac:dyDescent="0.25">
      <c r="A13" s="10" t="s">
        <v>34</v>
      </c>
      <c r="B13" s="10">
        <v>3</v>
      </c>
      <c r="C13" s="10">
        <v>29678.331982318625</v>
      </c>
      <c r="D13" s="10">
        <v>9892.7773274395422</v>
      </c>
      <c r="E13" s="10"/>
      <c r="F13" s="10"/>
    </row>
    <row r="14" spans="1:9" ht="15.75" thickBot="1" x14ac:dyDescent="0.3">
      <c r="A14" s="11" t="s">
        <v>35</v>
      </c>
      <c r="B14" s="11">
        <v>8</v>
      </c>
      <c r="C14" s="11">
        <v>129126</v>
      </c>
      <c r="D14" s="11"/>
      <c r="E14" s="11"/>
      <c r="F14" s="11"/>
    </row>
    <row r="15" spans="1:9" ht="15.75" thickBot="1" x14ac:dyDescent="0.3"/>
    <row r="16" spans="1:9" x14ac:dyDescent="0.25">
      <c r="A16" s="12"/>
      <c r="B16" s="12" t="s">
        <v>42</v>
      </c>
      <c r="C16" s="12" t="s">
        <v>30</v>
      </c>
      <c r="D16" s="12" t="s">
        <v>43</v>
      </c>
      <c r="E16" s="12" t="s">
        <v>44</v>
      </c>
      <c r="F16" s="12" t="s">
        <v>45</v>
      </c>
      <c r="G16" s="12" t="s">
        <v>46</v>
      </c>
      <c r="H16" s="12" t="s">
        <v>47</v>
      </c>
      <c r="I16" s="12" t="s">
        <v>48</v>
      </c>
    </row>
    <row r="17" spans="1:9" x14ac:dyDescent="0.25">
      <c r="A17" s="10" t="s">
        <v>36</v>
      </c>
      <c r="B17" s="10"/>
      <c r="C17" s="10"/>
      <c r="D17" s="10"/>
      <c r="E17" s="10"/>
      <c r="F17" s="10"/>
      <c r="G17" s="10"/>
      <c r="H17" s="10">
        <v>0</v>
      </c>
      <c r="I17" s="10">
        <v>0</v>
      </c>
    </row>
    <row r="18" spans="1:9" x14ac:dyDescent="0.25">
      <c r="A18" s="10" t="s">
        <v>49</v>
      </c>
      <c r="B18" s="10"/>
      <c r="C18" s="10"/>
      <c r="D18" s="10"/>
      <c r="E18" s="10"/>
      <c r="F18" s="10"/>
      <c r="G18" s="10"/>
      <c r="H18" s="10">
        <v>-3.9656693456496327E-306</v>
      </c>
      <c r="I18" s="10">
        <v>3.9656693456496327E-306</v>
      </c>
    </row>
    <row r="19" spans="1:9" x14ac:dyDescent="0.25">
      <c r="A19" s="10" t="s">
        <v>50</v>
      </c>
      <c r="B19" s="10"/>
      <c r="C19" s="10"/>
      <c r="D19" s="10"/>
      <c r="E19" s="10"/>
      <c r="F19" s="10"/>
      <c r="G19" s="10"/>
      <c r="H19" s="10">
        <v>-2.6555534591041466E-307</v>
      </c>
      <c r="I19" s="10">
        <v>2.6555543079026171E-307</v>
      </c>
    </row>
    <row r="20" spans="1:9" x14ac:dyDescent="0.25">
      <c r="A20" s="10" t="s">
        <v>58</v>
      </c>
      <c r="B20" s="10"/>
      <c r="C20" s="10"/>
      <c r="D20" s="10"/>
      <c r="E20" s="10"/>
      <c r="F20" s="10"/>
      <c r="G20" s="10"/>
      <c r="H20" s="10">
        <v>0</v>
      </c>
      <c r="I20" s="10">
        <v>0</v>
      </c>
    </row>
    <row r="21" spans="1:9" x14ac:dyDescent="0.25">
      <c r="A21" s="10" t="s">
        <v>59</v>
      </c>
      <c r="B21" s="10">
        <v>1027.7968841200318</v>
      </c>
      <c r="C21" s="10">
        <v>984.17185004562168</v>
      </c>
      <c r="D21" s="10">
        <v>1.0443266428240026</v>
      </c>
      <c r="E21" s="10">
        <v>0.37307643201376434</v>
      </c>
      <c r="F21" s="10">
        <v>-2104.2771838218896</v>
      </c>
      <c r="G21" s="10">
        <v>4159.8709520619532</v>
      </c>
      <c r="H21" s="10">
        <v>-2104.2771838218896</v>
      </c>
      <c r="I21" s="10">
        <v>4159.8709520619532</v>
      </c>
    </row>
    <row r="22" spans="1:9" ht="15.75" thickBot="1" x14ac:dyDescent="0.3">
      <c r="A22" s="11" t="s">
        <v>60</v>
      </c>
      <c r="B22" s="11">
        <v>0.67236165736593945</v>
      </c>
      <c r="C22" s="11">
        <v>0.21206292830228887</v>
      </c>
      <c r="D22" s="11">
        <v>3.1705761244959776</v>
      </c>
      <c r="E22" s="11">
        <v>5.0458308630060955E-2</v>
      </c>
      <c r="F22" s="11">
        <v>-2.5172252973238995E-3</v>
      </c>
      <c r="G22" s="11">
        <v>1.3472405400292029</v>
      </c>
      <c r="H22" s="11">
        <v>-2.5172252973238995E-3</v>
      </c>
      <c r="I22" s="11">
        <v>1.3472405400292029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5F54D-7C64-474A-ACDF-696768044A18}">
  <dimension ref="A1:I22"/>
  <sheetViews>
    <sheetView workbookViewId="0">
      <selection activeCell="B7" sqref="B7"/>
    </sheetView>
  </sheetViews>
  <sheetFormatPr defaultRowHeight="15" x14ac:dyDescent="0.25"/>
  <sheetData>
    <row r="1" spans="1:9" x14ac:dyDescent="0.25">
      <c r="A1" t="s">
        <v>25</v>
      </c>
    </row>
    <row r="2" spans="1:9" ht="15.75" thickBot="1" x14ac:dyDescent="0.3"/>
    <row r="3" spans="1:9" x14ac:dyDescent="0.25">
      <c r="A3" s="13" t="s">
        <v>26</v>
      </c>
      <c r="B3" s="13"/>
    </row>
    <row r="4" spans="1:9" x14ac:dyDescent="0.25">
      <c r="A4" s="10" t="s">
        <v>27</v>
      </c>
      <c r="B4" s="10">
        <v>0.87461647135127474</v>
      </c>
    </row>
    <row r="5" spans="1:9" x14ac:dyDescent="0.25">
      <c r="A5" s="10" t="s">
        <v>28</v>
      </c>
      <c r="B5" s="10">
        <v>0.7649539719589552</v>
      </c>
    </row>
    <row r="6" spans="1:9" x14ac:dyDescent="0.25">
      <c r="A6" s="10" t="s">
        <v>29</v>
      </c>
      <c r="B6" s="10">
        <v>-1.6666666666666667</v>
      </c>
    </row>
    <row r="7" spans="1:9" x14ac:dyDescent="0.25">
      <c r="A7" s="10" t="s">
        <v>30</v>
      </c>
      <c r="B7" s="10">
        <v>100.04645959008779</v>
      </c>
    </row>
    <row r="8" spans="1:9" ht="15.75" thickBot="1" x14ac:dyDescent="0.3">
      <c r="A8" s="11" t="s">
        <v>31</v>
      </c>
      <c r="B8" s="11">
        <v>1</v>
      </c>
    </row>
    <row r="10" spans="1:9" ht="15.75" thickBot="1" x14ac:dyDescent="0.3">
      <c r="A10" t="s">
        <v>32</v>
      </c>
    </row>
    <row r="11" spans="1:9" x14ac:dyDescent="0.25">
      <c r="A11" s="12"/>
      <c r="B11" s="12" t="s">
        <v>37</v>
      </c>
      <c r="C11" s="12" t="s">
        <v>38</v>
      </c>
      <c r="D11" s="12" t="s">
        <v>39</v>
      </c>
      <c r="E11" s="12" t="s">
        <v>40</v>
      </c>
      <c r="F11" s="12" t="s">
        <v>41</v>
      </c>
    </row>
    <row r="12" spans="1:9" x14ac:dyDescent="0.25">
      <c r="A12" s="10" t="s">
        <v>33</v>
      </c>
      <c r="B12" s="10">
        <v>5</v>
      </c>
      <c r="C12" s="10">
        <v>97725.317770466791</v>
      </c>
      <c r="D12" s="10">
        <v>19545.063554093358</v>
      </c>
      <c r="E12" s="10">
        <v>9.7634575449031864</v>
      </c>
      <c r="F12" s="10" t="e">
        <v>#NUM!</v>
      </c>
    </row>
    <row r="13" spans="1:9" x14ac:dyDescent="0.25">
      <c r="A13" s="10" t="s">
        <v>34</v>
      </c>
      <c r="B13" s="10">
        <v>3</v>
      </c>
      <c r="C13" s="10">
        <v>30027.882229533214</v>
      </c>
      <c r="D13" s="10">
        <v>10009.294076511071</v>
      </c>
      <c r="E13" s="10"/>
      <c r="F13" s="10"/>
    </row>
    <row r="14" spans="1:9" ht="15.75" thickBot="1" x14ac:dyDescent="0.3">
      <c r="A14" s="11" t="s">
        <v>35</v>
      </c>
      <c r="B14" s="11">
        <v>8</v>
      </c>
      <c r="C14" s="11">
        <v>127753.20000000001</v>
      </c>
      <c r="D14" s="11"/>
      <c r="E14" s="11"/>
      <c r="F14" s="11"/>
    </row>
    <row r="15" spans="1:9" ht="15.75" thickBot="1" x14ac:dyDescent="0.3"/>
    <row r="16" spans="1:9" x14ac:dyDescent="0.25">
      <c r="A16" s="12"/>
      <c r="B16" s="12" t="s">
        <v>42</v>
      </c>
      <c r="C16" s="12" t="s">
        <v>30</v>
      </c>
      <c r="D16" s="12" t="s">
        <v>43</v>
      </c>
      <c r="E16" s="12" t="s">
        <v>44</v>
      </c>
      <c r="F16" s="12" t="s">
        <v>45</v>
      </c>
      <c r="G16" s="12" t="s">
        <v>46</v>
      </c>
      <c r="H16" s="12" t="s">
        <v>47</v>
      </c>
      <c r="I16" s="12" t="s">
        <v>48</v>
      </c>
    </row>
    <row r="17" spans="1:9" x14ac:dyDescent="0.25">
      <c r="A17" s="10" t="s">
        <v>36</v>
      </c>
      <c r="B17" s="10"/>
      <c r="C17" s="10"/>
      <c r="D17" s="10"/>
      <c r="E17" s="10"/>
      <c r="F17" s="10"/>
      <c r="G17" s="10"/>
      <c r="H17" s="10">
        <v>-2.6903318500883288E-306</v>
      </c>
      <c r="I17" s="10">
        <v>2.6917222196189045E-306</v>
      </c>
    </row>
    <row r="18" spans="1:9" x14ac:dyDescent="0.25">
      <c r="A18" s="10" t="s">
        <v>49</v>
      </c>
      <c r="B18" s="10"/>
      <c r="C18" s="10"/>
      <c r="D18" s="10"/>
      <c r="E18" s="10"/>
      <c r="F18" s="10"/>
      <c r="G18" s="10"/>
      <c r="H18" s="10">
        <v>0</v>
      </c>
      <c r="I18" s="10">
        <v>0</v>
      </c>
    </row>
    <row r="19" spans="1:9" x14ac:dyDescent="0.25">
      <c r="A19" s="10" t="s">
        <v>50</v>
      </c>
      <c r="B19" s="10"/>
      <c r="C19" s="10"/>
      <c r="D19" s="10"/>
      <c r="E19" s="10"/>
      <c r="F19" s="10"/>
      <c r="G19" s="10"/>
      <c r="H19" s="10">
        <v>0</v>
      </c>
      <c r="I19" s="10">
        <v>0</v>
      </c>
    </row>
    <row r="20" spans="1:9" x14ac:dyDescent="0.25">
      <c r="A20" s="10" t="s">
        <v>58</v>
      </c>
      <c r="B20" s="10"/>
      <c r="C20" s="10"/>
      <c r="D20" s="10"/>
      <c r="E20" s="10"/>
      <c r="F20" s="10"/>
      <c r="G20" s="10"/>
      <c r="H20" s="10">
        <v>0</v>
      </c>
      <c r="I20" s="10">
        <v>0</v>
      </c>
    </row>
    <row r="21" spans="1:9" x14ac:dyDescent="0.25">
      <c r="A21" s="10" t="s">
        <v>59</v>
      </c>
      <c r="B21" s="10">
        <v>988.98094693176972</v>
      </c>
      <c r="C21" s="10">
        <v>993.25245693611305</v>
      </c>
      <c r="D21" s="10">
        <v>0.9956994719977641</v>
      </c>
      <c r="E21" s="10">
        <v>0.3927842994180617</v>
      </c>
      <c r="F21" s="10">
        <v>-2171.9916648585295</v>
      </c>
      <c r="G21" s="10">
        <v>4149.9535587220689</v>
      </c>
      <c r="H21" s="10">
        <v>-2171.9916648585295</v>
      </c>
      <c r="I21" s="10">
        <v>4149.9535587220689</v>
      </c>
    </row>
    <row r="22" spans="1:9" ht="15.75" thickBot="1" x14ac:dyDescent="0.3">
      <c r="A22" s="11" t="s">
        <v>60</v>
      </c>
      <c r="B22" s="11">
        <v>0.68261097601678344</v>
      </c>
      <c r="C22" s="11">
        <v>0.2184597569584435</v>
      </c>
      <c r="D22" s="11">
        <v>3.1246531879399329</v>
      </c>
      <c r="E22" s="11">
        <v>5.2282126651659211E-2</v>
      </c>
      <c r="F22" s="11">
        <v>-1.2625470368792135E-2</v>
      </c>
      <c r="G22" s="11">
        <v>1.3778474224023589</v>
      </c>
      <c r="H22" s="11">
        <v>-1.2625470368792135E-2</v>
      </c>
      <c r="I22" s="11">
        <v>1.3778474224023589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4EE379-7DF9-4274-A231-17EB67D927B6}">
  <dimension ref="A1:I22"/>
  <sheetViews>
    <sheetView workbookViewId="0">
      <selection activeCell="B7" sqref="B7"/>
    </sheetView>
  </sheetViews>
  <sheetFormatPr defaultRowHeight="15" x14ac:dyDescent="0.25"/>
  <sheetData>
    <row r="1" spans="1:9" x14ac:dyDescent="0.25">
      <c r="A1" t="s">
        <v>25</v>
      </c>
    </row>
    <row r="2" spans="1:9" ht="15.75" thickBot="1" x14ac:dyDescent="0.3"/>
    <row r="3" spans="1:9" x14ac:dyDescent="0.25">
      <c r="A3" s="13" t="s">
        <v>26</v>
      </c>
      <c r="B3" s="13"/>
    </row>
    <row r="4" spans="1:9" x14ac:dyDescent="0.25">
      <c r="A4" s="10" t="s">
        <v>27</v>
      </c>
      <c r="B4" s="10">
        <v>0.83433139965898873</v>
      </c>
    </row>
    <row r="5" spans="1:9" x14ac:dyDescent="0.25">
      <c r="A5" s="10" t="s">
        <v>28</v>
      </c>
      <c r="B5" s="10">
        <v>0.69610888445692709</v>
      </c>
    </row>
    <row r="6" spans="1:9" x14ac:dyDescent="0.25">
      <c r="A6" s="10" t="s">
        <v>29</v>
      </c>
      <c r="B6" s="10">
        <v>-1.6666666666666667</v>
      </c>
    </row>
    <row r="7" spans="1:9" x14ac:dyDescent="0.25">
      <c r="A7" s="10" t="s">
        <v>30</v>
      </c>
      <c r="B7" s="10">
        <v>104.29845353412796</v>
      </c>
    </row>
    <row r="8" spans="1:9" ht="15.75" thickBot="1" x14ac:dyDescent="0.3">
      <c r="A8" s="11" t="s">
        <v>31</v>
      </c>
      <c r="B8" s="11">
        <v>1</v>
      </c>
    </row>
    <row r="10" spans="1:9" ht="15.75" thickBot="1" x14ac:dyDescent="0.3">
      <c r="A10" t="s">
        <v>32</v>
      </c>
    </row>
    <row r="11" spans="1:9" x14ac:dyDescent="0.25">
      <c r="A11" s="12"/>
      <c r="B11" s="12" t="s">
        <v>37</v>
      </c>
      <c r="C11" s="12" t="s">
        <v>38</v>
      </c>
      <c r="D11" s="12" t="s">
        <v>39</v>
      </c>
      <c r="E11" s="12" t="s">
        <v>40</v>
      </c>
      <c r="F11" s="12" t="s">
        <v>41</v>
      </c>
    </row>
    <row r="12" spans="1:9" x14ac:dyDescent="0.25">
      <c r="A12" s="10" t="s">
        <v>33</v>
      </c>
      <c r="B12" s="10">
        <v>5</v>
      </c>
      <c r="C12" s="10">
        <v>74754.297771168043</v>
      </c>
      <c r="D12" s="10">
        <v>14950.859554233608</v>
      </c>
      <c r="E12" s="10">
        <v>6.8719569166699968</v>
      </c>
      <c r="F12" s="10" t="e">
        <v>#NUM!</v>
      </c>
    </row>
    <row r="13" spans="1:9" x14ac:dyDescent="0.25">
      <c r="A13" s="10" t="s">
        <v>34</v>
      </c>
      <c r="B13" s="10">
        <v>3</v>
      </c>
      <c r="C13" s="10">
        <v>32634.502228831949</v>
      </c>
      <c r="D13" s="10">
        <v>10878.167409610649</v>
      </c>
      <c r="E13" s="10"/>
      <c r="F13" s="10"/>
    </row>
    <row r="14" spans="1:9" ht="15.75" thickBot="1" x14ac:dyDescent="0.3">
      <c r="A14" s="11" t="s">
        <v>35</v>
      </c>
      <c r="B14" s="11">
        <v>8</v>
      </c>
      <c r="C14" s="11">
        <v>107388.79999999999</v>
      </c>
      <c r="D14" s="11"/>
      <c r="E14" s="11"/>
      <c r="F14" s="11"/>
    </row>
    <row r="15" spans="1:9" ht="15.75" thickBot="1" x14ac:dyDescent="0.3"/>
    <row r="16" spans="1:9" x14ac:dyDescent="0.25">
      <c r="A16" s="12"/>
      <c r="B16" s="12" t="s">
        <v>42</v>
      </c>
      <c r="C16" s="12" t="s">
        <v>30</v>
      </c>
      <c r="D16" s="12" t="s">
        <v>43</v>
      </c>
      <c r="E16" s="12" t="s">
        <v>44</v>
      </c>
      <c r="F16" s="12" t="s">
        <v>45</v>
      </c>
      <c r="G16" s="12" t="s">
        <v>46</v>
      </c>
      <c r="H16" s="12" t="s">
        <v>47</v>
      </c>
      <c r="I16" s="12" t="s">
        <v>48</v>
      </c>
    </row>
    <row r="17" spans="1:9" x14ac:dyDescent="0.25">
      <c r="A17" s="10" t="s">
        <v>36</v>
      </c>
      <c r="B17" s="10"/>
      <c r="C17" s="10"/>
      <c r="D17" s="10"/>
      <c r="E17" s="10"/>
      <c r="F17" s="10"/>
      <c r="G17" s="10"/>
      <c r="H17" s="10">
        <v>-2.2153291474151118</v>
      </c>
      <c r="I17" s="10">
        <v>2.2153291474151118</v>
      </c>
    </row>
    <row r="18" spans="1:9" x14ac:dyDescent="0.25">
      <c r="A18" s="10" t="s">
        <v>49</v>
      </c>
      <c r="B18" s="10"/>
      <c r="C18" s="10"/>
      <c r="D18" s="10"/>
      <c r="E18" s="10"/>
      <c r="F18" s="10"/>
      <c r="G18" s="10"/>
      <c r="H18" s="10">
        <v>0</v>
      </c>
      <c r="I18" s="10">
        <v>0</v>
      </c>
    </row>
    <row r="19" spans="1:9" x14ac:dyDescent="0.25">
      <c r="A19" s="10" t="s">
        <v>50</v>
      </c>
      <c r="B19" s="10"/>
      <c r="C19" s="10"/>
      <c r="D19" s="10"/>
      <c r="E19" s="10"/>
      <c r="F19" s="10"/>
      <c r="G19" s="10"/>
      <c r="H19" s="10">
        <v>0</v>
      </c>
      <c r="I19" s="10">
        <v>0</v>
      </c>
    </row>
    <row r="20" spans="1:9" x14ac:dyDescent="0.25">
      <c r="A20" s="10" t="s">
        <v>58</v>
      </c>
      <c r="B20" s="10"/>
      <c r="C20" s="10"/>
      <c r="D20" s="10"/>
      <c r="E20" s="10"/>
      <c r="F20" s="10"/>
      <c r="G20" s="10"/>
      <c r="H20" s="10">
        <v>0</v>
      </c>
      <c r="I20" s="10">
        <v>0</v>
      </c>
    </row>
    <row r="21" spans="1:9" x14ac:dyDescent="0.25">
      <c r="A21" s="10" t="s">
        <v>59</v>
      </c>
      <c r="B21" s="10">
        <v>1342.1777065993365</v>
      </c>
      <c r="C21" s="10">
        <v>1052.6012088466321</v>
      </c>
      <c r="D21" s="10">
        <v>1.2751056101009066</v>
      </c>
      <c r="E21" s="10">
        <v>0.29205929896225535</v>
      </c>
      <c r="F21" s="10">
        <v>-2007.6691214317934</v>
      </c>
      <c r="G21" s="10">
        <v>4692.0245346304664</v>
      </c>
      <c r="H21" s="10">
        <v>-2007.6691214317934</v>
      </c>
      <c r="I21" s="10">
        <v>4692.0245346304664</v>
      </c>
    </row>
    <row r="22" spans="1:9" ht="15.75" thickBot="1" x14ac:dyDescent="0.3">
      <c r="A22" s="11" t="s">
        <v>60</v>
      </c>
      <c r="B22" s="11">
        <v>0.60433689073544616</v>
      </c>
      <c r="C22" s="11">
        <v>0.23053607341998644</v>
      </c>
      <c r="D22" s="11">
        <v>2.621441762975099</v>
      </c>
      <c r="E22" s="11">
        <v>7.8903489400888205E-2</v>
      </c>
      <c r="F22" s="11">
        <v>-0.12933178435460357</v>
      </c>
      <c r="G22" s="11">
        <v>1.3380055658254959</v>
      </c>
      <c r="H22" s="11">
        <v>-0.12933178435460357</v>
      </c>
      <c r="I22" s="11">
        <v>1.3380055658254959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44B7B-7759-4073-9CC1-C13B1D3B8822}">
  <dimension ref="A1:I22"/>
  <sheetViews>
    <sheetView workbookViewId="0">
      <selection activeCell="B7" sqref="B7"/>
    </sheetView>
  </sheetViews>
  <sheetFormatPr defaultRowHeight="15" x14ac:dyDescent="0.25"/>
  <sheetData>
    <row r="1" spans="1:9" x14ac:dyDescent="0.25">
      <c r="A1" t="s">
        <v>25</v>
      </c>
    </row>
    <row r="2" spans="1:9" ht="15.75" thickBot="1" x14ac:dyDescent="0.3"/>
    <row r="3" spans="1:9" x14ac:dyDescent="0.25">
      <c r="A3" s="13" t="s">
        <v>26</v>
      </c>
      <c r="B3" s="13"/>
    </row>
    <row r="4" spans="1:9" x14ac:dyDescent="0.25">
      <c r="A4" s="10" t="s">
        <v>27</v>
      </c>
      <c r="B4" s="10">
        <v>0.92954690106730775</v>
      </c>
    </row>
    <row r="5" spans="1:9" x14ac:dyDescent="0.25">
      <c r="A5" s="10" t="s">
        <v>28</v>
      </c>
      <c r="B5" s="10">
        <v>0.86405744128383533</v>
      </c>
    </row>
    <row r="6" spans="1:9" x14ac:dyDescent="0.25">
      <c r="A6" s="10" t="s">
        <v>29</v>
      </c>
      <c r="B6" s="10">
        <v>-1.6666666666666667</v>
      </c>
    </row>
    <row r="7" spans="1:9" x14ac:dyDescent="0.25">
      <c r="A7" s="10" t="s">
        <v>30</v>
      </c>
      <c r="B7" s="10">
        <v>90.965857868235119</v>
      </c>
    </row>
    <row r="8" spans="1:9" ht="15.75" thickBot="1" x14ac:dyDescent="0.3">
      <c r="A8" s="11" t="s">
        <v>31</v>
      </c>
      <c r="B8" s="11">
        <v>1</v>
      </c>
    </row>
    <row r="10" spans="1:9" ht="15.75" thickBot="1" x14ac:dyDescent="0.3">
      <c r="A10" t="s">
        <v>32</v>
      </c>
    </row>
    <row r="11" spans="1:9" x14ac:dyDescent="0.25">
      <c r="A11" s="12"/>
      <c r="B11" s="12" t="s">
        <v>37</v>
      </c>
      <c r="C11" s="12" t="s">
        <v>38</v>
      </c>
      <c r="D11" s="12" t="s">
        <v>39</v>
      </c>
      <c r="E11" s="12" t="s">
        <v>40</v>
      </c>
      <c r="F11" s="12" t="s">
        <v>41</v>
      </c>
    </row>
    <row r="12" spans="1:9" x14ac:dyDescent="0.25">
      <c r="A12" s="10" t="s">
        <v>33</v>
      </c>
      <c r="B12" s="10">
        <v>5</v>
      </c>
      <c r="C12" s="10">
        <v>157784.83810688814</v>
      </c>
      <c r="D12" s="10">
        <v>31556.967621377629</v>
      </c>
      <c r="E12" s="10">
        <v>19.068144283378679</v>
      </c>
      <c r="F12" s="10" t="e">
        <v>#NUM!</v>
      </c>
    </row>
    <row r="13" spans="1:9" x14ac:dyDescent="0.25">
      <c r="A13" s="10" t="s">
        <v>34</v>
      </c>
      <c r="B13" s="10">
        <v>3</v>
      </c>
      <c r="C13" s="10">
        <v>24824.361893111858</v>
      </c>
      <c r="D13" s="10">
        <v>8274.7872977039533</v>
      </c>
      <c r="E13" s="10"/>
      <c r="F13" s="10"/>
    </row>
    <row r="14" spans="1:9" ht="15.75" thickBot="1" x14ac:dyDescent="0.3">
      <c r="A14" s="11" t="s">
        <v>35</v>
      </c>
      <c r="B14" s="11">
        <v>8</v>
      </c>
      <c r="C14" s="11">
        <v>182609.2</v>
      </c>
      <c r="D14" s="11"/>
      <c r="E14" s="11"/>
      <c r="F14" s="11"/>
    </row>
    <row r="15" spans="1:9" ht="15.75" thickBot="1" x14ac:dyDescent="0.3"/>
    <row r="16" spans="1:9" x14ac:dyDescent="0.25">
      <c r="A16" s="12"/>
      <c r="B16" s="12" t="s">
        <v>42</v>
      </c>
      <c r="C16" s="12" t="s">
        <v>30</v>
      </c>
      <c r="D16" s="12" t="s">
        <v>43</v>
      </c>
      <c r="E16" s="12" t="s">
        <v>44</v>
      </c>
      <c r="F16" s="12" t="s">
        <v>45</v>
      </c>
      <c r="G16" s="12" t="s">
        <v>46</v>
      </c>
      <c r="H16" s="12" t="s">
        <v>47</v>
      </c>
      <c r="I16" s="12" t="s">
        <v>48</v>
      </c>
    </row>
    <row r="17" spans="1:9" x14ac:dyDescent="0.25">
      <c r="A17" s="10" t="s">
        <v>36</v>
      </c>
      <c r="B17" s="10"/>
      <c r="C17" s="10"/>
      <c r="D17" s="10"/>
      <c r="E17" s="10"/>
      <c r="F17" s="10"/>
      <c r="G17" s="10"/>
      <c r="H17" s="10">
        <v>0</v>
      </c>
      <c r="I17" s="10">
        <v>0</v>
      </c>
    </row>
    <row r="18" spans="1:9" x14ac:dyDescent="0.25">
      <c r="A18" s="10" t="s">
        <v>49</v>
      </c>
      <c r="B18" s="10"/>
      <c r="C18" s="10"/>
      <c r="D18" s="10"/>
      <c r="E18" s="10"/>
      <c r="F18" s="10"/>
      <c r="G18" s="10"/>
      <c r="H18" s="10">
        <v>-3.2575515377495952E-306</v>
      </c>
      <c r="I18" s="10">
        <v>3.2575515377495952E-306</v>
      </c>
    </row>
    <row r="19" spans="1:9" x14ac:dyDescent="0.25">
      <c r="A19" s="10" t="s">
        <v>50</v>
      </c>
      <c r="B19" s="10"/>
      <c r="C19" s="10"/>
      <c r="D19" s="10"/>
      <c r="E19" s="10"/>
      <c r="F19" s="10"/>
      <c r="G19" s="10"/>
      <c r="H19" s="10">
        <v>0</v>
      </c>
      <c r="I19" s="10">
        <v>0</v>
      </c>
    </row>
    <row r="20" spans="1:9" x14ac:dyDescent="0.25">
      <c r="A20" s="10" t="s">
        <v>58</v>
      </c>
      <c r="B20" s="10"/>
      <c r="C20" s="10"/>
      <c r="D20" s="10"/>
      <c r="E20" s="10"/>
      <c r="F20" s="10"/>
      <c r="G20" s="10"/>
      <c r="H20" s="10">
        <v>0</v>
      </c>
      <c r="I20" s="10">
        <v>0</v>
      </c>
    </row>
    <row r="21" spans="1:9" x14ac:dyDescent="0.25">
      <c r="A21" s="10" t="s">
        <v>59</v>
      </c>
      <c r="B21" s="10">
        <v>589.99987985888856</v>
      </c>
      <c r="C21" s="10">
        <v>872.22331387866768</v>
      </c>
      <c r="D21" s="10">
        <v>0.67643213666834134</v>
      </c>
      <c r="E21" s="10">
        <v>0.54724930822817874</v>
      </c>
      <c r="F21" s="10">
        <v>-2185.8039827765901</v>
      </c>
      <c r="G21" s="10">
        <v>3365.8037424943673</v>
      </c>
      <c r="H21" s="10">
        <v>-2185.8039827765901</v>
      </c>
      <c r="I21" s="10">
        <v>3365.8037424943673</v>
      </c>
    </row>
    <row r="22" spans="1:9" ht="15.75" thickBot="1" x14ac:dyDescent="0.3">
      <c r="A22" s="11" t="s">
        <v>60</v>
      </c>
      <c r="B22" s="11">
        <v>0.78451833556192496</v>
      </c>
      <c r="C22" s="11">
        <v>0.17965896091100789</v>
      </c>
      <c r="D22" s="11">
        <v>4.3667086327551878</v>
      </c>
      <c r="E22" s="11">
        <v>2.2209582195863359E-2</v>
      </c>
      <c r="F22" s="11">
        <v>0.21276333919957757</v>
      </c>
      <c r="G22" s="11">
        <v>1.3562733319242724</v>
      </c>
      <c r="H22" s="11">
        <v>0.21276333919957757</v>
      </c>
      <c r="I22" s="11">
        <v>1.3562733319242724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45D96-8FA1-4057-B075-FC584EC3636B}">
  <dimension ref="A1:I22"/>
  <sheetViews>
    <sheetView workbookViewId="0">
      <selection activeCell="B7" sqref="B7"/>
    </sheetView>
  </sheetViews>
  <sheetFormatPr defaultRowHeight="15" x14ac:dyDescent="0.25"/>
  <sheetData>
    <row r="1" spans="1:9" x14ac:dyDescent="0.25">
      <c r="A1" t="s">
        <v>25</v>
      </c>
    </row>
    <row r="2" spans="1:9" ht="15.75" thickBot="1" x14ac:dyDescent="0.3"/>
    <row r="3" spans="1:9" x14ac:dyDescent="0.25">
      <c r="A3" s="13" t="s">
        <v>26</v>
      </c>
      <c r="B3" s="13"/>
    </row>
    <row r="4" spans="1:9" x14ac:dyDescent="0.25">
      <c r="A4" s="10" t="s">
        <v>27</v>
      </c>
      <c r="B4" s="10">
        <v>0.9678175080395216</v>
      </c>
    </row>
    <row r="5" spans="1:9" x14ac:dyDescent="0.25">
      <c r="A5" s="10" t="s">
        <v>28</v>
      </c>
      <c r="B5" s="10">
        <v>0.93667072886782943</v>
      </c>
    </row>
    <row r="6" spans="1:9" x14ac:dyDescent="0.25">
      <c r="A6" s="10" t="s">
        <v>29</v>
      </c>
      <c r="B6" s="10">
        <v>-1.6666666666666667</v>
      </c>
    </row>
    <row r="7" spans="1:9" x14ac:dyDescent="0.25">
      <c r="A7" s="10" t="s">
        <v>30</v>
      </c>
      <c r="B7" s="10">
        <v>68.47060480527756</v>
      </c>
    </row>
    <row r="8" spans="1:9" ht="15.75" thickBot="1" x14ac:dyDescent="0.3">
      <c r="A8" s="11" t="s">
        <v>31</v>
      </c>
      <c r="B8" s="11">
        <v>1</v>
      </c>
    </row>
    <row r="10" spans="1:9" ht="15.75" thickBot="1" x14ac:dyDescent="0.3">
      <c r="A10" t="s">
        <v>32</v>
      </c>
    </row>
    <row r="11" spans="1:9" x14ac:dyDescent="0.25">
      <c r="A11" s="12"/>
      <c r="B11" s="12" t="s">
        <v>37</v>
      </c>
      <c r="C11" s="12" t="s">
        <v>38</v>
      </c>
      <c r="D11" s="12" t="s">
        <v>39</v>
      </c>
      <c r="E11" s="12" t="s">
        <v>40</v>
      </c>
      <c r="F11" s="12" t="s">
        <v>41</v>
      </c>
    </row>
    <row r="12" spans="1:9" x14ac:dyDescent="0.25">
      <c r="A12" s="10" t="s">
        <v>33</v>
      </c>
      <c r="B12" s="10">
        <v>5</v>
      </c>
      <c r="C12" s="10">
        <v>208023.32883279849</v>
      </c>
      <c r="D12" s="10">
        <v>41604.665766559701</v>
      </c>
      <c r="E12" s="10">
        <v>44.371459458910991</v>
      </c>
      <c r="F12" s="10" t="e">
        <v>#NUM!</v>
      </c>
    </row>
    <row r="13" spans="1:9" x14ac:dyDescent="0.25">
      <c r="A13" s="10" t="s">
        <v>34</v>
      </c>
      <c r="B13" s="10">
        <v>3</v>
      </c>
      <c r="C13" s="10">
        <v>14064.671167201495</v>
      </c>
      <c r="D13" s="10">
        <v>4688.2237224004984</v>
      </c>
      <c r="E13" s="10"/>
      <c r="F13" s="10"/>
    </row>
    <row r="14" spans="1:9" ht="15.75" thickBot="1" x14ac:dyDescent="0.3">
      <c r="A14" s="11" t="s">
        <v>35</v>
      </c>
      <c r="B14" s="11">
        <v>8</v>
      </c>
      <c r="C14" s="11">
        <v>222088</v>
      </c>
      <c r="D14" s="11"/>
      <c r="E14" s="11"/>
      <c r="F14" s="11"/>
    </row>
    <row r="15" spans="1:9" ht="15.75" thickBot="1" x14ac:dyDescent="0.3"/>
    <row r="16" spans="1:9" x14ac:dyDescent="0.25">
      <c r="A16" s="12"/>
      <c r="B16" s="12" t="s">
        <v>42</v>
      </c>
      <c r="C16" s="12" t="s">
        <v>30</v>
      </c>
      <c r="D16" s="12" t="s">
        <v>43</v>
      </c>
      <c r="E16" s="12" t="s">
        <v>44</v>
      </c>
      <c r="F16" s="12" t="s">
        <v>45</v>
      </c>
      <c r="G16" s="12" t="s">
        <v>46</v>
      </c>
      <c r="H16" s="12" t="s">
        <v>47</v>
      </c>
      <c r="I16" s="12" t="s">
        <v>48</v>
      </c>
    </row>
    <row r="17" spans="1:9" x14ac:dyDescent="0.25">
      <c r="A17" s="10" t="s">
        <v>36</v>
      </c>
      <c r="B17" s="10"/>
      <c r="C17" s="10"/>
      <c r="D17" s="10"/>
      <c r="E17" s="10"/>
      <c r="F17" s="10"/>
      <c r="G17" s="10"/>
      <c r="H17" s="10">
        <v>0</v>
      </c>
      <c r="I17" s="10">
        <v>0</v>
      </c>
    </row>
    <row r="18" spans="1:9" x14ac:dyDescent="0.25">
      <c r="A18" s="10" t="s">
        <v>49</v>
      </c>
      <c r="B18" s="10"/>
      <c r="C18" s="10"/>
      <c r="D18" s="10"/>
      <c r="E18" s="10"/>
      <c r="F18" s="10"/>
      <c r="G18" s="10"/>
      <c r="H18" s="10">
        <v>0</v>
      </c>
      <c r="I18" s="10">
        <v>0</v>
      </c>
    </row>
    <row r="19" spans="1:9" x14ac:dyDescent="0.25">
      <c r="A19" s="10" t="s">
        <v>50</v>
      </c>
      <c r="B19" s="10"/>
      <c r="C19" s="10"/>
      <c r="D19" s="10"/>
      <c r="E19" s="10"/>
      <c r="F19" s="10"/>
      <c r="G19" s="10"/>
      <c r="H19" s="10">
        <v>0</v>
      </c>
      <c r="I19" s="10">
        <v>0</v>
      </c>
    </row>
    <row r="20" spans="1:9" x14ac:dyDescent="0.25">
      <c r="A20" s="10" t="s">
        <v>58</v>
      </c>
      <c r="B20" s="10"/>
      <c r="C20" s="10"/>
      <c r="D20" s="10"/>
      <c r="E20" s="10"/>
      <c r="F20" s="10"/>
      <c r="G20" s="10"/>
      <c r="H20" s="10">
        <v>7.8125000094361515E-3</v>
      </c>
      <c r="I20" s="10">
        <v>7.8125000094361515E-3</v>
      </c>
    </row>
    <row r="21" spans="1:9" x14ac:dyDescent="0.25">
      <c r="A21" s="10" t="s">
        <v>59</v>
      </c>
      <c r="B21" s="10">
        <v>101.49808090882289</v>
      </c>
      <c r="C21" s="10">
        <v>666.57594832635414</v>
      </c>
      <c r="D21" s="10">
        <v>0.15226784159204262</v>
      </c>
      <c r="E21" s="10">
        <v>0.88863985206362739</v>
      </c>
      <c r="F21" s="10">
        <v>-2019.8440830333675</v>
      </c>
      <c r="G21" s="10">
        <v>2222.8402448510133</v>
      </c>
      <c r="H21" s="10">
        <v>-2019.8440830333675</v>
      </c>
      <c r="I21" s="10">
        <v>2222.8402448510133</v>
      </c>
    </row>
    <row r="22" spans="1:9" ht="15.75" thickBot="1" x14ac:dyDescent="0.3">
      <c r="A22" s="11" t="s">
        <v>60</v>
      </c>
      <c r="B22" s="11">
        <v>0.89123571754765651</v>
      </c>
      <c r="C22" s="11">
        <v>0.13379525952703217</v>
      </c>
      <c r="D22" s="11">
        <v>6.6611905436574164</v>
      </c>
      <c r="E22" s="11">
        <v>6.8969279883252009E-3</v>
      </c>
      <c r="F22" s="11">
        <v>0.46543948820137804</v>
      </c>
      <c r="G22" s="11">
        <v>1.3170319468939349</v>
      </c>
      <c r="H22" s="11">
        <v>0.46543948820137804</v>
      </c>
      <c r="I22" s="11">
        <v>1.3170319468939349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5"/>
  <sheetViews>
    <sheetView workbookViewId="0">
      <selection activeCell="G2" sqref="G2"/>
    </sheetView>
  </sheetViews>
  <sheetFormatPr defaultRowHeight="15" x14ac:dyDescent="0.25"/>
  <cols>
    <col min="1" max="5" width="10.42578125" bestFit="1" customWidth="1"/>
  </cols>
  <sheetData>
    <row r="1" spans="1:7" x14ac:dyDescent="0.25">
      <c r="A1" s="7">
        <f>Load!$A$1</f>
        <v>43800</v>
      </c>
      <c r="B1" s="7">
        <f>Load!$B$1</f>
        <v>43814</v>
      </c>
      <c r="C1" s="7">
        <f>Load!$C$1</f>
        <v>44143</v>
      </c>
      <c r="D1" s="7">
        <f>Load!$D$1</f>
        <v>44150</v>
      </c>
      <c r="E1" s="7">
        <f>Load!$E$1</f>
        <v>44157</v>
      </c>
      <c r="F1" t="s">
        <v>21</v>
      </c>
      <c r="G1" t="s">
        <v>16</v>
      </c>
    </row>
    <row r="2" spans="1:7" x14ac:dyDescent="0.25">
      <c r="A2" s="2">
        <f>'All data'!B2</f>
        <v>1</v>
      </c>
      <c r="B2" s="3">
        <f>'All data'!B26</f>
        <v>4</v>
      </c>
      <c r="C2" s="4">
        <f>'All data'!B50</f>
        <v>8</v>
      </c>
      <c r="D2" s="5">
        <f>'All data'!B74</f>
        <v>9</v>
      </c>
      <c r="E2" s="6">
        <f>'All data'!B98</f>
        <v>3</v>
      </c>
      <c r="F2">
        <f>AVERAGE(A2:E2)</f>
        <v>5</v>
      </c>
      <c r="G2">
        <f>'All data'!B122</f>
        <v>4</v>
      </c>
    </row>
    <row r="3" spans="1:7" x14ac:dyDescent="0.25">
      <c r="A3" s="2">
        <f>'All data'!B3</f>
        <v>1</v>
      </c>
      <c r="B3" s="3">
        <f>'All data'!B27</f>
        <v>4</v>
      </c>
      <c r="C3" s="4">
        <f>'All data'!B51</f>
        <v>8</v>
      </c>
      <c r="D3" s="5">
        <f>'All data'!B75</f>
        <v>8</v>
      </c>
      <c r="E3" s="6">
        <f>'All data'!B99</f>
        <v>3</v>
      </c>
      <c r="F3">
        <f t="shared" ref="F3:F25" si="0">AVERAGE(A3:E3)</f>
        <v>4.8</v>
      </c>
      <c r="G3">
        <f>'All data'!B123</f>
        <v>4</v>
      </c>
    </row>
    <row r="4" spans="1:7" x14ac:dyDescent="0.25">
      <c r="A4" s="2">
        <f>'All data'!B4</f>
        <v>0</v>
      </c>
      <c r="B4" s="3">
        <f>'All data'!B28</f>
        <v>4</v>
      </c>
      <c r="C4" s="4">
        <f>'All data'!B52</f>
        <v>8</v>
      </c>
      <c r="D4" s="5">
        <f>'All data'!B76</f>
        <v>8</v>
      </c>
      <c r="E4" s="6">
        <f>'All data'!B100</f>
        <v>3</v>
      </c>
      <c r="F4">
        <f t="shared" si="0"/>
        <v>4.5999999999999996</v>
      </c>
      <c r="G4">
        <f>'All data'!B124</f>
        <v>3</v>
      </c>
    </row>
    <row r="5" spans="1:7" x14ac:dyDescent="0.25">
      <c r="A5" s="2">
        <f>'All data'!B5</f>
        <v>0</v>
      </c>
      <c r="B5" s="3">
        <f>'All data'!B29</f>
        <v>4</v>
      </c>
      <c r="C5" s="4">
        <f>'All data'!B53</f>
        <v>8</v>
      </c>
      <c r="D5" s="5">
        <f>'All data'!B77</f>
        <v>8</v>
      </c>
      <c r="E5" s="6">
        <f>'All data'!B101</f>
        <v>1</v>
      </c>
      <c r="F5">
        <f t="shared" si="0"/>
        <v>4.2</v>
      </c>
      <c r="G5">
        <f>'All data'!B125</f>
        <v>3</v>
      </c>
    </row>
    <row r="6" spans="1:7" x14ac:dyDescent="0.25">
      <c r="A6" s="2">
        <f>'All data'!B6</f>
        <v>0</v>
      </c>
      <c r="B6" s="3">
        <f>'All data'!B30</f>
        <v>3</v>
      </c>
      <c r="C6" s="4">
        <f>'All data'!B54</f>
        <v>7</v>
      </c>
      <c r="D6" s="5">
        <f>'All data'!B78</f>
        <v>8</v>
      </c>
      <c r="E6" s="6">
        <f>'All data'!B102</f>
        <v>1</v>
      </c>
      <c r="F6">
        <f t="shared" si="0"/>
        <v>3.8</v>
      </c>
      <c r="G6">
        <f>'All data'!B126</f>
        <v>2</v>
      </c>
    </row>
    <row r="7" spans="1:7" x14ac:dyDescent="0.25">
      <c r="A7" s="2">
        <f>'All data'!B7</f>
        <v>-1</v>
      </c>
      <c r="B7" s="3">
        <f>'All data'!B31</f>
        <v>5</v>
      </c>
      <c r="C7" s="4">
        <f>'All data'!B55</f>
        <v>7</v>
      </c>
      <c r="D7" s="5">
        <f>'All data'!B79</f>
        <v>8</v>
      </c>
      <c r="E7" s="6">
        <f>'All data'!B103</f>
        <v>2</v>
      </c>
      <c r="F7">
        <f t="shared" si="0"/>
        <v>4.2</v>
      </c>
      <c r="G7">
        <f>'All data'!B127</f>
        <v>2</v>
      </c>
    </row>
    <row r="8" spans="1:7" x14ac:dyDescent="0.25">
      <c r="A8" s="2">
        <f>'All data'!B8</f>
        <v>-1</v>
      </c>
      <c r="B8" s="3">
        <f>'All data'!B32</f>
        <v>5</v>
      </c>
      <c r="C8" s="4">
        <f>'All data'!B56</f>
        <v>7</v>
      </c>
      <c r="D8" s="5">
        <f>'All data'!B80</f>
        <v>8</v>
      </c>
      <c r="E8" s="6">
        <f>'All data'!B104</f>
        <v>2</v>
      </c>
      <c r="F8">
        <f t="shared" si="0"/>
        <v>4.2</v>
      </c>
      <c r="G8">
        <f>'All data'!B128</f>
        <v>1</v>
      </c>
    </row>
    <row r="9" spans="1:7" x14ac:dyDescent="0.25">
      <c r="A9" s="2">
        <f>'All data'!B9</f>
        <v>-1</v>
      </c>
      <c r="B9" s="3">
        <f>'All data'!B33</f>
        <v>5</v>
      </c>
      <c r="C9" s="4">
        <f>'All data'!B57</f>
        <v>7</v>
      </c>
      <c r="D9" s="5">
        <f>'All data'!B81</f>
        <v>8</v>
      </c>
      <c r="E9" s="6">
        <f>'All data'!B105</f>
        <v>3</v>
      </c>
      <c r="F9">
        <f t="shared" si="0"/>
        <v>4.4000000000000004</v>
      </c>
      <c r="G9">
        <f>'All data'!B129</f>
        <v>1</v>
      </c>
    </row>
    <row r="10" spans="1:7" x14ac:dyDescent="0.25">
      <c r="A10" s="2">
        <f>'All data'!B10</f>
        <v>0</v>
      </c>
      <c r="B10" s="3">
        <f>'All data'!B34</f>
        <v>5</v>
      </c>
      <c r="C10" s="4">
        <f>'All data'!B58</f>
        <v>8</v>
      </c>
      <c r="D10" s="5">
        <f>'All data'!B82</f>
        <v>8</v>
      </c>
      <c r="E10" s="6">
        <f>'All data'!B106</f>
        <v>3</v>
      </c>
      <c r="F10">
        <f t="shared" si="0"/>
        <v>4.8</v>
      </c>
      <c r="G10">
        <f>'All data'!B130</f>
        <v>2</v>
      </c>
    </row>
    <row r="11" spans="1:7" x14ac:dyDescent="0.25">
      <c r="A11" s="2">
        <f>'All data'!B11</f>
        <v>1</v>
      </c>
      <c r="B11" s="3">
        <f>'All data'!B35</f>
        <v>7</v>
      </c>
      <c r="C11" s="4">
        <f>'All data'!B59</f>
        <v>9</v>
      </c>
      <c r="D11" s="5">
        <f>'All data'!B83</f>
        <v>9</v>
      </c>
      <c r="E11" s="6">
        <f>'All data'!B107</f>
        <v>4</v>
      </c>
      <c r="F11">
        <f t="shared" si="0"/>
        <v>6</v>
      </c>
      <c r="G11">
        <f>'All data'!B131</f>
        <v>4</v>
      </c>
    </row>
    <row r="12" spans="1:7" x14ac:dyDescent="0.25">
      <c r="A12" s="2">
        <f>'All data'!B12</f>
        <v>4</v>
      </c>
      <c r="B12" s="3">
        <f>'All data'!B36</f>
        <v>9</v>
      </c>
      <c r="C12" s="4">
        <f>'All data'!B60</f>
        <v>12</v>
      </c>
      <c r="D12" s="5">
        <f>'All data'!B84</f>
        <v>10</v>
      </c>
      <c r="E12" s="6">
        <f>'All data'!B108</f>
        <v>4</v>
      </c>
      <c r="F12">
        <f t="shared" si="0"/>
        <v>7.8</v>
      </c>
      <c r="G12">
        <f>'All data'!B132</f>
        <v>6</v>
      </c>
    </row>
    <row r="13" spans="1:7" x14ac:dyDescent="0.25">
      <c r="A13" s="2">
        <f>'All data'!B13</f>
        <v>6</v>
      </c>
      <c r="B13" s="3">
        <f>'All data'!B37</f>
        <v>11</v>
      </c>
      <c r="C13" s="4">
        <f>'All data'!B61</f>
        <v>11</v>
      </c>
      <c r="D13" s="5">
        <f>'All data'!B85</f>
        <v>10</v>
      </c>
      <c r="E13" s="6">
        <f>'All data'!B109</f>
        <v>5</v>
      </c>
      <c r="F13">
        <f t="shared" si="0"/>
        <v>8.6</v>
      </c>
      <c r="G13">
        <f>'All data'!B133</f>
        <v>8</v>
      </c>
    </row>
    <row r="14" spans="1:7" x14ac:dyDescent="0.25">
      <c r="A14" s="2">
        <f>'All data'!B14</f>
        <v>6</v>
      </c>
      <c r="B14" s="3">
        <f>'All data'!B38</f>
        <v>13</v>
      </c>
      <c r="C14" s="4">
        <f>'All data'!B62</f>
        <v>13</v>
      </c>
      <c r="D14" s="5">
        <f>'All data'!B86</f>
        <v>11</v>
      </c>
      <c r="E14" s="6">
        <f>'All data'!B110</f>
        <v>6</v>
      </c>
      <c r="F14">
        <f t="shared" si="0"/>
        <v>9.8000000000000007</v>
      </c>
      <c r="G14">
        <f>'All data'!B134</f>
        <v>9</v>
      </c>
    </row>
    <row r="15" spans="1:7" x14ac:dyDescent="0.25">
      <c r="A15" s="2">
        <f>'All data'!B15</f>
        <v>7</v>
      </c>
      <c r="B15" s="3">
        <f>'All data'!B39</f>
        <v>16</v>
      </c>
      <c r="C15" s="4">
        <f>'All data'!B63</f>
        <v>12</v>
      </c>
      <c r="D15" s="5">
        <f>'All data'!B87</f>
        <v>11</v>
      </c>
      <c r="E15" s="6">
        <f>'All data'!B111</f>
        <v>6</v>
      </c>
      <c r="F15">
        <f t="shared" si="0"/>
        <v>10.4</v>
      </c>
      <c r="G15">
        <f>'All data'!B135</f>
        <v>10</v>
      </c>
    </row>
    <row r="16" spans="1:7" x14ac:dyDescent="0.25">
      <c r="A16" s="2">
        <f>'All data'!B16</f>
        <v>6</v>
      </c>
      <c r="B16" s="3">
        <f>'All data'!B40</f>
        <v>16</v>
      </c>
      <c r="C16" s="4">
        <f>'All data'!B64</f>
        <v>13</v>
      </c>
      <c r="D16" s="5">
        <f>'All data'!B88</f>
        <v>11</v>
      </c>
      <c r="E16" s="6">
        <f>'All data'!B112</f>
        <v>6</v>
      </c>
      <c r="F16">
        <f t="shared" si="0"/>
        <v>10.4</v>
      </c>
      <c r="G16">
        <f>'All data'!B136</f>
        <v>10</v>
      </c>
    </row>
    <row r="17" spans="1:7" x14ac:dyDescent="0.25">
      <c r="A17" s="2">
        <f>'All data'!B17</f>
        <v>6</v>
      </c>
      <c r="B17" s="3">
        <f>'All data'!B41</f>
        <v>15</v>
      </c>
      <c r="C17" s="4">
        <f>'All data'!B65</f>
        <v>12</v>
      </c>
      <c r="D17" s="5">
        <f>'All data'!B89</f>
        <v>11</v>
      </c>
      <c r="E17" s="6">
        <f>'All data'!B113</f>
        <v>6</v>
      </c>
      <c r="F17">
        <f t="shared" si="0"/>
        <v>10</v>
      </c>
      <c r="G17">
        <f>'All data'!B137</f>
        <v>9</v>
      </c>
    </row>
    <row r="18" spans="1:7" x14ac:dyDescent="0.25">
      <c r="A18" s="2">
        <f>'All data'!B18</f>
        <v>5</v>
      </c>
      <c r="B18" s="3">
        <f>'All data'!B42</f>
        <v>13</v>
      </c>
      <c r="C18" s="4">
        <f>'All data'!B66</f>
        <v>11</v>
      </c>
      <c r="D18" s="5">
        <f>'All data'!B90</f>
        <v>10</v>
      </c>
      <c r="E18" s="6">
        <f>'All data'!B114</f>
        <v>6</v>
      </c>
      <c r="F18">
        <f t="shared" si="0"/>
        <v>9</v>
      </c>
      <c r="G18">
        <f>'All data'!B138</f>
        <v>8</v>
      </c>
    </row>
    <row r="19" spans="1:7" x14ac:dyDescent="0.25">
      <c r="A19" s="2">
        <f>'All data'!B19</f>
        <v>4</v>
      </c>
      <c r="B19" s="3">
        <f>'All data'!B43</f>
        <v>11</v>
      </c>
      <c r="C19" s="4">
        <f>'All data'!B67</f>
        <v>9</v>
      </c>
      <c r="D19" s="5">
        <f>'All data'!B91</f>
        <v>9</v>
      </c>
      <c r="E19" s="6">
        <f>'All data'!B115</f>
        <v>6</v>
      </c>
      <c r="F19">
        <f t="shared" si="0"/>
        <v>7.8</v>
      </c>
      <c r="G19">
        <f>'All data'!B139</f>
        <v>8</v>
      </c>
    </row>
    <row r="20" spans="1:7" x14ac:dyDescent="0.25">
      <c r="A20" s="2">
        <f>'All data'!B20</f>
        <v>4</v>
      </c>
      <c r="B20" s="3">
        <f>'All data'!B44</f>
        <v>9</v>
      </c>
      <c r="C20" s="4">
        <f>'All data'!B68</f>
        <v>8</v>
      </c>
      <c r="D20" s="5">
        <f>'All data'!B92</f>
        <v>9</v>
      </c>
      <c r="E20" s="6">
        <f>'All data'!B116</f>
        <v>6</v>
      </c>
      <c r="F20">
        <f t="shared" si="0"/>
        <v>7.2</v>
      </c>
      <c r="G20">
        <f>'All data'!B140</f>
        <v>7</v>
      </c>
    </row>
    <row r="21" spans="1:7" x14ac:dyDescent="0.25">
      <c r="A21" s="2">
        <f>'All data'!B21</f>
        <v>3</v>
      </c>
      <c r="B21" s="3">
        <f>'All data'!B45</f>
        <v>9</v>
      </c>
      <c r="C21" s="4">
        <f>'All data'!B69</f>
        <v>6</v>
      </c>
      <c r="D21" s="5">
        <f>'All data'!B93</f>
        <v>8</v>
      </c>
      <c r="E21" s="6">
        <f>'All data'!B117</f>
        <v>5</v>
      </c>
      <c r="F21">
        <f t="shared" si="0"/>
        <v>6.2</v>
      </c>
      <c r="G21">
        <f>'All data'!B141</f>
        <v>7</v>
      </c>
    </row>
    <row r="22" spans="1:7" x14ac:dyDescent="0.25">
      <c r="A22" s="2">
        <f>'All data'!B22</f>
        <v>3</v>
      </c>
      <c r="B22" s="3">
        <f>'All data'!B46</f>
        <v>9</v>
      </c>
      <c r="C22" s="4">
        <f>'All data'!B70</f>
        <v>6</v>
      </c>
      <c r="D22" s="5">
        <f>'All data'!B94</f>
        <v>8</v>
      </c>
      <c r="E22" s="6">
        <f>'All data'!B118</f>
        <v>5</v>
      </c>
      <c r="F22">
        <f t="shared" si="0"/>
        <v>6.2</v>
      </c>
      <c r="G22">
        <f>'All data'!B142</f>
        <v>6</v>
      </c>
    </row>
    <row r="23" spans="1:7" x14ac:dyDescent="0.25">
      <c r="A23" s="2">
        <f>'All data'!B23</f>
        <v>3</v>
      </c>
      <c r="B23" s="3">
        <f>'All data'!B47</f>
        <v>9</v>
      </c>
      <c r="C23" s="4">
        <f>'All data'!B71</f>
        <v>5</v>
      </c>
      <c r="D23" s="5">
        <f>'All data'!B95</f>
        <v>7</v>
      </c>
      <c r="E23" s="6">
        <f>'All data'!B119</f>
        <v>5</v>
      </c>
      <c r="F23">
        <f t="shared" si="0"/>
        <v>5.8</v>
      </c>
      <c r="G23">
        <f>'All data'!B143</f>
        <v>6</v>
      </c>
    </row>
    <row r="24" spans="1:7" x14ac:dyDescent="0.25">
      <c r="A24" s="2">
        <f>'All data'!B24</f>
        <v>3</v>
      </c>
      <c r="B24" s="3">
        <f>'All data'!B48</f>
        <v>9</v>
      </c>
      <c r="C24" s="4">
        <f>'All data'!B72</f>
        <v>5</v>
      </c>
      <c r="D24" s="5">
        <f>'All data'!B96</f>
        <v>7</v>
      </c>
      <c r="E24" s="6">
        <f>'All data'!B120</f>
        <v>5</v>
      </c>
      <c r="F24">
        <f t="shared" si="0"/>
        <v>5.8</v>
      </c>
      <c r="G24">
        <f>'All data'!B144</f>
        <v>5</v>
      </c>
    </row>
    <row r="25" spans="1:7" x14ac:dyDescent="0.25">
      <c r="A25" s="2">
        <f>'All data'!B25</f>
        <v>3</v>
      </c>
      <c r="B25" s="3">
        <f>'All data'!B49</f>
        <v>8</v>
      </c>
      <c r="C25" s="4">
        <f>'All data'!B73</f>
        <v>5</v>
      </c>
      <c r="D25" s="5">
        <f>'All data'!B97</f>
        <v>8</v>
      </c>
      <c r="E25" s="6">
        <f>'All data'!B121</f>
        <v>5</v>
      </c>
      <c r="F25">
        <f t="shared" si="0"/>
        <v>5.8</v>
      </c>
      <c r="G25">
        <f>'All data'!B145</f>
        <v>5</v>
      </c>
    </row>
  </sheetData>
  <pageMargins left="0.7" right="0.7" top="0.75" bottom="0.75" header="0.3" footer="0.3"/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2B834-1278-4B6B-8819-7F68ABE6ACE9}">
  <dimension ref="A1:I22"/>
  <sheetViews>
    <sheetView workbookViewId="0">
      <selection activeCell="B7" sqref="B7"/>
    </sheetView>
  </sheetViews>
  <sheetFormatPr defaultRowHeight="15" x14ac:dyDescent="0.25"/>
  <sheetData>
    <row r="1" spans="1:9" x14ac:dyDescent="0.25">
      <c r="A1" t="s">
        <v>25</v>
      </c>
    </row>
    <row r="2" spans="1:9" ht="15.75" thickBot="1" x14ac:dyDescent="0.3"/>
    <row r="3" spans="1:9" x14ac:dyDescent="0.25">
      <c r="A3" s="13" t="s">
        <v>26</v>
      </c>
      <c r="B3" s="13"/>
    </row>
    <row r="4" spans="1:9" x14ac:dyDescent="0.25">
      <c r="A4" s="10" t="s">
        <v>27</v>
      </c>
      <c r="B4" s="10">
        <v>0.96864945781548117</v>
      </c>
    </row>
    <row r="5" spans="1:9" x14ac:dyDescent="0.25">
      <c r="A5" s="10" t="s">
        <v>28</v>
      </c>
      <c r="B5" s="10">
        <v>0.93828177212622554</v>
      </c>
    </row>
    <row r="6" spans="1:9" x14ac:dyDescent="0.25">
      <c r="A6" s="10" t="s">
        <v>29</v>
      </c>
      <c r="B6" s="10">
        <v>-1.6666666666666667</v>
      </c>
    </row>
    <row r="7" spans="1:9" x14ac:dyDescent="0.25">
      <c r="A7" s="10" t="s">
        <v>30</v>
      </c>
      <c r="B7" s="10">
        <v>68.385821196453364</v>
      </c>
    </row>
    <row r="8" spans="1:9" ht="15.75" thickBot="1" x14ac:dyDescent="0.3">
      <c r="A8" s="11" t="s">
        <v>31</v>
      </c>
      <c r="B8" s="11">
        <v>1</v>
      </c>
    </row>
    <row r="10" spans="1:9" ht="15.75" thickBot="1" x14ac:dyDescent="0.3">
      <c r="A10" t="s">
        <v>32</v>
      </c>
    </row>
    <row r="11" spans="1:9" x14ac:dyDescent="0.25">
      <c r="A11" s="12"/>
      <c r="B11" s="12" t="s">
        <v>37</v>
      </c>
      <c r="C11" s="12" t="s">
        <v>38</v>
      </c>
      <c r="D11" s="12" t="s">
        <v>39</v>
      </c>
      <c r="E11" s="12" t="s">
        <v>40</v>
      </c>
      <c r="F11" s="12" t="s">
        <v>41</v>
      </c>
    </row>
    <row r="12" spans="1:9" x14ac:dyDescent="0.25">
      <c r="A12" s="10" t="s">
        <v>33</v>
      </c>
      <c r="B12" s="10">
        <v>5</v>
      </c>
      <c r="C12" s="10">
        <v>213291.33837786014</v>
      </c>
      <c r="D12" s="10">
        <v>42658.267675572031</v>
      </c>
      <c r="E12" s="10">
        <v>45.608006149100227</v>
      </c>
      <c r="F12" s="10" t="e">
        <v>#NUM!</v>
      </c>
    </row>
    <row r="13" spans="1:9" x14ac:dyDescent="0.25">
      <c r="A13" s="10" t="s">
        <v>34</v>
      </c>
      <c r="B13" s="10">
        <v>3</v>
      </c>
      <c r="C13" s="10">
        <v>14029.861622139868</v>
      </c>
      <c r="D13" s="10">
        <v>4676.6205407132893</v>
      </c>
      <c r="E13" s="10"/>
      <c r="F13" s="10"/>
    </row>
    <row r="14" spans="1:9" ht="15.75" thickBot="1" x14ac:dyDescent="0.3">
      <c r="A14" s="11" t="s">
        <v>35</v>
      </c>
      <c r="B14" s="11">
        <v>8</v>
      </c>
      <c r="C14" s="11">
        <v>227321.2</v>
      </c>
      <c r="D14" s="11"/>
      <c r="E14" s="11"/>
      <c r="F14" s="11"/>
    </row>
    <row r="15" spans="1:9" ht="15.75" thickBot="1" x14ac:dyDescent="0.3"/>
    <row r="16" spans="1:9" x14ac:dyDescent="0.25">
      <c r="A16" s="12"/>
      <c r="B16" s="12" t="s">
        <v>42</v>
      </c>
      <c r="C16" s="12" t="s">
        <v>30</v>
      </c>
      <c r="D16" s="12" t="s">
        <v>43</v>
      </c>
      <c r="E16" s="12" t="s">
        <v>44</v>
      </c>
      <c r="F16" s="12" t="s">
        <v>45</v>
      </c>
      <c r="G16" s="12" t="s">
        <v>46</v>
      </c>
      <c r="H16" s="12" t="s">
        <v>47</v>
      </c>
      <c r="I16" s="12" t="s">
        <v>48</v>
      </c>
    </row>
    <row r="17" spans="1:9" x14ac:dyDescent="0.25">
      <c r="A17" s="10" t="s">
        <v>36</v>
      </c>
      <c r="B17" s="10"/>
      <c r="C17" s="10"/>
      <c r="D17" s="10"/>
      <c r="E17" s="10"/>
      <c r="F17" s="10"/>
      <c r="G17" s="10"/>
      <c r="H17" s="10">
        <v>-2.407851226865142E-306</v>
      </c>
      <c r="I17" s="10">
        <v>2.407851226865142E-306</v>
      </c>
    </row>
    <row r="18" spans="1:9" x14ac:dyDescent="0.25">
      <c r="A18" s="10" t="s">
        <v>49</v>
      </c>
      <c r="B18" s="10"/>
      <c r="C18" s="10"/>
      <c r="D18" s="10"/>
      <c r="E18" s="10"/>
      <c r="F18" s="10"/>
      <c r="G18" s="10"/>
      <c r="H18" s="10">
        <v>0</v>
      </c>
      <c r="I18" s="10">
        <v>0</v>
      </c>
    </row>
    <row r="19" spans="1:9" x14ac:dyDescent="0.25">
      <c r="A19" s="10" t="s">
        <v>50</v>
      </c>
      <c r="B19" s="10"/>
      <c r="C19" s="10"/>
      <c r="D19" s="10"/>
      <c r="E19" s="10"/>
      <c r="F19" s="10"/>
      <c r="G19" s="10"/>
      <c r="H19" s="10">
        <v>0</v>
      </c>
      <c r="I19" s="10">
        <v>0</v>
      </c>
    </row>
    <row r="20" spans="1:9" x14ac:dyDescent="0.25">
      <c r="A20" s="10" t="s">
        <v>58</v>
      </c>
      <c r="B20" s="10"/>
      <c r="C20" s="10"/>
      <c r="D20" s="10"/>
      <c r="E20" s="10"/>
      <c r="F20" s="10"/>
      <c r="G20" s="10"/>
      <c r="H20" s="10">
        <v>1.2461072283323371E-306</v>
      </c>
      <c r="I20" s="10">
        <v>1.2461072284766018E-306</v>
      </c>
    </row>
    <row r="21" spans="1:9" x14ac:dyDescent="0.25">
      <c r="A21" s="10" t="s">
        <v>59</v>
      </c>
      <c r="B21" s="10">
        <v>108.14558478565959</v>
      </c>
      <c r="C21" s="10">
        <v>656.57106360165028</v>
      </c>
      <c r="D21" s="10">
        <v>0.16471268805606828</v>
      </c>
      <c r="E21" s="10">
        <v>0.87964294884074312</v>
      </c>
      <c r="F21" s="10">
        <v>-1981.3565707296075</v>
      </c>
      <c r="G21" s="10">
        <v>2197.6477403009267</v>
      </c>
      <c r="H21" s="10">
        <v>-1981.3565707296075</v>
      </c>
      <c r="I21" s="10">
        <v>2197.6477403009267</v>
      </c>
    </row>
    <row r="22" spans="1:9" ht="15.75" thickBot="1" x14ac:dyDescent="0.3">
      <c r="A22" s="11" t="s">
        <v>60</v>
      </c>
      <c r="B22" s="11">
        <v>0.88890872907087182</v>
      </c>
      <c r="C22" s="11">
        <v>0.13162446765035835</v>
      </c>
      <c r="D22" s="11">
        <v>6.7533699846151043</v>
      </c>
      <c r="E22" s="11">
        <v>6.632061427804101E-3</v>
      </c>
      <c r="F22" s="11">
        <v>0.47002092831205383</v>
      </c>
      <c r="G22" s="11">
        <v>1.3077965298296899</v>
      </c>
      <c r="H22" s="11">
        <v>0.47002092831205383</v>
      </c>
      <c r="I22" s="11">
        <v>1.3077965298296899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32C83-2CE0-4672-ABA2-ECF1511561AF}">
  <dimension ref="A1:I22"/>
  <sheetViews>
    <sheetView workbookViewId="0">
      <selection activeCell="B7" sqref="B7"/>
    </sheetView>
  </sheetViews>
  <sheetFormatPr defaultRowHeight="15" x14ac:dyDescent="0.25"/>
  <sheetData>
    <row r="1" spans="1:9" x14ac:dyDescent="0.25">
      <c r="A1" t="s">
        <v>25</v>
      </c>
    </row>
    <row r="2" spans="1:9" ht="15.75" thickBot="1" x14ac:dyDescent="0.3"/>
    <row r="3" spans="1:9" x14ac:dyDescent="0.25">
      <c r="A3" s="13" t="s">
        <v>26</v>
      </c>
      <c r="B3" s="13"/>
    </row>
    <row r="4" spans="1:9" x14ac:dyDescent="0.25">
      <c r="A4" s="10" t="s">
        <v>27</v>
      </c>
      <c r="B4" s="10">
        <v>0.97505249524038695</v>
      </c>
    </row>
    <row r="5" spans="1:9" x14ac:dyDescent="0.25">
      <c r="A5" s="10" t="s">
        <v>28</v>
      </c>
      <c r="B5" s="10">
        <v>0.9507273684745049</v>
      </c>
    </row>
    <row r="6" spans="1:9" x14ac:dyDescent="0.25">
      <c r="A6" s="10" t="s">
        <v>29</v>
      </c>
      <c r="B6" s="10">
        <v>-1.6666666666666667</v>
      </c>
    </row>
    <row r="7" spans="1:9" x14ac:dyDescent="0.25">
      <c r="A7" s="10" t="s">
        <v>30</v>
      </c>
      <c r="B7" s="10">
        <v>63.471325728512426</v>
      </c>
    </row>
    <row r="8" spans="1:9" ht="15.75" thickBot="1" x14ac:dyDescent="0.3">
      <c r="A8" s="11" t="s">
        <v>31</v>
      </c>
      <c r="B8" s="11">
        <v>1</v>
      </c>
    </row>
    <row r="10" spans="1:9" ht="15.75" thickBot="1" x14ac:dyDescent="0.3">
      <c r="A10" t="s">
        <v>32</v>
      </c>
    </row>
    <row r="11" spans="1:9" x14ac:dyDescent="0.25">
      <c r="A11" s="12"/>
      <c r="B11" s="12" t="s">
        <v>37</v>
      </c>
      <c r="C11" s="12" t="s">
        <v>38</v>
      </c>
      <c r="D11" s="12" t="s">
        <v>39</v>
      </c>
      <c r="E11" s="12" t="s">
        <v>40</v>
      </c>
      <c r="F11" s="12" t="s">
        <v>41</v>
      </c>
    </row>
    <row r="12" spans="1:9" x14ac:dyDescent="0.25">
      <c r="A12" s="10" t="s">
        <v>33</v>
      </c>
      <c r="B12" s="10">
        <v>5</v>
      </c>
      <c r="C12" s="10">
        <v>233198.97243079526</v>
      </c>
      <c r="D12" s="10">
        <v>46639.794486159051</v>
      </c>
      <c r="E12" s="10">
        <v>57.885727169812519</v>
      </c>
      <c r="F12" s="10" t="e">
        <v>#NUM!</v>
      </c>
    </row>
    <row r="13" spans="1:9" x14ac:dyDescent="0.25">
      <c r="A13" s="10" t="s">
        <v>34</v>
      </c>
      <c r="B13" s="10">
        <v>3</v>
      </c>
      <c r="C13" s="10">
        <v>12085.82756920477</v>
      </c>
      <c r="D13" s="10">
        <v>4028.6091897349233</v>
      </c>
      <c r="E13" s="10"/>
      <c r="F13" s="10"/>
    </row>
    <row r="14" spans="1:9" ht="15.75" thickBot="1" x14ac:dyDescent="0.3">
      <c r="A14" s="11" t="s">
        <v>35</v>
      </c>
      <c r="B14" s="11">
        <v>8</v>
      </c>
      <c r="C14" s="11">
        <v>245284.80000000002</v>
      </c>
      <c r="D14" s="11"/>
      <c r="E14" s="11"/>
      <c r="F14" s="11"/>
    </row>
    <row r="15" spans="1:9" ht="15.75" thickBot="1" x14ac:dyDescent="0.3"/>
    <row r="16" spans="1:9" x14ac:dyDescent="0.25">
      <c r="A16" s="12"/>
      <c r="B16" s="12" t="s">
        <v>42</v>
      </c>
      <c r="C16" s="12" t="s">
        <v>30</v>
      </c>
      <c r="D16" s="12" t="s">
        <v>43</v>
      </c>
      <c r="E16" s="12" t="s">
        <v>44</v>
      </c>
      <c r="F16" s="12" t="s">
        <v>45</v>
      </c>
      <c r="G16" s="12" t="s">
        <v>46</v>
      </c>
      <c r="H16" s="12" t="s">
        <v>47</v>
      </c>
      <c r="I16" s="12" t="s">
        <v>48</v>
      </c>
    </row>
    <row r="17" spans="1:9" x14ac:dyDescent="0.25">
      <c r="A17" s="10" t="s">
        <v>36</v>
      </c>
      <c r="B17" s="10"/>
      <c r="C17" s="10"/>
      <c r="D17" s="10"/>
      <c r="E17" s="10"/>
      <c r="F17" s="10"/>
      <c r="G17" s="10"/>
      <c r="H17" s="10">
        <v>-2.974298389459301E-306</v>
      </c>
      <c r="I17" s="10">
        <v>2.9743190765344122E-306</v>
      </c>
    </row>
    <row r="18" spans="1:9" x14ac:dyDescent="0.25">
      <c r="A18" s="10" t="s">
        <v>49</v>
      </c>
      <c r="B18" s="10"/>
      <c r="C18" s="10"/>
      <c r="D18" s="10"/>
      <c r="E18" s="10"/>
      <c r="F18" s="10"/>
      <c r="G18" s="10"/>
      <c r="H18" s="10">
        <v>-1.4856424910791515E-299</v>
      </c>
      <c r="I18" s="10">
        <v>1.4856424910792152E-299</v>
      </c>
    </row>
    <row r="19" spans="1:9" x14ac:dyDescent="0.25">
      <c r="A19" s="10" t="s">
        <v>50</v>
      </c>
      <c r="B19" s="10"/>
      <c r="C19" s="10"/>
      <c r="D19" s="10"/>
      <c r="E19" s="10"/>
      <c r="F19" s="10"/>
      <c r="G19" s="10"/>
      <c r="H19" s="10">
        <v>0</v>
      </c>
      <c r="I19" s="10">
        <v>0</v>
      </c>
    </row>
    <row r="20" spans="1:9" x14ac:dyDescent="0.25">
      <c r="A20" s="10" t="s">
        <v>58</v>
      </c>
      <c r="B20" s="10">
        <v>0</v>
      </c>
      <c r="C20" s="10">
        <v>0</v>
      </c>
      <c r="D20" s="10">
        <v>65535</v>
      </c>
      <c r="E20" s="10" t="e">
        <v>#NUM!</v>
      </c>
      <c r="F20" s="10">
        <v>0</v>
      </c>
      <c r="G20" s="10">
        <v>0</v>
      </c>
      <c r="H20" s="10">
        <v>0</v>
      </c>
      <c r="I20" s="10">
        <v>0</v>
      </c>
    </row>
    <row r="21" spans="1:9" x14ac:dyDescent="0.25">
      <c r="A21" s="10" t="s">
        <v>59</v>
      </c>
      <c r="B21" s="10">
        <v>-2.0386902665550224</v>
      </c>
      <c r="C21" s="10">
        <v>600.91768286980391</v>
      </c>
      <c r="D21" s="10">
        <v>-3.3926281829798131E-3</v>
      </c>
      <c r="E21" s="10" t="e">
        <v>#NUM!</v>
      </c>
      <c r="F21" s="10">
        <v>-1914.4269498952101</v>
      </c>
      <c r="G21" s="10">
        <v>1910.3495693621001</v>
      </c>
      <c r="H21" s="10">
        <v>-1914.4269498952101</v>
      </c>
      <c r="I21" s="10">
        <v>1910.3495693621001</v>
      </c>
    </row>
    <row r="22" spans="1:9" ht="15.75" thickBot="1" x14ac:dyDescent="0.3">
      <c r="A22" s="11" t="s">
        <v>60</v>
      </c>
      <c r="B22" s="11">
        <v>0.91545497539721654</v>
      </c>
      <c r="C22" s="11">
        <v>0.12032371787484729</v>
      </c>
      <c r="D22" s="11">
        <v>7.6082670280302658</v>
      </c>
      <c r="E22" s="11">
        <v>4.7124053924457393E-3</v>
      </c>
      <c r="F22" s="11">
        <v>0.53253120400840936</v>
      </c>
      <c r="G22" s="11">
        <v>1.2983787467860237</v>
      </c>
      <c r="H22" s="11">
        <v>0.53253120400840936</v>
      </c>
      <c r="I22" s="11">
        <v>1.2983787467860237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A3454-A63E-460F-B7DC-56ECE712598B}">
  <dimension ref="A1:I22"/>
  <sheetViews>
    <sheetView workbookViewId="0">
      <selection activeCell="B7" sqref="B7"/>
    </sheetView>
  </sheetViews>
  <sheetFormatPr defaultRowHeight="15" x14ac:dyDescent="0.25"/>
  <sheetData>
    <row r="1" spans="1:9" x14ac:dyDescent="0.25">
      <c r="A1" t="s">
        <v>25</v>
      </c>
    </row>
    <row r="2" spans="1:9" ht="15.75" thickBot="1" x14ac:dyDescent="0.3"/>
    <row r="3" spans="1:9" x14ac:dyDescent="0.25">
      <c r="A3" s="13" t="s">
        <v>26</v>
      </c>
      <c r="B3" s="13"/>
    </row>
    <row r="4" spans="1:9" x14ac:dyDescent="0.25">
      <c r="A4" s="10" t="s">
        <v>27</v>
      </c>
      <c r="B4" s="10">
        <v>0.98437050210215693</v>
      </c>
    </row>
    <row r="5" spans="1:9" x14ac:dyDescent="0.25">
      <c r="A5" s="10" t="s">
        <v>28</v>
      </c>
      <c r="B5" s="10">
        <v>0.96898528540885254</v>
      </c>
    </row>
    <row r="6" spans="1:9" x14ac:dyDescent="0.25">
      <c r="A6" s="10" t="s">
        <v>29</v>
      </c>
      <c r="B6" s="10">
        <v>-1.6666666666666667</v>
      </c>
    </row>
    <row r="7" spans="1:9" x14ac:dyDescent="0.25">
      <c r="A7" s="10" t="s">
        <v>30</v>
      </c>
      <c r="B7" s="10">
        <v>48.185862268523444</v>
      </c>
    </row>
    <row r="8" spans="1:9" ht="15.75" thickBot="1" x14ac:dyDescent="0.3">
      <c r="A8" s="11" t="s">
        <v>31</v>
      </c>
      <c r="B8" s="11">
        <v>1</v>
      </c>
    </row>
    <row r="10" spans="1:9" ht="15.75" thickBot="1" x14ac:dyDescent="0.3">
      <c r="A10" t="s">
        <v>32</v>
      </c>
    </row>
    <row r="11" spans="1:9" x14ac:dyDescent="0.25">
      <c r="A11" s="12"/>
      <c r="B11" s="12" t="s">
        <v>37</v>
      </c>
      <c r="C11" s="12" t="s">
        <v>38</v>
      </c>
      <c r="D11" s="12" t="s">
        <v>39</v>
      </c>
      <c r="E11" s="12" t="s">
        <v>40</v>
      </c>
      <c r="F11" s="12" t="s">
        <v>41</v>
      </c>
    </row>
    <row r="12" spans="1:9" x14ac:dyDescent="0.25">
      <c r="A12" s="10" t="s">
        <v>33</v>
      </c>
      <c r="B12" s="10">
        <v>5</v>
      </c>
      <c r="C12" s="10">
        <v>217625.56803231669</v>
      </c>
      <c r="D12" s="10">
        <v>43525.113606463339</v>
      </c>
      <c r="E12" s="10">
        <v>93.728280093742484</v>
      </c>
      <c r="F12" s="10" t="e">
        <v>#NUM!</v>
      </c>
    </row>
    <row r="13" spans="1:9" x14ac:dyDescent="0.25">
      <c r="A13" s="10" t="s">
        <v>34</v>
      </c>
      <c r="B13" s="10">
        <v>3</v>
      </c>
      <c r="C13" s="10">
        <v>6965.6319676833336</v>
      </c>
      <c r="D13" s="10">
        <v>2321.8773225611112</v>
      </c>
      <c r="E13" s="10"/>
      <c r="F13" s="10"/>
    </row>
    <row r="14" spans="1:9" ht="15.75" thickBot="1" x14ac:dyDescent="0.3">
      <c r="A14" s="11" t="s">
        <v>35</v>
      </c>
      <c r="B14" s="11">
        <v>8</v>
      </c>
      <c r="C14" s="11">
        <v>224591.2</v>
      </c>
      <c r="D14" s="11"/>
      <c r="E14" s="11"/>
      <c r="F14" s="11"/>
    </row>
    <row r="15" spans="1:9" ht="15.75" thickBot="1" x14ac:dyDescent="0.3"/>
    <row r="16" spans="1:9" x14ac:dyDescent="0.25">
      <c r="A16" s="12"/>
      <c r="B16" s="12" t="s">
        <v>42</v>
      </c>
      <c r="C16" s="12" t="s">
        <v>30</v>
      </c>
      <c r="D16" s="12" t="s">
        <v>43</v>
      </c>
      <c r="E16" s="12" t="s">
        <v>44</v>
      </c>
      <c r="F16" s="12" t="s">
        <v>45</v>
      </c>
      <c r="G16" s="12" t="s">
        <v>46</v>
      </c>
      <c r="H16" s="12" t="s">
        <v>47</v>
      </c>
      <c r="I16" s="12" t="s">
        <v>48</v>
      </c>
    </row>
    <row r="17" spans="1:9" x14ac:dyDescent="0.25">
      <c r="A17" s="10" t="s">
        <v>36</v>
      </c>
      <c r="B17" s="10"/>
      <c r="C17" s="10"/>
      <c r="D17" s="10"/>
      <c r="E17" s="10"/>
      <c r="F17" s="10"/>
      <c r="G17" s="10"/>
      <c r="H17" s="10">
        <v>0</v>
      </c>
      <c r="I17" s="10">
        <v>0</v>
      </c>
    </row>
    <row r="18" spans="1:9" x14ac:dyDescent="0.25">
      <c r="A18" s="10" t="s">
        <v>49</v>
      </c>
      <c r="B18" s="10"/>
      <c r="C18" s="10"/>
      <c r="D18" s="10"/>
      <c r="E18" s="10"/>
      <c r="F18" s="10"/>
      <c r="G18" s="10"/>
      <c r="H18" s="10">
        <v>0</v>
      </c>
      <c r="I18" s="10">
        <v>0</v>
      </c>
    </row>
    <row r="19" spans="1:9" x14ac:dyDescent="0.25">
      <c r="A19" s="10" t="s">
        <v>50</v>
      </c>
      <c r="B19" s="10"/>
      <c r="C19" s="10"/>
      <c r="D19" s="10"/>
      <c r="E19" s="10"/>
      <c r="F19" s="10"/>
      <c r="G19" s="10"/>
      <c r="H19" s="10">
        <v>0</v>
      </c>
      <c r="I19" s="10">
        <v>0</v>
      </c>
    </row>
    <row r="20" spans="1:9" x14ac:dyDescent="0.25">
      <c r="A20" s="10" t="s">
        <v>58</v>
      </c>
      <c r="B20" s="10"/>
      <c r="C20" s="10"/>
      <c r="D20" s="10"/>
      <c r="E20" s="10"/>
      <c r="F20" s="10"/>
      <c r="G20" s="10"/>
      <c r="H20" s="10">
        <v>0</v>
      </c>
      <c r="I20" s="10">
        <v>0</v>
      </c>
    </row>
    <row r="21" spans="1:9" x14ac:dyDescent="0.25">
      <c r="A21" s="10" t="s">
        <v>59</v>
      </c>
      <c r="B21" s="10">
        <v>280.1113793543027</v>
      </c>
      <c r="C21" s="10">
        <v>436.03968584115188</v>
      </c>
      <c r="D21" s="10">
        <v>0.64239881930459541</v>
      </c>
      <c r="E21" s="10">
        <v>0.56633378379031452</v>
      </c>
      <c r="F21" s="10">
        <v>-1107.5615078079404</v>
      </c>
      <c r="G21" s="10">
        <v>1667.7842665165458</v>
      </c>
      <c r="H21" s="10">
        <v>-1107.5615078079404</v>
      </c>
      <c r="I21" s="10">
        <v>1667.7842665165458</v>
      </c>
    </row>
    <row r="22" spans="1:9" ht="15.75" thickBot="1" x14ac:dyDescent="0.3">
      <c r="A22" s="11" t="s">
        <v>60</v>
      </c>
      <c r="B22" s="11">
        <v>0.8499896420945281</v>
      </c>
      <c r="C22" s="11">
        <v>8.779672367186403E-2</v>
      </c>
      <c r="D22" s="11">
        <v>9.6813366894113599</v>
      </c>
      <c r="E22" s="11">
        <v>2.3400794480842695E-3</v>
      </c>
      <c r="F22" s="11">
        <v>0.5705812832289896</v>
      </c>
      <c r="G22" s="11">
        <v>1.1293980009600666</v>
      </c>
      <c r="H22" s="11">
        <v>0.5705812832289896</v>
      </c>
      <c r="I22" s="11">
        <v>1.1293980009600666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91536-24A2-4493-8F0C-5D757496EFE2}">
  <dimension ref="A1:I22"/>
  <sheetViews>
    <sheetView workbookViewId="0">
      <selection activeCell="B7" sqref="B7"/>
    </sheetView>
  </sheetViews>
  <sheetFormatPr defaultRowHeight="15" x14ac:dyDescent="0.25"/>
  <sheetData>
    <row r="1" spans="1:9" x14ac:dyDescent="0.25">
      <c r="A1" t="s">
        <v>25</v>
      </c>
    </row>
    <row r="2" spans="1:9" ht="15.75" thickBot="1" x14ac:dyDescent="0.3"/>
    <row r="3" spans="1:9" x14ac:dyDescent="0.25">
      <c r="A3" s="13" t="s">
        <v>26</v>
      </c>
      <c r="B3" s="13"/>
    </row>
    <row r="4" spans="1:9" x14ac:dyDescent="0.25">
      <c r="A4" s="10" t="s">
        <v>27</v>
      </c>
      <c r="B4" s="10">
        <v>0.98346916025678088</v>
      </c>
    </row>
    <row r="5" spans="1:9" x14ac:dyDescent="0.25">
      <c r="A5" s="10" t="s">
        <v>28</v>
      </c>
      <c r="B5" s="10">
        <v>0.96721158917617767</v>
      </c>
    </row>
    <row r="6" spans="1:9" x14ac:dyDescent="0.25">
      <c r="A6" s="10" t="s">
        <v>29</v>
      </c>
      <c r="B6" s="10">
        <v>-1.6666666666666667</v>
      </c>
    </row>
    <row r="7" spans="1:9" x14ac:dyDescent="0.25">
      <c r="A7" s="10" t="s">
        <v>30</v>
      </c>
      <c r="B7" s="10">
        <v>50.497206112150344</v>
      </c>
    </row>
    <row r="8" spans="1:9" ht="15.75" thickBot="1" x14ac:dyDescent="0.3">
      <c r="A8" s="11" t="s">
        <v>31</v>
      </c>
      <c r="B8" s="11">
        <v>1</v>
      </c>
    </row>
    <row r="10" spans="1:9" ht="15.75" thickBot="1" x14ac:dyDescent="0.3">
      <c r="A10" t="s">
        <v>32</v>
      </c>
    </row>
    <row r="11" spans="1:9" x14ac:dyDescent="0.25">
      <c r="A11" s="12"/>
      <c r="B11" s="12" t="s">
        <v>37</v>
      </c>
      <c r="C11" s="12" t="s">
        <v>38</v>
      </c>
      <c r="D11" s="12" t="s">
        <v>39</v>
      </c>
      <c r="E11" s="12" t="s">
        <v>40</v>
      </c>
      <c r="F11" s="12" t="s">
        <v>41</v>
      </c>
    </row>
    <row r="12" spans="1:9" x14ac:dyDescent="0.25">
      <c r="A12" s="10" t="s">
        <v>33</v>
      </c>
      <c r="B12" s="10">
        <v>5</v>
      </c>
      <c r="C12" s="10">
        <v>225661.296524601</v>
      </c>
      <c r="D12" s="10">
        <v>45132.259304920197</v>
      </c>
      <c r="E12" s="10">
        <v>88.49574269151087</v>
      </c>
      <c r="F12" s="10" t="e">
        <v>#NUM!</v>
      </c>
    </row>
    <row r="13" spans="1:9" x14ac:dyDescent="0.25">
      <c r="A13" s="10" t="s">
        <v>34</v>
      </c>
      <c r="B13" s="10">
        <v>3</v>
      </c>
      <c r="C13" s="10">
        <v>7649.9034753989818</v>
      </c>
      <c r="D13" s="10">
        <v>2549.9678251329938</v>
      </c>
      <c r="E13" s="10"/>
      <c r="F13" s="10"/>
    </row>
    <row r="14" spans="1:9" ht="15.75" thickBot="1" x14ac:dyDescent="0.3">
      <c r="A14" s="11" t="s">
        <v>35</v>
      </c>
      <c r="B14" s="11">
        <v>8</v>
      </c>
      <c r="C14" s="11">
        <v>233311.19999999998</v>
      </c>
      <c r="D14" s="11"/>
      <c r="E14" s="11"/>
      <c r="F14" s="11"/>
    </row>
    <row r="15" spans="1:9" ht="15.75" thickBot="1" x14ac:dyDescent="0.3"/>
    <row r="16" spans="1:9" x14ac:dyDescent="0.25">
      <c r="A16" s="12"/>
      <c r="B16" s="12" t="s">
        <v>42</v>
      </c>
      <c r="C16" s="12" t="s">
        <v>30</v>
      </c>
      <c r="D16" s="12" t="s">
        <v>43</v>
      </c>
      <c r="E16" s="12" t="s">
        <v>44</v>
      </c>
      <c r="F16" s="12" t="s">
        <v>45</v>
      </c>
      <c r="G16" s="12" t="s">
        <v>46</v>
      </c>
      <c r="H16" s="12" t="s">
        <v>47</v>
      </c>
      <c r="I16" s="12" t="s">
        <v>48</v>
      </c>
    </row>
    <row r="17" spans="1:9" x14ac:dyDescent="0.25">
      <c r="A17" s="10" t="s">
        <v>36</v>
      </c>
      <c r="B17" s="10"/>
      <c r="C17" s="10"/>
      <c r="D17" s="10"/>
      <c r="E17" s="10"/>
      <c r="F17" s="10"/>
      <c r="G17" s="10"/>
      <c r="H17" s="10">
        <v>0</v>
      </c>
      <c r="I17" s="10">
        <v>0</v>
      </c>
    </row>
    <row r="18" spans="1:9" x14ac:dyDescent="0.25">
      <c r="A18" s="10" t="s">
        <v>49</v>
      </c>
      <c r="B18" s="10"/>
      <c r="C18" s="10"/>
      <c r="D18" s="10"/>
      <c r="E18" s="10"/>
      <c r="F18" s="10"/>
      <c r="G18" s="10"/>
      <c r="H18" s="10">
        <v>-1.4172445347839733E-307</v>
      </c>
      <c r="I18" s="10">
        <v>1.4172445347839733E-307</v>
      </c>
    </row>
    <row r="19" spans="1:9" x14ac:dyDescent="0.25">
      <c r="A19" s="10" t="s">
        <v>50</v>
      </c>
      <c r="B19" s="10"/>
      <c r="C19" s="10"/>
      <c r="D19" s="10"/>
      <c r="E19" s="10"/>
      <c r="F19" s="10"/>
      <c r="G19" s="10"/>
      <c r="H19" s="10">
        <v>0</v>
      </c>
      <c r="I19" s="10">
        <v>0</v>
      </c>
    </row>
    <row r="20" spans="1:9" x14ac:dyDescent="0.25">
      <c r="A20" s="10" t="s">
        <v>58</v>
      </c>
      <c r="B20" s="10"/>
      <c r="C20" s="10"/>
      <c r="D20" s="10"/>
      <c r="E20" s="10"/>
      <c r="F20" s="10"/>
      <c r="G20" s="10"/>
      <c r="H20" s="10">
        <v>0</v>
      </c>
      <c r="I20" s="10">
        <v>0</v>
      </c>
    </row>
    <row r="21" spans="1:9" x14ac:dyDescent="0.25">
      <c r="A21" s="10" t="s">
        <v>59</v>
      </c>
      <c r="B21" s="10">
        <v>-61.143320909804061</v>
      </c>
      <c r="C21" s="10">
        <v>479.39254228357038</v>
      </c>
      <c r="D21" s="10">
        <v>-0.12754332935291376</v>
      </c>
      <c r="E21" s="10">
        <v>0.90657952076656612</v>
      </c>
      <c r="F21" s="10">
        <v>-1586.784345880717</v>
      </c>
      <c r="G21" s="10">
        <v>1464.4977040611088</v>
      </c>
      <c r="H21" s="10">
        <v>-1586.784345880717</v>
      </c>
      <c r="I21" s="10">
        <v>1464.4977040611088</v>
      </c>
    </row>
    <row r="22" spans="1:9" ht="15.75" thickBot="1" x14ac:dyDescent="0.3">
      <c r="A22" s="11" t="s">
        <v>60</v>
      </c>
      <c r="B22" s="11">
        <v>0.92564486929474454</v>
      </c>
      <c r="C22" s="11">
        <v>9.8397306209948951E-2</v>
      </c>
      <c r="D22" s="11">
        <v>9.4072175849988113</v>
      </c>
      <c r="E22" s="11">
        <v>2.5450505171871812E-3</v>
      </c>
      <c r="F22" s="11">
        <v>0.61250072569702274</v>
      </c>
      <c r="G22" s="11">
        <v>1.2387890128924663</v>
      </c>
      <c r="H22" s="11">
        <v>0.61250072569702274</v>
      </c>
      <c r="I22" s="11">
        <v>1.2387890128924663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B038A-0311-44CE-A63C-356CB74878CE}">
  <dimension ref="A1:I22"/>
  <sheetViews>
    <sheetView workbookViewId="0">
      <selection activeCell="B7" sqref="B7"/>
    </sheetView>
  </sheetViews>
  <sheetFormatPr defaultRowHeight="15" x14ac:dyDescent="0.25"/>
  <sheetData>
    <row r="1" spans="1:9" x14ac:dyDescent="0.25">
      <c r="A1" t="s">
        <v>25</v>
      </c>
    </row>
    <row r="2" spans="1:9" ht="15.75" thickBot="1" x14ac:dyDescent="0.3"/>
    <row r="3" spans="1:9" x14ac:dyDescent="0.25">
      <c r="A3" s="13" t="s">
        <v>26</v>
      </c>
      <c r="B3" s="13"/>
    </row>
    <row r="4" spans="1:9" x14ac:dyDescent="0.25">
      <c r="A4" s="10" t="s">
        <v>27</v>
      </c>
      <c r="B4" s="10">
        <v>0.99900356980840677</v>
      </c>
    </row>
    <row r="5" spans="1:9" x14ac:dyDescent="0.25">
      <c r="A5" s="10" t="s">
        <v>28</v>
      </c>
      <c r="B5" s="10">
        <v>0.99800813248994025</v>
      </c>
    </row>
    <row r="6" spans="1:9" x14ac:dyDescent="0.25">
      <c r="A6" s="10" t="s">
        <v>29</v>
      </c>
      <c r="B6" s="10">
        <v>-1.6666666666666667</v>
      </c>
    </row>
    <row r="7" spans="1:9" x14ac:dyDescent="0.25">
      <c r="A7" s="10" t="s">
        <v>30</v>
      </c>
      <c r="B7" s="10">
        <v>12.99755330521346</v>
      </c>
    </row>
    <row r="8" spans="1:9" ht="15.75" thickBot="1" x14ac:dyDescent="0.3">
      <c r="A8" s="11" t="s">
        <v>31</v>
      </c>
      <c r="B8" s="11">
        <v>1</v>
      </c>
    </row>
    <row r="10" spans="1:9" ht="15.75" thickBot="1" x14ac:dyDescent="0.3">
      <c r="A10" t="s">
        <v>32</v>
      </c>
    </row>
    <row r="11" spans="1:9" x14ac:dyDescent="0.25">
      <c r="A11" s="12"/>
      <c r="B11" s="12" t="s">
        <v>37</v>
      </c>
      <c r="C11" s="12" t="s">
        <v>38</v>
      </c>
      <c r="D11" s="12" t="s">
        <v>39</v>
      </c>
      <c r="E11" s="12" t="s">
        <v>40</v>
      </c>
      <c r="F11" s="12" t="s">
        <v>41</v>
      </c>
    </row>
    <row r="12" spans="1:9" x14ac:dyDescent="0.25">
      <c r="A12" s="10" t="s">
        <v>33</v>
      </c>
      <c r="B12" s="10">
        <v>5</v>
      </c>
      <c r="C12" s="10">
        <v>253932.3908242344</v>
      </c>
      <c r="D12" s="10">
        <v>50786.478164846878</v>
      </c>
      <c r="E12" s="10">
        <v>1503.1242702382358</v>
      </c>
      <c r="F12" s="10" t="e">
        <v>#NUM!</v>
      </c>
    </row>
    <row r="13" spans="1:9" x14ac:dyDescent="0.25">
      <c r="A13" s="10" t="s">
        <v>34</v>
      </c>
      <c r="B13" s="10">
        <v>3</v>
      </c>
      <c r="C13" s="10">
        <v>506.80917576559597</v>
      </c>
      <c r="D13" s="10">
        <v>168.93639192186532</v>
      </c>
      <c r="E13" s="10"/>
      <c r="F13" s="10"/>
    </row>
    <row r="14" spans="1:9" ht="15.75" thickBot="1" x14ac:dyDescent="0.3">
      <c r="A14" s="11" t="s">
        <v>35</v>
      </c>
      <c r="B14" s="11">
        <v>8</v>
      </c>
      <c r="C14" s="11">
        <v>254439.2</v>
      </c>
      <c r="D14" s="11"/>
      <c r="E14" s="11"/>
      <c r="F14" s="11"/>
    </row>
    <row r="15" spans="1:9" ht="15.75" thickBot="1" x14ac:dyDescent="0.3"/>
    <row r="16" spans="1:9" x14ac:dyDescent="0.25">
      <c r="A16" s="12"/>
      <c r="B16" s="12" t="s">
        <v>42</v>
      </c>
      <c r="C16" s="12" t="s">
        <v>30</v>
      </c>
      <c r="D16" s="12" t="s">
        <v>43</v>
      </c>
      <c r="E16" s="12" t="s">
        <v>44</v>
      </c>
      <c r="F16" s="12" t="s">
        <v>45</v>
      </c>
      <c r="G16" s="12" t="s">
        <v>46</v>
      </c>
      <c r="H16" s="12" t="s">
        <v>47</v>
      </c>
      <c r="I16" s="12" t="s">
        <v>48</v>
      </c>
    </row>
    <row r="17" spans="1:9" x14ac:dyDescent="0.25">
      <c r="A17" s="10" t="s">
        <v>36</v>
      </c>
      <c r="B17" s="10"/>
      <c r="C17" s="10"/>
      <c r="D17" s="10"/>
      <c r="E17" s="10"/>
      <c r="F17" s="10"/>
      <c r="G17" s="10"/>
      <c r="H17" s="10">
        <v>0</v>
      </c>
      <c r="I17" s="10">
        <v>0</v>
      </c>
    </row>
    <row r="18" spans="1:9" x14ac:dyDescent="0.25">
      <c r="A18" s="10" t="s">
        <v>49</v>
      </c>
      <c r="B18" s="10"/>
      <c r="C18" s="10"/>
      <c r="D18" s="10"/>
      <c r="E18" s="10"/>
      <c r="F18" s="10"/>
      <c r="G18" s="10"/>
      <c r="H18" s="10">
        <v>0</v>
      </c>
      <c r="I18" s="10">
        <v>0</v>
      </c>
    </row>
    <row r="19" spans="1:9" x14ac:dyDescent="0.25">
      <c r="A19" s="10" t="s">
        <v>50</v>
      </c>
      <c r="B19" s="10"/>
      <c r="C19" s="10"/>
      <c r="D19" s="10"/>
      <c r="E19" s="10"/>
      <c r="F19" s="10"/>
      <c r="G19" s="10"/>
      <c r="H19" s="10">
        <v>0</v>
      </c>
      <c r="I19" s="10">
        <v>0</v>
      </c>
    </row>
    <row r="20" spans="1:9" x14ac:dyDescent="0.25">
      <c r="A20" s="10" t="s">
        <v>58</v>
      </c>
      <c r="B20" s="10"/>
      <c r="C20" s="10"/>
      <c r="D20" s="10"/>
      <c r="E20" s="10"/>
      <c r="F20" s="10"/>
      <c r="G20" s="10"/>
      <c r="H20" s="10">
        <v>0</v>
      </c>
      <c r="I20" s="10">
        <v>0</v>
      </c>
    </row>
    <row r="21" spans="1:9" x14ac:dyDescent="0.25">
      <c r="A21" s="10" t="s">
        <v>59</v>
      </c>
      <c r="B21" s="10">
        <v>-240.70363420837566</v>
      </c>
      <c r="C21" s="10">
        <v>121.03431625268183</v>
      </c>
      <c r="D21" s="10">
        <v>-1.9887222207779625</v>
      </c>
      <c r="E21" s="10">
        <v>0.14085854466405387</v>
      </c>
      <c r="F21" s="10">
        <v>-625.88884677926296</v>
      </c>
      <c r="G21" s="10">
        <v>144.48157836251164</v>
      </c>
      <c r="H21" s="10">
        <v>-625.88884677926296</v>
      </c>
      <c r="I21" s="10">
        <v>144.48157836251164</v>
      </c>
    </row>
    <row r="22" spans="1:9" ht="15.75" thickBot="1" x14ac:dyDescent="0.3">
      <c r="A22" s="11" t="s">
        <v>60</v>
      </c>
      <c r="B22" s="11">
        <v>0.97230710579769641</v>
      </c>
      <c r="C22" s="11">
        <v>2.5078757501397674E-2</v>
      </c>
      <c r="D22" s="11">
        <v>38.770146636790457</v>
      </c>
      <c r="E22" s="11">
        <v>3.7751938103433942E-5</v>
      </c>
      <c r="F22" s="11">
        <v>0.89249530664626731</v>
      </c>
      <c r="G22" s="11">
        <v>1.0521189049491255</v>
      </c>
      <c r="H22" s="11">
        <v>0.89249530664626731</v>
      </c>
      <c r="I22" s="11">
        <v>1.0521189049491255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C333B-6C25-4A9E-9BF9-B80200EFE610}">
  <dimension ref="A1:I22"/>
  <sheetViews>
    <sheetView workbookViewId="0">
      <selection activeCell="B7" sqref="B7"/>
    </sheetView>
  </sheetViews>
  <sheetFormatPr defaultRowHeight="15" x14ac:dyDescent="0.25"/>
  <sheetData>
    <row r="1" spans="1:9" x14ac:dyDescent="0.25">
      <c r="A1" t="s">
        <v>25</v>
      </c>
    </row>
    <row r="2" spans="1:9" ht="15.75" thickBot="1" x14ac:dyDescent="0.3"/>
    <row r="3" spans="1:9" x14ac:dyDescent="0.25">
      <c r="A3" s="13" t="s">
        <v>26</v>
      </c>
      <c r="B3" s="13"/>
    </row>
    <row r="4" spans="1:9" x14ac:dyDescent="0.25">
      <c r="A4" s="10" t="s">
        <v>27</v>
      </c>
      <c r="B4" s="10">
        <v>0.98853173755656598</v>
      </c>
    </row>
    <row r="5" spans="1:9" x14ac:dyDescent="0.25">
      <c r="A5" s="10" t="s">
        <v>28</v>
      </c>
      <c r="B5" s="10">
        <v>0.97719499615660343</v>
      </c>
    </row>
    <row r="6" spans="1:9" x14ac:dyDescent="0.25">
      <c r="A6" s="10" t="s">
        <v>29</v>
      </c>
      <c r="B6" s="10">
        <v>-1.6666666666666667</v>
      </c>
    </row>
    <row r="7" spans="1:9" x14ac:dyDescent="0.25">
      <c r="A7" s="10" t="s">
        <v>30</v>
      </c>
      <c r="B7" s="10">
        <v>40.261467366739026</v>
      </c>
    </row>
    <row r="8" spans="1:9" ht="15.75" thickBot="1" x14ac:dyDescent="0.3">
      <c r="A8" s="11" t="s">
        <v>31</v>
      </c>
      <c r="B8" s="11">
        <v>1</v>
      </c>
    </row>
    <row r="10" spans="1:9" ht="15.75" thickBot="1" x14ac:dyDescent="0.3">
      <c r="A10" t="s">
        <v>32</v>
      </c>
    </row>
    <row r="11" spans="1:9" x14ac:dyDescent="0.25">
      <c r="A11" s="12"/>
      <c r="B11" s="12" t="s">
        <v>37</v>
      </c>
      <c r="C11" s="12" t="s">
        <v>38</v>
      </c>
      <c r="D11" s="12" t="s">
        <v>39</v>
      </c>
      <c r="E11" s="12" t="s">
        <v>40</v>
      </c>
      <c r="F11" s="12" t="s">
        <v>41</v>
      </c>
    </row>
    <row r="12" spans="1:9" x14ac:dyDescent="0.25">
      <c r="A12" s="10" t="s">
        <v>33</v>
      </c>
      <c r="B12" s="10">
        <v>5</v>
      </c>
      <c r="C12" s="10">
        <v>208377.84273643105</v>
      </c>
      <c r="D12" s="10">
        <v>41675.56854728621</v>
      </c>
      <c r="E12" s="10">
        <v>128.55007649203588</v>
      </c>
      <c r="F12" s="10" t="e">
        <v>#NUM!</v>
      </c>
    </row>
    <row r="13" spans="1:9" x14ac:dyDescent="0.25">
      <c r="A13" s="10" t="s">
        <v>34</v>
      </c>
      <c r="B13" s="10">
        <v>3</v>
      </c>
      <c r="C13" s="10">
        <v>4862.9572635689738</v>
      </c>
      <c r="D13" s="10">
        <v>1620.9857545229913</v>
      </c>
      <c r="E13" s="10"/>
      <c r="F13" s="10"/>
    </row>
    <row r="14" spans="1:9" ht="15.75" thickBot="1" x14ac:dyDescent="0.3">
      <c r="A14" s="11" t="s">
        <v>35</v>
      </c>
      <c r="B14" s="11">
        <v>8</v>
      </c>
      <c r="C14" s="11">
        <v>213240.80000000002</v>
      </c>
      <c r="D14" s="11"/>
      <c r="E14" s="11"/>
      <c r="F14" s="11"/>
    </row>
    <row r="15" spans="1:9" ht="15.75" thickBot="1" x14ac:dyDescent="0.3"/>
    <row r="16" spans="1:9" x14ac:dyDescent="0.25">
      <c r="A16" s="12"/>
      <c r="B16" s="12" t="s">
        <v>42</v>
      </c>
      <c r="C16" s="12" t="s">
        <v>30</v>
      </c>
      <c r="D16" s="12" t="s">
        <v>43</v>
      </c>
      <c r="E16" s="12" t="s">
        <v>44</v>
      </c>
      <c r="F16" s="12" t="s">
        <v>45</v>
      </c>
      <c r="G16" s="12" t="s">
        <v>46</v>
      </c>
      <c r="H16" s="12" t="s">
        <v>47</v>
      </c>
      <c r="I16" s="12" t="s">
        <v>48</v>
      </c>
    </row>
    <row r="17" spans="1:9" x14ac:dyDescent="0.25">
      <c r="A17" s="10" t="s">
        <v>36</v>
      </c>
      <c r="B17" s="10"/>
      <c r="C17" s="10"/>
      <c r="D17" s="10"/>
      <c r="E17" s="10"/>
      <c r="F17" s="10"/>
      <c r="G17" s="10"/>
      <c r="H17" s="10">
        <v>0</v>
      </c>
      <c r="I17" s="10">
        <v>0</v>
      </c>
    </row>
    <row r="18" spans="1:9" x14ac:dyDescent="0.25">
      <c r="A18" s="10" t="s">
        <v>49</v>
      </c>
      <c r="B18" s="10"/>
      <c r="C18" s="10"/>
      <c r="D18" s="10"/>
      <c r="E18" s="10"/>
      <c r="F18" s="10"/>
      <c r="G18" s="10"/>
      <c r="H18" s="10">
        <v>0</v>
      </c>
      <c r="I18" s="10">
        <v>0</v>
      </c>
    </row>
    <row r="19" spans="1:9" x14ac:dyDescent="0.25">
      <c r="A19" s="10" t="s">
        <v>50</v>
      </c>
      <c r="B19" s="10"/>
      <c r="C19" s="10"/>
      <c r="D19" s="10"/>
      <c r="E19" s="10"/>
      <c r="F19" s="10"/>
      <c r="G19" s="10"/>
      <c r="H19" s="10">
        <v>0</v>
      </c>
      <c r="I19" s="10">
        <v>0</v>
      </c>
    </row>
    <row r="20" spans="1:9" x14ac:dyDescent="0.25">
      <c r="A20" s="10" t="s">
        <v>58</v>
      </c>
      <c r="B20" s="10"/>
      <c r="C20" s="10"/>
      <c r="D20" s="10"/>
      <c r="E20" s="10"/>
      <c r="F20" s="10"/>
      <c r="G20" s="10"/>
      <c r="H20" s="10">
        <v>0</v>
      </c>
      <c r="I20" s="10">
        <v>0</v>
      </c>
    </row>
    <row r="21" spans="1:9" x14ac:dyDescent="0.25">
      <c r="A21" s="10" t="s">
        <v>59</v>
      </c>
      <c r="B21" s="10">
        <v>-74.94388791000074</v>
      </c>
      <c r="C21" s="10">
        <v>399.83645569638492</v>
      </c>
      <c r="D21" s="10">
        <v>-0.18743635514543788</v>
      </c>
      <c r="E21" s="10">
        <v>0.86327906715479652</v>
      </c>
      <c r="F21" s="10">
        <v>-1347.4019390586943</v>
      </c>
      <c r="G21" s="10">
        <v>1197.5141632386928</v>
      </c>
      <c r="H21" s="10">
        <v>-1347.4019390586943</v>
      </c>
      <c r="I21" s="10">
        <v>1197.5141632386928</v>
      </c>
    </row>
    <row r="22" spans="1:9" ht="15.75" thickBot="1" x14ac:dyDescent="0.3">
      <c r="A22" s="11" t="s">
        <v>60</v>
      </c>
      <c r="B22" s="11">
        <v>0.95903263053449694</v>
      </c>
      <c r="C22" s="11">
        <v>8.4585751928996589E-2</v>
      </c>
      <c r="D22" s="11">
        <v>11.337992612982067</v>
      </c>
      <c r="E22" s="11">
        <v>1.4717423599191187E-3</v>
      </c>
      <c r="F22" s="11">
        <v>0.68984301682841731</v>
      </c>
      <c r="G22" s="11">
        <v>1.2282222442405766</v>
      </c>
      <c r="H22" s="11">
        <v>0.68984301682841731</v>
      </c>
      <c r="I22" s="11">
        <v>1.2282222442405766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02382E-7C59-4083-AEEA-746B8027EAA3}">
  <dimension ref="A1:Q25"/>
  <sheetViews>
    <sheetView workbookViewId="0">
      <selection activeCell="Q24" sqref="Q24"/>
    </sheetView>
  </sheetViews>
  <sheetFormatPr defaultRowHeight="15" x14ac:dyDescent="0.25"/>
  <sheetData>
    <row r="1" spans="1:11" x14ac:dyDescent="0.25">
      <c r="A1">
        <f>'2016'!A2</f>
        <v>4803</v>
      </c>
      <c r="B1">
        <f>'2017'!A2</f>
        <v>4810</v>
      </c>
      <c r="C1">
        <f>'2018'!A2</f>
        <v>4215</v>
      </c>
      <c r="D1">
        <f>'2019'!A2</f>
        <v>4354</v>
      </c>
      <c r="E1">
        <f>'2020'!A2</f>
        <v>4486</v>
      </c>
      <c r="G1">
        <f>'2016'!B2</f>
        <v>4815</v>
      </c>
      <c r="H1">
        <f>'2017'!B2</f>
        <v>4912</v>
      </c>
      <c r="I1">
        <f>'2018'!B2</f>
        <v>4285</v>
      </c>
      <c r="J1">
        <f>'2019'!B2</f>
        <v>4495</v>
      </c>
      <c r="K1">
        <f>'2020'!B2</f>
        <v>4627</v>
      </c>
    </row>
    <row r="2" spans="1:11" x14ac:dyDescent="0.25">
      <c r="A2">
        <f>'2016'!A3</f>
        <v>4708</v>
      </c>
      <c r="B2">
        <f>'2017'!A3</f>
        <v>4819</v>
      </c>
      <c r="C2">
        <f>'2018'!A3</f>
        <v>4248</v>
      </c>
      <c r="D2">
        <f>'2019'!A3</f>
        <v>4337</v>
      </c>
      <c r="E2">
        <f>'2020'!A3</f>
        <v>4507</v>
      </c>
      <c r="G2">
        <f>'2016'!B3</f>
        <v>4517</v>
      </c>
      <c r="H2">
        <f>'2017'!B3</f>
        <v>4626</v>
      </c>
      <c r="I2">
        <f>'2018'!B3</f>
        <v>4044</v>
      </c>
      <c r="J2">
        <f>'2019'!B3</f>
        <v>4243</v>
      </c>
      <c r="K2">
        <f>'2020'!B3</f>
        <v>4387</v>
      </c>
    </row>
    <row r="3" spans="1:11" x14ac:dyDescent="0.25">
      <c r="A3">
        <f>'2016'!A4</f>
        <v>4472</v>
      </c>
      <c r="B3">
        <f>'2017'!A4</f>
        <v>4506</v>
      </c>
      <c r="C3">
        <f>'2018'!A4</f>
        <v>4058</v>
      </c>
      <c r="D3">
        <f>'2019'!A4</f>
        <v>4170</v>
      </c>
      <c r="E3">
        <f>'2020'!A4</f>
        <v>4325</v>
      </c>
      <c r="G3">
        <f>'2016'!B4</f>
        <v>4198</v>
      </c>
      <c r="H3">
        <f>'2017'!B4</f>
        <v>4296</v>
      </c>
      <c r="I3">
        <f>'2018'!B4</f>
        <v>3747</v>
      </c>
      <c r="J3">
        <f>'2019'!B4</f>
        <v>3965</v>
      </c>
      <c r="K3">
        <f>'2020'!B4</f>
        <v>4117</v>
      </c>
    </row>
    <row r="4" spans="1:11" x14ac:dyDescent="0.25">
      <c r="A4">
        <f>'2016'!A5</f>
        <v>4245</v>
      </c>
      <c r="B4">
        <f>'2017'!A5</f>
        <v>4263</v>
      </c>
      <c r="C4">
        <f>'2018'!A5</f>
        <v>3811</v>
      </c>
      <c r="D4">
        <f>'2019'!A5</f>
        <v>3934</v>
      </c>
      <c r="E4">
        <f>'2020'!A5</f>
        <v>4091</v>
      </c>
      <c r="G4">
        <f>'2016'!B5</f>
        <v>3984</v>
      </c>
      <c r="H4">
        <f>'2017'!B5</f>
        <v>4079</v>
      </c>
      <c r="I4">
        <f>'2018'!B5</f>
        <v>3548</v>
      </c>
      <c r="J4">
        <f>'2019'!B5</f>
        <v>3761</v>
      </c>
      <c r="K4">
        <f>'2020'!B5</f>
        <v>3899</v>
      </c>
    </row>
    <row r="5" spans="1:11" x14ac:dyDescent="0.25">
      <c r="A5">
        <f>'2016'!A6</f>
        <v>3983</v>
      </c>
      <c r="B5">
        <f>'2017'!A6</f>
        <v>4098</v>
      </c>
      <c r="C5">
        <f>'2018'!A6</f>
        <v>3620</v>
      </c>
      <c r="D5">
        <f>'2019'!A6</f>
        <v>3723</v>
      </c>
      <c r="E5">
        <f>'2020'!A6</f>
        <v>3921</v>
      </c>
      <c r="G5">
        <f>'2016'!B6</f>
        <v>3863</v>
      </c>
      <c r="H5">
        <f>'2017'!B6</f>
        <v>3967</v>
      </c>
      <c r="I5">
        <f>'2018'!B6</f>
        <v>3441</v>
      </c>
      <c r="J5">
        <f>'2019'!B6</f>
        <v>3661</v>
      </c>
      <c r="K5">
        <f>'2020'!B6</f>
        <v>3778</v>
      </c>
    </row>
    <row r="6" spans="1:11" x14ac:dyDescent="0.25">
      <c r="A6">
        <f>'2016'!A7</f>
        <v>3907</v>
      </c>
      <c r="B6">
        <f>'2017'!A7</f>
        <v>3921</v>
      </c>
      <c r="C6">
        <f>'2018'!A7</f>
        <v>3493</v>
      </c>
      <c r="D6">
        <f>'2019'!A7</f>
        <v>3521</v>
      </c>
      <c r="E6">
        <f>'2020'!A7</f>
        <v>3738</v>
      </c>
      <c r="G6">
        <f>'2016'!B7</f>
        <v>3873</v>
      </c>
      <c r="H6">
        <f>'2017'!B7</f>
        <v>3960</v>
      </c>
      <c r="I6">
        <f>'2018'!B7</f>
        <v>3440</v>
      </c>
      <c r="J6">
        <f>'2019'!B7</f>
        <v>3658</v>
      </c>
      <c r="K6">
        <f>'2020'!B7</f>
        <v>3774</v>
      </c>
    </row>
    <row r="7" spans="1:11" x14ac:dyDescent="0.25">
      <c r="A7">
        <f>'2016'!A8</f>
        <v>3825</v>
      </c>
      <c r="B7">
        <f>'2017'!A8</f>
        <v>3895</v>
      </c>
      <c r="C7">
        <f>'2018'!A8</f>
        <v>3403</v>
      </c>
      <c r="D7">
        <f>'2019'!A8</f>
        <v>3625</v>
      </c>
      <c r="E7">
        <f>'2020'!A8</f>
        <v>3691</v>
      </c>
      <c r="G7">
        <f>'2016'!B8</f>
        <v>3964</v>
      </c>
      <c r="H7">
        <f>'2017'!B8</f>
        <v>4100</v>
      </c>
      <c r="I7">
        <f>'2018'!B8</f>
        <v>3541</v>
      </c>
      <c r="J7">
        <f>'2019'!B8</f>
        <v>3746</v>
      </c>
      <c r="K7">
        <f>'2020'!B8</f>
        <v>3869</v>
      </c>
    </row>
    <row r="8" spans="1:11" x14ac:dyDescent="0.25">
      <c r="A8">
        <f>'2016'!A9</f>
        <v>3818</v>
      </c>
      <c r="B8">
        <f>'2017'!A9</f>
        <v>3842</v>
      </c>
      <c r="C8">
        <f>'2018'!A9</f>
        <v>3346</v>
      </c>
      <c r="D8">
        <f>'2019'!A9</f>
        <v>3464</v>
      </c>
      <c r="E8">
        <f>'2020'!A9</f>
        <v>3637</v>
      </c>
      <c r="G8">
        <f>'2016'!B9</f>
        <v>4135</v>
      </c>
      <c r="H8">
        <f>'2017'!B9</f>
        <v>4269</v>
      </c>
      <c r="I8">
        <f>'2018'!B9</f>
        <v>3702</v>
      </c>
      <c r="J8">
        <f>'2019'!B9</f>
        <v>3901</v>
      </c>
      <c r="K8">
        <f>'2020'!B9</f>
        <v>3993</v>
      </c>
    </row>
    <row r="9" spans="1:11" x14ac:dyDescent="0.25">
      <c r="A9">
        <f>'2016'!A10</f>
        <v>3896</v>
      </c>
      <c r="B9">
        <f>'2017'!A10</f>
        <v>3966</v>
      </c>
      <c r="C9">
        <f>'2018'!A10</f>
        <v>3462</v>
      </c>
      <c r="D9">
        <f>'2019'!A10</f>
        <v>3587</v>
      </c>
      <c r="E9">
        <f>'2020'!A10</f>
        <v>3740</v>
      </c>
      <c r="G9">
        <f>'2016'!B10</f>
        <v>4390</v>
      </c>
      <c r="H9">
        <f>'2017'!B10</f>
        <v>4477</v>
      </c>
      <c r="I9">
        <f>'2018'!B10</f>
        <v>3941</v>
      </c>
      <c r="J9">
        <f>'2019'!B10</f>
        <v>4136</v>
      </c>
      <c r="K9">
        <f>'2020'!B10</f>
        <v>4228</v>
      </c>
    </row>
    <row r="10" spans="1:11" x14ac:dyDescent="0.25">
      <c r="A10">
        <f>'2016'!A11</f>
        <v>4134</v>
      </c>
      <c r="B10">
        <f>'2017'!A11</f>
        <v>4131</v>
      </c>
      <c r="C10">
        <f>'2018'!A11</f>
        <v>3661</v>
      </c>
      <c r="D10">
        <f>'2019'!A11</f>
        <v>3766</v>
      </c>
      <c r="E10">
        <f>'2020'!A11</f>
        <v>4009</v>
      </c>
      <c r="G10">
        <f>'2016'!B11</f>
        <v>4630</v>
      </c>
      <c r="H10">
        <f>'2017'!B11</f>
        <v>4731</v>
      </c>
      <c r="I10">
        <f>'2018'!B11</f>
        <v>4176</v>
      </c>
      <c r="J10">
        <f>'2019'!B11</f>
        <v>4357</v>
      </c>
      <c r="K10">
        <f>'2020'!B11</f>
        <v>4461</v>
      </c>
    </row>
    <row r="11" spans="1:11" x14ac:dyDescent="0.25">
      <c r="A11">
        <f>'2016'!A12</f>
        <v>4276</v>
      </c>
      <c r="B11">
        <f>'2017'!A12</f>
        <v>4271</v>
      </c>
      <c r="C11">
        <f>'2018'!A12</f>
        <v>3834</v>
      </c>
      <c r="D11">
        <f>'2019'!A12</f>
        <v>4044</v>
      </c>
      <c r="E11">
        <f>'2020'!A12</f>
        <v>4182</v>
      </c>
      <c r="G11">
        <f>'2016'!B12</f>
        <v>4779</v>
      </c>
      <c r="H11">
        <f>'2017'!B12</f>
        <v>4861</v>
      </c>
      <c r="I11">
        <f>'2018'!B12</f>
        <v>4318</v>
      </c>
      <c r="J11">
        <f>'2019'!B12</f>
        <v>4489</v>
      </c>
      <c r="K11">
        <f>'2020'!B12</f>
        <v>4603</v>
      </c>
    </row>
    <row r="12" spans="1:11" x14ac:dyDescent="0.25">
      <c r="A12">
        <f>'2016'!A13</f>
        <v>4331</v>
      </c>
      <c r="B12">
        <f>'2017'!A13</f>
        <v>4333</v>
      </c>
      <c r="C12">
        <f>'2018'!A13</f>
        <v>3903</v>
      </c>
      <c r="D12">
        <f>'2019'!A13</f>
        <v>4077</v>
      </c>
      <c r="E12">
        <f>'2020'!A13</f>
        <v>4252</v>
      </c>
      <c r="G12">
        <f>'2016'!B13</f>
        <v>4902</v>
      </c>
      <c r="H12">
        <f>'2017'!B13</f>
        <v>4972</v>
      </c>
      <c r="I12">
        <f>'2018'!B13</f>
        <v>4392</v>
      </c>
      <c r="J12">
        <f>'2019'!B13</f>
        <v>4562</v>
      </c>
      <c r="K12">
        <f>'2020'!B13</f>
        <v>4654</v>
      </c>
    </row>
    <row r="13" spans="1:11" x14ac:dyDescent="0.25">
      <c r="A13">
        <f>'2016'!A14</f>
        <v>4323</v>
      </c>
      <c r="B13">
        <f>'2017'!A14</f>
        <v>4320</v>
      </c>
      <c r="C13">
        <f>'2018'!A14</f>
        <v>3919</v>
      </c>
      <c r="D13">
        <f>'2019'!A14</f>
        <v>4134</v>
      </c>
      <c r="E13">
        <f>'2020'!A14</f>
        <v>4284</v>
      </c>
      <c r="G13">
        <f>'2016'!B14</f>
        <v>4918</v>
      </c>
      <c r="H13">
        <f>'2017'!B14</f>
        <v>4967</v>
      </c>
      <c r="I13">
        <f>'2018'!B14</f>
        <v>4400</v>
      </c>
      <c r="J13">
        <f>'2019'!B14</f>
        <v>4559</v>
      </c>
      <c r="K13">
        <f>'2020'!B14</f>
        <v>4657</v>
      </c>
    </row>
    <row r="14" spans="1:11" x14ac:dyDescent="0.25">
      <c r="A14">
        <f>'2016'!A15</f>
        <v>4301</v>
      </c>
      <c r="B14">
        <f>'2017'!A15</f>
        <v>4240</v>
      </c>
      <c r="C14">
        <f>'2018'!A15</f>
        <v>3853</v>
      </c>
      <c r="D14">
        <f>'2019'!A15</f>
        <v>4096</v>
      </c>
      <c r="E14">
        <f>'2020'!A15</f>
        <v>4235</v>
      </c>
      <c r="G14">
        <f>'2016'!B15</f>
        <v>4836</v>
      </c>
      <c r="H14">
        <f>'2017'!B15</f>
        <v>4901</v>
      </c>
      <c r="I14">
        <f>'2018'!B15</f>
        <v>4326</v>
      </c>
      <c r="J14">
        <f>'2019'!B15</f>
        <v>4529</v>
      </c>
      <c r="K14">
        <f>'2020'!B15</f>
        <v>4589</v>
      </c>
    </row>
    <row r="15" spans="1:11" x14ac:dyDescent="0.25">
      <c r="A15">
        <f>'2016'!A16</f>
        <v>4267</v>
      </c>
      <c r="B15">
        <f>'2017'!A16</f>
        <v>4157</v>
      </c>
      <c r="C15">
        <f>'2018'!A16</f>
        <v>3794</v>
      </c>
      <c r="D15">
        <f>'2019'!A16</f>
        <v>4075</v>
      </c>
      <c r="E15">
        <f>'2020'!A16</f>
        <v>4154</v>
      </c>
      <c r="G15">
        <f>'2016'!B16</f>
        <v>4724</v>
      </c>
      <c r="H15">
        <f>'2017'!B16</f>
        <v>4799</v>
      </c>
      <c r="I15">
        <f>'2018'!B16</f>
        <v>4224</v>
      </c>
      <c r="J15">
        <f>'2019'!B16</f>
        <v>4449</v>
      </c>
      <c r="K15">
        <f>'2020'!B16</f>
        <v>4514</v>
      </c>
    </row>
    <row r="16" spans="1:11" x14ac:dyDescent="0.25">
      <c r="A16">
        <f>'2016'!A17</f>
        <v>4296</v>
      </c>
      <c r="B16">
        <f>'2017'!A17</f>
        <v>4131</v>
      </c>
      <c r="C16">
        <f>'2018'!A17</f>
        <v>3843</v>
      </c>
      <c r="D16">
        <f>'2019'!A17</f>
        <v>4083</v>
      </c>
      <c r="E16">
        <f>'2020'!A17</f>
        <v>4141</v>
      </c>
      <c r="G16">
        <f>'2016'!B17</f>
        <v>4749</v>
      </c>
      <c r="H16">
        <f>'2017'!B17</f>
        <v>4815</v>
      </c>
      <c r="I16">
        <f>'2018'!B17</f>
        <v>4252</v>
      </c>
      <c r="J16">
        <f>'2019'!B17</f>
        <v>4476</v>
      </c>
      <c r="K16">
        <f>'2020'!B17</f>
        <v>4515</v>
      </c>
    </row>
    <row r="17" spans="1:17" x14ac:dyDescent="0.25">
      <c r="A17">
        <f>'2016'!A18</f>
        <v>4670</v>
      </c>
      <c r="B17">
        <f>'2017'!A18</f>
        <v>4510</v>
      </c>
      <c r="C17">
        <f>'2018'!A18</f>
        <v>4107</v>
      </c>
      <c r="D17">
        <f>'2019'!A18</f>
        <v>4291</v>
      </c>
      <c r="E17">
        <f>'2020'!A18</f>
        <v>4395</v>
      </c>
      <c r="G17">
        <f>'2016'!B18</f>
        <v>5074</v>
      </c>
      <c r="H17">
        <f>'2017'!B18</f>
        <v>5134</v>
      </c>
      <c r="I17">
        <f>'2018'!B18</f>
        <v>4523</v>
      </c>
      <c r="J17">
        <f>'2019'!B18</f>
        <v>4728</v>
      </c>
      <c r="K17">
        <f>'2020'!B18</f>
        <v>4789</v>
      </c>
    </row>
    <row r="18" spans="1:17" x14ac:dyDescent="0.25">
      <c r="A18">
        <f>'2016'!A19</f>
        <v>4823</v>
      </c>
      <c r="B18">
        <f>'2017'!A19</f>
        <v>4725</v>
      </c>
      <c r="C18">
        <f>'2018'!A19</f>
        <v>4243</v>
      </c>
      <c r="D18">
        <f>'2019'!A19</f>
        <v>4413</v>
      </c>
      <c r="E18">
        <f>'2020'!A19</f>
        <v>4481</v>
      </c>
      <c r="G18">
        <f>'2016'!B19</f>
        <v>5232</v>
      </c>
      <c r="H18">
        <f>'2017'!B19</f>
        <v>5268</v>
      </c>
      <c r="I18">
        <f>'2018'!B19</f>
        <v>4707</v>
      </c>
      <c r="J18">
        <f>'2019'!B19</f>
        <v>4817</v>
      </c>
      <c r="K18">
        <f>'2020'!B19</f>
        <v>4860</v>
      </c>
    </row>
    <row r="19" spans="1:17" x14ac:dyDescent="0.25">
      <c r="A19">
        <f>'2016'!A20</f>
        <v>4812</v>
      </c>
      <c r="B19">
        <f>'2017'!A20</f>
        <v>4740</v>
      </c>
      <c r="C19">
        <f>'2018'!A20</f>
        <v>4237</v>
      </c>
      <c r="D19">
        <f>'2019'!A20</f>
        <v>4399</v>
      </c>
      <c r="E19">
        <f>'2020'!A20</f>
        <v>4499</v>
      </c>
      <c r="G19">
        <f>'2016'!B20</f>
        <v>5248</v>
      </c>
      <c r="H19">
        <f>'2017'!B20</f>
        <v>5275</v>
      </c>
      <c r="I19">
        <f>'2018'!B20</f>
        <v>4717</v>
      </c>
      <c r="J19">
        <f>'2019'!B20</f>
        <v>4814</v>
      </c>
      <c r="K19">
        <f>'2020'!B20</f>
        <v>4860</v>
      </c>
    </row>
    <row r="20" spans="1:17" x14ac:dyDescent="0.25">
      <c r="A20">
        <f>'2016'!A21</f>
        <v>4827</v>
      </c>
      <c r="B20">
        <f>'2017'!A21</f>
        <v>4795</v>
      </c>
      <c r="C20">
        <f>'2018'!A21</f>
        <v>4234</v>
      </c>
      <c r="D20">
        <f>'2019'!A21</f>
        <v>4461</v>
      </c>
      <c r="E20">
        <f>'2020'!A21</f>
        <v>4507</v>
      </c>
      <c r="G20">
        <f>'2016'!B21</f>
        <v>5265</v>
      </c>
      <c r="H20">
        <f>'2017'!B21</f>
        <v>5274</v>
      </c>
      <c r="I20">
        <f>'2018'!B21</f>
        <v>4711</v>
      </c>
      <c r="J20">
        <f>'2019'!B21</f>
        <v>4808</v>
      </c>
      <c r="K20">
        <f>'2020'!B21</f>
        <v>4885</v>
      </c>
    </row>
    <row r="21" spans="1:17" x14ac:dyDescent="0.25">
      <c r="A21">
        <f>'2016'!A22</f>
        <v>4757</v>
      </c>
      <c r="B21">
        <f>'2017'!A22</f>
        <v>4715</v>
      </c>
      <c r="C21">
        <f>'2018'!A22</f>
        <v>4195</v>
      </c>
      <c r="D21">
        <f>'2019'!A22</f>
        <v>4374</v>
      </c>
      <c r="E21">
        <f>'2020'!A22</f>
        <v>4441</v>
      </c>
      <c r="G21">
        <f>'2016'!B22</f>
        <v>5266</v>
      </c>
      <c r="H21">
        <f>'2017'!B22</f>
        <v>5240</v>
      </c>
      <c r="I21">
        <f>'2018'!B22</f>
        <v>4676</v>
      </c>
      <c r="J21">
        <f>'2019'!B22</f>
        <v>4768</v>
      </c>
      <c r="K21">
        <f>'2020'!B22</f>
        <v>4852</v>
      </c>
    </row>
    <row r="22" spans="1:17" x14ac:dyDescent="0.25">
      <c r="A22">
        <f>'2016'!A23</f>
        <v>4678</v>
      </c>
      <c r="B22">
        <f>'2017'!A23</f>
        <v>4675</v>
      </c>
      <c r="C22">
        <f>'2018'!A23</f>
        <v>4125</v>
      </c>
      <c r="D22">
        <f>'2019'!A23</f>
        <v>4291</v>
      </c>
      <c r="E22">
        <f>'2020'!A23</f>
        <v>4449</v>
      </c>
      <c r="G22">
        <f>'2016'!B23</f>
        <v>5120</v>
      </c>
      <c r="H22">
        <f>'2017'!B23</f>
        <v>5147</v>
      </c>
      <c r="I22">
        <f>'2018'!B23</f>
        <v>4574</v>
      </c>
      <c r="J22">
        <f>'2019'!B23</f>
        <v>4692</v>
      </c>
      <c r="K22">
        <f>'2020'!B23</f>
        <v>4800</v>
      </c>
    </row>
    <row r="23" spans="1:17" x14ac:dyDescent="0.25">
      <c r="A23">
        <f>'2016'!A24</f>
        <v>4692</v>
      </c>
      <c r="B23">
        <f>'2017'!A24</f>
        <v>4701</v>
      </c>
      <c r="C23">
        <f>'2018'!A24</f>
        <v>4113</v>
      </c>
      <c r="D23">
        <f>'2019'!A24</f>
        <v>4317</v>
      </c>
      <c r="E23">
        <f>'2020'!A24</f>
        <v>4409</v>
      </c>
      <c r="G23">
        <f>'2016'!B24</f>
        <v>5059</v>
      </c>
      <c r="H23">
        <f>'2017'!B24</f>
        <v>5099</v>
      </c>
      <c r="I23">
        <f>'2018'!B24</f>
        <v>4483</v>
      </c>
      <c r="J23">
        <f>'2019'!B24</f>
        <v>4685</v>
      </c>
      <c r="K23">
        <f>'2020'!B24</f>
        <v>4777</v>
      </c>
    </row>
    <row r="24" spans="1:17" x14ac:dyDescent="0.25">
      <c r="A24">
        <f>'2016'!A25</f>
        <v>4638</v>
      </c>
      <c r="B24">
        <f>'2017'!A25</f>
        <v>4677</v>
      </c>
      <c r="C24">
        <f>'2018'!A25</f>
        <v>4098</v>
      </c>
      <c r="D24">
        <f>'2019'!A25</f>
        <v>4400</v>
      </c>
      <c r="E24">
        <f>'2020'!A25</f>
        <v>4456</v>
      </c>
      <c r="G24">
        <f>'2016'!B25</f>
        <v>4912</v>
      </c>
      <c r="H24">
        <f>'2017'!B25</f>
        <v>4975</v>
      </c>
      <c r="I24">
        <f>'2018'!B25</f>
        <v>4386</v>
      </c>
      <c r="J24">
        <f>'2019'!B25</f>
        <v>4606</v>
      </c>
      <c r="K24">
        <f>'2020'!B25</f>
        <v>4732</v>
      </c>
      <c r="L24" s="10">
        <v>0.97802467044653241</v>
      </c>
      <c r="M24">
        <f>G24*L24+L25</f>
        <v>4868.3180018545127</v>
      </c>
      <c r="N24">
        <f>H24*L24+L25</f>
        <v>4929.9335560926438</v>
      </c>
      <c r="O24">
        <f>I24*L24+L25</f>
        <v>4353.8770251996366</v>
      </c>
      <c r="P24">
        <f>L24*J24+L25</f>
        <v>4569.0424526978732</v>
      </c>
      <c r="Q24">
        <f>L24*K24+L25</f>
        <v>4692.2735611741364</v>
      </c>
    </row>
    <row r="25" spans="1:17" x14ac:dyDescent="0.25">
      <c r="L25" s="10">
        <v>64.260820621145299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94389-7435-4F20-BE16-CC17DD7EDFA0}">
  <dimension ref="A1:I18"/>
  <sheetViews>
    <sheetView workbookViewId="0">
      <selection activeCell="B7" sqref="B7"/>
    </sheetView>
  </sheetViews>
  <sheetFormatPr defaultRowHeight="15" x14ac:dyDescent="0.25"/>
  <sheetData>
    <row r="1" spans="1:9" x14ac:dyDescent="0.25">
      <c r="A1" t="s">
        <v>25</v>
      </c>
    </row>
    <row r="2" spans="1:9" ht="15.75" thickBot="1" x14ac:dyDescent="0.3"/>
    <row r="3" spans="1:9" x14ac:dyDescent="0.25">
      <c r="A3" s="13" t="s">
        <v>26</v>
      </c>
      <c r="B3" s="13"/>
    </row>
    <row r="4" spans="1:9" x14ac:dyDescent="0.25">
      <c r="A4" s="10" t="s">
        <v>27</v>
      </c>
      <c r="B4" s="10">
        <v>0.97802467044653241</v>
      </c>
    </row>
    <row r="5" spans="1:9" x14ac:dyDescent="0.25">
      <c r="A5" s="10" t="s">
        <v>28</v>
      </c>
      <c r="B5" s="10">
        <v>0.95653225600204828</v>
      </c>
    </row>
    <row r="6" spans="1:9" x14ac:dyDescent="0.25">
      <c r="A6" s="10" t="s">
        <v>29</v>
      </c>
      <c r="B6" s="10">
        <v>0.942043008002731</v>
      </c>
    </row>
    <row r="7" spans="1:9" x14ac:dyDescent="0.25">
      <c r="A7" s="10" t="s">
        <v>30</v>
      </c>
      <c r="B7" s="10">
        <v>64.260820621145299</v>
      </c>
    </row>
    <row r="8" spans="1:9" ht="15.75" thickBot="1" x14ac:dyDescent="0.3">
      <c r="A8" s="11" t="s">
        <v>31</v>
      </c>
      <c r="B8" s="11">
        <v>5</v>
      </c>
    </row>
    <row r="10" spans="1:9" ht="15.75" thickBot="1" x14ac:dyDescent="0.3">
      <c r="A10" t="s">
        <v>32</v>
      </c>
    </row>
    <row r="11" spans="1:9" x14ac:dyDescent="0.25">
      <c r="A11" s="12"/>
      <c r="B11" s="12" t="s">
        <v>37</v>
      </c>
      <c r="C11" s="12" t="s">
        <v>38</v>
      </c>
      <c r="D11" s="12" t="s">
        <v>39</v>
      </c>
      <c r="E11" s="12" t="s">
        <v>40</v>
      </c>
      <c r="F11" s="12" t="s">
        <v>41</v>
      </c>
    </row>
    <row r="12" spans="1:9" x14ac:dyDescent="0.25">
      <c r="A12" s="10" t="s">
        <v>33</v>
      </c>
      <c r="B12" s="10">
        <v>1</v>
      </c>
      <c r="C12" s="10">
        <v>272612.84079929092</v>
      </c>
      <c r="D12" s="10">
        <v>272612.84079929092</v>
      </c>
      <c r="E12" s="10">
        <v>66.01669431340548</v>
      </c>
      <c r="F12" s="10">
        <v>3.8976262623462345E-3</v>
      </c>
    </row>
    <row r="13" spans="1:9" x14ac:dyDescent="0.25">
      <c r="A13" s="10" t="s">
        <v>34</v>
      </c>
      <c r="B13" s="10">
        <v>3</v>
      </c>
      <c r="C13" s="10">
        <v>12388.359200709039</v>
      </c>
      <c r="D13" s="10">
        <v>4129.4530669030128</v>
      </c>
      <c r="E13" s="10"/>
      <c r="F13" s="10"/>
    </row>
    <row r="14" spans="1:9" ht="15.75" thickBot="1" x14ac:dyDescent="0.3">
      <c r="A14" s="11" t="s">
        <v>35</v>
      </c>
      <c r="B14" s="11">
        <v>4</v>
      </c>
      <c r="C14" s="11">
        <v>285001.19999999995</v>
      </c>
      <c r="D14" s="11"/>
      <c r="E14" s="11"/>
      <c r="F14" s="11"/>
    </row>
    <row r="15" spans="1:9" ht="15.75" thickBot="1" x14ac:dyDescent="0.3"/>
    <row r="16" spans="1:9" x14ac:dyDescent="0.25">
      <c r="A16" s="12"/>
      <c r="B16" s="12" t="s">
        <v>42</v>
      </c>
      <c r="C16" s="12" t="s">
        <v>30</v>
      </c>
      <c r="D16" s="12" t="s">
        <v>43</v>
      </c>
      <c r="E16" s="12" t="s">
        <v>44</v>
      </c>
      <c r="F16" s="12" t="s">
        <v>45</v>
      </c>
      <c r="G16" s="12" t="s">
        <v>46</v>
      </c>
      <c r="H16" s="12" t="s">
        <v>47</v>
      </c>
      <c r="I16" s="12" t="s">
        <v>48</v>
      </c>
    </row>
    <row r="17" spans="1:9" x14ac:dyDescent="0.25">
      <c r="A17" s="10" t="s">
        <v>36</v>
      </c>
      <c r="B17" s="10">
        <v>-646.34497406435639</v>
      </c>
      <c r="C17" s="10">
        <v>638.17392752371939</v>
      </c>
      <c r="D17" s="10">
        <v>-1.012803792490149</v>
      </c>
      <c r="E17" s="10">
        <v>0.38574171408521429</v>
      </c>
      <c r="F17" s="10">
        <v>-2677.2992318406104</v>
      </c>
      <c r="G17" s="10">
        <v>1384.6092837118979</v>
      </c>
      <c r="H17" s="10">
        <v>-2677.2992318406104</v>
      </c>
      <c r="I17" s="10">
        <v>1384.6092837118979</v>
      </c>
    </row>
    <row r="18" spans="1:9" ht="15.75" thickBot="1" x14ac:dyDescent="0.3">
      <c r="A18" s="11" t="s">
        <v>49</v>
      </c>
      <c r="B18" s="11">
        <v>1.0969346859650919</v>
      </c>
      <c r="C18" s="11">
        <v>0.13500625256158408</v>
      </c>
      <c r="D18" s="11">
        <v>8.1250658036354082</v>
      </c>
      <c r="E18" s="11">
        <v>3.8976262623462345E-3</v>
      </c>
      <c r="F18" s="11">
        <v>0.6672845363102794</v>
      </c>
      <c r="G18" s="11">
        <v>1.5265848356199045</v>
      </c>
      <c r="H18" s="11">
        <v>0.6672845363102794</v>
      </c>
      <c r="I18" s="11">
        <v>1.5265848356199045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B67DEF-CCE8-490B-B055-B526642F15AA}">
  <dimension ref="A1:B5"/>
  <sheetViews>
    <sheetView workbookViewId="0">
      <selection activeCell="B5" sqref="B5"/>
    </sheetView>
  </sheetViews>
  <sheetFormatPr defaultRowHeight="15" x14ac:dyDescent="0.25"/>
  <sheetData>
    <row r="1" spans="1:2" x14ac:dyDescent="0.25">
      <c r="A1">
        <f>'2016'!A2</f>
        <v>4803</v>
      </c>
      <c r="B1">
        <v>4912</v>
      </c>
    </row>
    <row r="2" spans="1:2" x14ac:dyDescent="0.25">
      <c r="A2">
        <f>'2017'!A2</f>
        <v>4810</v>
      </c>
      <c r="B2">
        <v>4975</v>
      </c>
    </row>
    <row r="3" spans="1:2" x14ac:dyDescent="0.25">
      <c r="A3">
        <f>'2018'!A2</f>
        <v>4215</v>
      </c>
      <c r="B3">
        <v>4386</v>
      </c>
    </row>
    <row r="4" spans="1:2" x14ac:dyDescent="0.25">
      <c r="A4">
        <f>'2019'!A2</f>
        <v>4354</v>
      </c>
      <c r="B4">
        <v>4606</v>
      </c>
    </row>
    <row r="5" spans="1:2" x14ac:dyDescent="0.25">
      <c r="A5">
        <f>'2020'!A2</f>
        <v>4486</v>
      </c>
      <c r="B5">
        <v>4732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2AC71-6B25-4BE6-9EAC-DDBF20E4576A}">
  <dimension ref="A1:I29"/>
  <sheetViews>
    <sheetView workbookViewId="0">
      <selection activeCell="B7" sqref="B7"/>
    </sheetView>
  </sheetViews>
  <sheetFormatPr defaultRowHeight="15" x14ac:dyDescent="0.25"/>
  <sheetData>
    <row r="1" spans="1:9" x14ac:dyDescent="0.25">
      <c r="A1" t="s">
        <v>25</v>
      </c>
    </row>
    <row r="2" spans="1:9" ht="15.75" thickBot="1" x14ac:dyDescent="0.3"/>
    <row r="3" spans="1:9" x14ac:dyDescent="0.25">
      <c r="A3" s="13" t="s">
        <v>26</v>
      </c>
      <c r="B3" s="13"/>
    </row>
    <row r="4" spans="1:9" x14ac:dyDescent="0.25">
      <c r="A4" s="10" t="s">
        <v>27</v>
      </c>
      <c r="B4" s="10">
        <v>0.98000199486296924</v>
      </c>
    </row>
    <row r="5" spans="1:9" x14ac:dyDescent="0.25">
      <c r="A5" s="10" t="s">
        <v>28</v>
      </c>
      <c r="B5" s="10">
        <v>0.96040390993539926</v>
      </c>
    </row>
    <row r="6" spans="1:9" x14ac:dyDescent="0.25">
      <c r="A6" s="10" t="s">
        <v>29</v>
      </c>
      <c r="B6" s="10">
        <v>-1.6666666666666667</v>
      </c>
    </row>
    <row r="7" spans="1:9" x14ac:dyDescent="0.25">
      <c r="A7" s="10" t="s">
        <v>30</v>
      </c>
      <c r="B7" s="10">
        <v>61.332245960612674</v>
      </c>
    </row>
    <row r="8" spans="1:9" ht="15.75" thickBot="1" x14ac:dyDescent="0.3">
      <c r="A8" s="11" t="s">
        <v>31</v>
      </c>
      <c r="B8" s="11">
        <v>1</v>
      </c>
    </row>
    <row r="10" spans="1:9" ht="15.75" thickBot="1" x14ac:dyDescent="0.3">
      <c r="A10" t="s">
        <v>32</v>
      </c>
    </row>
    <row r="11" spans="1:9" x14ac:dyDescent="0.25">
      <c r="A11" s="12"/>
      <c r="B11" s="12" t="s">
        <v>37</v>
      </c>
      <c r="C11" s="12" t="s">
        <v>38</v>
      </c>
      <c r="D11" s="12" t="s">
        <v>39</v>
      </c>
      <c r="E11" s="12" t="s">
        <v>40</v>
      </c>
      <c r="F11" s="12" t="s">
        <v>41</v>
      </c>
    </row>
    <row r="12" spans="1:9" x14ac:dyDescent="0.25">
      <c r="A12" s="10" t="s">
        <v>33</v>
      </c>
      <c r="B12" s="10">
        <v>5</v>
      </c>
      <c r="C12" s="10">
        <v>273716.26681628067</v>
      </c>
      <c r="D12" s="10">
        <v>54743.253363256132</v>
      </c>
      <c r="E12" s="10">
        <v>72.765056476675497</v>
      </c>
      <c r="F12" s="10" t="e">
        <v>#NUM!</v>
      </c>
    </row>
    <row r="13" spans="1:9" x14ac:dyDescent="0.25">
      <c r="A13" s="10" t="s">
        <v>34</v>
      </c>
      <c r="B13" s="10">
        <v>3</v>
      </c>
      <c r="C13" s="10">
        <v>11284.933183719269</v>
      </c>
      <c r="D13" s="10">
        <v>3761.6443945730898</v>
      </c>
      <c r="E13" s="10"/>
      <c r="F13" s="10"/>
    </row>
    <row r="14" spans="1:9" ht="15.75" thickBot="1" x14ac:dyDescent="0.3">
      <c r="A14" s="11" t="s">
        <v>35</v>
      </c>
      <c r="B14" s="11">
        <v>8</v>
      </c>
      <c r="C14" s="11">
        <v>285001.19999999995</v>
      </c>
      <c r="D14" s="11"/>
      <c r="E14" s="11"/>
      <c r="F14" s="11"/>
    </row>
    <row r="15" spans="1:9" ht="15.75" thickBot="1" x14ac:dyDescent="0.3"/>
    <row r="16" spans="1:9" x14ac:dyDescent="0.25">
      <c r="A16" s="12"/>
      <c r="B16" s="12" t="s">
        <v>42</v>
      </c>
      <c r="C16" s="12" t="s">
        <v>30</v>
      </c>
      <c r="D16" s="12" t="s">
        <v>43</v>
      </c>
      <c r="E16" s="12" t="s">
        <v>44</v>
      </c>
      <c r="F16" s="12" t="s">
        <v>45</v>
      </c>
      <c r="G16" s="12" t="s">
        <v>46</v>
      </c>
      <c r="H16" s="12" t="s">
        <v>47</v>
      </c>
      <c r="I16" s="12" t="s">
        <v>48</v>
      </c>
    </row>
    <row r="17" spans="1:9" x14ac:dyDescent="0.25">
      <c r="A17" s="10" t="s">
        <v>36</v>
      </c>
      <c r="B17" s="10"/>
      <c r="C17" s="10"/>
      <c r="D17" s="10"/>
      <c r="E17" s="10"/>
      <c r="F17" s="10"/>
      <c r="G17" s="10"/>
      <c r="H17" s="10">
        <v>0</v>
      </c>
      <c r="I17" s="10">
        <v>0</v>
      </c>
    </row>
    <row r="18" spans="1:9" x14ac:dyDescent="0.25">
      <c r="A18" s="10" t="s">
        <v>49</v>
      </c>
      <c r="B18" s="10"/>
      <c r="C18" s="10"/>
      <c r="D18" s="10"/>
      <c r="E18" s="10"/>
      <c r="F18" s="10"/>
      <c r="G18" s="10"/>
      <c r="H18" s="10">
        <v>0</v>
      </c>
      <c r="I18" s="10">
        <v>0</v>
      </c>
    </row>
    <row r="19" spans="1:9" x14ac:dyDescent="0.25">
      <c r="A19" s="10" t="s">
        <v>50</v>
      </c>
      <c r="B19" s="10"/>
      <c r="C19" s="10"/>
      <c r="D19" s="10"/>
      <c r="E19" s="10"/>
      <c r="F19" s="10"/>
      <c r="G19" s="10"/>
      <c r="H19" s="10">
        <v>0</v>
      </c>
      <c r="I19" s="10">
        <v>0</v>
      </c>
    </row>
    <row r="20" spans="1:9" x14ac:dyDescent="0.25">
      <c r="A20" s="10" t="s">
        <v>58</v>
      </c>
      <c r="B20" s="10"/>
      <c r="C20" s="10"/>
      <c r="D20" s="10"/>
      <c r="E20" s="10"/>
      <c r="F20" s="10"/>
      <c r="G20" s="10"/>
      <c r="H20" s="10">
        <v>0</v>
      </c>
      <c r="I20" s="10">
        <v>0</v>
      </c>
    </row>
    <row r="21" spans="1:9" x14ac:dyDescent="0.25">
      <c r="A21" s="10" t="s">
        <v>59</v>
      </c>
      <c r="B21" s="10">
        <v>-298.45141793328548</v>
      </c>
      <c r="C21" s="10">
        <v>567.12479806533622</v>
      </c>
      <c r="D21" s="10">
        <v>-0.5262535141320025</v>
      </c>
      <c r="E21" s="10">
        <v>0.63513782055674173</v>
      </c>
      <c r="F21" s="10">
        <v>-2103.2956361710844</v>
      </c>
      <c r="G21" s="10">
        <v>1506.3928003045135</v>
      </c>
      <c r="H21" s="10">
        <v>-2103.2956361710844</v>
      </c>
      <c r="I21" s="10">
        <v>1506.3928003045135</v>
      </c>
    </row>
    <row r="22" spans="1:9" ht="15.75" thickBot="1" x14ac:dyDescent="0.3">
      <c r="A22" s="11" t="s">
        <v>60</v>
      </c>
      <c r="B22" s="11">
        <v>1.0443614199734774</v>
      </c>
      <c r="C22" s="11">
        <v>0.12243043277898258</v>
      </c>
      <c r="D22" s="11">
        <v>8.53024363524721</v>
      </c>
      <c r="E22" s="11">
        <v>3.3845958471463871E-3</v>
      </c>
      <c r="F22" s="11">
        <v>0.6547331415217188</v>
      </c>
      <c r="G22" s="11">
        <v>1.433989698425236</v>
      </c>
      <c r="H22" s="11">
        <v>0.6547331415217188</v>
      </c>
      <c r="I22" s="11">
        <v>1.433989698425236</v>
      </c>
    </row>
    <row r="26" spans="1:9" x14ac:dyDescent="0.25">
      <c r="A26" t="s">
        <v>51</v>
      </c>
      <c r="E26" t="s">
        <v>55</v>
      </c>
    </row>
    <row r="27" spans="1:9" ht="15.75" thickBot="1" x14ac:dyDescent="0.3"/>
    <row r="28" spans="1:9" x14ac:dyDescent="0.25">
      <c r="A28" s="12" t="s">
        <v>52</v>
      </c>
      <c r="B28" s="12" t="s">
        <v>53</v>
      </c>
      <c r="C28" s="12" t="s">
        <v>54</v>
      </c>
      <c r="E28" s="12">
        <v>50</v>
      </c>
      <c r="F28" s="12">
        <v>4803</v>
      </c>
    </row>
    <row r="29" spans="1:9" ht="15.75" thickBot="1" x14ac:dyDescent="0.3">
      <c r="A29" s="11">
        <v>1</v>
      </c>
      <c r="B29" s="11">
        <v>-1336706.8633199008</v>
      </c>
      <c r="C29" s="11">
        <v>1341509.8633199008</v>
      </c>
      <c r="E29" s="11" t="s">
        <v>56</v>
      </c>
      <c r="F29" s="11" t="s">
        <v>57</v>
      </c>
    </row>
  </sheetData>
  <sortState xmlns:xlrd2="http://schemas.microsoft.com/office/spreadsheetml/2017/richdata2" ref="E28:F29">
    <sortCondition ref="F29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5"/>
  <sheetViews>
    <sheetView workbookViewId="0">
      <selection activeCell="C1" sqref="C1"/>
    </sheetView>
  </sheetViews>
  <sheetFormatPr defaultRowHeight="15" x14ac:dyDescent="0.25"/>
  <sheetData>
    <row r="1" spans="1:7" x14ac:dyDescent="0.25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22</v>
      </c>
      <c r="G1" t="s">
        <v>16</v>
      </c>
    </row>
    <row r="2" spans="1:7" x14ac:dyDescent="0.25">
      <c r="A2" s="2">
        <f>+'All data'!C2</f>
        <v>2</v>
      </c>
      <c r="B2" s="3">
        <f>+'All data'!C26</f>
        <v>2</v>
      </c>
      <c r="C2" s="4">
        <f>+'All data'!C50</f>
        <v>1</v>
      </c>
      <c r="D2" s="5">
        <f>+'All data'!C74</f>
        <v>2</v>
      </c>
      <c r="E2" s="6">
        <f>+'All data'!C98</f>
        <v>2</v>
      </c>
      <c r="F2">
        <f>AVERAGEIF(A2:E2,"&gt;0")</f>
        <v>1.8</v>
      </c>
      <c r="G2">
        <f>+'All data'!C122</f>
        <v>3</v>
      </c>
    </row>
    <row r="3" spans="1:7" x14ac:dyDescent="0.25">
      <c r="A3" s="2">
        <f>+'All data'!C3</f>
        <v>2</v>
      </c>
      <c r="B3" s="3">
        <f>+'All data'!C27</f>
        <v>1</v>
      </c>
      <c r="C3" s="4">
        <f>+'All data'!C51</f>
        <v>2</v>
      </c>
      <c r="D3" s="5">
        <f>+'All data'!C75</f>
        <v>2</v>
      </c>
      <c r="E3" s="6">
        <f>+'All data'!C99</f>
        <v>1</v>
      </c>
      <c r="F3">
        <f t="shared" ref="F3:F25" si="0">AVERAGEIF(A3:E3,"&gt;0")</f>
        <v>1.6</v>
      </c>
      <c r="G3">
        <f>+'All data'!C123</f>
        <v>3</v>
      </c>
    </row>
    <row r="4" spans="1:7" x14ac:dyDescent="0.25">
      <c r="A4" s="2">
        <f>+'All data'!C4</f>
        <v>1</v>
      </c>
      <c r="B4" s="3">
        <f>+'All data'!C28</f>
        <v>1</v>
      </c>
      <c r="C4" s="4">
        <f>+'All data'!C52</f>
        <v>1</v>
      </c>
      <c r="D4" s="5">
        <f>+'All data'!C76</f>
        <v>2</v>
      </c>
      <c r="E4" s="6">
        <f>+'All data'!C100</f>
        <v>1</v>
      </c>
      <c r="F4">
        <f t="shared" si="0"/>
        <v>1.2</v>
      </c>
      <c r="G4">
        <f>+'All data'!C124</f>
        <v>1</v>
      </c>
    </row>
    <row r="5" spans="1:7" x14ac:dyDescent="0.25">
      <c r="A5" s="2">
        <f>+'All data'!C5</f>
        <v>2</v>
      </c>
      <c r="B5" s="3">
        <f>+'All data'!C29</f>
        <v>1</v>
      </c>
      <c r="C5" s="4">
        <f>+'All data'!C53</f>
        <v>1</v>
      </c>
      <c r="D5" s="5">
        <f>+'All data'!C77</f>
        <v>2</v>
      </c>
      <c r="E5" s="6">
        <f>+'All data'!C101</f>
        <v>1</v>
      </c>
      <c r="F5">
        <f t="shared" si="0"/>
        <v>1.4</v>
      </c>
      <c r="G5">
        <f>+'All data'!C125</f>
        <v>1</v>
      </c>
    </row>
    <row r="6" spans="1:7" x14ac:dyDescent="0.25">
      <c r="A6" s="2">
        <f>+'All data'!C6</f>
        <v>1</v>
      </c>
      <c r="B6" s="3">
        <f>+'All data'!C30</f>
        <v>2</v>
      </c>
      <c r="C6" s="4">
        <f>+'All data'!C54</f>
        <v>1</v>
      </c>
      <c r="D6" s="5">
        <f>+'All data'!C78</f>
        <v>2</v>
      </c>
      <c r="E6" s="6">
        <f>+'All data'!C102</f>
        <v>1</v>
      </c>
      <c r="F6">
        <f t="shared" si="0"/>
        <v>1.4</v>
      </c>
      <c r="G6">
        <f>+'All data'!C126</f>
        <v>1</v>
      </c>
    </row>
    <row r="7" spans="1:7" x14ac:dyDescent="0.25">
      <c r="A7" s="2">
        <f>+'All data'!C7</f>
        <v>0</v>
      </c>
      <c r="B7" s="3">
        <f>+'All data'!C31</f>
        <v>3</v>
      </c>
      <c r="C7" s="4">
        <f>+'All data'!C55</f>
        <v>2</v>
      </c>
      <c r="D7" s="5">
        <f>+'All data'!C79</f>
        <v>2</v>
      </c>
      <c r="E7" s="6">
        <f>+'All data'!C103</f>
        <v>1</v>
      </c>
      <c r="F7">
        <f t="shared" si="0"/>
        <v>2</v>
      </c>
      <c r="G7">
        <f>+'All data'!C127</f>
        <v>1</v>
      </c>
    </row>
    <row r="8" spans="1:7" x14ac:dyDescent="0.25">
      <c r="A8" s="2">
        <f>+'All data'!C8</f>
        <v>1</v>
      </c>
      <c r="B8" s="3">
        <f>+'All data'!C32</f>
        <v>3</v>
      </c>
      <c r="C8" s="4">
        <f>+'All data'!C56</f>
        <v>2</v>
      </c>
      <c r="D8" s="5">
        <f>+'All data'!C80</f>
        <v>2</v>
      </c>
      <c r="E8" s="6">
        <f>+'All data'!C104</f>
        <v>1</v>
      </c>
      <c r="F8">
        <f t="shared" si="0"/>
        <v>1.8</v>
      </c>
      <c r="G8">
        <f>+'All data'!C128</f>
        <v>1</v>
      </c>
    </row>
    <row r="9" spans="1:7" x14ac:dyDescent="0.25">
      <c r="A9" s="2">
        <f>+'All data'!C9</f>
        <v>1</v>
      </c>
      <c r="B9" s="3">
        <f>+'All data'!C33</f>
        <v>2</v>
      </c>
      <c r="C9" s="4">
        <f>+'All data'!C57</f>
        <v>2</v>
      </c>
      <c r="D9" s="5">
        <f>+'All data'!C81</f>
        <v>2</v>
      </c>
      <c r="E9" s="6">
        <f>+'All data'!C105</f>
        <v>1</v>
      </c>
      <c r="F9">
        <f t="shared" si="0"/>
        <v>1.6</v>
      </c>
      <c r="G9">
        <f>+'All data'!C129</f>
        <v>1</v>
      </c>
    </row>
    <row r="10" spans="1:7" x14ac:dyDescent="0.25">
      <c r="A10" s="2">
        <f>+'All data'!C10</f>
        <v>1</v>
      </c>
      <c r="B10" s="3">
        <f>+'All data'!C34</f>
        <v>2</v>
      </c>
      <c r="C10" s="4">
        <f>+'All data'!C58</f>
        <v>2</v>
      </c>
      <c r="D10" s="5">
        <f>+'All data'!C82</f>
        <v>2</v>
      </c>
      <c r="E10" s="6">
        <f>+'All data'!C106</f>
        <v>1</v>
      </c>
      <c r="F10">
        <f t="shared" si="0"/>
        <v>1.6</v>
      </c>
      <c r="G10">
        <f>+'All data'!C130</f>
        <v>1</v>
      </c>
    </row>
    <row r="11" spans="1:7" x14ac:dyDescent="0.25">
      <c r="A11" s="2">
        <f>+'All data'!C11</f>
        <v>1</v>
      </c>
      <c r="B11" s="3">
        <f>+'All data'!C35</f>
        <v>3</v>
      </c>
      <c r="C11" s="4">
        <f>+'All data'!C59</f>
        <v>1</v>
      </c>
      <c r="D11" s="5">
        <f>+'All data'!C83</f>
        <v>1</v>
      </c>
      <c r="E11" s="6">
        <f>+'All data'!C107</f>
        <v>1</v>
      </c>
      <c r="F11">
        <f t="shared" si="0"/>
        <v>1.4</v>
      </c>
      <c r="G11">
        <f>+'All data'!C131</f>
        <v>2</v>
      </c>
    </row>
    <row r="12" spans="1:7" x14ac:dyDescent="0.25">
      <c r="A12" s="2">
        <f>+'All data'!C12</f>
        <v>2</v>
      </c>
      <c r="B12" s="3">
        <f>+'All data'!C36</f>
        <v>4</v>
      </c>
      <c r="C12" s="4">
        <f>+'All data'!C60</f>
        <v>2</v>
      </c>
      <c r="D12" s="5">
        <f>+'All data'!C84</f>
        <v>1</v>
      </c>
      <c r="E12" s="6">
        <f>+'All data'!C108</f>
        <v>2</v>
      </c>
      <c r="F12">
        <f t="shared" si="0"/>
        <v>2.2000000000000002</v>
      </c>
      <c r="G12">
        <f>+'All data'!C132</f>
        <v>2</v>
      </c>
    </row>
    <row r="13" spans="1:7" x14ac:dyDescent="0.25">
      <c r="A13" s="2">
        <f>+'All data'!C13</f>
        <v>2</v>
      </c>
      <c r="B13" s="3">
        <f>+'All data'!C37</f>
        <v>3</v>
      </c>
      <c r="C13" s="4">
        <f>+'All data'!C61</f>
        <v>1</v>
      </c>
      <c r="D13" s="5">
        <f>+'All data'!C85</f>
        <v>1</v>
      </c>
      <c r="E13" s="6">
        <f>+'All data'!C109</f>
        <v>1</v>
      </c>
      <c r="F13">
        <f t="shared" si="0"/>
        <v>1.6</v>
      </c>
      <c r="G13">
        <f>+'All data'!C133</f>
        <v>2</v>
      </c>
    </row>
    <row r="14" spans="1:7" x14ac:dyDescent="0.25">
      <c r="A14" s="2">
        <f>+'All data'!C14</f>
        <v>2</v>
      </c>
      <c r="B14" s="3">
        <f>+'All data'!C38</f>
        <v>3</v>
      </c>
      <c r="C14" s="4">
        <f>+'All data'!C62</f>
        <v>2</v>
      </c>
      <c r="D14" s="5">
        <f>+'All data'!C86</f>
        <v>1</v>
      </c>
      <c r="E14" s="6">
        <f>+'All data'!C110</f>
        <v>1</v>
      </c>
      <c r="F14">
        <f t="shared" si="0"/>
        <v>1.8</v>
      </c>
      <c r="G14">
        <f>+'All data'!C134</f>
        <v>2</v>
      </c>
    </row>
    <row r="15" spans="1:7" x14ac:dyDescent="0.25">
      <c r="A15" s="2">
        <f>+'All data'!C15</f>
        <v>3</v>
      </c>
      <c r="B15" s="3">
        <f>+'All data'!C39</f>
        <v>1</v>
      </c>
      <c r="C15" s="4">
        <f>+'All data'!C63</f>
        <v>2</v>
      </c>
      <c r="D15" s="5">
        <f>+'All data'!C87</f>
        <v>1</v>
      </c>
      <c r="E15" s="6">
        <f>+'All data'!C111</f>
        <v>2</v>
      </c>
      <c r="F15">
        <f t="shared" si="0"/>
        <v>1.8</v>
      </c>
      <c r="G15">
        <f>+'All data'!C135</f>
        <v>2</v>
      </c>
    </row>
    <row r="16" spans="1:7" x14ac:dyDescent="0.25">
      <c r="A16" s="2">
        <f>+'All data'!C16</f>
        <v>3</v>
      </c>
      <c r="B16" s="3">
        <f>+'All data'!C40</f>
        <v>1</v>
      </c>
      <c r="C16" s="4">
        <f>+'All data'!C64</f>
        <v>2</v>
      </c>
      <c r="D16" s="5">
        <f>+'All data'!C88</f>
        <v>1</v>
      </c>
      <c r="E16" s="6">
        <f>+'All data'!C112</f>
        <v>2</v>
      </c>
      <c r="F16">
        <f t="shared" si="0"/>
        <v>1.8</v>
      </c>
      <c r="G16">
        <f>+'All data'!C136</f>
        <v>2</v>
      </c>
    </row>
    <row r="17" spans="1:7" x14ac:dyDescent="0.25">
      <c r="A17" s="2">
        <f>+'All data'!C17</f>
        <v>3</v>
      </c>
      <c r="B17" s="3">
        <f>+'All data'!C41</f>
        <v>2</v>
      </c>
      <c r="C17" s="4">
        <f>+'All data'!C65</f>
        <v>2</v>
      </c>
      <c r="D17" s="5">
        <f>+'All data'!C89</f>
        <v>1</v>
      </c>
      <c r="E17" s="6">
        <f>+'All data'!C113</f>
        <v>2</v>
      </c>
      <c r="F17">
        <f t="shared" si="0"/>
        <v>2</v>
      </c>
      <c r="G17">
        <f>+'All data'!C137</f>
        <v>2</v>
      </c>
    </row>
    <row r="18" spans="1:7" x14ac:dyDescent="0.25">
      <c r="A18" s="2">
        <f>+'All data'!C18</f>
        <v>2</v>
      </c>
      <c r="B18" s="3">
        <f>+'All data'!C42</f>
        <v>1</v>
      </c>
      <c r="C18" s="4">
        <f>+'All data'!C66</f>
        <v>1</v>
      </c>
      <c r="D18" s="5">
        <f>+'All data'!C90</f>
        <v>2</v>
      </c>
      <c r="E18" s="6">
        <f>+'All data'!C114</f>
        <v>2</v>
      </c>
      <c r="F18">
        <f t="shared" si="0"/>
        <v>1.6</v>
      </c>
      <c r="G18">
        <f>+'All data'!C138</f>
        <v>2</v>
      </c>
    </row>
    <row r="19" spans="1:7" x14ac:dyDescent="0.25">
      <c r="A19" s="2">
        <f>+'All data'!C19</f>
        <v>3</v>
      </c>
      <c r="B19" s="3">
        <f>+'All data'!C43</f>
        <v>1</v>
      </c>
      <c r="C19" s="4">
        <f>+'All data'!C67</f>
        <v>1</v>
      </c>
      <c r="D19" s="5">
        <f>+'All data'!C91</f>
        <v>1</v>
      </c>
      <c r="E19" s="6">
        <f>+'All data'!C115</f>
        <v>2</v>
      </c>
      <c r="F19">
        <f t="shared" si="0"/>
        <v>1.6</v>
      </c>
      <c r="G19">
        <f>+'All data'!C139</f>
        <v>2</v>
      </c>
    </row>
    <row r="20" spans="1:7" x14ac:dyDescent="0.25">
      <c r="A20" s="2">
        <f>+'All data'!C20</f>
        <v>3</v>
      </c>
      <c r="B20" s="3">
        <f>+'All data'!C44</f>
        <v>1</v>
      </c>
      <c r="C20" s="4">
        <f>+'All data'!C68</f>
        <v>1</v>
      </c>
      <c r="D20" s="5">
        <f>+'All data'!C92</f>
        <v>2</v>
      </c>
      <c r="E20" s="6">
        <f>+'All data'!C116</f>
        <v>3</v>
      </c>
      <c r="F20">
        <f t="shared" si="0"/>
        <v>2</v>
      </c>
      <c r="G20">
        <f>+'All data'!C140</f>
        <v>2</v>
      </c>
    </row>
    <row r="21" spans="1:7" x14ac:dyDescent="0.25">
      <c r="A21" s="2">
        <f>+'All data'!C21</f>
        <v>4</v>
      </c>
      <c r="B21" s="3">
        <f>+'All data'!C45</f>
        <v>2</v>
      </c>
      <c r="C21" s="4">
        <f>+'All data'!C69</f>
        <v>1</v>
      </c>
      <c r="D21" s="5">
        <f>+'All data'!C93</f>
        <v>1</v>
      </c>
      <c r="E21" s="6">
        <f>+'All data'!C117</f>
        <v>2</v>
      </c>
      <c r="F21">
        <f t="shared" si="0"/>
        <v>2</v>
      </c>
      <c r="G21">
        <f>+'All data'!C141</f>
        <v>2</v>
      </c>
    </row>
    <row r="22" spans="1:7" x14ac:dyDescent="0.25">
      <c r="A22" s="2">
        <f>+'All data'!C22</f>
        <v>4</v>
      </c>
      <c r="B22" s="3">
        <f>+'All data'!C46</f>
        <v>2</v>
      </c>
      <c r="C22" s="4">
        <f>+'All data'!C70</f>
        <v>1</v>
      </c>
      <c r="D22" s="5">
        <f>+'All data'!C94</f>
        <v>2</v>
      </c>
      <c r="E22" s="6">
        <f>+'All data'!C118</f>
        <v>0</v>
      </c>
      <c r="F22">
        <f t="shared" si="0"/>
        <v>2.25</v>
      </c>
      <c r="G22">
        <f>+'All data'!C142</f>
        <v>3</v>
      </c>
    </row>
    <row r="23" spans="1:7" x14ac:dyDescent="0.25">
      <c r="A23" s="2">
        <f>+'All data'!C23</f>
        <v>4</v>
      </c>
      <c r="B23" s="3">
        <f>+'All data'!C47</f>
        <v>2</v>
      </c>
      <c r="C23" s="4">
        <f>+'All data'!C71</f>
        <v>1</v>
      </c>
      <c r="D23" s="5">
        <f>+'All data'!C95</f>
        <v>2</v>
      </c>
      <c r="E23" s="6">
        <f>+'All data'!C119</f>
        <v>0</v>
      </c>
      <c r="F23">
        <f t="shared" si="0"/>
        <v>2.25</v>
      </c>
      <c r="G23">
        <f>+'All data'!C143</f>
        <v>3</v>
      </c>
    </row>
    <row r="24" spans="1:7" x14ac:dyDescent="0.25">
      <c r="A24" s="2">
        <f>+'All data'!C24</f>
        <v>4</v>
      </c>
      <c r="B24" s="3">
        <f>+'All data'!C48</f>
        <v>2</v>
      </c>
      <c r="C24" s="4">
        <f>+'All data'!C72</f>
        <v>1</v>
      </c>
      <c r="D24" s="5">
        <f>+'All data'!C96</f>
        <v>2</v>
      </c>
      <c r="E24" s="6">
        <f>+'All data'!C120</f>
        <v>2</v>
      </c>
      <c r="F24">
        <f t="shared" si="0"/>
        <v>2.2000000000000002</v>
      </c>
      <c r="G24">
        <f>+'All data'!C144</f>
        <v>3</v>
      </c>
    </row>
    <row r="25" spans="1:7" x14ac:dyDescent="0.25">
      <c r="A25" s="2">
        <f>+'All data'!C25</f>
        <v>4</v>
      </c>
      <c r="B25" s="3">
        <f>+'All data'!C49</f>
        <v>2</v>
      </c>
      <c r="C25" s="4">
        <f>+'All data'!C73</f>
        <v>1</v>
      </c>
      <c r="D25" s="5">
        <f>+'All data'!C97</f>
        <v>2</v>
      </c>
      <c r="E25" s="6">
        <f>+'All data'!C121</f>
        <v>1</v>
      </c>
      <c r="F25">
        <f t="shared" si="0"/>
        <v>2</v>
      </c>
      <c r="G25">
        <f>+'All data'!C145</f>
        <v>3</v>
      </c>
    </row>
  </sheetData>
  <pageMargins left="0.7" right="0.7" top="0.75" bottom="0.75" header="0.3" footer="0.3"/>
  <pageSetup orientation="portrait" horizontalDpi="4294967295" verticalDpi="4294967295" r:id="rId1"/>
  <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16C3E-C438-4C1E-BFF3-1E8043A5DADE}">
  <dimension ref="A1:I22"/>
  <sheetViews>
    <sheetView workbookViewId="0">
      <selection activeCell="B7" sqref="B7"/>
    </sheetView>
  </sheetViews>
  <sheetFormatPr defaultRowHeight="15" x14ac:dyDescent="0.25"/>
  <sheetData>
    <row r="1" spans="1:9" x14ac:dyDescent="0.25">
      <c r="A1" t="s">
        <v>25</v>
      </c>
    </row>
    <row r="2" spans="1:9" ht="15.75" thickBot="1" x14ac:dyDescent="0.3"/>
    <row r="3" spans="1:9" x14ac:dyDescent="0.25">
      <c r="A3" s="13" t="s">
        <v>26</v>
      </c>
      <c r="B3" s="13"/>
    </row>
    <row r="4" spans="1:9" x14ac:dyDescent="0.25">
      <c r="A4" s="10" t="s">
        <v>27</v>
      </c>
      <c r="B4" s="10">
        <v>0.97879666970744839</v>
      </c>
    </row>
    <row r="5" spans="1:9" x14ac:dyDescent="0.25">
      <c r="A5" s="10" t="s">
        <v>28</v>
      </c>
      <c r="B5" s="10">
        <v>0.95804292063039176</v>
      </c>
    </row>
    <row r="6" spans="1:9" x14ac:dyDescent="0.25">
      <c r="A6" s="10" t="s">
        <v>29</v>
      </c>
      <c r="B6" s="10">
        <v>-1.6666666666666667</v>
      </c>
    </row>
    <row r="7" spans="1:9" x14ac:dyDescent="0.25">
      <c r="A7" s="10" t="s">
        <v>30</v>
      </c>
      <c r="B7" s="10">
        <v>57.000732458260821</v>
      </c>
    </row>
    <row r="8" spans="1:9" ht="15.75" thickBot="1" x14ac:dyDescent="0.3">
      <c r="A8" s="11" t="s">
        <v>31</v>
      </c>
      <c r="B8" s="11">
        <v>1</v>
      </c>
    </row>
    <row r="10" spans="1:9" ht="15.75" thickBot="1" x14ac:dyDescent="0.3">
      <c r="A10" t="s">
        <v>32</v>
      </c>
    </row>
    <row r="11" spans="1:9" x14ac:dyDescent="0.25">
      <c r="A11" s="12"/>
      <c r="B11" s="12" t="s">
        <v>37</v>
      </c>
      <c r="C11" s="12" t="s">
        <v>38</v>
      </c>
      <c r="D11" s="12" t="s">
        <v>39</v>
      </c>
      <c r="E11" s="12" t="s">
        <v>40</v>
      </c>
      <c r="F11" s="12" t="s">
        <v>41</v>
      </c>
    </row>
    <row r="12" spans="1:9" x14ac:dyDescent="0.25">
      <c r="A12" s="10" t="s">
        <v>33</v>
      </c>
      <c r="B12" s="10">
        <v>5</v>
      </c>
      <c r="C12" s="10">
        <v>222567.54949766534</v>
      </c>
      <c r="D12" s="10">
        <v>44513.50989953307</v>
      </c>
      <c r="E12" s="10">
        <v>68.501640368539441</v>
      </c>
      <c r="F12" s="10" t="e">
        <v>#NUM!</v>
      </c>
    </row>
    <row r="13" spans="1:9" x14ac:dyDescent="0.25">
      <c r="A13" s="10" t="s">
        <v>34</v>
      </c>
      <c r="B13" s="10">
        <v>3</v>
      </c>
      <c r="C13" s="10">
        <v>9747.2505023346857</v>
      </c>
      <c r="D13" s="10">
        <v>3249.0835007782284</v>
      </c>
      <c r="E13" s="10"/>
      <c r="F13" s="10"/>
    </row>
    <row r="14" spans="1:9" ht="15.75" thickBot="1" x14ac:dyDescent="0.3">
      <c r="A14" s="11" t="s">
        <v>35</v>
      </c>
      <c r="B14" s="11">
        <v>8</v>
      </c>
      <c r="C14" s="11">
        <v>232314.80000000002</v>
      </c>
      <c r="D14" s="11"/>
      <c r="E14" s="11"/>
      <c r="F14" s="11"/>
    </row>
    <row r="15" spans="1:9" ht="15.75" thickBot="1" x14ac:dyDescent="0.3"/>
    <row r="16" spans="1:9" x14ac:dyDescent="0.25">
      <c r="A16" s="12"/>
      <c r="B16" s="12" t="s">
        <v>42</v>
      </c>
      <c r="C16" s="12" t="s">
        <v>30</v>
      </c>
      <c r="D16" s="12" t="s">
        <v>43</v>
      </c>
      <c r="E16" s="12" t="s">
        <v>44</v>
      </c>
      <c r="F16" s="12" t="s">
        <v>45</v>
      </c>
      <c r="G16" s="12" t="s">
        <v>46</v>
      </c>
      <c r="H16" s="12" t="s">
        <v>47</v>
      </c>
      <c r="I16" s="12" t="s">
        <v>48</v>
      </c>
    </row>
    <row r="17" spans="1:9" x14ac:dyDescent="0.25">
      <c r="A17" s="10" t="s">
        <v>36</v>
      </c>
      <c r="B17" s="10"/>
      <c r="C17" s="10"/>
      <c r="D17" s="10"/>
      <c r="E17" s="10"/>
      <c r="F17" s="10"/>
      <c r="G17" s="10"/>
      <c r="H17" s="10">
        <v>0</v>
      </c>
      <c r="I17" s="10">
        <v>0</v>
      </c>
    </row>
    <row r="18" spans="1:9" x14ac:dyDescent="0.25">
      <c r="A18" s="10" t="s">
        <v>49</v>
      </c>
      <c r="B18" s="10"/>
      <c r="C18" s="10"/>
      <c r="D18" s="10"/>
      <c r="E18" s="10"/>
      <c r="F18" s="10"/>
      <c r="G18" s="10"/>
      <c r="H18" s="10">
        <v>0</v>
      </c>
      <c r="I18" s="10">
        <v>0</v>
      </c>
    </row>
    <row r="19" spans="1:9" x14ac:dyDescent="0.25">
      <c r="A19" s="10" t="s">
        <v>50</v>
      </c>
      <c r="B19" s="10"/>
      <c r="C19" s="10"/>
      <c r="D19" s="10"/>
      <c r="E19" s="10"/>
      <c r="F19" s="10"/>
      <c r="G19" s="10"/>
      <c r="H19" s="10">
        <v>0</v>
      </c>
      <c r="I19" s="10">
        <v>0</v>
      </c>
    </row>
    <row r="20" spans="1:9" x14ac:dyDescent="0.25">
      <c r="A20" s="10" t="s">
        <v>58</v>
      </c>
      <c r="B20" s="10"/>
      <c r="C20" s="10"/>
      <c r="D20" s="10"/>
      <c r="E20" s="10"/>
      <c r="F20" s="10"/>
      <c r="G20" s="10"/>
      <c r="H20" s="10">
        <v>2.0522691899961224E-289</v>
      </c>
      <c r="I20" s="10">
        <v>2.0522691899961224E-289</v>
      </c>
    </row>
    <row r="21" spans="1:9" x14ac:dyDescent="0.25">
      <c r="A21" s="10" t="s">
        <v>59</v>
      </c>
      <c r="B21" s="10">
        <v>27.675299063262173</v>
      </c>
      <c r="C21" s="10">
        <v>543.83291887697703</v>
      </c>
      <c r="D21" s="10">
        <v>5.0889341381562689E-2</v>
      </c>
      <c r="E21" s="10">
        <v>0.96261249280746053</v>
      </c>
      <c r="F21" s="10">
        <v>-1703.0437643084285</v>
      </c>
      <c r="G21" s="10">
        <v>1758.3943624349529</v>
      </c>
      <c r="H21" s="10">
        <v>-1703.0437643084285</v>
      </c>
      <c r="I21" s="10">
        <v>1758.3943624349529</v>
      </c>
    </row>
    <row r="22" spans="1:9" ht="15.75" thickBot="1" x14ac:dyDescent="0.3">
      <c r="A22" s="11" t="s">
        <v>60</v>
      </c>
      <c r="B22" s="11">
        <v>1.0304177249247692</v>
      </c>
      <c r="C22" s="11">
        <v>0.12449813192862845</v>
      </c>
      <c r="D22" s="11">
        <v>8.2765717763177449</v>
      </c>
      <c r="E22" s="11">
        <v>3.6944846497312723E-3</v>
      </c>
      <c r="F22" s="11">
        <v>0.63420910495378191</v>
      </c>
      <c r="G22" s="11">
        <v>1.4266263448957566</v>
      </c>
      <c r="H22" s="11">
        <v>0.63420910495378191</v>
      </c>
      <c r="I22" s="11">
        <v>1.4266263448957566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25"/>
  <sheetViews>
    <sheetView workbookViewId="0">
      <selection activeCell="F15" sqref="F15"/>
    </sheetView>
  </sheetViews>
  <sheetFormatPr defaultRowHeight="15" x14ac:dyDescent="0.25"/>
  <sheetData>
    <row r="1" spans="1:6" x14ac:dyDescent="0.25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16</v>
      </c>
    </row>
    <row r="2" spans="1:6" x14ac:dyDescent="0.25">
      <c r="A2" s="2">
        <f>+'All data'!D2</f>
        <v>0</v>
      </c>
      <c r="B2" s="3">
        <f>+'All data'!D26</f>
        <v>0</v>
      </c>
      <c r="C2" s="4">
        <f>+'All data'!D50</f>
        <v>0</v>
      </c>
      <c r="D2" s="5">
        <f>+'All data'!D74</f>
        <v>100</v>
      </c>
      <c r="E2" s="6">
        <f>+'All data'!D98</f>
        <v>100</v>
      </c>
      <c r="F2">
        <f>+'All data'!D122</f>
        <v>50</v>
      </c>
    </row>
    <row r="3" spans="1:6" x14ac:dyDescent="0.25">
      <c r="A3" s="2">
        <f>+'All data'!D3</f>
        <v>0</v>
      </c>
      <c r="B3" s="3">
        <f>+'All data'!D27</f>
        <v>0</v>
      </c>
      <c r="C3" s="4">
        <f>+'All data'!D51</f>
        <v>0</v>
      </c>
      <c r="D3" s="5">
        <f>+'All data'!D75</f>
        <v>100</v>
      </c>
      <c r="E3" s="6">
        <f>+'All data'!D99</f>
        <v>100</v>
      </c>
      <c r="F3">
        <f>+'All data'!D123</f>
        <v>50</v>
      </c>
    </row>
    <row r="4" spans="1:6" x14ac:dyDescent="0.25">
      <c r="A4" s="2">
        <f>+'All data'!D4</f>
        <v>0</v>
      </c>
      <c r="B4" s="3">
        <f>+'All data'!D28</f>
        <v>0</v>
      </c>
      <c r="C4" s="4">
        <f>+'All data'!D52</f>
        <v>0</v>
      </c>
      <c r="D4" s="5">
        <f>+'All data'!D76</f>
        <v>100</v>
      </c>
      <c r="E4" s="6">
        <f>+'All data'!D100</f>
        <v>100</v>
      </c>
      <c r="F4">
        <f>+'All data'!D124</f>
        <v>0</v>
      </c>
    </row>
    <row r="5" spans="1:6" x14ac:dyDescent="0.25">
      <c r="A5" s="2">
        <f>+'All data'!D5</f>
        <v>0</v>
      </c>
      <c r="B5" s="3">
        <f>+'All data'!D29</f>
        <v>0</v>
      </c>
      <c r="C5" s="4">
        <f>+'All data'!D53</f>
        <v>0</v>
      </c>
      <c r="D5" s="5">
        <f>+'All data'!D77</f>
        <v>100</v>
      </c>
      <c r="E5" s="6">
        <f>+'All data'!D101</f>
        <v>0</v>
      </c>
      <c r="F5">
        <f>+'All data'!D125</f>
        <v>0</v>
      </c>
    </row>
    <row r="6" spans="1:6" x14ac:dyDescent="0.25">
      <c r="A6" s="2">
        <f>+'All data'!D6</f>
        <v>0</v>
      </c>
      <c r="B6" s="3">
        <f>+'All data'!D30</f>
        <v>0</v>
      </c>
      <c r="C6" s="4">
        <f>+'All data'!D54</f>
        <v>0</v>
      </c>
      <c r="D6" s="5">
        <f>+'All data'!D78</f>
        <v>100</v>
      </c>
      <c r="E6" s="6">
        <f>+'All data'!D102</f>
        <v>0</v>
      </c>
      <c r="F6">
        <f>+'All data'!D126</f>
        <v>0</v>
      </c>
    </row>
    <row r="7" spans="1:6" x14ac:dyDescent="0.25">
      <c r="A7" s="2">
        <f>+'All data'!D7</f>
        <v>0</v>
      </c>
      <c r="B7" s="3">
        <f>+'All data'!D31</f>
        <v>0</v>
      </c>
      <c r="C7" s="4">
        <f>+'All data'!D55</f>
        <v>0</v>
      </c>
      <c r="D7" s="5">
        <f>+'All data'!D79</f>
        <v>100</v>
      </c>
      <c r="E7" s="6">
        <f>+'All data'!D103</f>
        <v>50</v>
      </c>
      <c r="F7">
        <f>+'All data'!D127</f>
        <v>0</v>
      </c>
    </row>
    <row r="8" spans="1:6" x14ac:dyDescent="0.25">
      <c r="A8" s="2">
        <f>+'All data'!D8</f>
        <v>0</v>
      </c>
      <c r="B8" s="3">
        <f>+'All data'!D32</f>
        <v>0</v>
      </c>
      <c r="C8" s="4">
        <f>+'All data'!D56</f>
        <v>0</v>
      </c>
      <c r="D8" s="5">
        <f>+'All data'!D80</f>
        <v>100</v>
      </c>
      <c r="E8" s="6">
        <f>+'All data'!D104</f>
        <v>50</v>
      </c>
      <c r="F8">
        <f>+'All data'!D128</f>
        <v>0</v>
      </c>
    </row>
    <row r="9" spans="1:6" x14ac:dyDescent="0.25">
      <c r="A9" s="2">
        <f>+'All data'!D9</f>
        <v>0</v>
      </c>
      <c r="B9" s="3">
        <f>+'All data'!D33</f>
        <v>0</v>
      </c>
      <c r="C9" s="4">
        <f>+'All data'!D57</f>
        <v>0</v>
      </c>
      <c r="D9" s="5">
        <f>+'All data'!D81</f>
        <v>100</v>
      </c>
      <c r="E9" s="6">
        <f>+'All data'!D105</f>
        <v>100</v>
      </c>
      <c r="F9">
        <f>+'All data'!D129</f>
        <v>0</v>
      </c>
    </row>
    <row r="10" spans="1:6" x14ac:dyDescent="0.25">
      <c r="A10" s="2">
        <f>+'All data'!D10</f>
        <v>0</v>
      </c>
      <c r="B10" s="3">
        <f>+'All data'!D34</f>
        <v>0</v>
      </c>
      <c r="C10" s="4">
        <f>+'All data'!D58</f>
        <v>0</v>
      </c>
      <c r="D10" s="5">
        <f>+'All data'!D82</f>
        <v>100</v>
      </c>
      <c r="E10" s="6">
        <f>+'All data'!D106</f>
        <v>100</v>
      </c>
      <c r="F10">
        <f>+'All data'!D130</f>
        <v>0</v>
      </c>
    </row>
    <row r="11" spans="1:6" x14ac:dyDescent="0.25">
      <c r="A11" s="2">
        <f>+'All data'!D11</f>
        <v>0</v>
      </c>
      <c r="B11" s="3">
        <f>+'All data'!D35</f>
        <v>0</v>
      </c>
      <c r="C11" s="4">
        <f>+'All data'!D59</f>
        <v>0</v>
      </c>
      <c r="D11" s="5">
        <f>+'All data'!D83</f>
        <v>100</v>
      </c>
      <c r="E11" s="6">
        <f>+'All data'!D107</f>
        <v>100</v>
      </c>
      <c r="F11">
        <f>+'All data'!D131</f>
        <v>0</v>
      </c>
    </row>
    <row r="12" spans="1:6" x14ac:dyDescent="0.25">
      <c r="A12" s="2">
        <f>+'All data'!D12</f>
        <v>0</v>
      </c>
      <c r="B12" s="3">
        <f>+'All data'!D36</f>
        <v>0</v>
      </c>
      <c r="C12" s="4">
        <f>+'All data'!D60</f>
        <v>0</v>
      </c>
      <c r="D12" s="5">
        <f>+'All data'!D84</f>
        <v>100</v>
      </c>
      <c r="E12" s="6">
        <f>+'All data'!D108</f>
        <v>100</v>
      </c>
      <c r="F12">
        <f>+'All data'!D132</f>
        <v>0</v>
      </c>
    </row>
    <row r="13" spans="1:6" x14ac:dyDescent="0.25">
      <c r="A13" s="2">
        <f>+'All data'!D13</f>
        <v>0</v>
      </c>
      <c r="B13" s="3">
        <f>+'All data'!D37</f>
        <v>0</v>
      </c>
      <c r="C13" s="4">
        <f>+'All data'!D61</f>
        <v>0</v>
      </c>
      <c r="D13" s="5">
        <f>+'All data'!D85</f>
        <v>100</v>
      </c>
      <c r="E13" s="6">
        <f>+'All data'!D109</f>
        <v>100</v>
      </c>
      <c r="F13">
        <f>+'All data'!D133</f>
        <v>0</v>
      </c>
    </row>
    <row r="14" spans="1:6" x14ac:dyDescent="0.25">
      <c r="A14" s="2">
        <f>+'All data'!D14</f>
        <v>0</v>
      </c>
      <c r="B14" s="3">
        <f>+'All data'!D38</f>
        <v>0</v>
      </c>
      <c r="C14" s="4">
        <f>+'All data'!D62</f>
        <v>0</v>
      </c>
      <c r="D14" s="5">
        <f>+'All data'!D86</f>
        <v>50</v>
      </c>
      <c r="E14" s="6">
        <f>+'All data'!D110</f>
        <v>100</v>
      </c>
      <c r="F14">
        <f>+'All data'!D134</f>
        <v>50</v>
      </c>
    </row>
    <row r="15" spans="1:6" x14ac:dyDescent="0.25">
      <c r="A15" s="2">
        <f>+'All data'!D15</f>
        <v>0</v>
      </c>
      <c r="B15" s="3">
        <f>+'All data'!D39</f>
        <v>0</v>
      </c>
      <c r="C15" s="4">
        <f>+'All data'!D63</f>
        <v>0</v>
      </c>
      <c r="D15" s="5">
        <f>+'All data'!D87</f>
        <v>50</v>
      </c>
      <c r="E15" s="6">
        <f>+'All data'!D111</f>
        <v>50</v>
      </c>
      <c r="F15">
        <f>+'All data'!D135</f>
        <v>50</v>
      </c>
    </row>
    <row r="16" spans="1:6" x14ac:dyDescent="0.25">
      <c r="A16" s="2">
        <f>+'All data'!D16</f>
        <v>0</v>
      </c>
      <c r="B16" s="3">
        <f>+'All data'!D40</f>
        <v>0</v>
      </c>
      <c r="C16" s="4">
        <f>+'All data'!D64</f>
        <v>0</v>
      </c>
      <c r="D16" s="5">
        <f>+'All data'!D88</f>
        <v>50</v>
      </c>
      <c r="E16" s="6">
        <f>+'All data'!D112</f>
        <v>50</v>
      </c>
      <c r="F16">
        <f>+'All data'!D136</f>
        <v>0</v>
      </c>
    </row>
    <row r="17" spans="1:6" x14ac:dyDescent="0.25">
      <c r="A17" s="2">
        <f>+'All data'!D17</f>
        <v>0</v>
      </c>
      <c r="B17" s="3">
        <f>+'All data'!D41</f>
        <v>0</v>
      </c>
      <c r="C17" s="4">
        <f>+'All data'!D65</f>
        <v>0</v>
      </c>
      <c r="D17" s="5">
        <f>+'All data'!D89</f>
        <v>0</v>
      </c>
      <c r="E17" s="6">
        <f>+'All data'!D113</f>
        <v>50</v>
      </c>
      <c r="F17">
        <f>+'All data'!D137</f>
        <v>0</v>
      </c>
    </row>
    <row r="18" spans="1:6" x14ac:dyDescent="0.25">
      <c r="A18" s="2">
        <f>+'All data'!D18</f>
        <v>0</v>
      </c>
      <c r="B18" s="3">
        <f>+'All data'!D42</f>
        <v>0</v>
      </c>
      <c r="C18" s="4">
        <f>+'All data'!D66</f>
        <v>0</v>
      </c>
      <c r="D18" s="5">
        <f>+'All data'!D90</f>
        <v>0</v>
      </c>
      <c r="E18" s="6">
        <f>+'All data'!D114</f>
        <v>100</v>
      </c>
      <c r="F18">
        <f>+'All data'!D138</f>
        <v>0</v>
      </c>
    </row>
    <row r="19" spans="1:6" x14ac:dyDescent="0.25">
      <c r="A19" s="2">
        <f>+'All data'!D19</f>
        <v>0</v>
      </c>
      <c r="B19" s="3">
        <f>+'All data'!D43</f>
        <v>0</v>
      </c>
      <c r="C19" s="4">
        <f>+'All data'!D67</f>
        <v>0</v>
      </c>
      <c r="D19" s="5">
        <f>+'All data'!D91</f>
        <v>0</v>
      </c>
      <c r="E19" s="6">
        <f>+'All data'!D115</f>
        <v>100</v>
      </c>
      <c r="F19">
        <f>+'All data'!D139</f>
        <v>0</v>
      </c>
    </row>
    <row r="20" spans="1:6" x14ac:dyDescent="0.25">
      <c r="A20" s="2">
        <f>+'All data'!D20</f>
        <v>0</v>
      </c>
      <c r="B20" s="3">
        <f>+'All data'!D44</f>
        <v>0</v>
      </c>
      <c r="C20" s="4">
        <f>+'All data'!D68</f>
        <v>0</v>
      </c>
      <c r="D20" s="5">
        <f>+'All data'!D92</f>
        <v>0</v>
      </c>
      <c r="E20" s="6">
        <f>+'All data'!D116</f>
        <v>50</v>
      </c>
      <c r="F20">
        <f>+'All data'!D140</f>
        <v>0</v>
      </c>
    </row>
    <row r="21" spans="1:6" x14ac:dyDescent="0.25">
      <c r="A21" s="2">
        <f>+'All data'!D21</f>
        <v>0</v>
      </c>
      <c r="B21" s="3">
        <f>+'All data'!D45</f>
        <v>0</v>
      </c>
      <c r="C21" s="4">
        <f>+'All data'!D69</f>
        <v>100</v>
      </c>
      <c r="D21" s="5">
        <f>+'All data'!D93</f>
        <v>0</v>
      </c>
      <c r="E21" s="6">
        <f>+'All data'!D117</f>
        <v>50</v>
      </c>
      <c r="F21">
        <f>+'All data'!D141</f>
        <v>50</v>
      </c>
    </row>
    <row r="22" spans="1:6" x14ac:dyDescent="0.25">
      <c r="A22" s="2">
        <f>+'All data'!D22</f>
        <v>0</v>
      </c>
      <c r="B22" s="3">
        <f>+'All data'!D46</f>
        <v>0</v>
      </c>
      <c r="C22" s="4">
        <f>+'All data'!D70</f>
        <v>100</v>
      </c>
      <c r="D22" s="5">
        <f>+'All data'!D94</f>
        <v>0</v>
      </c>
      <c r="E22" s="6">
        <f>+'All data'!D118</f>
        <v>50</v>
      </c>
      <c r="F22">
        <f>+'All data'!D142</f>
        <v>50</v>
      </c>
    </row>
    <row r="23" spans="1:6" x14ac:dyDescent="0.25">
      <c r="A23" s="2">
        <f>+'All data'!D23</f>
        <v>50</v>
      </c>
      <c r="B23" s="3">
        <f>+'All data'!D47</f>
        <v>0</v>
      </c>
      <c r="C23" s="4">
        <f>+'All data'!D71</f>
        <v>100</v>
      </c>
      <c r="D23" s="5">
        <f>+'All data'!D95</f>
        <v>0</v>
      </c>
      <c r="E23" s="6">
        <f>+'All data'!D119</f>
        <v>50</v>
      </c>
      <c r="F23">
        <f>+'All data'!D143</f>
        <v>50</v>
      </c>
    </row>
    <row r="24" spans="1:6" x14ac:dyDescent="0.25">
      <c r="A24" s="2">
        <f>+'All data'!D24</f>
        <v>50</v>
      </c>
      <c r="B24" s="3">
        <f>+'All data'!D48</f>
        <v>0</v>
      </c>
      <c r="C24" s="4">
        <f>+'All data'!D72</f>
        <v>100</v>
      </c>
      <c r="D24" s="5">
        <f>+'All data'!D96</f>
        <v>0</v>
      </c>
      <c r="E24" s="6">
        <f>+'All data'!D120</f>
        <v>50</v>
      </c>
      <c r="F24">
        <f>+'All data'!D144</f>
        <v>50</v>
      </c>
    </row>
    <row r="25" spans="1:6" x14ac:dyDescent="0.25">
      <c r="A25" s="2">
        <f>+'All data'!D25</f>
        <v>50</v>
      </c>
      <c r="B25" s="3">
        <f>+'All data'!D49</f>
        <v>0</v>
      </c>
      <c r="C25" s="4">
        <f>+'All data'!D73</f>
        <v>100</v>
      </c>
      <c r="D25" s="5">
        <f>+'All data'!D97</f>
        <v>50</v>
      </c>
      <c r="E25" s="6">
        <f>+'All data'!D121</f>
        <v>50</v>
      </c>
      <c r="F25">
        <f>+'All data'!D145</f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25"/>
  <sheetViews>
    <sheetView workbookViewId="0">
      <selection sqref="A1:F25"/>
    </sheetView>
  </sheetViews>
  <sheetFormatPr defaultRowHeight="15" x14ac:dyDescent="0.25"/>
  <sheetData>
    <row r="1" spans="1:6" x14ac:dyDescent="0.25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16</v>
      </c>
    </row>
    <row r="2" spans="1:6" x14ac:dyDescent="0.25">
      <c r="A2" s="2">
        <f>+'All data'!E2</f>
        <v>-1</v>
      </c>
      <c r="B2" s="3">
        <f>+'All data'!E26</f>
        <v>3</v>
      </c>
      <c r="C2" s="4">
        <f>+'All data'!E50</f>
        <v>5</v>
      </c>
      <c r="D2" s="5">
        <f>+'All data'!E74</f>
        <v>7</v>
      </c>
      <c r="E2" s="6">
        <f>+'All data'!E98</f>
        <v>1</v>
      </c>
      <c r="F2">
        <f>+'All data'!E122</f>
        <v>1</v>
      </c>
    </row>
    <row r="3" spans="1:6" x14ac:dyDescent="0.25">
      <c r="A3" s="2">
        <f>+'All data'!E3</f>
        <v>-1</v>
      </c>
      <c r="B3" s="3">
        <f>+'All data'!E27</f>
        <v>3</v>
      </c>
      <c r="C3" s="4">
        <f>+'All data'!E51</f>
        <v>5</v>
      </c>
      <c r="D3" s="5">
        <f>+'All data'!E75</f>
        <v>7</v>
      </c>
      <c r="E3" s="6">
        <f>+'All data'!E99</f>
        <v>1</v>
      </c>
      <c r="F3">
        <f>+'All data'!E123</f>
        <v>0</v>
      </c>
    </row>
    <row r="4" spans="1:6" x14ac:dyDescent="0.25">
      <c r="A4" s="2">
        <f>+'All data'!E4</f>
        <v>-1</v>
      </c>
      <c r="B4" s="3">
        <f>+'All data'!E28</f>
        <v>3</v>
      </c>
      <c r="C4" s="4">
        <f>+'All data'!E52</f>
        <v>5</v>
      </c>
      <c r="D4" s="5">
        <f>+'All data'!E76</f>
        <v>7</v>
      </c>
      <c r="E4" s="6">
        <f>+'All data'!E100</f>
        <v>1</v>
      </c>
      <c r="F4">
        <f>+'All data'!E124</f>
        <v>0</v>
      </c>
    </row>
    <row r="5" spans="1:6" x14ac:dyDescent="0.25">
      <c r="A5" s="2">
        <f>+'All data'!E5</f>
        <v>-1</v>
      </c>
      <c r="B5" s="3">
        <f>+'All data'!E29</f>
        <v>3</v>
      </c>
      <c r="C5" s="4">
        <f>+'All data'!E53</f>
        <v>5</v>
      </c>
      <c r="D5" s="5">
        <f>+'All data'!E77</f>
        <v>7</v>
      </c>
      <c r="E5" s="6">
        <f>+'All data'!E101</f>
        <v>1</v>
      </c>
      <c r="F5">
        <f>+'All data'!E125</f>
        <v>0</v>
      </c>
    </row>
    <row r="6" spans="1:6" x14ac:dyDescent="0.25">
      <c r="A6" s="2">
        <f>+'All data'!E6</f>
        <v>-1</v>
      </c>
      <c r="B6" s="3">
        <f>+'All data'!E30</f>
        <v>3</v>
      </c>
      <c r="C6" s="4">
        <f>+'All data'!E54</f>
        <v>5</v>
      </c>
      <c r="D6" s="5">
        <f>+'All data'!E78</f>
        <v>7</v>
      </c>
      <c r="E6" s="6">
        <f>+'All data'!E102</f>
        <v>1</v>
      </c>
      <c r="F6">
        <f>+'All data'!E126</f>
        <v>0</v>
      </c>
    </row>
    <row r="7" spans="1:6" x14ac:dyDescent="0.25">
      <c r="A7" s="2">
        <f>+'All data'!E7</f>
        <v>-1</v>
      </c>
      <c r="B7" s="3">
        <f>+'All data'!E31</f>
        <v>3</v>
      </c>
      <c r="C7" s="4">
        <f>+'All data'!E55</f>
        <v>5</v>
      </c>
      <c r="D7" s="5">
        <f>+'All data'!E79</f>
        <v>7</v>
      </c>
      <c r="E7" s="6">
        <f>+'All data'!E103</f>
        <v>1</v>
      </c>
      <c r="F7">
        <f>+'All data'!E127</f>
        <v>0</v>
      </c>
    </row>
    <row r="8" spans="1:6" x14ac:dyDescent="0.25">
      <c r="A8" s="2">
        <f>+'All data'!E8</f>
        <v>-1</v>
      </c>
      <c r="B8" s="3">
        <f>+'All data'!E32</f>
        <v>3</v>
      </c>
      <c r="C8" s="4">
        <f>+'All data'!E56</f>
        <v>5</v>
      </c>
      <c r="D8" s="5">
        <f>+'All data'!E80</f>
        <v>7</v>
      </c>
      <c r="E8" s="6">
        <f>+'All data'!E104</f>
        <v>1</v>
      </c>
      <c r="F8">
        <f>+'All data'!E128</f>
        <v>0</v>
      </c>
    </row>
    <row r="9" spans="1:6" x14ac:dyDescent="0.25">
      <c r="A9" s="2">
        <f>+'All data'!E9</f>
        <v>-1</v>
      </c>
      <c r="B9" s="3">
        <f>+'All data'!E33</f>
        <v>3</v>
      </c>
      <c r="C9" s="4">
        <f>+'All data'!E57</f>
        <v>5</v>
      </c>
      <c r="D9" s="5">
        <f>+'All data'!E81</f>
        <v>7</v>
      </c>
      <c r="E9" s="6">
        <f>+'All data'!E105</f>
        <v>1</v>
      </c>
      <c r="F9">
        <f>+'All data'!E129</f>
        <v>0</v>
      </c>
    </row>
    <row r="10" spans="1:6" x14ac:dyDescent="0.25">
      <c r="A10" s="2">
        <f>+'All data'!E10</f>
        <v>-1</v>
      </c>
      <c r="B10" s="3">
        <f>+'All data'!E34</f>
        <v>3</v>
      </c>
      <c r="C10" s="4">
        <f>+'All data'!E58</f>
        <v>5</v>
      </c>
      <c r="D10" s="5">
        <f>+'All data'!E82</f>
        <v>7</v>
      </c>
      <c r="E10" s="6">
        <f>+'All data'!E106</f>
        <v>1</v>
      </c>
      <c r="F10">
        <f>+'All data'!E130</f>
        <v>0</v>
      </c>
    </row>
    <row r="11" spans="1:6" x14ac:dyDescent="0.25">
      <c r="A11" s="2">
        <f>+'All data'!E11</f>
        <v>-1</v>
      </c>
      <c r="B11" s="3">
        <f>+'All data'!E35</f>
        <v>3</v>
      </c>
      <c r="C11" s="4">
        <f>+'All data'!E59</f>
        <v>5</v>
      </c>
      <c r="D11" s="5">
        <f>+'All data'!E83</f>
        <v>7</v>
      </c>
      <c r="E11" s="6">
        <f>+'All data'!E107</f>
        <v>1</v>
      </c>
      <c r="F11">
        <f>+'All data'!E131</f>
        <v>0</v>
      </c>
    </row>
    <row r="12" spans="1:6" x14ac:dyDescent="0.25">
      <c r="A12" s="2">
        <f>+'All data'!E12</f>
        <v>-1</v>
      </c>
      <c r="B12" s="3">
        <f>+'All data'!E36</f>
        <v>3</v>
      </c>
      <c r="C12" s="4">
        <f>+'All data'!E60</f>
        <v>5</v>
      </c>
      <c r="D12" s="5">
        <f>+'All data'!E84</f>
        <v>7</v>
      </c>
      <c r="E12" s="6">
        <f>+'All data'!E108</f>
        <v>1</v>
      </c>
      <c r="F12">
        <f>+'All data'!E132</f>
        <v>0</v>
      </c>
    </row>
    <row r="13" spans="1:6" x14ac:dyDescent="0.25">
      <c r="A13" s="2">
        <f>+'All data'!E13</f>
        <v>-1</v>
      </c>
      <c r="B13" s="3">
        <f>+'All data'!E37</f>
        <v>3</v>
      </c>
      <c r="C13" s="4">
        <f>+'All data'!E61</f>
        <v>5</v>
      </c>
      <c r="D13" s="5">
        <f>+'All data'!E85</f>
        <v>7</v>
      </c>
      <c r="E13" s="6">
        <f>+'All data'!E109</f>
        <v>1</v>
      </c>
      <c r="F13">
        <f>+'All data'!E133</f>
        <v>0</v>
      </c>
    </row>
    <row r="14" spans="1:6" x14ac:dyDescent="0.25">
      <c r="A14" s="2">
        <f>+'All data'!E14</f>
        <v>-1</v>
      </c>
      <c r="B14" s="3">
        <f>+'All data'!E38</f>
        <v>3</v>
      </c>
      <c r="C14" s="4">
        <f>+'All data'!E62</f>
        <v>5</v>
      </c>
      <c r="D14" s="5">
        <f>+'All data'!E86</f>
        <v>7</v>
      </c>
      <c r="E14" s="6">
        <f>+'All data'!E110</f>
        <v>1</v>
      </c>
      <c r="F14">
        <f>+'All data'!E134</f>
        <v>0</v>
      </c>
    </row>
    <row r="15" spans="1:6" x14ac:dyDescent="0.25">
      <c r="A15" s="2">
        <f>+'All data'!E15</f>
        <v>-1</v>
      </c>
      <c r="B15" s="3">
        <f>+'All data'!E39</f>
        <v>3</v>
      </c>
      <c r="C15" s="4">
        <f>+'All data'!E63</f>
        <v>5</v>
      </c>
      <c r="D15" s="5">
        <f>+'All data'!E87</f>
        <v>7</v>
      </c>
      <c r="E15" s="6">
        <f>+'All data'!E111</f>
        <v>1</v>
      </c>
      <c r="F15">
        <f>+'All data'!E135</f>
        <v>0</v>
      </c>
    </row>
    <row r="16" spans="1:6" x14ac:dyDescent="0.25">
      <c r="A16" s="2">
        <f>+'All data'!E16</f>
        <v>-1</v>
      </c>
      <c r="B16" s="3">
        <f>+'All data'!E40</f>
        <v>3</v>
      </c>
      <c r="C16" s="4">
        <f>+'All data'!E64</f>
        <v>5</v>
      </c>
      <c r="D16" s="5">
        <f>+'All data'!E88</f>
        <v>7</v>
      </c>
      <c r="E16" s="6">
        <f>+'All data'!E112</f>
        <v>1</v>
      </c>
      <c r="F16">
        <f>+'All data'!E136</f>
        <v>0</v>
      </c>
    </row>
    <row r="17" spans="1:6" x14ac:dyDescent="0.25">
      <c r="A17" s="2">
        <f>+'All data'!E17</f>
        <v>-1</v>
      </c>
      <c r="B17" s="3">
        <f>+'All data'!E41</f>
        <v>3</v>
      </c>
      <c r="C17" s="4">
        <f>+'All data'!E65</f>
        <v>5</v>
      </c>
      <c r="D17" s="5">
        <f>+'All data'!E89</f>
        <v>7</v>
      </c>
      <c r="E17" s="6">
        <f>+'All data'!E113</f>
        <v>1</v>
      </c>
      <c r="F17">
        <f>+'All data'!E137</f>
        <v>0</v>
      </c>
    </row>
    <row r="18" spans="1:6" x14ac:dyDescent="0.25">
      <c r="A18" s="2">
        <f>+'All data'!E18</f>
        <v>-1</v>
      </c>
      <c r="B18" s="3">
        <f>+'All data'!E42</f>
        <v>3</v>
      </c>
      <c r="C18" s="4">
        <f>+'All data'!E66</f>
        <v>5</v>
      </c>
      <c r="D18" s="5">
        <f>+'All data'!E90</f>
        <v>7</v>
      </c>
      <c r="E18" s="6">
        <f>+'All data'!E114</f>
        <v>1</v>
      </c>
      <c r="F18">
        <f>+'All data'!E138</f>
        <v>0</v>
      </c>
    </row>
    <row r="19" spans="1:6" x14ac:dyDescent="0.25">
      <c r="A19" s="2">
        <f>+'All data'!E19</f>
        <v>-1</v>
      </c>
      <c r="B19" s="3">
        <f>+'All data'!E43</f>
        <v>3</v>
      </c>
      <c r="C19" s="4">
        <f>+'All data'!E67</f>
        <v>5</v>
      </c>
      <c r="D19" s="5">
        <f>+'All data'!E91</f>
        <v>7</v>
      </c>
      <c r="E19" s="6">
        <f>+'All data'!E115</f>
        <v>1</v>
      </c>
      <c r="F19">
        <f>+'All data'!E139</f>
        <v>0</v>
      </c>
    </row>
    <row r="20" spans="1:6" x14ac:dyDescent="0.25">
      <c r="A20" s="2">
        <f>+'All data'!E20</f>
        <v>-1</v>
      </c>
      <c r="B20" s="3">
        <f>+'All data'!E44</f>
        <v>3</v>
      </c>
      <c r="C20" s="4">
        <f>+'All data'!E68</f>
        <v>5</v>
      </c>
      <c r="D20" s="5">
        <f>+'All data'!E92</f>
        <v>7</v>
      </c>
      <c r="E20" s="6">
        <f>+'All data'!E116</f>
        <v>1</v>
      </c>
      <c r="F20">
        <f>+'All data'!E140</f>
        <v>0</v>
      </c>
    </row>
    <row r="21" spans="1:6" x14ac:dyDescent="0.25">
      <c r="A21" s="2">
        <f>+'All data'!E21</f>
        <v>-1</v>
      </c>
      <c r="B21" s="3">
        <f>+'All data'!E45</f>
        <v>3</v>
      </c>
      <c r="C21" s="4">
        <f>+'All data'!E69</f>
        <v>5</v>
      </c>
      <c r="D21" s="5">
        <f>+'All data'!E93</f>
        <v>7</v>
      </c>
      <c r="E21" s="6">
        <f>+'All data'!E117</f>
        <v>1</v>
      </c>
      <c r="F21">
        <f>+'All data'!E141</f>
        <v>0</v>
      </c>
    </row>
    <row r="22" spans="1:6" x14ac:dyDescent="0.25">
      <c r="A22" s="2">
        <f>+'All data'!E22</f>
        <v>-1</v>
      </c>
      <c r="B22" s="3">
        <f>+'All data'!E46</f>
        <v>3</v>
      </c>
      <c r="C22" s="4">
        <f>+'All data'!E70</f>
        <v>5</v>
      </c>
      <c r="D22" s="5">
        <f>+'All data'!E94</f>
        <v>7</v>
      </c>
      <c r="E22" s="6">
        <f>+'All data'!E118</f>
        <v>1</v>
      </c>
      <c r="F22">
        <f>+'All data'!E142</f>
        <v>0</v>
      </c>
    </row>
    <row r="23" spans="1:6" x14ac:dyDescent="0.25">
      <c r="A23" s="2">
        <f>+'All data'!E23</f>
        <v>-1</v>
      </c>
      <c r="B23" s="3">
        <f>+'All data'!E47</f>
        <v>3</v>
      </c>
      <c r="C23" s="4">
        <f>+'All data'!E71</f>
        <v>5</v>
      </c>
      <c r="D23" s="5">
        <f>+'All data'!E95</f>
        <v>7</v>
      </c>
      <c r="E23" s="6">
        <f>+'All data'!E119</f>
        <v>1</v>
      </c>
      <c r="F23">
        <f>+'All data'!E143</f>
        <v>0</v>
      </c>
    </row>
    <row r="24" spans="1:6" x14ac:dyDescent="0.25">
      <c r="A24" s="2">
        <f>+'All data'!E24</f>
        <v>-1</v>
      </c>
      <c r="B24" s="3">
        <f>+'All data'!E48</f>
        <v>3</v>
      </c>
      <c r="C24" s="4">
        <f>+'All data'!E72</f>
        <v>5</v>
      </c>
      <c r="D24" s="5">
        <f>+'All data'!E96</f>
        <v>7</v>
      </c>
      <c r="E24" s="6">
        <f>+'All data'!E120</f>
        <v>1</v>
      </c>
      <c r="F24">
        <f>+'All data'!E144</f>
        <v>0</v>
      </c>
    </row>
    <row r="25" spans="1:6" x14ac:dyDescent="0.25">
      <c r="A25" s="2">
        <f>+'All data'!E25</f>
        <v>-1</v>
      </c>
      <c r="B25" s="3">
        <f>+'All data'!E49</f>
        <v>3</v>
      </c>
      <c r="C25" s="4">
        <f>+'All data'!E73</f>
        <v>5</v>
      </c>
      <c r="D25" s="5">
        <f>+'All data'!E97</f>
        <v>7</v>
      </c>
      <c r="E25" s="6">
        <f>+'All data'!E121</f>
        <v>1</v>
      </c>
      <c r="F25">
        <f>+'All data'!E145</f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25"/>
  <sheetViews>
    <sheetView workbookViewId="0">
      <selection activeCell="F2" sqref="F2"/>
    </sheetView>
  </sheetViews>
  <sheetFormatPr defaultRowHeight="15" x14ac:dyDescent="0.25"/>
  <sheetData>
    <row r="1" spans="1:6" x14ac:dyDescent="0.25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16</v>
      </c>
    </row>
    <row r="2" spans="1:6" x14ac:dyDescent="0.25">
      <c r="A2" s="2">
        <f>+'All data'!F2</f>
        <v>7</v>
      </c>
      <c r="B2" s="3">
        <f>+'All data'!F26</f>
        <v>16</v>
      </c>
      <c r="C2" s="4">
        <f>+'All data'!F50</f>
        <v>14</v>
      </c>
      <c r="D2" s="5">
        <f>+'All data'!F74</f>
        <v>12</v>
      </c>
      <c r="E2" s="6">
        <f>+'All data'!F98</f>
        <v>6</v>
      </c>
      <c r="F2">
        <f>+'All data'!F122</f>
        <v>11</v>
      </c>
    </row>
    <row r="3" spans="1:6" x14ac:dyDescent="0.25">
      <c r="A3" s="2">
        <f>+'All data'!F3</f>
        <v>7</v>
      </c>
      <c r="B3" s="3">
        <f>+'All data'!F27</f>
        <v>16</v>
      </c>
      <c r="C3" s="4">
        <f>+'All data'!F51</f>
        <v>14</v>
      </c>
      <c r="D3" s="5">
        <f>+'All data'!F75</f>
        <v>12</v>
      </c>
      <c r="E3" s="6">
        <f>+'All data'!F99</f>
        <v>6</v>
      </c>
      <c r="F3">
        <f>+'All data'!F123</f>
        <v>0</v>
      </c>
    </row>
    <row r="4" spans="1:6" x14ac:dyDescent="0.25">
      <c r="A4" s="2">
        <f>+'All data'!F4</f>
        <v>7</v>
      </c>
      <c r="B4" s="3">
        <f>+'All data'!F28</f>
        <v>16</v>
      </c>
      <c r="C4" s="4">
        <f>+'All data'!F52</f>
        <v>14</v>
      </c>
      <c r="D4" s="5">
        <f>+'All data'!F76</f>
        <v>12</v>
      </c>
      <c r="E4" s="6">
        <f>+'All data'!F100</f>
        <v>6</v>
      </c>
      <c r="F4">
        <f>+'All data'!F124</f>
        <v>0</v>
      </c>
    </row>
    <row r="5" spans="1:6" x14ac:dyDescent="0.25">
      <c r="A5" s="2">
        <f>+'All data'!F5</f>
        <v>7</v>
      </c>
      <c r="B5" s="3">
        <f>+'All data'!F29</f>
        <v>16</v>
      </c>
      <c r="C5" s="4">
        <f>+'All data'!F53</f>
        <v>14</v>
      </c>
      <c r="D5" s="5">
        <f>+'All data'!F77</f>
        <v>12</v>
      </c>
      <c r="E5" s="6">
        <f>+'All data'!F101</f>
        <v>6</v>
      </c>
      <c r="F5">
        <f>+'All data'!F125</f>
        <v>0</v>
      </c>
    </row>
    <row r="6" spans="1:6" x14ac:dyDescent="0.25">
      <c r="A6" s="2">
        <f>+'All data'!F6</f>
        <v>7</v>
      </c>
      <c r="B6" s="3">
        <f>+'All data'!F30</f>
        <v>16</v>
      </c>
      <c r="C6" s="4">
        <f>+'All data'!F54</f>
        <v>14</v>
      </c>
      <c r="D6" s="5">
        <f>+'All data'!F78</f>
        <v>12</v>
      </c>
      <c r="E6" s="6">
        <f>+'All data'!F102</f>
        <v>6</v>
      </c>
      <c r="F6">
        <f>+'All data'!F126</f>
        <v>0</v>
      </c>
    </row>
    <row r="7" spans="1:6" x14ac:dyDescent="0.25">
      <c r="A7" s="2">
        <f>+'All data'!F7</f>
        <v>7</v>
      </c>
      <c r="B7" s="3">
        <f>+'All data'!F31</f>
        <v>16</v>
      </c>
      <c r="C7" s="4">
        <f>+'All data'!F55</f>
        <v>14</v>
      </c>
      <c r="D7" s="5">
        <f>+'All data'!F79</f>
        <v>12</v>
      </c>
      <c r="E7" s="6">
        <f>+'All data'!F103</f>
        <v>6</v>
      </c>
      <c r="F7">
        <f>+'All data'!F127</f>
        <v>0</v>
      </c>
    </row>
    <row r="8" spans="1:6" x14ac:dyDescent="0.25">
      <c r="A8" s="2">
        <f>+'All data'!F8</f>
        <v>7</v>
      </c>
      <c r="B8" s="3">
        <f>+'All data'!F32</f>
        <v>16</v>
      </c>
      <c r="C8" s="4">
        <f>+'All data'!F56</f>
        <v>14</v>
      </c>
      <c r="D8" s="5">
        <f>+'All data'!F80</f>
        <v>12</v>
      </c>
      <c r="E8" s="6">
        <f>+'All data'!F104</f>
        <v>6</v>
      </c>
      <c r="F8">
        <f>+'All data'!F128</f>
        <v>0</v>
      </c>
    </row>
    <row r="9" spans="1:6" x14ac:dyDescent="0.25">
      <c r="A9" s="2">
        <f>+'All data'!F9</f>
        <v>7</v>
      </c>
      <c r="B9" s="3">
        <f>+'All data'!F33</f>
        <v>16</v>
      </c>
      <c r="C9" s="4">
        <f>+'All data'!F57</f>
        <v>14</v>
      </c>
      <c r="D9" s="5">
        <f>+'All data'!F81</f>
        <v>12</v>
      </c>
      <c r="E9" s="6">
        <f>+'All data'!F105</f>
        <v>6</v>
      </c>
      <c r="F9">
        <f>+'All data'!F129</f>
        <v>0</v>
      </c>
    </row>
    <row r="10" spans="1:6" x14ac:dyDescent="0.25">
      <c r="A10" s="2">
        <f>+'All data'!F10</f>
        <v>7</v>
      </c>
      <c r="B10" s="3">
        <f>+'All data'!F34</f>
        <v>16</v>
      </c>
      <c r="C10" s="4">
        <f>+'All data'!F58</f>
        <v>14</v>
      </c>
      <c r="D10" s="5">
        <f>+'All data'!F82</f>
        <v>12</v>
      </c>
      <c r="E10" s="6">
        <f>+'All data'!F106</f>
        <v>6</v>
      </c>
      <c r="F10">
        <f>+'All data'!F130</f>
        <v>0</v>
      </c>
    </row>
    <row r="11" spans="1:6" x14ac:dyDescent="0.25">
      <c r="A11" s="2">
        <f>+'All data'!F11</f>
        <v>7</v>
      </c>
      <c r="B11" s="3">
        <f>+'All data'!F35</f>
        <v>16</v>
      </c>
      <c r="C11" s="4">
        <f>+'All data'!F59</f>
        <v>14</v>
      </c>
      <c r="D11" s="5">
        <f>+'All data'!F83</f>
        <v>12</v>
      </c>
      <c r="E11" s="6">
        <f>+'All data'!F107</f>
        <v>6</v>
      </c>
      <c r="F11">
        <f>+'All data'!F131</f>
        <v>0</v>
      </c>
    </row>
    <row r="12" spans="1:6" x14ac:dyDescent="0.25">
      <c r="A12" s="2">
        <f>+'All data'!F12</f>
        <v>7</v>
      </c>
      <c r="B12" s="3">
        <f>+'All data'!F36</f>
        <v>16</v>
      </c>
      <c r="C12" s="4">
        <f>+'All data'!F60</f>
        <v>14</v>
      </c>
      <c r="D12" s="5">
        <f>+'All data'!F84</f>
        <v>12</v>
      </c>
      <c r="E12" s="6">
        <f>+'All data'!F108</f>
        <v>6</v>
      </c>
      <c r="F12">
        <f>+'All data'!F132</f>
        <v>0</v>
      </c>
    </row>
    <row r="13" spans="1:6" x14ac:dyDescent="0.25">
      <c r="A13" s="2">
        <f>+'All data'!F13</f>
        <v>7</v>
      </c>
      <c r="B13" s="3">
        <f>+'All data'!F37</f>
        <v>16</v>
      </c>
      <c r="C13" s="4">
        <f>+'All data'!F61</f>
        <v>14</v>
      </c>
      <c r="D13" s="5">
        <f>+'All data'!F85</f>
        <v>12</v>
      </c>
      <c r="E13" s="6">
        <f>+'All data'!F109</f>
        <v>6</v>
      </c>
      <c r="F13">
        <f>+'All data'!F133</f>
        <v>0</v>
      </c>
    </row>
    <row r="14" spans="1:6" x14ac:dyDescent="0.25">
      <c r="A14" s="2">
        <f>+'All data'!F14</f>
        <v>7</v>
      </c>
      <c r="B14" s="3">
        <f>+'All data'!F38</f>
        <v>16</v>
      </c>
      <c r="C14" s="4">
        <f>+'All data'!F62</f>
        <v>14</v>
      </c>
      <c r="D14" s="5">
        <f>+'All data'!F86</f>
        <v>12</v>
      </c>
      <c r="E14" s="6">
        <f>+'All data'!F110</f>
        <v>6</v>
      </c>
      <c r="F14">
        <f>+'All data'!F134</f>
        <v>0</v>
      </c>
    </row>
    <row r="15" spans="1:6" x14ac:dyDescent="0.25">
      <c r="A15" s="2">
        <f>+'All data'!F15</f>
        <v>7</v>
      </c>
      <c r="B15" s="3">
        <f>+'All data'!F39</f>
        <v>16</v>
      </c>
      <c r="C15" s="4">
        <f>+'All data'!F63</f>
        <v>14</v>
      </c>
      <c r="D15" s="5">
        <f>+'All data'!F87</f>
        <v>12</v>
      </c>
      <c r="E15" s="6">
        <f>+'All data'!F111</f>
        <v>6</v>
      </c>
      <c r="F15">
        <f>+'All data'!F135</f>
        <v>0</v>
      </c>
    </row>
    <row r="16" spans="1:6" x14ac:dyDescent="0.25">
      <c r="A16" s="2">
        <f>+'All data'!F16</f>
        <v>7</v>
      </c>
      <c r="B16" s="3">
        <f>+'All data'!F40</f>
        <v>16</v>
      </c>
      <c r="C16" s="4">
        <f>+'All data'!F64</f>
        <v>14</v>
      </c>
      <c r="D16" s="5">
        <f>+'All data'!F88</f>
        <v>12</v>
      </c>
      <c r="E16" s="6">
        <f>+'All data'!F112</f>
        <v>6</v>
      </c>
      <c r="F16">
        <f>+'All data'!F136</f>
        <v>0</v>
      </c>
    </row>
    <row r="17" spans="1:6" x14ac:dyDescent="0.25">
      <c r="A17" s="2">
        <f>+'All data'!F17</f>
        <v>7</v>
      </c>
      <c r="B17" s="3">
        <f>+'All data'!F41</f>
        <v>16</v>
      </c>
      <c r="C17" s="4">
        <f>+'All data'!F65</f>
        <v>14</v>
      </c>
      <c r="D17" s="5">
        <f>+'All data'!F89</f>
        <v>12</v>
      </c>
      <c r="E17" s="6">
        <f>+'All data'!F113</f>
        <v>6</v>
      </c>
      <c r="F17">
        <f>+'All data'!F137</f>
        <v>0</v>
      </c>
    </row>
    <row r="18" spans="1:6" x14ac:dyDescent="0.25">
      <c r="A18" s="2">
        <f>+'All data'!F18</f>
        <v>7</v>
      </c>
      <c r="B18" s="3">
        <f>+'All data'!F42</f>
        <v>16</v>
      </c>
      <c r="C18" s="4">
        <f>+'All data'!F66</f>
        <v>14</v>
      </c>
      <c r="D18" s="5">
        <f>+'All data'!F90</f>
        <v>12</v>
      </c>
      <c r="E18" s="6">
        <f>+'All data'!F114</f>
        <v>6</v>
      </c>
      <c r="F18">
        <f>+'All data'!F138</f>
        <v>0</v>
      </c>
    </row>
    <row r="19" spans="1:6" x14ac:dyDescent="0.25">
      <c r="A19" s="2">
        <f>+'All data'!F19</f>
        <v>7</v>
      </c>
      <c r="B19" s="3">
        <f>+'All data'!F43</f>
        <v>16</v>
      </c>
      <c r="C19" s="4">
        <f>+'All data'!F67</f>
        <v>14</v>
      </c>
      <c r="D19" s="5">
        <f>+'All data'!F91</f>
        <v>12</v>
      </c>
      <c r="E19" s="6">
        <f>+'All data'!F115</f>
        <v>6</v>
      </c>
      <c r="F19">
        <f>+'All data'!F139</f>
        <v>0</v>
      </c>
    </row>
    <row r="20" spans="1:6" x14ac:dyDescent="0.25">
      <c r="A20" s="2">
        <f>+'All data'!F20</f>
        <v>7</v>
      </c>
      <c r="B20" s="3">
        <f>+'All data'!F44</f>
        <v>16</v>
      </c>
      <c r="C20" s="4">
        <f>+'All data'!F68</f>
        <v>14</v>
      </c>
      <c r="D20" s="5">
        <f>+'All data'!F92</f>
        <v>12</v>
      </c>
      <c r="E20" s="6">
        <f>+'All data'!F116</f>
        <v>6</v>
      </c>
      <c r="F20">
        <f>+'All data'!F140</f>
        <v>0</v>
      </c>
    </row>
    <row r="21" spans="1:6" x14ac:dyDescent="0.25">
      <c r="A21" s="2">
        <f>+'All data'!F21</f>
        <v>7</v>
      </c>
      <c r="B21" s="3">
        <f>+'All data'!F45</f>
        <v>16</v>
      </c>
      <c r="C21" s="4">
        <f>+'All data'!F69</f>
        <v>14</v>
      </c>
      <c r="D21" s="5">
        <f>+'All data'!F93</f>
        <v>12</v>
      </c>
      <c r="E21" s="6">
        <f>+'All data'!F117</f>
        <v>6</v>
      </c>
      <c r="F21">
        <f>+'All data'!F141</f>
        <v>0</v>
      </c>
    </row>
    <row r="22" spans="1:6" x14ac:dyDescent="0.25">
      <c r="A22" s="2">
        <f>+'All data'!F22</f>
        <v>7</v>
      </c>
      <c r="B22" s="3">
        <f>+'All data'!F46</f>
        <v>16</v>
      </c>
      <c r="C22" s="4">
        <f>+'All data'!F70</f>
        <v>14</v>
      </c>
      <c r="D22" s="5">
        <f>+'All data'!F94</f>
        <v>12</v>
      </c>
      <c r="E22" s="6">
        <f>+'All data'!F118</f>
        <v>6</v>
      </c>
      <c r="F22">
        <f>+'All data'!F142</f>
        <v>0</v>
      </c>
    </row>
    <row r="23" spans="1:6" x14ac:dyDescent="0.25">
      <c r="A23" s="2">
        <f>+'All data'!F23</f>
        <v>7</v>
      </c>
      <c r="B23" s="3">
        <f>+'All data'!F47</f>
        <v>16</v>
      </c>
      <c r="C23" s="4">
        <f>+'All data'!F71</f>
        <v>14</v>
      </c>
      <c r="D23" s="5">
        <f>+'All data'!F95</f>
        <v>12</v>
      </c>
      <c r="E23" s="6">
        <f>+'All data'!F119</f>
        <v>6</v>
      </c>
      <c r="F23">
        <f>+'All data'!F143</f>
        <v>0</v>
      </c>
    </row>
    <row r="24" spans="1:6" x14ac:dyDescent="0.25">
      <c r="A24" s="2">
        <f>+'All data'!F24</f>
        <v>7</v>
      </c>
      <c r="B24" s="3">
        <f>+'All data'!F48</f>
        <v>16</v>
      </c>
      <c r="C24" s="4">
        <f>+'All data'!F72</f>
        <v>14</v>
      </c>
      <c r="D24" s="5">
        <f>+'All data'!F96</f>
        <v>12</v>
      </c>
      <c r="E24" s="6">
        <f>+'All data'!F120</f>
        <v>6</v>
      </c>
      <c r="F24">
        <f>+'All data'!F144</f>
        <v>0</v>
      </c>
    </row>
    <row r="25" spans="1:6" x14ac:dyDescent="0.25">
      <c r="A25" s="2">
        <f>+'All data'!F25</f>
        <v>7</v>
      </c>
      <c r="B25" s="3">
        <f>+'All data'!F49</f>
        <v>16</v>
      </c>
      <c r="C25" s="4">
        <f>+'All data'!F73</f>
        <v>14</v>
      </c>
      <c r="D25" s="5">
        <f>+'All data'!F97</f>
        <v>12</v>
      </c>
      <c r="E25" s="6">
        <f>+'All data'!F121</f>
        <v>6</v>
      </c>
      <c r="F25">
        <f>+'All data'!F145</f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25"/>
  <sheetViews>
    <sheetView workbookViewId="0">
      <selection activeCell="F2" sqref="A1:F25"/>
    </sheetView>
  </sheetViews>
  <sheetFormatPr defaultRowHeight="15" x14ac:dyDescent="0.25"/>
  <sheetData>
    <row r="1" spans="1:6" x14ac:dyDescent="0.25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16</v>
      </c>
    </row>
    <row r="2" spans="1:6" x14ac:dyDescent="0.25">
      <c r="A2" s="2">
        <f>+'All data'!G2</f>
        <v>3</v>
      </c>
      <c r="B2" s="3">
        <f>+'All data'!G26</f>
        <v>9</v>
      </c>
      <c r="C2" s="4">
        <f>+'All data'!G50</f>
        <v>8</v>
      </c>
      <c r="D2" s="5">
        <f>+'All data'!G74</f>
        <v>9</v>
      </c>
      <c r="E2" s="6">
        <f>+'All data'!G98</f>
        <v>4</v>
      </c>
      <c r="F2">
        <f>+'All data'!G122</f>
        <v>5</v>
      </c>
    </row>
    <row r="3" spans="1:6" x14ac:dyDescent="0.25">
      <c r="A3" s="2">
        <f>+'All data'!G3</f>
        <v>3</v>
      </c>
      <c r="B3" s="3">
        <f>+'All data'!G27</f>
        <v>9</v>
      </c>
      <c r="C3" s="4">
        <f>+'All data'!G51</f>
        <v>8</v>
      </c>
      <c r="D3" s="5">
        <f>+'All data'!G75</f>
        <v>9</v>
      </c>
      <c r="E3" s="6">
        <f>+'All data'!G99</f>
        <v>4</v>
      </c>
      <c r="F3">
        <f>+'All data'!G123</f>
        <v>0</v>
      </c>
    </row>
    <row r="4" spans="1:6" x14ac:dyDescent="0.25">
      <c r="A4" s="2">
        <f>+'All data'!G4</f>
        <v>3</v>
      </c>
      <c r="B4" s="3">
        <f>+'All data'!G28</f>
        <v>9</v>
      </c>
      <c r="C4" s="4">
        <f>+'All data'!G52</f>
        <v>8</v>
      </c>
      <c r="D4" s="5">
        <f>+'All data'!G76</f>
        <v>9</v>
      </c>
      <c r="E4" s="6">
        <f>+'All data'!G100</f>
        <v>4</v>
      </c>
      <c r="F4">
        <f>+'All data'!G124</f>
        <v>0</v>
      </c>
    </row>
    <row r="5" spans="1:6" x14ac:dyDescent="0.25">
      <c r="A5" s="2">
        <f>+'All data'!G5</f>
        <v>3</v>
      </c>
      <c r="B5" s="3">
        <f>+'All data'!G29</f>
        <v>9</v>
      </c>
      <c r="C5" s="4">
        <f>+'All data'!G53</f>
        <v>8</v>
      </c>
      <c r="D5" s="5">
        <f>+'All data'!G77</f>
        <v>9</v>
      </c>
      <c r="E5" s="6">
        <f>+'All data'!G101</f>
        <v>4</v>
      </c>
      <c r="F5">
        <f>+'All data'!G125</f>
        <v>0</v>
      </c>
    </row>
    <row r="6" spans="1:6" x14ac:dyDescent="0.25">
      <c r="A6" s="2">
        <f>+'All data'!G6</f>
        <v>3</v>
      </c>
      <c r="B6" s="3">
        <f>+'All data'!G30</f>
        <v>9</v>
      </c>
      <c r="C6" s="4">
        <f>+'All data'!G54</f>
        <v>8</v>
      </c>
      <c r="D6" s="5">
        <f>+'All data'!G78</f>
        <v>9</v>
      </c>
      <c r="E6" s="6">
        <f>+'All data'!G102</f>
        <v>4</v>
      </c>
      <c r="F6">
        <f>+'All data'!G126</f>
        <v>0</v>
      </c>
    </row>
    <row r="7" spans="1:6" x14ac:dyDescent="0.25">
      <c r="A7" s="2">
        <f>+'All data'!G7</f>
        <v>3</v>
      </c>
      <c r="B7" s="3">
        <f>+'All data'!G31</f>
        <v>9</v>
      </c>
      <c r="C7" s="4">
        <f>+'All data'!G55</f>
        <v>8</v>
      </c>
      <c r="D7" s="5">
        <f>+'All data'!G79</f>
        <v>9</v>
      </c>
      <c r="E7" s="6">
        <f>+'All data'!G103</f>
        <v>4</v>
      </c>
      <c r="F7">
        <f>+'All data'!G127</f>
        <v>0</v>
      </c>
    </row>
    <row r="8" spans="1:6" x14ac:dyDescent="0.25">
      <c r="A8" s="2">
        <f>+'All data'!G8</f>
        <v>3</v>
      </c>
      <c r="B8" s="3">
        <f>+'All data'!G32</f>
        <v>9</v>
      </c>
      <c r="C8" s="4">
        <f>+'All data'!G56</f>
        <v>8</v>
      </c>
      <c r="D8" s="5">
        <f>+'All data'!G80</f>
        <v>9</v>
      </c>
      <c r="E8" s="6">
        <f>+'All data'!G104</f>
        <v>4</v>
      </c>
      <c r="F8">
        <f>+'All data'!G128</f>
        <v>0</v>
      </c>
    </row>
    <row r="9" spans="1:6" x14ac:dyDescent="0.25">
      <c r="A9" s="2">
        <f>+'All data'!G9</f>
        <v>3</v>
      </c>
      <c r="B9" s="3">
        <f>+'All data'!G33</f>
        <v>9</v>
      </c>
      <c r="C9" s="4">
        <f>+'All data'!G57</f>
        <v>8</v>
      </c>
      <c r="D9" s="5">
        <f>+'All data'!G81</f>
        <v>9</v>
      </c>
      <c r="E9" s="6">
        <f>+'All data'!G105</f>
        <v>4</v>
      </c>
      <c r="F9">
        <f>+'All data'!G129</f>
        <v>0</v>
      </c>
    </row>
    <row r="10" spans="1:6" x14ac:dyDescent="0.25">
      <c r="A10" s="2">
        <f>+'All data'!G10</f>
        <v>3</v>
      </c>
      <c r="B10" s="3">
        <f>+'All data'!G34</f>
        <v>9</v>
      </c>
      <c r="C10" s="4">
        <f>+'All data'!G58</f>
        <v>8</v>
      </c>
      <c r="D10" s="5">
        <f>+'All data'!G82</f>
        <v>9</v>
      </c>
      <c r="E10" s="6">
        <f>+'All data'!G106</f>
        <v>4</v>
      </c>
      <c r="F10">
        <f>+'All data'!G130</f>
        <v>0</v>
      </c>
    </row>
    <row r="11" spans="1:6" x14ac:dyDescent="0.25">
      <c r="A11" s="2">
        <f>+'All data'!G11</f>
        <v>3</v>
      </c>
      <c r="B11" s="3">
        <f>+'All data'!G35</f>
        <v>9</v>
      </c>
      <c r="C11" s="4">
        <f>+'All data'!G59</f>
        <v>8</v>
      </c>
      <c r="D11" s="5">
        <f>+'All data'!G83</f>
        <v>9</v>
      </c>
      <c r="E11" s="6">
        <f>+'All data'!G107</f>
        <v>4</v>
      </c>
      <c r="F11">
        <f>+'All data'!G131</f>
        <v>0</v>
      </c>
    </row>
    <row r="12" spans="1:6" x14ac:dyDescent="0.25">
      <c r="A12" s="2">
        <f>+'All data'!G12</f>
        <v>3</v>
      </c>
      <c r="B12" s="3">
        <f>+'All data'!G36</f>
        <v>9</v>
      </c>
      <c r="C12" s="4">
        <f>+'All data'!G60</f>
        <v>8</v>
      </c>
      <c r="D12" s="5">
        <f>+'All data'!G84</f>
        <v>9</v>
      </c>
      <c r="E12" s="6">
        <f>+'All data'!G108</f>
        <v>4</v>
      </c>
      <c r="F12">
        <f>+'All data'!G132</f>
        <v>0</v>
      </c>
    </row>
    <row r="13" spans="1:6" x14ac:dyDescent="0.25">
      <c r="A13" s="2">
        <f>+'All data'!G13</f>
        <v>3</v>
      </c>
      <c r="B13" s="3">
        <f>+'All data'!G37</f>
        <v>9</v>
      </c>
      <c r="C13" s="4">
        <f>+'All data'!G61</f>
        <v>8</v>
      </c>
      <c r="D13" s="5">
        <f>+'All data'!G85</f>
        <v>9</v>
      </c>
      <c r="E13" s="6">
        <f>+'All data'!G109</f>
        <v>4</v>
      </c>
      <c r="F13">
        <f>+'All data'!G133</f>
        <v>0</v>
      </c>
    </row>
    <row r="14" spans="1:6" x14ac:dyDescent="0.25">
      <c r="A14" s="2">
        <f>+'All data'!G14</f>
        <v>3</v>
      </c>
      <c r="B14" s="3">
        <f>+'All data'!G38</f>
        <v>9</v>
      </c>
      <c r="C14" s="4">
        <f>+'All data'!G62</f>
        <v>8</v>
      </c>
      <c r="D14" s="5">
        <f>+'All data'!G86</f>
        <v>9</v>
      </c>
      <c r="E14" s="6">
        <f>+'All data'!G110</f>
        <v>4</v>
      </c>
      <c r="F14">
        <f>+'All data'!G134</f>
        <v>0</v>
      </c>
    </row>
    <row r="15" spans="1:6" x14ac:dyDescent="0.25">
      <c r="A15" s="2">
        <f>+'All data'!G15</f>
        <v>3</v>
      </c>
      <c r="B15" s="3">
        <f>+'All data'!G39</f>
        <v>9</v>
      </c>
      <c r="C15" s="4">
        <f>+'All data'!G63</f>
        <v>8</v>
      </c>
      <c r="D15" s="5">
        <f>+'All data'!G87</f>
        <v>9</v>
      </c>
      <c r="E15" s="6">
        <f>+'All data'!G111</f>
        <v>4</v>
      </c>
      <c r="F15">
        <f>+'All data'!G135</f>
        <v>0</v>
      </c>
    </row>
    <row r="16" spans="1:6" x14ac:dyDescent="0.25">
      <c r="A16" s="2">
        <f>+'All data'!G16</f>
        <v>3</v>
      </c>
      <c r="B16" s="3">
        <f>+'All data'!G40</f>
        <v>9</v>
      </c>
      <c r="C16" s="4">
        <f>+'All data'!G64</f>
        <v>8</v>
      </c>
      <c r="D16" s="5">
        <f>+'All data'!G88</f>
        <v>9</v>
      </c>
      <c r="E16" s="6">
        <f>+'All data'!G112</f>
        <v>4</v>
      </c>
      <c r="F16">
        <f>+'All data'!G136</f>
        <v>0</v>
      </c>
    </row>
    <row r="17" spans="1:6" x14ac:dyDescent="0.25">
      <c r="A17" s="2">
        <f>+'All data'!G17</f>
        <v>3</v>
      </c>
      <c r="B17" s="3">
        <f>+'All data'!G41</f>
        <v>9</v>
      </c>
      <c r="C17" s="4">
        <f>+'All data'!G65</f>
        <v>8</v>
      </c>
      <c r="D17" s="5">
        <f>+'All data'!G89</f>
        <v>9</v>
      </c>
      <c r="E17" s="6">
        <f>+'All data'!G113</f>
        <v>4</v>
      </c>
      <c r="F17">
        <f>+'All data'!G137</f>
        <v>0</v>
      </c>
    </row>
    <row r="18" spans="1:6" x14ac:dyDescent="0.25">
      <c r="A18" s="2">
        <f>+'All data'!G18</f>
        <v>3</v>
      </c>
      <c r="B18" s="3">
        <f>+'All data'!G42</f>
        <v>9</v>
      </c>
      <c r="C18" s="4">
        <f>+'All data'!G66</f>
        <v>8</v>
      </c>
      <c r="D18" s="5">
        <f>+'All data'!G90</f>
        <v>9</v>
      </c>
      <c r="E18" s="6">
        <f>+'All data'!G114</f>
        <v>4</v>
      </c>
      <c r="F18">
        <f>+'All data'!G138</f>
        <v>0</v>
      </c>
    </row>
    <row r="19" spans="1:6" x14ac:dyDescent="0.25">
      <c r="A19" s="2">
        <f>+'All data'!G19</f>
        <v>3</v>
      </c>
      <c r="B19" s="3">
        <f>+'All data'!G43</f>
        <v>9</v>
      </c>
      <c r="C19" s="4">
        <f>+'All data'!G67</f>
        <v>8</v>
      </c>
      <c r="D19" s="5">
        <f>+'All data'!G91</f>
        <v>9</v>
      </c>
      <c r="E19" s="6">
        <f>+'All data'!G115</f>
        <v>4</v>
      </c>
      <c r="F19">
        <f>+'All data'!G139</f>
        <v>0</v>
      </c>
    </row>
    <row r="20" spans="1:6" x14ac:dyDescent="0.25">
      <c r="A20" s="2">
        <f>+'All data'!G20</f>
        <v>3</v>
      </c>
      <c r="B20" s="3">
        <f>+'All data'!G44</f>
        <v>9</v>
      </c>
      <c r="C20" s="4">
        <f>+'All data'!G68</f>
        <v>8</v>
      </c>
      <c r="D20" s="5">
        <f>+'All data'!G92</f>
        <v>9</v>
      </c>
      <c r="E20" s="6">
        <f>+'All data'!G116</f>
        <v>4</v>
      </c>
      <c r="F20">
        <f>+'All data'!G140</f>
        <v>0</v>
      </c>
    </row>
    <row r="21" spans="1:6" x14ac:dyDescent="0.25">
      <c r="A21" s="2">
        <f>+'All data'!G21</f>
        <v>3</v>
      </c>
      <c r="B21" s="3">
        <f>+'All data'!G45</f>
        <v>9</v>
      </c>
      <c r="C21" s="4">
        <f>+'All data'!G69</f>
        <v>8</v>
      </c>
      <c r="D21" s="5">
        <f>+'All data'!G93</f>
        <v>9</v>
      </c>
      <c r="E21" s="6">
        <f>+'All data'!G117</f>
        <v>4</v>
      </c>
      <c r="F21">
        <f>+'All data'!G141</f>
        <v>0</v>
      </c>
    </row>
    <row r="22" spans="1:6" x14ac:dyDescent="0.25">
      <c r="A22" s="2">
        <f>+'All data'!G22</f>
        <v>3</v>
      </c>
      <c r="B22" s="3">
        <f>+'All data'!G46</f>
        <v>9</v>
      </c>
      <c r="C22" s="4">
        <f>+'All data'!G70</f>
        <v>8</v>
      </c>
      <c r="D22" s="5">
        <f>+'All data'!G94</f>
        <v>9</v>
      </c>
      <c r="E22" s="6">
        <f>+'All data'!G118</f>
        <v>4</v>
      </c>
      <c r="F22">
        <f>+'All data'!G142</f>
        <v>0</v>
      </c>
    </row>
    <row r="23" spans="1:6" x14ac:dyDescent="0.25">
      <c r="A23" s="2">
        <f>+'All data'!G23</f>
        <v>3</v>
      </c>
      <c r="B23" s="3">
        <f>+'All data'!G47</f>
        <v>9</v>
      </c>
      <c r="C23" s="4">
        <f>+'All data'!G71</f>
        <v>8</v>
      </c>
      <c r="D23" s="5">
        <f>+'All data'!G95</f>
        <v>9</v>
      </c>
      <c r="E23" s="6">
        <f>+'All data'!G119</f>
        <v>4</v>
      </c>
      <c r="F23">
        <f>+'All data'!G143</f>
        <v>0</v>
      </c>
    </row>
    <row r="24" spans="1:6" x14ac:dyDescent="0.25">
      <c r="A24" s="2">
        <f>+'All data'!G24</f>
        <v>3</v>
      </c>
      <c r="B24" s="3">
        <f>+'All data'!G48</f>
        <v>9</v>
      </c>
      <c r="C24" s="4">
        <f>+'All data'!G72</f>
        <v>8</v>
      </c>
      <c r="D24" s="5">
        <f>+'All data'!G96</f>
        <v>9</v>
      </c>
      <c r="E24" s="6">
        <f>+'All data'!G120</f>
        <v>4</v>
      </c>
      <c r="F24">
        <f>+'All data'!G144</f>
        <v>0</v>
      </c>
    </row>
    <row r="25" spans="1:6" x14ac:dyDescent="0.25">
      <c r="A25" s="2">
        <f>+'All data'!G25</f>
        <v>3</v>
      </c>
      <c r="B25" s="3">
        <f>+'All data'!G49</f>
        <v>9</v>
      </c>
      <c r="C25" s="4">
        <f>+'All data'!G73</f>
        <v>8</v>
      </c>
      <c r="D25" s="5">
        <f>+'All data'!G97</f>
        <v>9</v>
      </c>
      <c r="E25" s="6">
        <f>+'All data'!G121</f>
        <v>4</v>
      </c>
      <c r="F25">
        <f>+'All data'!G145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50</vt:i4>
      </vt:variant>
    </vt:vector>
  </HeadingPairs>
  <TitlesOfParts>
    <vt:vector size="50" baseType="lpstr">
      <vt:lpstr>All data</vt:lpstr>
      <vt:lpstr>Load</vt:lpstr>
      <vt:lpstr>Sheet1</vt:lpstr>
      <vt:lpstr>Temperature</vt:lpstr>
      <vt:lpstr>Wind Speed</vt:lpstr>
      <vt:lpstr>Sky Cover</vt:lpstr>
      <vt:lpstr>TMin</vt:lpstr>
      <vt:lpstr>TMax</vt:lpstr>
      <vt:lpstr>TAvg</vt:lpstr>
      <vt:lpstr>Vremenski Satni</vt:lpstr>
      <vt:lpstr>load_dev</vt:lpstr>
      <vt:lpstr>za_stampu</vt:lpstr>
      <vt:lpstr>Regression</vt:lpstr>
      <vt:lpstr>2016</vt:lpstr>
      <vt:lpstr>2017</vt:lpstr>
      <vt:lpstr>2018</vt:lpstr>
      <vt:lpstr>2019</vt:lpstr>
      <vt:lpstr>2020</vt:lpstr>
      <vt:lpstr>__15</vt:lpstr>
      <vt:lpstr>_15</vt:lpstr>
      <vt:lpstr>_01</vt:lpstr>
      <vt:lpstr>_02</vt:lpstr>
      <vt:lpstr>_03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Sheet11</vt:lpstr>
      <vt:lpstr>Sheet37</vt:lpstr>
      <vt:lpstr>Sheet36</vt:lpstr>
      <vt:lpstr>01</vt:lpstr>
      <vt:lpstr>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Zoran Jankovic</dc:creator>
  <cp:lastModifiedBy>Zoran Jankovic</cp:lastModifiedBy>
  <dcterms:created xsi:type="dcterms:W3CDTF">2017-08-04T06:48:21Z</dcterms:created>
  <dcterms:modified xsi:type="dcterms:W3CDTF">2022-02-24T20:55:28Z</dcterms:modified>
</cp:coreProperties>
</file>