
<file path=[Content_Types].xml><?xml version="1.0" encoding="utf-8"?>
<Types xmlns="http://schemas.openxmlformats.org/package/2006/content-types">
  <Default Extension="xml" ContentType="application/xml"/>
  <Default Extension="jpeg" ContentType="image/jpeg"/>
  <Default Extension="JPG" ContentType="image/.jpg"/>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60" tabRatio="689" firstSheet="3" activeTab="8"/>
  </bookViews>
  <sheets>
    <sheet name="封面" sheetId="1" r:id="rId1"/>
    <sheet name="修订记录" sheetId="24" r:id="rId2"/>
    <sheet name="协议频段" sheetId="2" r:id="rId3"/>
    <sheet name="无线帧结构信息" sheetId="25" r:id="rId4"/>
    <sheet name="测量帧结构信息" sheetId="26" r:id="rId5"/>
    <sheet name="风险" sheetId="27" r:id="rId6"/>
    <sheet name="测试环境" sheetId="17" r:id="rId7"/>
    <sheet name="测试能力说明" sheetId="4" r:id="rId8"/>
    <sheet name="输出功率范围" sheetId="5" r:id="rId9"/>
    <sheet name="GFSK频率偏差" sheetId="21" r:id="rId10"/>
    <sheet name="PSK误差矢量幅度" sheetId="7" r:id="rId11"/>
    <sheet name="频率容限" sheetId="28" r:id="rId12"/>
  </sheets>
  <calcPr calcId="191029" concurrentCalc="0"/>
  <customWorkbookViews>
    <customWorkbookView name="zhaoyong - 个人视图" guid="{7C7462E1-4A37-4C2E-99C6-8F62E81568B7}" personalView="1" maximized="1" xWindow="1" yWindow="1" windowWidth="1920" windowHeight="833" activeSheetId="7"/>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8F366E7EA20D4472A999D32E329C46EC"/>
        <xdr:cNvPicPr>
          <a:picLocks noChangeAspect="1"/>
        </xdr:cNvPicPr>
      </xdr:nvPicPr>
      <xdr:blipFill>
        <a:blip r:embed="rId1"/>
        <a:stretch>
          <a:fillRect/>
        </a:stretch>
      </xdr:blipFill>
      <xdr:spPr>
        <a:xfrm>
          <a:off x="3959225" y="2247900"/>
          <a:ext cx="4533265" cy="1163955"/>
        </a:xfrm>
        <a:prstGeom prst="rect">
          <a:avLst/>
        </a:prstGeom>
        <a:noFill/>
        <a:ln w="9525">
          <a:noFill/>
        </a:ln>
      </xdr:spPr>
    </xdr:pic>
  </etc:cellImage>
  <etc:cellImage>
    <xdr:pic>
      <xdr:nvPicPr>
        <xdr:cNvPr id="5" name="ID_7D4CC523069A49D9AB07C2CB3051F1BF"/>
        <xdr:cNvPicPr>
          <a:picLocks noChangeAspect="1"/>
        </xdr:cNvPicPr>
      </xdr:nvPicPr>
      <xdr:blipFill>
        <a:blip r:embed="rId2"/>
        <a:stretch>
          <a:fillRect/>
        </a:stretch>
      </xdr:blipFill>
      <xdr:spPr>
        <a:xfrm>
          <a:off x="3729355" y="7724140"/>
          <a:ext cx="4404995" cy="1266190"/>
        </a:xfrm>
        <a:prstGeom prst="rect">
          <a:avLst/>
        </a:prstGeom>
        <a:noFill/>
        <a:ln w="9525">
          <a:noFill/>
        </a:ln>
      </xdr:spPr>
    </xdr:pic>
  </etc:cellImage>
  <etc:cellImage>
    <xdr:pic>
      <xdr:nvPicPr>
        <xdr:cNvPr id="8" name="ID_67CDEEE1D1C94C07884E8B7B8205D8D2"/>
        <xdr:cNvPicPr>
          <a:picLocks noChangeAspect="1"/>
        </xdr:cNvPicPr>
      </xdr:nvPicPr>
      <xdr:blipFill>
        <a:blip r:embed="rId3"/>
        <a:stretch>
          <a:fillRect/>
        </a:stretch>
      </xdr:blipFill>
      <xdr:spPr>
        <a:xfrm>
          <a:off x="3729355" y="9217660"/>
          <a:ext cx="2125980" cy="1234440"/>
        </a:xfrm>
        <a:prstGeom prst="rect">
          <a:avLst/>
        </a:prstGeom>
        <a:noFill/>
        <a:ln w="9525">
          <a:noFill/>
        </a:ln>
      </xdr:spPr>
    </xdr:pic>
  </etc:cellImage>
  <etc:cellImage>
    <xdr:pic>
      <xdr:nvPicPr>
        <xdr:cNvPr id="9" name="ID_09DC8A8EA50B41669C55CBCB4CA22A16"/>
        <xdr:cNvPicPr>
          <a:picLocks noChangeAspect="1"/>
        </xdr:cNvPicPr>
      </xdr:nvPicPr>
      <xdr:blipFill>
        <a:blip r:embed="rId4"/>
        <a:stretch>
          <a:fillRect/>
        </a:stretch>
      </xdr:blipFill>
      <xdr:spPr>
        <a:xfrm>
          <a:off x="3729355" y="9994900"/>
          <a:ext cx="2103120" cy="2171700"/>
        </a:xfrm>
        <a:prstGeom prst="rect">
          <a:avLst/>
        </a:prstGeom>
        <a:noFill/>
        <a:ln w="9525">
          <a:noFill/>
        </a:ln>
      </xdr:spPr>
    </xdr:pic>
  </etc:cellImage>
  <etc:cellImage>
    <xdr:pic>
      <xdr:nvPicPr>
        <xdr:cNvPr id="10" name="ID_4C339B966CDF433194ABFC541D770094"/>
        <xdr:cNvPicPr>
          <a:picLocks noChangeAspect="1"/>
        </xdr:cNvPicPr>
      </xdr:nvPicPr>
      <xdr:blipFill>
        <a:blip r:embed="rId5"/>
        <a:stretch>
          <a:fillRect/>
        </a:stretch>
      </xdr:blipFill>
      <xdr:spPr>
        <a:xfrm>
          <a:off x="3729355" y="11684000"/>
          <a:ext cx="2072640" cy="3962400"/>
        </a:xfrm>
        <a:prstGeom prst="rect">
          <a:avLst/>
        </a:prstGeom>
        <a:noFill/>
        <a:ln w="9525">
          <a:noFill/>
        </a:ln>
      </xdr:spPr>
    </xdr:pic>
  </etc:cellImage>
  <etc:cellImage>
    <xdr:pic>
      <xdr:nvPicPr>
        <xdr:cNvPr id="11" name="ID_ECE765100A5F4E6A813037D1B6C7CA63"/>
        <xdr:cNvPicPr>
          <a:picLocks noChangeAspect="1"/>
        </xdr:cNvPicPr>
      </xdr:nvPicPr>
      <xdr:blipFill>
        <a:blip r:embed="rId6"/>
        <a:stretch>
          <a:fillRect/>
        </a:stretch>
      </xdr:blipFill>
      <xdr:spPr>
        <a:xfrm>
          <a:off x="3729355" y="14112240"/>
          <a:ext cx="2065020" cy="487680"/>
        </a:xfrm>
        <a:prstGeom prst="rect">
          <a:avLst/>
        </a:prstGeom>
        <a:noFill/>
        <a:ln w="9525">
          <a:noFill/>
        </a:ln>
      </xdr:spPr>
    </xdr:pic>
  </etc:cellImage>
  <etc:cellImage>
    <xdr:pic>
      <xdr:nvPicPr>
        <xdr:cNvPr id="12" name="ID_295566F5AE594F77BAA117A677FD8B3F"/>
        <xdr:cNvPicPr>
          <a:picLocks noChangeAspect="1"/>
        </xdr:cNvPicPr>
      </xdr:nvPicPr>
      <xdr:blipFill>
        <a:blip r:embed="rId7"/>
        <a:stretch>
          <a:fillRect/>
        </a:stretch>
      </xdr:blipFill>
      <xdr:spPr>
        <a:xfrm>
          <a:off x="3729355" y="14429740"/>
          <a:ext cx="2057400" cy="1600200"/>
        </a:xfrm>
        <a:prstGeom prst="rect">
          <a:avLst/>
        </a:prstGeom>
        <a:noFill/>
        <a:ln w="9525">
          <a:noFill/>
        </a:ln>
      </xdr:spPr>
    </xdr:pic>
  </etc:cellImage>
  <etc:cellImage>
    <xdr:pic>
      <xdr:nvPicPr>
        <xdr:cNvPr id="13" name="ID_AAADA0D3EEED4A54B13AE1ED37D8181B"/>
        <xdr:cNvPicPr>
          <a:picLocks noChangeAspect="1"/>
        </xdr:cNvPicPr>
      </xdr:nvPicPr>
      <xdr:blipFill>
        <a:blip r:embed="rId8"/>
        <a:stretch>
          <a:fillRect/>
        </a:stretch>
      </xdr:blipFill>
      <xdr:spPr>
        <a:xfrm>
          <a:off x="3729355" y="15328900"/>
          <a:ext cx="2087880" cy="1706880"/>
        </a:xfrm>
        <a:prstGeom prst="rect">
          <a:avLst/>
        </a:prstGeom>
        <a:noFill/>
        <a:ln w="9525">
          <a:noFill/>
        </a:ln>
      </xdr:spPr>
    </xdr:pic>
  </etc:cellImage>
  <etc:cellImage>
    <xdr:pic>
      <xdr:nvPicPr>
        <xdr:cNvPr id="14" name="ID_54C4363BBB514CDE834151BC72B6939A"/>
        <xdr:cNvPicPr>
          <a:picLocks noChangeAspect="1"/>
        </xdr:cNvPicPr>
      </xdr:nvPicPr>
      <xdr:blipFill>
        <a:blip r:embed="rId9"/>
        <a:stretch>
          <a:fillRect/>
        </a:stretch>
      </xdr:blipFill>
      <xdr:spPr>
        <a:xfrm>
          <a:off x="3729355" y="16314420"/>
          <a:ext cx="2057400" cy="2049780"/>
        </a:xfrm>
        <a:prstGeom prst="rect">
          <a:avLst/>
        </a:prstGeom>
        <a:noFill/>
        <a:ln w="9525">
          <a:noFill/>
        </a:ln>
      </xdr:spPr>
    </xdr:pic>
  </etc:cellImage>
  <etc:cellImage>
    <xdr:pic>
      <xdr:nvPicPr>
        <xdr:cNvPr id="15" name="ID_2E9DE204AD8C4A859130E3FD277D497E"/>
        <xdr:cNvPicPr>
          <a:picLocks noChangeAspect="1"/>
        </xdr:cNvPicPr>
      </xdr:nvPicPr>
      <xdr:blipFill>
        <a:blip r:embed="rId10"/>
        <a:stretch>
          <a:fillRect/>
        </a:stretch>
      </xdr:blipFill>
      <xdr:spPr>
        <a:xfrm>
          <a:off x="3729355" y="17510760"/>
          <a:ext cx="1211580" cy="967740"/>
        </a:xfrm>
        <a:prstGeom prst="rect">
          <a:avLst/>
        </a:prstGeom>
        <a:noFill/>
        <a:ln w="9525">
          <a:noFill/>
        </a:ln>
      </xdr:spPr>
    </xdr:pic>
  </etc:cellImage>
  <etc:cellImage>
    <xdr:pic>
      <xdr:nvPicPr>
        <xdr:cNvPr id="16" name="ID_5C27304F0A3442A68BB64C670D04D06C"/>
        <xdr:cNvPicPr>
          <a:picLocks noChangeAspect="1"/>
        </xdr:cNvPicPr>
      </xdr:nvPicPr>
      <xdr:blipFill>
        <a:blip r:embed="rId11"/>
        <a:stretch>
          <a:fillRect/>
        </a:stretch>
      </xdr:blipFill>
      <xdr:spPr>
        <a:xfrm>
          <a:off x="3218815" y="18290540"/>
          <a:ext cx="11161395" cy="5290820"/>
        </a:xfrm>
        <a:prstGeom prst="rect">
          <a:avLst/>
        </a:prstGeom>
        <a:noFill/>
        <a:ln w="9525">
          <a:noFill/>
        </a:ln>
      </xdr:spPr>
    </xdr:pic>
  </etc:cellImage>
  <etc:cellImage>
    <xdr:pic>
      <xdr:nvPicPr>
        <xdr:cNvPr id="17" name="ID_C011A97C40E647BAB12276E1318201A9"/>
        <xdr:cNvPicPr>
          <a:picLocks noChangeAspect="1"/>
        </xdr:cNvPicPr>
      </xdr:nvPicPr>
      <xdr:blipFill>
        <a:blip r:embed="rId12"/>
        <a:stretch>
          <a:fillRect/>
        </a:stretch>
      </xdr:blipFill>
      <xdr:spPr>
        <a:xfrm>
          <a:off x="3729355" y="20881340"/>
          <a:ext cx="9706610" cy="518160"/>
        </a:xfrm>
        <a:prstGeom prst="rect">
          <a:avLst/>
        </a:prstGeom>
        <a:noFill/>
        <a:ln w="9525">
          <a:noFill/>
        </a:ln>
      </xdr:spPr>
    </xdr:pic>
  </etc:cellImage>
  <etc:cellImage>
    <xdr:pic>
      <xdr:nvPicPr>
        <xdr:cNvPr id="3" name="ID_E14041FA8B514916B2B824E40AD0E98B"/>
        <xdr:cNvPicPr>
          <a:picLocks noChangeAspect="1"/>
        </xdr:cNvPicPr>
      </xdr:nvPicPr>
      <xdr:blipFill>
        <a:blip r:embed="rId13"/>
        <a:stretch>
          <a:fillRect/>
        </a:stretch>
      </xdr:blipFill>
      <xdr:spPr>
        <a:xfrm>
          <a:off x="3729355" y="11140440"/>
          <a:ext cx="6332220" cy="3855720"/>
        </a:xfrm>
        <a:prstGeom prst="rect">
          <a:avLst/>
        </a:prstGeom>
        <a:noFill/>
        <a:ln w="9525">
          <a:noFill/>
        </a:ln>
      </xdr:spPr>
    </xdr:pic>
  </etc:cellImage>
  <etc:cellImage>
    <xdr:pic>
      <xdr:nvPicPr>
        <xdr:cNvPr id="4" name="ID_5DF179A30F384DD593CE756A5D6AD8A6"/>
        <xdr:cNvPicPr>
          <a:picLocks noChangeAspect="1"/>
        </xdr:cNvPicPr>
      </xdr:nvPicPr>
      <xdr:blipFill>
        <a:blip r:embed="rId14"/>
        <a:stretch>
          <a:fillRect/>
        </a:stretch>
      </xdr:blipFill>
      <xdr:spPr>
        <a:xfrm>
          <a:off x="3729355" y="14820900"/>
          <a:ext cx="2103120" cy="3939540"/>
        </a:xfrm>
        <a:prstGeom prst="rect">
          <a:avLst/>
        </a:prstGeom>
        <a:noFill/>
        <a:ln w="9525">
          <a:noFill/>
        </a:ln>
      </xdr:spPr>
    </xdr:pic>
  </etc:cellImage>
  <etc:cellImage>
    <xdr:pic>
      <xdr:nvPicPr>
        <xdr:cNvPr id="6" name="ID_6F0FA657B4D84993822F67723C13E88F"/>
        <xdr:cNvPicPr>
          <a:picLocks noChangeAspect="1"/>
        </xdr:cNvPicPr>
      </xdr:nvPicPr>
      <xdr:blipFill>
        <a:blip r:embed="rId15"/>
        <a:stretch>
          <a:fillRect/>
        </a:stretch>
      </xdr:blipFill>
      <xdr:spPr>
        <a:xfrm>
          <a:off x="3729355" y="24966295"/>
          <a:ext cx="11657330" cy="5524500"/>
        </a:xfrm>
        <a:prstGeom prst="rect">
          <a:avLst/>
        </a:prstGeom>
        <a:noFill/>
        <a:ln w="9525">
          <a:noFill/>
        </a:ln>
      </xdr:spPr>
    </xdr:pic>
  </etc:cellImage>
  <etc:cellImage>
    <xdr:pic>
      <xdr:nvPicPr>
        <xdr:cNvPr id="18" name="ID_0806AF0606DC44EF87CFB2DB4FBFBC71"/>
        <xdr:cNvPicPr>
          <a:picLocks noChangeAspect="1"/>
        </xdr:cNvPicPr>
      </xdr:nvPicPr>
      <xdr:blipFill>
        <a:blip r:embed="rId16"/>
        <a:stretch>
          <a:fillRect/>
        </a:stretch>
      </xdr:blipFill>
      <xdr:spPr>
        <a:xfrm>
          <a:off x="3705860" y="23289895"/>
          <a:ext cx="10963275" cy="4996815"/>
        </a:xfrm>
        <a:prstGeom prst="rect">
          <a:avLst/>
        </a:prstGeom>
        <a:noFill/>
        <a:ln w="9525">
          <a:noFill/>
        </a:ln>
      </xdr:spPr>
    </xdr:pic>
  </etc:cellImage>
  <etc:cellImage>
    <xdr:pic>
      <xdr:nvPicPr>
        <xdr:cNvPr id="19" name="ID_0415E101B7DA460C94F78AD66B7C5370"/>
        <xdr:cNvPicPr>
          <a:picLocks noChangeAspect="1"/>
        </xdr:cNvPicPr>
      </xdr:nvPicPr>
      <xdr:blipFill>
        <a:blip r:embed="rId17"/>
        <a:stretch>
          <a:fillRect/>
        </a:stretch>
      </xdr:blipFill>
      <xdr:spPr>
        <a:xfrm>
          <a:off x="3729355" y="22486620"/>
          <a:ext cx="10530840" cy="4992370"/>
        </a:xfrm>
        <a:prstGeom prst="rect">
          <a:avLst/>
        </a:prstGeom>
        <a:noFill/>
        <a:ln w="9525">
          <a:noFill/>
        </a:ln>
      </xdr:spPr>
    </xdr:pic>
  </etc:cellImage>
</etc:cellImages>
</file>

<file path=xl/sharedStrings.xml><?xml version="1.0" encoding="utf-8"?>
<sst xmlns="http://schemas.openxmlformats.org/spreadsheetml/2006/main" count="309" uniqueCount="184">
  <si>
    <t>SLE 测试用例</t>
  </si>
  <si>
    <t>文件编号</t>
  </si>
  <si>
    <t>文件版本</t>
  </si>
  <si>
    <t>编制</t>
  </si>
  <si>
    <t>审核</t>
  </si>
  <si>
    <t>批准</t>
  </si>
  <si>
    <t>实施日期</t>
  </si>
  <si>
    <t>修订记录</t>
  </si>
  <si>
    <t>版本</t>
  </si>
  <si>
    <t>日期</t>
  </si>
  <si>
    <t>修订内容</t>
  </si>
  <si>
    <t>修订人</t>
  </si>
  <si>
    <t>发布模板</t>
  </si>
  <si>
    <t>物理层帧头</t>
  </si>
  <si>
    <t>物理层数据部分</t>
  </si>
  <si>
    <t>前导信号</t>
  </si>
  <si>
    <t>同步信号</t>
  </si>
  <si>
    <t>物理层控制信号</t>
  </si>
  <si>
    <t>物理层数据信息</t>
  </si>
  <si>
    <t>完整性保护</t>
  </si>
  <si>
    <t>循环冗余校验</t>
  </si>
  <si>
    <t>无线帧1</t>
  </si>
  <si>
    <t>GFSK波形调制</t>
  </si>
  <si>
    <t>10us</t>
  </si>
  <si>
    <t>32bit</t>
  </si>
  <si>
    <t>GFSK调制</t>
  </si>
  <si>
    <t>无信道编码</t>
  </si>
  <si>
    <t>A组控制信息</t>
  </si>
  <si>
    <t>可选</t>
  </si>
  <si>
    <t>24/32bit</t>
  </si>
  <si>
    <t>无线帧2</t>
  </si>
  <si>
    <t>PSK波形调制</t>
  </si>
  <si>
    <t>64bit</t>
  </si>
  <si>
    <t>QPSK调制和相位旋转</t>
  </si>
  <si>
    <t>极化码64bit</t>
  </si>
  <si>
    <t>QPSK调制</t>
  </si>
  <si>
    <t>极化码信道编码</t>
  </si>
  <si>
    <t>PSK调制</t>
  </si>
  <si>
    <t>无线帧3</t>
  </si>
  <si>
    <t>12us</t>
  </si>
  <si>
    <t>31+31</t>
  </si>
  <si>
    <t>BPSK调制</t>
  </si>
  <si>
    <t>极化码256bit</t>
  </si>
  <si>
    <t>B组控制信息</t>
  </si>
  <si>
    <t>无线帧4</t>
  </si>
  <si>
    <t>16us</t>
  </si>
  <si>
    <t>63+63</t>
  </si>
  <si>
    <t>测量帧类型1</t>
  </si>
  <si>
    <t>先发节点</t>
  </si>
  <si>
    <t>均衡保护</t>
  </si>
  <si>
    <t>切换间隔</t>
  </si>
  <si>
    <t>测量信号</t>
  </si>
  <si>
    <t>后发节点</t>
  </si>
  <si>
    <t>测量帧类型2</t>
  </si>
  <si>
    <t>测量帧类型3</t>
  </si>
  <si>
    <t xml:space="preserve">1-9020 com口下行最大功率为CW-10dBm，下行使用TXAUX口实现
2-需要俩台信号源，型号为：其中一台频率范围为30MHz~12.75GHz，另一台需要支持SLE的三个band，SHI需要在60dBc以下，否则需要滤波箱子
3-实现系统需要使用合路器，合路器需要覆盖的频率范围为30MHz~12.75GHz，目前市面上无合路器可以覆盖如此宽频段，考虑使用俩个合路器组合使用。
4-两个合路器手动切换，暂时不考虑实现切换箱
5-协议部分不明确的内容较多，希望信通院能提供测试规范
6-搭建系统需要的资源有：终端+sp9020一台+信号源俩台+合路器2个+hub一个+射频线5根+参考线3根+bnc三通一个+pc一台+网线4根
7-协调终端以及信号源资源存在风险
8-时钟精度测试用例9020不支持，wuyuan咨询信通院反馈不测试
9-9020无法支持回环per，目前只能单端测试
10-认证流程方面先要从联盟申请，联盟安排认证
</t>
  </si>
  <si>
    <t>环境条件</t>
  </si>
  <si>
    <t>条件</t>
  </si>
  <si>
    <t>最低要求</t>
  </si>
  <si>
    <t>最高要求</t>
  </si>
  <si>
    <t>大气压</t>
  </si>
  <si>
    <t>温度</t>
  </si>
  <si>
    <t>相对湿度</t>
  </si>
  <si>
    <t>电源供电</t>
  </si>
  <si>
    <t>厂家给出的标称值</t>
  </si>
  <si>
    <t>振动</t>
  </si>
  <si>
    <t>可忽略</t>
  </si>
  <si>
    <t>正面连接图</t>
  </si>
  <si>
    <t>背面连接图</t>
  </si>
  <si>
    <t>Test Spec.</t>
  </si>
  <si>
    <t>TC No.</t>
  </si>
  <si>
    <t>Test Case Name</t>
  </si>
  <si>
    <t>备注</t>
  </si>
  <si>
    <t>T_XS 10002-2022（V1.0.0）</t>
  </si>
  <si>
    <t>12.1.1-1</t>
  </si>
  <si>
    <t>输出功率范围</t>
  </si>
  <si>
    <t>综测仪SP9020 *1</t>
  </si>
  <si>
    <t>12.1.2.1-1</t>
  </si>
  <si>
    <t>GFSK频率偏差</t>
  </si>
  <si>
    <t>12.1.2.2-1</t>
  </si>
  <si>
    <t>PSK误差矢量幅度</t>
  </si>
  <si>
    <t>12.1.2.3-1</t>
  </si>
  <si>
    <t>频率容限</t>
  </si>
  <si>
    <t>12.1.2.4-1</t>
  </si>
  <si>
    <t>工作模式时钟精度</t>
  </si>
  <si>
    <t>12.1.2.5-1</t>
  </si>
  <si>
    <t>睡眠模式时钟精度</t>
  </si>
  <si>
    <t>12.1.3.1-1</t>
  </si>
  <si>
    <t>GFSK频段内发射</t>
  </si>
  <si>
    <t>12.1.3.2-1</t>
  </si>
  <si>
    <t>PSK频段内发射</t>
  </si>
  <si>
    <t>12.2.1.1-1</t>
  </si>
  <si>
    <t>参考灵敏度</t>
  </si>
  <si>
    <t>12.2.1.2-1</t>
  </si>
  <si>
    <t>最大输入电平</t>
  </si>
  <si>
    <t>12.2.2.1-1</t>
  </si>
  <si>
    <t>频段内选择性</t>
  </si>
  <si>
    <t>综测仪SP9020 *1 + 矢量信号源 *1 (频率范围&gt;=6G,支持罗德or是德)</t>
  </si>
  <si>
    <t>12.2.2.2-1</t>
  </si>
  <si>
    <t>频段外选择性</t>
  </si>
  <si>
    <t>综测仪SP9020 *1 + 模拟信号源 *1 (频率范围&gt;=13G,支持罗德or是德)</t>
  </si>
  <si>
    <t>12.2.2.3-1</t>
  </si>
  <si>
    <t>接收机干扰互调</t>
  </si>
  <si>
    <t>综测仪SP9020 *1 + 矢量信号源 *1(频率范围&gt;=6G) + 模拟信号源 *1(频率范围&gt;=13G)</t>
  </si>
  <si>
    <t>12.2.3-1</t>
  </si>
  <si>
    <t>接收机RSSI测量精度</t>
  </si>
  <si>
    <t>仪表可正常测试的指标</t>
  </si>
  <si>
    <t>仪表测试能力部分缺失</t>
  </si>
  <si>
    <t>暂无法测试的指标(芯片暂不支持)</t>
  </si>
  <si>
    <t>待确认</t>
  </si>
  <si>
    <t>测试用例</t>
  </si>
  <si>
    <t>项目名称</t>
  </si>
  <si>
    <t>测试用例版本</t>
  </si>
  <si>
    <t>＜测试项目名称＞</t>
  </si>
  <si>
    <t>最終确认</t>
  </si>
  <si>
    <t>#</t>
  </si>
  <si>
    <t>Step actions</t>
  </si>
  <si>
    <t>期望结果</t>
  </si>
  <si>
    <t>执行</t>
  </si>
  <si>
    <t>测试结果</t>
  </si>
  <si>
    <t>故障编号</t>
  </si>
  <si>
    <t>实施者</t>
  </si>
  <si>
    <t>一.测量项内容介绍</t>
  </si>
  <si>
    <t>1.测试目的</t>
  </si>
  <si>
    <t>验证节点输出功率范围</t>
  </si>
  <si>
    <t>输出功率范围定义了星闪低功耗通信系统的最大输出功率和最小输出功率要求，如无特殊说明，在最大和最小输出功率范围内工作的星闪低功耗短距通信系统，需满足下述测试要求的所有发射机指标。</t>
  </si>
  <si>
    <t>2.测试要求</t>
  </si>
  <si>
    <t>最大输出功率</t>
  </si>
  <si>
    <t>3.测试仪表及环境</t>
  </si>
  <si>
    <t>测试设备</t>
  </si>
  <si>
    <t>仪表配置：SP9020*1
测试线缆：N头*1、射频线*1
远程控制：网线*1，测试PC*1
被测设备：UE*1
其他设备：合路器、HUB</t>
  </si>
  <si>
    <t>环境搭建</t>
  </si>
  <si>
    <t>参照测试环境章节</t>
  </si>
  <si>
    <t>4.被测设备参数设置（以海思2821芯片为例,详见BS21V100 射频 AT测试指南_00B02：章节1.4.4常发指令）</t>
  </si>
  <si>
    <t>1.初始配置：支持功率控制的设备需要设置在最大输出功率状态</t>
  </si>
  <si>
    <t>最大功率：无线帧1：6dBm，无线帧2：2dBm</t>
  </si>
  <si>
    <t>2.设置被测设备调制方式</t>
  </si>
  <si>
    <t>调制方式支持：GFSK、QPSK、8PSK</t>
  </si>
  <si>
    <t>3.被测设备的发射频率设为支持频段内的最低工作频率</t>
  </si>
  <si>
    <t>2402 MHz</t>
  </si>
  <si>
    <t>4.设置被测设备传输速率</t>
  </si>
  <si>
    <t>传输速率与调制方式相关</t>
  </si>
  <si>
    <t>5.设置被测设备发送的数据包类型</t>
  </si>
  <si>
    <t>PRBS9</t>
  </si>
  <si>
    <t>6.通过SSCOM串口工具发送指令</t>
  </si>
  <si>
    <t>指令格式：
    AT+SLETX=信道，功率，数据包长度，数据包类型，带宽，无线帧类型，速率(调制方式)，导频，polar编码，时间间隔
发送指令：
    AT+SLETX=0,5,255,0,0,0,0,0,0,50</t>
  </si>
  <si>
    <t>5.SP9020仪表设置</t>
  </si>
  <si>
    <t>设置仪表端口模式、端口、线损</t>
  </si>
  <si>
    <t>设置射频参数中心频率、期望功率、User Margin、MixLevelOffest</t>
  </si>
  <si>
    <t>设置仪表SparkLink类型为SLE</t>
  </si>
  <si>
    <t>UI不用设置.打开的模块是SLE测量。
自动化设置指令为：CONFigure:SENSe:SPARklink:ISIGnal:STYPe SLE</t>
  </si>
  <si>
    <t>设置仪表数据包信息measured burst、WirelessFrame type、同步信号、信号密度、bytes、control information type、BandWidth、data pattern type（固定序列）</t>
  </si>
  <si>
    <t>设置PSK下的MCS(仅PSK下使用)</t>
  </si>
  <si>
    <t>设置仪表测量measurement timeout、repetition mode 、stop condition、error handling等参数</t>
  </si>
  <si>
    <t>使能测试项Power、设置测量次数</t>
  </si>
  <si>
    <t>设置trigger source、trigger level、trigger timeout</t>
  </si>
  <si>
    <t>开启测量</t>
  </si>
  <si>
    <t>查询测量结果</t>
  </si>
  <si>
    <t>结束测量</t>
  </si>
  <si>
    <t>UI不用设置.单次测量后自动结束。
自动化设置指令为：ABORt:SENSe:SPARklink:MEValuation</t>
  </si>
  <si>
    <t>6.测量结果</t>
  </si>
  <si>
    <t>测量结果分析</t>
  </si>
  <si>
    <r>
      <rPr>
        <sz val="12"/>
        <color rgb="FF000000"/>
        <rFont val="宋体"/>
        <charset val="134"/>
      </rPr>
      <t>1.最大/最小输出功率结果要求满足</t>
    </r>
    <r>
      <rPr>
        <b/>
        <sz val="12"/>
        <color rgb="FF00B0F0"/>
        <rFont val="宋体"/>
        <charset val="134"/>
      </rPr>
      <t>2.测试要求</t>
    </r>
    <r>
      <rPr>
        <sz val="12"/>
        <rFont val="宋体"/>
        <charset val="134"/>
      </rPr>
      <t>的要求</t>
    </r>
  </si>
  <si>
    <t>UE发最大功率为6dBm，仪表测量平均功率结果为7.11dBm 。
UE未说明功率等级，按其发射功率为6dBm计算，应属于功率等级2，故采用等级2的测试要求：&lt;=10dBm，&gt;4dBm。
由此可知，UE 功率测量结果7.11dBm符合要求</t>
  </si>
  <si>
    <t>7.遍历测量所有组合</t>
  </si>
  <si>
    <t>遍历测试组合</t>
  </si>
  <si>
    <t>2.遍历协议要求的调制方式、频率、速率、数据包类型的组合</t>
  </si>
  <si>
    <t>二.测试注意事项</t>
  </si>
  <si>
    <t>三.以前发生的问题注意点</t>
  </si>
  <si>
    <t>验证星闪低功耗短距离通信设备满足GFSK频率偏差要求</t>
  </si>
  <si>
    <t>使用1Msym/s GFSK调制的符号间隔是1usec；对11110000固定序列，频率偏差fd1应不小于225KHz且不大于275KHz；对10101010固定序列，频率偏差fd2应不小于185KHz；且fd2与fd1在至少10帧上的稳定时段内的平均值的比值应不小于0.8。 
使用2Msym/s GFSK调制的符号间隔是0.5usec；对11110000固定序列，频率偏差fd1应不小于450KHz且不大于550KHz；对10101010固定序列，频率偏差fd2应不小于370KHz；且fd2与fd1在至少10帧上的稳定时段内的平均值的比值应不小于0.8。
使用4Msym/s GFSK调制的符号间隔是0.25usec；对11110000固定序列，频率偏差fd1应不小于900KHz且不大于1100KHz；对10101010固定序列，频率偏差fd2应不小于740KHz；且fd2与fd1在至少10帧上的稳定时段内的平均值的比值应不小于0.8。
过零误差是理想符号边界和测量的过零时间之间的时间差，应小于符号周期的±1/8</t>
  </si>
  <si>
    <t>使用1Msym/s GFSK调制的符号间隔是1usec</t>
  </si>
  <si>
    <t>(固定序列：频率偏差)
(11110000: 频率偏差fd1应不小于225KHz且不大于275KHz)
(10101010: 频率偏差fd2应不小于185KHz)
且fd2与fd1在至少10帧上的稳定时段内的平均值的比值应不小于0.8</t>
  </si>
  <si>
    <t>使用2Msym/s GFSK调制的符号间隔是0.5usec</t>
  </si>
  <si>
    <t>(固定序列：频率偏差)
(11110000: 频率偏差fd1应不小于450KHz且不大于550KHz)
(10101010: 频率偏差fd2应不小于370KHz)
且fd2与fd1在至少10帧上的稳定时段内的平均值的比值应不小于0.8</t>
  </si>
  <si>
    <t>使用4Msym/s GFSK调制的符号间隔是0.25usec</t>
  </si>
  <si>
    <t>(固定序列：频率偏差)
(11110000: 频率偏差fd1应不小于900KHz且不大于1100KHz)
(10101010: 频率偏差fd2应不小于740KHz)
且fd2与fd1在至少10帧上的稳定时段内的平均值的比值应不小于0.8</t>
  </si>
  <si>
    <t>仪表配置：SP9020*1
测试线缆：N头*1、射频线*1、
远程控制：网线*1，测试PC*1
被测设备：UE*1
其他设备：合路器、HUB</t>
  </si>
  <si>
    <t>通过射频线连接合路器、UE和SP9020
通过网线连接HUB、测试PC和SP9020</t>
  </si>
  <si>
    <t>11110000(FD1测试，10101010 FD2测试流程一致)</t>
  </si>
  <si>
    <t>指令格式：
    AT+SLETX=信道，功率，数据包长度，数据包类型，带宽，无线帧类型，速率(调制方式)，导频，polar编码，时间间隔
将数据包类型修改为 11110000，对应UE手册为编号1
发送指令：
    AT+SLETX=0,5,255,1,0,0,0,0,0,50</t>
  </si>
  <si>
    <t>查询测量结果(FD1、过零误差)</t>
  </si>
  <si>
    <r>
      <t>1.FD1、FD2测量结果要求满足</t>
    </r>
    <r>
      <rPr>
        <b/>
        <sz val="12"/>
        <color rgb="FF00B0F0"/>
        <rFont val="宋体"/>
        <charset val="134"/>
      </rPr>
      <t>2.测试要求</t>
    </r>
    <r>
      <rPr>
        <sz val="12"/>
        <rFont val="宋体"/>
        <charset val="134"/>
      </rPr>
      <t>的要求</t>
    </r>
  </si>
  <si>
    <t>1M的 11110000: 频率偏差fd1应不小于225KHz且不大于275KHz
测量结果中的FD1 为248.620KHZ ，符合测试要求
过零误差应在 正负的1/8区间内（%），即正负%12.5
测量结果为1.43%，符合测试要求
FD2未测量，将UE发射的数据包类型改成10101010，仪表设置数据包类型修改成P11，重复测试流程。
记录FD2，计算FD2/FD1的结果</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</si>
</sst>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6">
    <font>
      <sz val="11"/>
      <color indexed="8"/>
      <name val="宋体"/>
      <charset val="134"/>
    </font>
    <font>
      <b/>
      <sz val="18"/>
      <name val="宋体"/>
      <charset val="134"/>
    </font>
    <font>
      <b/>
      <sz val="11"/>
      <name val="宋体"/>
      <charset val="134"/>
    </font>
    <font>
      <b/>
      <sz val="14"/>
      <name val="宋体"/>
      <charset val="134"/>
    </font>
    <font>
      <b/>
      <sz val="11"/>
      <color indexed="8"/>
      <name val="宋体"/>
      <charset val="134"/>
    </font>
    <font>
      <b/>
      <sz val="14"/>
      <color indexed="30"/>
      <name val="宋体"/>
      <charset val="134"/>
    </font>
    <font>
      <sz val="14"/>
      <color indexed="8"/>
      <name val="宋体"/>
      <charset val="134"/>
    </font>
    <font>
      <b/>
      <sz val="12"/>
      <color indexed="30"/>
      <name val="宋体"/>
      <charset val="134"/>
    </font>
    <font>
      <sz val="12"/>
      <color indexed="8"/>
      <name val="宋体"/>
      <charset val="134"/>
    </font>
    <font>
      <sz val="12"/>
      <color indexed="40"/>
      <name val="宋体"/>
      <charset val="134"/>
    </font>
    <font>
      <sz val="12"/>
      <color rgb="FF000000"/>
      <name val="宋体"/>
      <charset val="134"/>
    </font>
    <font>
      <b/>
      <sz val="14"/>
      <color indexed="30"/>
      <name val="黑体"/>
      <charset val="134"/>
    </font>
    <font>
      <sz val="14"/>
      <color indexed="8"/>
      <name val="黑体"/>
      <charset val="134"/>
    </font>
    <font>
      <sz val="10"/>
      <color indexed="10"/>
      <name val="黑体"/>
      <charset val="134"/>
    </font>
    <font>
      <b/>
      <sz val="16"/>
      <name val="宋体"/>
      <charset val="134"/>
    </font>
    <font>
      <b/>
      <sz val="12"/>
      <color indexed="8"/>
      <name val="宋体"/>
      <charset val="134"/>
    </font>
    <font>
      <b/>
      <sz val="14"/>
      <color indexed="40"/>
      <name val="宋体"/>
      <charset val="134"/>
    </font>
    <font>
      <b/>
      <sz val="10.5"/>
      <color indexed="8"/>
      <name val="宋体"/>
      <charset val="134"/>
    </font>
    <font>
      <sz val="10.5"/>
      <color indexed="8"/>
      <name val="宋体"/>
      <charset val="134"/>
    </font>
    <font>
      <b/>
      <sz val="20"/>
      <color rgb="FF000000"/>
      <name val="宋体"/>
      <charset val="134"/>
    </font>
    <font>
      <sz val="12"/>
      <color theme="1"/>
      <name val="宋体"/>
      <charset val="134"/>
      <scheme val="minor"/>
    </font>
    <font>
      <b/>
      <sz val="22"/>
      <name val="宋体"/>
      <charset val="134"/>
    </font>
    <font>
      <b/>
      <sz val="26"/>
      <name val="黑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u/>
      <sz val="11"/>
      <color indexed="12"/>
      <name val="宋体"/>
      <charset val="134"/>
    </font>
    <font>
      <b/>
      <sz val="12"/>
      <color rgb="FF00B0F0"/>
      <name val="宋体"/>
      <charset val="134"/>
    </font>
    <font>
      <sz val="12"/>
      <name val="宋体"/>
      <charset val="134"/>
    </font>
  </fonts>
  <fills count="42">
    <fill>
      <patternFill patternType="none"/>
    </fill>
    <fill>
      <patternFill patternType="gray125"/>
    </fill>
    <fill>
      <patternFill patternType="solid">
        <fgColor indexed="51"/>
        <bgColor indexed="64"/>
      </patternFill>
    </fill>
    <fill>
      <patternFill patternType="solid">
        <fgColor indexed="11"/>
        <bgColor indexed="64"/>
      </patternFill>
    </fill>
    <fill>
      <patternFill patternType="solid">
        <fgColor theme="0"/>
        <bgColor indexed="64"/>
      </patternFill>
    </fill>
    <fill>
      <patternFill patternType="solid">
        <fgColor rgb="FF00B050"/>
        <bgColor indexed="64"/>
      </patternFill>
    </fill>
    <fill>
      <patternFill patternType="solid">
        <fgColor theme="0" tint="-0.499984740745262"/>
        <bgColor indexed="64"/>
      </patternFill>
    </fill>
    <fill>
      <patternFill patternType="solid">
        <fgColor rgb="FFFFFF00"/>
        <bgColor indexed="64"/>
      </patternFill>
    </fill>
    <fill>
      <patternFill patternType="solid">
        <fgColor theme="4" tint="0.8"/>
        <bgColor indexed="64"/>
      </patternFill>
    </fill>
    <fill>
      <patternFill patternType="solid">
        <fgColor theme="2" tint="-0.249977111117893"/>
        <bgColor indexed="64"/>
      </patternFill>
    </fill>
    <fill>
      <patternFill patternType="solid">
        <fgColor theme="7" tint="0.799981688894314"/>
        <bgColor indexed="64"/>
      </patternFill>
    </fill>
    <fill>
      <patternFill patternType="solid">
        <fgColor theme="5"/>
        <bgColor indexed="64"/>
      </patternFill>
    </fill>
    <fill>
      <patternFill patternType="solid">
        <fgColor theme="7"/>
        <bgColor indexed="64"/>
      </patternFill>
    </fill>
    <fill>
      <patternFill patternType="solid">
        <fgColor theme="9"/>
        <bgColor indexed="64"/>
      </patternFill>
    </fill>
    <fill>
      <patternFill patternType="solid">
        <fgColor indexed="5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93">
    <xf numFmtId="0" fontId="0" fillId="0" borderId="0">
      <alignment vertical="center"/>
    </xf>
    <xf numFmtId="43" fontId="23" fillId="0" borderId="0" applyFont="0" applyFill="0" applyBorder="0" applyAlignment="0" applyProtection="0">
      <alignment vertical="center"/>
    </xf>
    <xf numFmtId="44" fontId="23" fillId="0" borderId="0" applyFont="0" applyFill="0" applyBorder="0" applyAlignment="0" applyProtection="0">
      <alignment vertical="center"/>
    </xf>
    <xf numFmtId="9" fontId="23" fillId="0" borderId="0" applyFont="0" applyFill="0" applyBorder="0" applyAlignment="0" applyProtection="0">
      <alignment vertical="center"/>
    </xf>
    <xf numFmtId="41" fontId="23" fillId="0" borderId="0" applyFont="0" applyFill="0" applyBorder="0" applyAlignment="0" applyProtection="0">
      <alignment vertical="center"/>
    </xf>
    <xf numFmtId="42" fontId="23" fillId="0" borderId="0" applyFon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3" fillId="15" borderId="11" applyNumberFormat="0" applyFont="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12" applyNumberFormat="0" applyFill="0" applyAlignment="0" applyProtection="0">
      <alignment vertical="center"/>
    </xf>
    <xf numFmtId="0" fontId="30" fillId="0" borderId="12" applyNumberFormat="0" applyFill="0" applyAlignment="0" applyProtection="0">
      <alignment vertical="center"/>
    </xf>
    <xf numFmtId="0" fontId="31" fillId="0" borderId="13" applyNumberFormat="0" applyFill="0" applyAlignment="0" applyProtection="0">
      <alignment vertical="center"/>
    </xf>
    <xf numFmtId="0" fontId="31" fillId="0" borderId="0" applyNumberFormat="0" applyFill="0" applyBorder="0" applyAlignment="0" applyProtection="0">
      <alignment vertical="center"/>
    </xf>
    <xf numFmtId="0" fontId="32" fillId="16" borderId="14" applyNumberFormat="0" applyAlignment="0" applyProtection="0">
      <alignment vertical="center"/>
    </xf>
    <xf numFmtId="0" fontId="33" fillId="17" borderId="15" applyNumberFormat="0" applyAlignment="0" applyProtection="0">
      <alignment vertical="center"/>
    </xf>
    <xf numFmtId="0" fontId="34" fillId="17" borderId="14" applyNumberFormat="0" applyAlignment="0" applyProtection="0">
      <alignment vertical="center"/>
    </xf>
    <xf numFmtId="0" fontId="35" fillId="18" borderId="16" applyNumberFormat="0" applyAlignment="0" applyProtection="0">
      <alignment vertical="center"/>
    </xf>
    <xf numFmtId="0" fontId="36" fillId="0" borderId="17" applyNumberFormat="0" applyFill="0" applyAlignment="0" applyProtection="0">
      <alignment vertical="center"/>
    </xf>
    <xf numFmtId="0" fontId="37" fillId="0" borderId="18" applyNumberFormat="0" applyFill="0" applyAlignment="0" applyProtection="0">
      <alignment vertical="center"/>
    </xf>
    <xf numFmtId="0" fontId="38" fillId="19" borderId="0" applyNumberFormat="0" applyBorder="0" applyAlignment="0" applyProtection="0">
      <alignment vertical="center"/>
    </xf>
    <xf numFmtId="0" fontId="39" fillId="20" borderId="0" applyNumberFormat="0" applyBorder="0" applyAlignment="0" applyProtection="0">
      <alignment vertical="center"/>
    </xf>
    <xf numFmtId="0" fontId="40" fillId="21" borderId="0" applyNumberFormat="0" applyBorder="0" applyAlignment="0" applyProtection="0">
      <alignment vertical="center"/>
    </xf>
    <xf numFmtId="0" fontId="41" fillId="22" borderId="0" applyNumberFormat="0" applyBorder="0" applyAlignment="0" applyProtection="0">
      <alignment vertical="center"/>
    </xf>
    <xf numFmtId="0" fontId="42" fillId="23" borderId="0" applyNumberFormat="0" applyBorder="0" applyAlignment="0" applyProtection="0">
      <alignment vertical="center"/>
    </xf>
    <xf numFmtId="0" fontId="42" fillId="24" borderId="0" applyNumberFormat="0" applyBorder="0" applyAlignment="0" applyProtection="0">
      <alignment vertical="center"/>
    </xf>
    <xf numFmtId="0" fontId="41" fillId="25" borderId="0" applyNumberFormat="0" applyBorder="0" applyAlignment="0" applyProtection="0">
      <alignment vertical="center"/>
    </xf>
    <xf numFmtId="0" fontId="41" fillId="11" borderId="0" applyNumberFormat="0" applyBorder="0" applyAlignment="0" applyProtection="0">
      <alignment vertical="center"/>
    </xf>
    <xf numFmtId="0" fontId="42" fillId="26" borderId="0" applyNumberFormat="0" applyBorder="0" applyAlignment="0" applyProtection="0">
      <alignment vertical="center"/>
    </xf>
    <xf numFmtId="0" fontId="42" fillId="27" borderId="0" applyNumberFormat="0" applyBorder="0" applyAlignment="0" applyProtection="0">
      <alignment vertical="center"/>
    </xf>
    <xf numFmtId="0" fontId="41" fillId="28" borderId="0" applyNumberFormat="0" applyBorder="0" applyAlignment="0" applyProtection="0">
      <alignment vertical="center"/>
    </xf>
    <xf numFmtId="0" fontId="41" fillId="29" borderId="0" applyNumberFormat="0" applyBorder="0" applyAlignment="0" applyProtection="0">
      <alignment vertical="center"/>
    </xf>
    <xf numFmtId="0" fontId="42" fillId="30" borderId="0" applyNumberFormat="0" applyBorder="0" applyAlignment="0" applyProtection="0">
      <alignment vertical="center"/>
    </xf>
    <xf numFmtId="0" fontId="42" fillId="31" borderId="0" applyNumberFormat="0" applyBorder="0" applyAlignment="0" applyProtection="0">
      <alignment vertical="center"/>
    </xf>
    <xf numFmtId="0" fontId="41" fillId="32" borderId="0" applyNumberFormat="0" applyBorder="0" applyAlignment="0" applyProtection="0">
      <alignment vertical="center"/>
    </xf>
    <xf numFmtId="0" fontId="41" fillId="12" borderId="0" applyNumberFormat="0" applyBorder="0" applyAlignment="0" applyProtection="0">
      <alignment vertical="center"/>
    </xf>
    <xf numFmtId="0" fontId="42" fillId="10" borderId="0" applyNumberFormat="0" applyBorder="0" applyAlignment="0" applyProtection="0">
      <alignment vertical="center"/>
    </xf>
    <xf numFmtId="0" fontId="42" fillId="33" borderId="0" applyNumberFormat="0" applyBorder="0" applyAlignment="0" applyProtection="0">
      <alignment vertical="center"/>
    </xf>
    <xf numFmtId="0" fontId="41" fillId="34" borderId="0" applyNumberFormat="0" applyBorder="0" applyAlignment="0" applyProtection="0">
      <alignment vertical="center"/>
    </xf>
    <xf numFmtId="0" fontId="41" fillId="35" borderId="0" applyNumberFormat="0" applyBorder="0" applyAlignment="0" applyProtection="0">
      <alignment vertical="center"/>
    </xf>
    <xf numFmtId="0" fontId="42" fillId="36" borderId="0" applyNumberFormat="0" applyBorder="0" applyAlignment="0" applyProtection="0">
      <alignment vertical="center"/>
    </xf>
    <xf numFmtId="0" fontId="42" fillId="37" borderId="0" applyNumberFormat="0" applyBorder="0" applyAlignment="0" applyProtection="0">
      <alignment vertical="center"/>
    </xf>
    <xf numFmtId="0" fontId="41" fillId="38" borderId="0" applyNumberFormat="0" applyBorder="0" applyAlignment="0" applyProtection="0">
      <alignment vertical="center"/>
    </xf>
    <xf numFmtId="0" fontId="41" fillId="13" borderId="0" applyNumberFormat="0" applyBorder="0" applyAlignment="0" applyProtection="0">
      <alignment vertical="center"/>
    </xf>
    <xf numFmtId="0" fontId="42" fillId="39" borderId="0" applyNumberFormat="0" applyBorder="0" applyAlignment="0" applyProtection="0">
      <alignment vertical="center"/>
    </xf>
    <xf numFmtId="0" fontId="42" fillId="40" borderId="0" applyNumberFormat="0" applyBorder="0" applyAlignment="0" applyProtection="0">
      <alignment vertical="center"/>
    </xf>
    <xf numFmtId="0" fontId="41" fillId="4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3"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cellStyleXfs>
  <cellXfs count="93">
    <xf numFmtId="0" fontId="0" fillId="0" borderId="0" xfId="0">
      <alignment vertical="center"/>
    </xf>
    <xf numFmtId="0" fontId="1" fillId="2" borderId="1" xfId="0" applyFont="1" applyFill="1" applyBorder="1" applyAlignment="1" applyProtection="1">
      <alignment horizontal="center" vertical="center" wrapText="1"/>
      <protection locked="0"/>
    </xf>
    <xf numFmtId="0" fontId="2" fillId="2" borderId="1" xfId="0" applyFont="1" applyFill="1" applyBorder="1" applyAlignment="1" applyProtection="1">
      <alignment horizontal="center" wrapText="1"/>
      <protection locked="0"/>
    </xf>
    <xf numFmtId="0" fontId="1" fillId="2" borderId="1" xfId="0" applyFont="1" applyFill="1" applyBorder="1" applyAlignment="1" applyProtection="1">
      <alignment vertical="center" wrapText="1"/>
      <protection locked="0"/>
    </xf>
    <xf numFmtId="0" fontId="3" fillId="2" borderId="1" xfId="0" applyFont="1" applyFill="1" applyBorder="1" applyAlignment="1" applyProtection="1">
      <alignment horizontal="center" vertical="center" wrapText="1"/>
      <protection locked="0"/>
    </xf>
    <xf numFmtId="0" fontId="4" fillId="3" borderId="1"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left" vertical="center" wrapText="1"/>
      <protection locked="0"/>
    </xf>
    <xf numFmtId="0" fontId="6" fillId="0" borderId="1" xfId="0" applyFont="1" applyBorder="1" applyAlignment="1" applyProtection="1">
      <alignment horizontal="left" vertical="center"/>
      <protection locked="0"/>
    </xf>
    <xf numFmtId="0" fontId="7" fillId="0" borderId="1" xfId="0" applyFont="1" applyFill="1" applyBorder="1" applyAlignment="1" applyProtection="1">
      <alignment horizontal="left" vertical="center" wrapText="1"/>
      <protection locked="0"/>
    </xf>
    <xf numFmtId="0" fontId="8" fillId="0" borderId="1" xfId="0" applyFont="1" applyBorder="1" applyAlignment="1" applyProtection="1">
      <alignment horizontal="left" vertical="center"/>
      <protection locked="0"/>
    </xf>
    <xf numFmtId="0" fontId="8" fillId="0" borderId="1" xfId="0" applyFont="1" applyFill="1" applyBorder="1" applyAlignment="1" applyProtection="1">
      <alignment horizontal="center" vertical="center" wrapText="1"/>
      <protection locked="0"/>
    </xf>
    <xf numFmtId="0" fontId="8" fillId="0" borderId="1" xfId="0" applyFont="1" applyFill="1" applyBorder="1" applyAlignment="1" applyProtection="1">
      <alignment horizontal="left" vertical="center" wrapText="1"/>
      <protection locked="0"/>
    </xf>
    <xf numFmtId="0" fontId="9" fillId="0" borderId="1" xfId="0" applyFont="1" applyBorder="1" applyAlignment="1" applyProtection="1">
      <alignment horizontal="center" vertical="center"/>
      <protection locked="0"/>
    </xf>
    <xf numFmtId="0" fontId="8" fillId="0" borderId="1" xfId="0" applyFont="1" applyBorder="1" applyProtection="1">
      <alignment vertical="center"/>
      <protection locked="0"/>
    </xf>
    <xf numFmtId="0" fontId="8" fillId="0" borderId="1" xfId="0" applyFont="1" applyBorder="1" applyAlignment="1">
      <alignment horizontal="center" vertical="center" wrapText="1"/>
    </xf>
    <xf numFmtId="0" fontId="8" fillId="0" borderId="2" xfId="0" applyFont="1" applyFill="1" applyBorder="1" applyAlignment="1" applyProtection="1">
      <alignment horizontal="center" vertical="center" wrapText="1"/>
      <protection locked="0"/>
    </xf>
    <xf numFmtId="0" fontId="8" fillId="0" borderId="1" xfId="0" applyFont="1" applyBorder="1" applyAlignment="1" applyProtection="1">
      <alignment horizontal="left" vertical="center" wrapText="1"/>
      <protection locked="0"/>
    </xf>
    <xf numFmtId="0" fontId="8" fillId="0" borderId="3" xfId="0" applyFont="1" applyFill="1" applyBorder="1" applyAlignment="1" applyProtection="1">
      <alignment horizontal="center" vertical="center" wrapText="1"/>
      <protection locked="0"/>
    </xf>
    <xf numFmtId="0" fontId="10" fillId="0" borderId="1" xfId="0" applyFont="1" applyFill="1" applyBorder="1" applyAlignment="1" applyProtection="1">
      <alignment horizontal="left" vertical="center" wrapText="1"/>
      <protection locked="0"/>
    </xf>
    <xf numFmtId="0" fontId="8" fillId="0" borderId="4" xfId="0" applyFont="1" applyFill="1" applyBorder="1" applyAlignment="1" applyProtection="1">
      <alignment horizontal="center" vertical="center" wrapText="1"/>
      <protection locked="0"/>
    </xf>
    <xf numFmtId="0" fontId="8" fillId="0" borderId="4" xfId="0" applyFont="1" applyFill="1" applyBorder="1" applyAlignment="1" applyProtection="1">
      <alignment horizontal="center" vertical="center" wrapText="1"/>
      <protection locked="0"/>
    </xf>
    <xf numFmtId="0" fontId="8" fillId="0" borderId="2" xfId="0" applyFont="1" applyFill="1" applyBorder="1" applyAlignment="1" applyProtection="1">
      <alignment horizontal="center" vertical="center" wrapText="1"/>
      <protection locked="0"/>
    </xf>
    <xf numFmtId="0" fontId="8" fillId="0" borderId="1" xfId="0" applyFont="1" applyFill="1" applyBorder="1" applyAlignment="1" applyProtection="1">
      <alignment horizontal="left" vertical="top" wrapText="1"/>
      <protection locked="0"/>
    </xf>
    <xf numFmtId="0" fontId="8" fillId="0" borderId="4" xfId="0" applyFont="1" applyFill="1" applyBorder="1" applyAlignment="1" applyProtection="1">
      <alignment horizontal="center" vertical="center" wrapText="1"/>
      <protection locked="0"/>
    </xf>
    <xf numFmtId="0" fontId="8" fillId="0" borderId="2" xfId="0" applyNumberFormat="1" applyFont="1" applyFill="1" applyBorder="1" applyAlignment="1" applyProtection="1">
      <alignment horizontal="center" vertical="center" wrapText="1"/>
      <protection locked="0"/>
    </xf>
    <xf numFmtId="0" fontId="8" fillId="0" borderId="3" xfId="0" applyNumberFormat="1" applyFont="1" applyFill="1" applyBorder="1" applyAlignment="1" applyProtection="1">
      <alignment horizontal="center" vertical="center" wrapText="1"/>
      <protection locked="0"/>
    </xf>
    <xf numFmtId="0" fontId="8" fillId="0" borderId="4" xfId="0" applyNumberFormat="1" applyFont="1" applyFill="1" applyBorder="1" applyAlignment="1" applyProtection="1">
      <alignment horizontal="center" vertical="center" wrapText="1"/>
      <protection locked="0"/>
    </xf>
    <xf numFmtId="49" fontId="8" fillId="0" borderId="3" xfId="0" applyNumberFormat="1" applyFont="1" applyFill="1" applyBorder="1" applyAlignment="1" applyProtection="1">
      <alignment horizontal="center" vertical="center" wrapText="1"/>
      <protection locked="0"/>
    </xf>
    <xf numFmtId="49" fontId="8" fillId="0" borderId="4" xfId="0" applyNumberFormat="1" applyFont="1" applyFill="1" applyBorder="1" applyAlignment="1" applyProtection="1">
      <alignment horizontal="center" vertical="center" wrapText="1"/>
      <protection locked="0"/>
    </xf>
    <xf numFmtId="49" fontId="8" fillId="0" borderId="1" xfId="0" applyNumberFormat="1" applyFont="1" applyFill="1" applyBorder="1" applyAlignment="1" applyProtection="1">
      <alignment horizontal="left" vertical="center" wrapText="1"/>
      <protection locked="0"/>
    </xf>
    <xf numFmtId="0" fontId="8" fillId="0" borderId="1" xfId="0" applyNumberFormat="1" applyFont="1" applyFill="1" applyBorder="1" applyAlignment="1" applyProtection="1">
      <alignment horizontal="left" vertical="center" wrapText="1"/>
      <protection locked="0"/>
    </xf>
    <xf numFmtId="0" fontId="7" fillId="0" borderId="1" xfId="0" applyFont="1" applyFill="1" applyBorder="1" applyAlignment="1">
      <alignment horizontal="left" vertical="top" wrapText="1"/>
    </xf>
    <xf numFmtId="0" fontId="0" fillId="0" borderId="0" xfId="0" applyAlignment="1">
      <alignment horizontal="left" vertical="top" wrapText="1"/>
    </xf>
    <xf numFmtId="0" fontId="11" fillId="0" borderId="1" xfId="0" applyFont="1" applyFill="1" applyBorder="1" applyAlignment="1" applyProtection="1">
      <alignment horizontal="left" vertical="center" wrapText="1"/>
      <protection locked="0"/>
    </xf>
    <xf numFmtId="0" fontId="12" fillId="0" borderId="1" xfId="0" applyFont="1" applyBorder="1" applyAlignment="1" applyProtection="1">
      <alignment horizontal="left" vertical="center"/>
      <protection locked="0"/>
    </xf>
    <xf numFmtId="0" fontId="13" fillId="0" borderId="1" xfId="0" applyFont="1" applyFill="1" applyBorder="1" applyAlignment="1" applyProtection="1">
      <alignment horizontal="left" vertical="center" wrapText="1"/>
      <protection locked="0"/>
    </xf>
    <xf numFmtId="0" fontId="0" fillId="0" borderId="1" xfId="0" applyBorder="1" applyProtection="1">
      <alignment vertical="center"/>
      <protection locked="0"/>
    </xf>
    <xf numFmtId="0" fontId="13" fillId="0" borderId="1" xfId="0" applyFont="1" applyFill="1" applyBorder="1" applyAlignment="1">
      <alignment horizontal="left" vertical="center" wrapText="1"/>
    </xf>
    <xf numFmtId="0" fontId="0" fillId="0" borderId="1" xfId="0" applyBorder="1">
      <alignment vertical="center"/>
    </xf>
    <xf numFmtId="0" fontId="2" fillId="2" borderId="1" xfId="0" applyFont="1" applyFill="1" applyBorder="1" applyAlignment="1" applyProtection="1">
      <alignment wrapText="1"/>
      <protection locked="0"/>
    </xf>
    <xf numFmtId="0" fontId="2" fillId="2" borderId="1" xfId="0" applyFont="1" applyFill="1" applyBorder="1" applyAlignment="1" applyProtection="1">
      <alignment vertical="top" wrapText="1"/>
      <protection locked="0"/>
    </xf>
    <xf numFmtId="0" fontId="0" fillId="0" borderId="5" xfId="0" applyBorder="1" applyProtection="1">
      <alignment vertical="center"/>
      <protection locked="0"/>
    </xf>
    <xf numFmtId="0" fontId="0" fillId="0" borderId="6" xfId="0" applyBorder="1" applyProtection="1">
      <alignment vertical="center"/>
      <protection locked="0"/>
    </xf>
    <xf numFmtId="0" fontId="0" fillId="0" borderId="7" xfId="0" applyBorder="1" applyProtection="1">
      <alignment vertical="center"/>
      <protection locked="0"/>
    </xf>
    <xf numFmtId="0" fontId="10" fillId="0" borderId="2" xfId="0" applyFont="1" applyFill="1" applyBorder="1" applyAlignment="1" applyProtection="1">
      <alignment horizontal="center" vertical="center" wrapText="1"/>
      <protection locked="0"/>
    </xf>
    <xf numFmtId="0" fontId="10" fillId="0" borderId="3" xfId="0" applyFont="1" applyFill="1" applyBorder="1" applyAlignment="1" applyProtection="1">
      <alignment horizontal="center" vertical="center" wrapText="1"/>
      <protection locked="0"/>
    </xf>
    <xf numFmtId="0" fontId="10" fillId="0" borderId="4" xfId="0" applyFont="1" applyFill="1" applyBorder="1" applyAlignment="1" applyProtection="1">
      <alignment horizontal="center" vertical="center" wrapText="1"/>
      <protection locked="0"/>
    </xf>
    <xf numFmtId="0" fontId="0" fillId="4" borderId="0" xfId="0" applyFill="1">
      <alignment vertical="center"/>
    </xf>
    <xf numFmtId="0" fontId="14" fillId="4" borderId="1" xfId="0" applyFont="1" applyFill="1" applyBorder="1" applyAlignment="1">
      <alignment horizontal="center" vertical="center" wrapText="1"/>
    </xf>
    <xf numFmtId="0" fontId="8" fillId="5" borderId="1" xfId="0" applyFont="1" applyFill="1" applyBorder="1">
      <alignment vertical="center"/>
    </xf>
    <xf numFmtId="0" fontId="8" fillId="6" borderId="1" xfId="0" applyFont="1" applyFill="1" applyBorder="1">
      <alignment vertical="center"/>
    </xf>
    <xf numFmtId="0" fontId="15" fillId="0" borderId="1" xfId="0" applyFont="1" applyBorder="1" applyAlignment="1">
      <alignment horizontal="left" vertical="center"/>
    </xf>
    <xf numFmtId="0" fontId="8" fillId="7" borderId="1" xfId="0" applyFont="1" applyFill="1" applyBorder="1">
      <alignment vertical="center"/>
    </xf>
    <xf numFmtId="0" fontId="8" fillId="8" borderId="1" xfId="0" applyFont="1" applyFill="1" applyBorder="1">
      <alignment vertical="center"/>
    </xf>
    <xf numFmtId="0" fontId="16" fillId="0" borderId="1" xfId="0" applyFont="1" applyBorder="1" applyAlignment="1">
      <alignment horizontal="center" vertical="top" wrapText="1"/>
    </xf>
    <xf numFmtId="0" fontId="17" fillId="0" borderId="1" xfId="0" applyFont="1" applyBorder="1" applyAlignment="1">
      <alignment horizontal="center" vertical="top" wrapText="1"/>
    </xf>
    <xf numFmtId="0" fontId="18" fillId="0" borderId="1" xfId="0" applyFont="1" applyBorder="1" applyAlignment="1">
      <alignment horizontal="center" vertical="top" wrapText="1"/>
    </xf>
    <xf numFmtId="0" fontId="0" fillId="0" borderId="1" xfId="0" applyBorder="1" applyAlignment="1">
      <alignment horizontal="center" vertical="center"/>
    </xf>
    <xf numFmtId="0" fontId="19" fillId="0" borderId="0" xfId="0" applyFont="1" applyAlignment="1">
      <alignment horizontal="center" vertical="center"/>
    </xf>
    <xf numFmtId="0" fontId="0" fillId="0" borderId="0" xfId="0" applyAlignment="1">
      <alignment horizontal="center" vertical="center"/>
    </xf>
    <xf numFmtId="0" fontId="20" fillId="0" borderId="0" xfId="0" applyFont="1" applyFill="1" applyAlignment="1"/>
    <xf numFmtId="0" fontId="20" fillId="0" borderId="0" xfId="0" applyFont="1" applyFill="1" applyAlignment="1">
      <alignment wrapText="1"/>
    </xf>
    <xf numFmtId="0" fontId="20" fillId="9" borderId="2" xfId="0" applyFont="1" applyFill="1" applyBorder="1" applyAlignment="1">
      <alignment horizontal="center" vertical="center"/>
    </xf>
    <xf numFmtId="0" fontId="20" fillId="10" borderId="8" xfId="0" applyFont="1" applyFill="1" applyBorder="1" applyAlignment="1">
      <alignment horizontal="center"/>
    </xf>
    <xf numFmtId="0" fontId="20" fillId="10" borderId="9" xfId="0" applyFont="1" applyFill="1" applyBorder="1" applyAlignment="1">
      <alignment horizontal="center"/>
    </xf>
    <xf numFmtId="0" fontId="20" fillId="10" borderId="1" xfId="0" applyFont="1" applyFill="1" applyBorder="1" applyAlignment="1">
      <alignment horizontal="center"/>
    </xf>
    <xf numFmtId="0" fontId="20" fillId="9" borderId="3" xfId="0" applyFont="1" applyFill="1" applyBorder="1" applyAlignment="1">
      <alignment horizontal="center" vertical="center"/>
    </xf>
    <xf numFmtId="0" fontId="20" fillId="9" borderId="4" xfId="0" applyFont="1" applyFill="1" applyBorder="1" applyAlignment="1">
      <alignment horizontal="center" vertical="center"/>
    </xf>
    <xf numFmtId="0" fontId="20" fillId="0" borderId="1" xfId="0" applyFont="1" applyFill="1" applyBorder="1" applyAlignment="1"/>
    <xf numFmtId="0" fontId="20" fillId="9" borderId="2" xfId="0" applyFont="1" applyFill="1" applyBorder="1" applyAlignment="1">
      <alignment horizontal="center"/>
    </xf>
    <xf numFmtId="0" fontId="20" fillId="0" borderId="1" xfId="0" applyFont="1" applyFill="1" applyBorder="1" applyAlignment="1">
      <alignment horizontal="center"/>
    </xf>
    <xf numFmtId="0" fontId="20" fillId="9" borderId="4" xfId="0" applyFont="1" applyFill="1" applyBorder="1" applyAlignment="1">
      <alignment horizontal="center"/>
    </xf>
    <xf numFmtId="0" fontId="20" fillId="9" borderId="2" xfId="0" applyFont="1" applyFill="1" applyBorder="1" applyAlignment="1">
      <alignment vertical="center"/>
    </xf>
    <xf numFmtId="0" fontId="20" fillId="9" borderId="3" xfId="0" applyFont="1" applyFill="1" applyBorder="1" applyAlignment="1">
      <alignment vertical="center"/>
    </xf>
    <xf numFmtId="0" fontId="20" fillId="0" borderId="2" xfId="0" applyFont="1" applyFill="1" applyBorder="1" applyAlignment="1"/>
    <xf numFmtId="0" fontId="20" fillId="9" borderId="4" xfId="0" applyFont="1" applyFill="1" applyBorder="1" applyAlignment="1">
      <alignment vertical="center"/>
    </xf>
    <xf numFmtId="0" fontId="20" fillId="0" borderId="0" xfId="0" applyFont="1" applyFill="1" applyAlignment="1">
      <alignment horizontal="center"/>
    </xf>
    <xf numFmtId="0" fontId="20" fillId="11" borderId="1" xfId="0" applyFont="1" applyFill="1" applyBorder="1" applyAlignment="1">
      <alignment horizontal="center"/>
    </xf>
    <xf numFmtId="0" fontId="20" fillId="12" borderId="1" xfId="0" applyFont="1" applyFill="1" applyBorder="1" applyAlignment="1"/>
    <xf numFmtId="49" fontId="20" fillId="0" borderId="0" xfId="0" applyNumberFormat="1" applyFont="1" applyFill="1" applyAlignment="1"/>
    <xf numFmtId="0" fontId="20" fillId="13" borderId="1" xfId="0" applyFont="1" applyFill="1" applyBorder="1" applyAlignment="1">
      <alignment horizontal="center"/>
    </xf>
    <xf numFmtId="0" fontId="0" fillId="0" borderId="0" xfId="0" applyFill="1" applyBorder="1" applyAlignment="1">
      <alignment vertical="center"/>
    </xf>
    <xf numFmtId="0" fontId="21" fillId="0" borderId="8" xfId="0" applyFont="1" applyFill="1" applyBorder="1" applyAlignment="1">
      <alignment horizontal="center" vertical="center"/>
    </xf>
    <xf numFmtId="0" fontId="21" fillId="0" borderId="10" xfId="0" applyFont="1" applyFill="1" applyBorder="1" applyAlignment="1">
      <alignment horizontal="center" vertical="center"/>
    </xf>
    <xf numFmtId="0" fontId="21" fillId="0" borderId="9" xfId="0" applyFont="1" applyFill="1" applyBorder="1" applyAlignment="1">
      <alignment horizontal="center" vertical="center"/>
    </xf>
    <xf numFmtId="0" fontId="2" fillId="14" borderId="1" xfId="0" applyFont="1" applyFill="1" applyBorder="1" applyAlignment="1">
      <alignment horizontal="center" vertical="center"/>
    </xf>
    <xf numFmtId="0" fontId="2" fillId="0" borderId="1" xfId="0" applyFont="1" applyFill="1" applyBorder="1" applyAlignment="1">
      <alignment horizontal="center" vertical="center"/>
    </xf>
    <xf numFmtId="14" fontId="2" fillId="0" borderId="1" xfId="0" applyNumberFormat="1" applyFont="1" applyFill="1" applyBorder="1" applyAlignment="1">
      <alignment horizontal="center" vertical="center"/>
    </xf>
    <xf numFmtId="0" fontId="0" fillId="0" borderId="1" xfId="0" applyFill="1" applyBorder="1" applyAlignment="1"/>
    <xf numFmtId="0" fontId="3" fillId="0" borderId="0" xfId="0" applyFont="1" applyAlignment="1"/>
    <xf numFmtId="0" fontId="0" fillId="0" borderId="0" xfId="0" applyAlignment="1"/>
    <xf numFmtId="0" fontId="22" fillId="0" borderId="0" xfId="0" applyFont="1" applyAlignment="1">
      <alignment horizontal="center" vertical="center"/>
    </xf>
    <xf numFmtId="0" fontId="3" fillId="0" borderId="0" xfId="0" applyFont="1" applyAlignment="1">
      <alignment horizontal="distributed" vertical="distributed"/>
    </xf>
  </cellXfs>
  <cellStyles count="93">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 name="常规 2 2" xfId="50"/>
    <cellStyle name="常规 2 3" xfId="51"/>
    <cellStyle name="常规 2 4" xfId="52"/>
    <cellStyle name="常规 2 5" xfId="53"/>
    <cellStyle name="常规 2 6" xfId="54"/>
    <cellStyle name="常规 2 7" xfId="55"/>
    <cellStyle name="常规 2 8" xfId="56"/>
    <cellStyle name="常规 3" xfId="57"/>
    <cellStyle name="常规 3 2" xfId="58"/>
    <cellStyle name="常规 3 3" xfId="59"/>
    <cellStyle name="常规 3 4" xfId="60"/>
    <cellStyle name="常规 3 5" xfId="61"/>
    <cellStyle name="常规 3 6" xfId="62"/>
    <cellStyle name="常规 3 7" xfId="63"/>
    <cellStyle name="常规 4" xfId="64"/>
    <cellStyle name="常规 4 2" xfId="65"/>
    <cellStyle name="常规 4 3" xfId="66"/>
    <cellStyle name="常规 4 4" xfId="67"/>
    <cellStyle name="常规 4 5" xfId="68"/>
    <cellStyle name="常规 4 6" xfId="69"/>
    <cellStyle name="常规 5" xfId="70"/>
    <cellStyle name="常规 5 2" xfId="71"/>
    <cellStyle name="常规 5 3" xfId="72"/>
    <cellStyle name="常规 5 4" xfId="73"/>
    <cellStyle name="常规 5 5" xfId="74"/>
    <cellStyle name="常规 6" xfId="75"/>
    <cellStyle name="常规 6 2" xfId="76"/>
    <cellStyle name="常规 6 3" xfId="77"/>
    <cellStyle name="常规 6 4" xfId="78"/>
    <cellStyle name="常规 7" xfId="79"/>
    <cellStyle name="常规 7 2" xfId="80"/>
    <cellStyle name="常规 7 3" xfId="81"/>
    <cellStyle name="常规 8" xfId="82"/>
    <cellStyle name="常规 8 2" xfId="83"/>
    <cellStyle name="常规 9" xfId="84"/>
    <cellStyle name="超链接 2" xfId="85"/>
    <cellStyle name="超链接 3" xfId="86"/>
    <cellStyle name="超链接 4" xfId="87"/>
    <cellStyle name="超链接 5" xfId="88"/>
    <cellStyle name="超链接 6" xfId="89"/>
    <cellStyle name="超链接 7" xfId="90"/>
    <cellStyle name="超链接 8" xfId="91"/>
    <cellStyle name="超链接 9" xfId="92"/>
  </cellStyles>
  <dxfs count="2">
    <dxf>
      <font>
        <b val="0"/>
        <i val="0"/>
        <sz val="11"/>
        <color indexed="10"/>
      </font>
    </dxf>
    <dxf>
      <font>
        <b val="0"/>
        <i val="0"/>
        <sz val="11"/>
        <color indexed="17"/>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9" Type="http://schemas.openxmlformats.org/officeDocument/2006/relationships/image" Target="media/image14.png"/><Relationship Id="rId8" Type="http://schemas.openxmlformats.org/officeDocument/2006/relationships/image" Target="media/image13.png"/><Relationship Id="rId7" Type="http://schemas.openxmlformats.org/officeDocument/2006/relationships/image" Target="media/image12.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 Id="rId3" Type="http://schemas.openxmlformats.org/officeDocument/2006/relationships/image" Target="media/image8.png"/><Relationship Id="rId2" Type="http://schemas.openxmlformats.org/officeDocument/2006/relationships/image" Target="media/image7.png"/><Relationship Id="rId17" Type="http://schemas.openxmlformats.org/officeDocument/2006/relationships/image" Target="media/image22.png"/><Relationship Id="rId16" Type="http://schemas.openxmlformats.org/officeDocument/2006/relationships/image" Target="media/image21.png"/><Relationship Id="rId15" Type="http://schemas.openxmlformats.org/officeDocument/2006/relationships/image" Target="media/image20.png"/><Relationship Id="rId14" Type="http://schemas.openxmlformats.org/officeDocument/2006/relationships/image" Target="media/image19.png"/><Relationship Id="rId13" Type="http://schemas.openxmlformats.org/officeDocument/2006/relationships/image" Target="media/image18.png"/><Relationship Id="rId12" Type="http://schemas.openxmlformats.org/officeDocument/2006/relationships/image" Target="media/image17.png"/><Relationship Id="rId11" Type="http://schemas.openxmlformats.org/officeDocument/2006/relationships/image" Target="media/image16.png"/><Relationship Id="rId10" Type="http://schemas.openxmlformats.org/officeDocument/2006/relationships/image" Target="media/image15.png"/><Relationship Id="rId1" Type="http://schemas.openxmlformats.org/officeDocument/2006/relationships/image" Target="media/image6.png"/></Relationships>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tyles" Target="styles.xml"/><Relationship Id="rId2" Type="http://schemas.openxmlformats.org/officeDocument/2006/relationships/worksheet" Target="worksheets/sheet2.xml"/><Relationship Id="rId19" Type="http://www.wps.cn/officeDocument/2020/cellImage" Target="cellimages.xml"/><Relationship Id="rId18" Type="http://schemas.openxmlformats.org/officeDocument/2006/relationships/sharedStrings" Target="sharedStrings.xml"/><Relationship Id="rId17" Type="http://schemas.openxmlformats.org/officeDocument/2006/relationships/theme" Target="theme/theme1.xml"/><Relationship Id="rId16" Type="http://schemas.openxmlformats.org/officeDocument/2006/relationships/customXml" Target="../customXml/item4.xml"/><Relationship Id="rId15" Type="http://schemas.openxmlformats.org/officeDocument/2006/relationships/customXml" Target="../customXml/item3.xml"/><Relationship Id="rId14" Type="http://schemas.openxmlformats.org/officeDocument/2006/relationships/customXml" Target="../customXml/item2.xml"/><Relationship Id="rId13" Type="http://schemas.openxmlformats.org/officeDocument/2006/relationships/customXml" Target="../customXml/item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152400</xdr:colOff>
      <xdr:row>3</xdr:row>
      <xdr:rowOff>19050</xdr:rowOff>
    </xdr:from>
    <xdr:to>
      <xdr:col>6</xdr:col>
      <xdr:colOff>523875</xdr:colOff>
      <xdr:row>28</xdr:row>
      <xdr:rowOff>85725</xdr:rowOff>
    </xdr:to>
    <xdr:pic>
      <xdr:nvPicPr>
        <xdr:cNvPr id="7105" name="图片 1" descr="starpoint"/>
        <xdr:cNvPicPr>
          <a:picLocks noChangeAspect="1"/>
        </xdr:cNvPicPr>
      </xdr:nvPicPr>
      <xdr:blipFill>
        <a:blip r:embed="rId1">
          <a:lum/>
        </a:blip>
        <a:stretch>
          <a:fillRect/>
        </a:stretch>
      </xdr:blipFill>
      <xdr:spPr>
        <a:xfrm>
          <a:off x="1687195" y="567690"/>
          <a:ext cx="2454910" cy="4638675"/>
        </a:xfrm>
        <a:prstGeom prst="rect">
          <a:avLst/>
        </a:prstGeom>
        <a:noFill/>
        <a:ln w="9525">
          <a:noFill/>
        </a:ln>
      </xdr:spPr>
    </xdr:pic>
    <xdr:clientData/>
  </xdr:twoCellAnchor>
  <xdr:twoCellAnchor>
    <xdr:from>
      <xdr:col>4</xdr:col>
      <xdr:colOff>19050</xdr:colOff>
      <xdr:row>34</xdr:row>
      <xdr:rowOff>333375</xdr:rowOff>
    </xdr:from>
    <xdr:to>
      <xdr:col>6</xdr:col>
      <xdr:colOff>657225</xdr:colOff>
      <xdr:row>35</xdr:row>
      <xdr:rowOff>0</xdr:rowOff>
    </xdr:to>
    <xdr:sp>
      <xdr:nvSpPr>
        <xdr:cNvPr id="7106" name="直接连接符 2"/>
        <xdr:cNvSpPr/>
      </xdr:nvSpPr>
      <xdr:spPr>
        <a:xfrm>
          <a:off x="2402840" y="7543800"/>
          <a:ext cx="1832610" cy="9525"/>
        </a:xfrm>
        <a:prstGeom prst="line">
          <a:avLst/>
        </a:prstGeom>
        <a:ln w="9525" cap="flat" cmpd="sng">
          <a:solidFill>
            <a:srgbClr val="000000"/>
          </a:solidFill>
          <a:prstDash val="solid"/>
          <a:round/>
          <a:headEnd type="none" w="med" len="med"/>
          <a:tailEnd type="none" w="med" len="med"/>
        </a:ln>
      </xdr:spPr>
    </xdr:sp>
    <xdr:clientData/>
  </xdr:twoCellAnchor>
  <xdr:twoCellAnchor>
    <xdr:from>
      <xdr:col>4</xdr:col>
      <xdr:colOff>0</xdr:colOff>
      <xdr:row>36</xdr:row>
      <xdr:rowOff>0</xdr:rowOff>
    </xdr:from>
    <xdr:to>
      <xdr:col>6</xdr:col>
      <xdr:colOff>628650</xdr:colOff>
      <xdr:row>36</xdr:row>
      <xdr:rowOff>9525</xdr:rowOff>
    </xdr:to>
    <xdr:sp>
      <xdr:nvSpPr>
        <xdr:cNvPr id="7107" name="直接连接符 3"/>
        <xdr:cNvSpPr/>
      </xdr:nvSpPr>
      <xdr:spPr>
        <a:xfrm>
          <a:off x="2383790" y="7896225"/>
          <a:ext cx="1851660" cy="9525"/>
        </a:xfrm>
        <a:prstGeom prst="line">
          <a:avLst/>
        </a:prstGeom>
        <a:ln w="9525" cap="flat" cmpd="sng">
          <a:solidFill>
            <a:srgbClr val="000000"/>
          </a:solidFill>
          <a:prstDash val="solid"/>
          <a:round/>
          <a:headEnd type="none" w="med" len="med"/>
          <a:tailEnd type="none" w="med" len="med"/>
        </a:ln>
      </xdr:spPr>
    </xdr:sp>
    <xdr:clientData/>
  </xdr:twoCellAnchor>
  <xdr:twoCellAnchor>
    <xdr:from>
      <xdr:col>4</xdr:col>
      <xdr:colOff>0</xdr:colOff>
      <xdr:row>37</xdr:row>
      <xdr:rowOff>0</xdr:rowOff>
    </xdr:from>
    <xdr:to>
      <xdr:col>6</xdr:col>
      <xdr:colOff>619125</xdr:colOff>
      <xdr:row>37</xdr:row>
      <xdr:rowOff>9525</xdr:rowOff>
    </xdr:to>
    <xdr:sp>
      <xdr:nvSpPr>
        <xdr:cNvPr id="7108" name="直接连接符 4"/>
        <xdr:cNvSpPr/>
      </xdr:nvSpPr>
      <xdr:spPr>
        <a:xfrm>
          <a:off x="2383790" y="8239125"/>
          <a:ext cx="1851660" cy="9525"/>
        </a:xfrm>
        <a:prstGeom prst="line">
          <a:avLst/>
        </a:prstGeom>
        <a:ln w="9525" cap="flat" cmpd="sng">
          <a:solidFill>
            <a:srgbClr val="000000"/>
          </a:solidFill>
          <a:prstDash val="solid"/>
          <a:round/>
          <a:headEnd type="none" w="med" len="med"/>
          <a:tailEnd type="none" w="med" len="med"/>
        </a:ln>
      </xdr:spPr>
    </xdr:sp>
    <xdr:clientData/>
  </xdr:twoCellAnchor>
  <xdr:twoCellAnchor>
    <xdr:from>
      <xdr:col>4</xdr:col>
      <xdr:colOff>0</xdr:colOff>
      <xdr:row>38</xdr:row>
      <xdr:rowOff>0</xdr:rowOff>
    </xdr:from>
    <xdr:to>
      <xdr:col>6</xdr:col>
      <xdr:colOff>638175</xdr:colOff>
      <xdr:row>38</xdr:row>
      <xdr:rowOff>9525</xdr:rowOff>
    </xdr:to>
    <xdr:sp>
      <xdr:nvSpPr>
        <xdr:cNvPr id="7109" name="直接连接符 5"/>
        <xdr:cNvSpPr/>
      </xdr:nvSpPr>
      <xdr:spPr>
        <a:xfrm>
          <a:off x="2383790" y="8582025"/>
          <a:ext cx="1851660" cy="9525"/>
        </a:xfrm>
        <a:prstGeom prst="line">
          <a:avLst/>
        </a:prstGeom>
        <a:ln w="9525" cap="flat" cmpd="sng">
          <a:solidFill>
            <a:srgbClr val="000000"/>
          </a:solidFill>
          <a:prstDash val="solid"/>
          <a:round/>
          <a:headEnd type="none" w="med" len="med"/>
          <a:tailEnd type="none" w="med" len="med"/>
        </a:ln>
      </xdr:spPr>
    </xdr:sp>
    <xdr:clientData/>
  </xdr:twoCellAnchor>
  <xdr:twoCellAnchor>
    <xdr:from>
      <xdr:col>4</xdr:col>
      <xdr:colOff>0</xdr:colOff>
      <xdr:row>38</xdr:row>
      <xdr:rowOff>333375</xdr:rowOff>
    </xdr:from>
    <xdr:to>
      <xdr:col>6</xdr:col>
      <xdr:colOff>638175</xdr:colOff>
      <xdr:row>39</xdr:row>
      <xdr:rowOff>0</xdr:rowOff>
    </xdr:to>
    <xdr:sp>
      <xdr:nvSpPr>
        <xdr:cNvPr id="7110" name="直接连接符 6"/>
        <xdr:cNvSpPr/>
      </xdr:nvSpPr>
      <xdr:spPr>
        <a:xfrm>
          <a:off x="2383790" y="8915400"/>
          <a:ext cx="1851660" cy="9525"/>
        </a:xfrm>
        <a:prstGeom prst="line">
          <a:avLst/>
        </a:prstGeom>
        <a:ln w="9525" cap="flat" cmpd="sng">
          <a:solidFill>
            <a:srgbClr val="000000"/>
          </a:solidFill>
          <a:prstDash val="solid"/>
          <a:round/>
          <a:headEnd type="none" w="med" len="med"/>
          <a:tailEnd type="none" w="med" len="med"/>
        </a:ln>
      </xdr:spPr>
    </xdr:sp>
    <xdr:clientData/>
  </xdr:twoCellAnchor>
  <xdr:twoCellAnchor>
    <xdr:from>
      <xdr:col>4</xdr:col>
      <xdr:colOff>0</xdr:colOff>
      <xdr:row>40</xdr:row>
      <xdr:rowOff>0</xdr:rowOff>
    </xdr:from>
    <xdr:to>
      <xdr:col>6</xdr:col>
      <xdr:colOff>638175</xdr:colOff>
      <xdr:row>40</xdr:row>
      <xdr:rowOff>9525</xdr:rowOff>
    </xdr:to>
    <xdr:sp>
      <xdr:nvSpPr>
        <xdr:cNvPr id="7111" name="直接连接符 7"/>
        <xdr:cNvSpPr/>
      </xdr:nvSpPr>
      <xdr:spPr>
        <a:xfrm>
          <a:off x="2383790" y="9267825"/>
          <a:ext cx="1851660" cy="9525"/>
        </a:xfrm>
        <a:prstGeom prst="line">
          <a:avLst/>
        </a:prstGeom>
        <a:ln w="9525" cap="flat" cmpd="sng">
          <a:solidFill>
            <a:srgbClr val="000000"/>
          </a:solidFill>
          <a:prstDash val="solid"/>
          <a:round/>
          <a:headEnd type="none" w="med" len="med"/>
          <a:tailEnd type="none" w="med" len="med"/>
        </a:ln>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111760</xdr:colOff>
      <xdr:row>1</xdr:row>
      <xdr:rowOff>5715</xdr:rowOff>
    </xdr:from>
    <xdr:to>
      <xdr:col>10</xdr:col>
      <xdr:colOff>5080</xdr:colOff>
      <xdr:row>10</xdr:row>
      <xdr:rowOff>74295</xdr:rowOff>
    </xdr:to>
    <xdr:pic>
      <xdr:nvPicPr>
        <xdr:cNvPr id="2" name="图片 1"/>
        <xdr:cNvPicPr>
          <a:picLocks noChangeAspect="1"/>
        </xdr:cNvPicPr>
      </xdr:nvPicPr>
      <xdr:blipFill>
        <a:blip r:embed="rId1"/>
        <a:stretch>
          <a:fillRect/>
        </a:stretch>
      </xdr:blipFill>
      <xdr:spPr>
        <a:xfrm>
          <a:off x="111760" y="188595"/>
          <a:ext cx="6065520" cy="1714500"/>
        </a:xfrm>
        <a:prstGeom prst="rect">
          <a:avLst/>
        </a:prstGeom>
        <a:noFill/>
        <a:ln w="9525">
          <a:noFill/>
        </a:ln>
      </xdr:spPr>
    </xdr:pic>
    <xdr:clientData/>
  </xdr:twoCellAnchor>
  <xdr:twoCellAnchor editAs="oneCell">
    <xdr:from>
      <xdr:col>0</xdr:col>
      <xdr:colOff>95885</xdr:colOff>
      <xdr:row>13</xdr:row>
      <xdr:rowOff>13335</xdr:rowOff>
    </xdr:from>
    <xdr:to>
      <xdr:col>9</xdr:col>
      <xdr:colOff>555625</xdr:colOff>
      <xdr:row>23</xdr:row>
      <xdr:rowOff>59055</xdr:rowOff>
    </xdr:to>
    <xdr:pic>
      <xdr:nvPicPr>
        <xdr:cNvPr id="3" name="图片 2"/>
        <xdr:cNvPicPr>
          <a:picLocks noChangeAspect="1"/>
        </xdr:cNvPicPr>
      </xdr:nvPicPr>
      <xdr:blipFill>
        <a:blip r:embed="rId2"/>
        <a:stretch>
          <a:fillRect/>
        </a:stretch>
      </xdr:blipFill>
      <xdr:spPr>
        <a:xfrm>
          <a:off x="95885" y="2390775"/>
          <a:ext cx="6014720" cy="187452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11</xdr:col>
      <xdr:colOff>472440</xdr:colOff>
      <xdr:row>11</xdr:row>
      <xdr:rowOff>60960</xdr:rowOff>
    </xdr:from>
    <xdr:to>
      <xdr:col>21</xdr:col>
      <xdr:colOff>175260</xdr:colOff>
      <xdr:row>28</xdr:row>
      <xdr:rowOff>152400</xdr:rowOff>
    </xdr:to>
    <xdr:pic>
      <xdr:nvPicPr>
        <xdr:cNvPr id="2" name="图片 1"/>
        <xdr:cNvPicPr>
          <a:picLocks noChangeAspect="1"/>
        </xdr:cNvPicPr>
      </xdr:nvPicPr>
      <xdr:blipFill>
        <a:blip r:embed="rId1"/>
        <a:stretch>
          <a:fillRect/>
        </a:stretch>
      </xdr:blipFill>
      <xdr:spPr>
        <a:xfrm>
          <a:off x="7178040" y="2110740"/>
          <a:ext cx="5798820" cy="3200400"/>
        </a:xfrm>
        <a:prstGeom prst="rect">
          <a:avLst/>
        </a:prstGeom>
        <a:noFill/>
        <a:ln w="9525">
          <a:noFill/>
        </a:ln>
      </xdr:spPr>
    </xdr:pic>
    <xdr:clientData/>
  </xdr:twoCellAnchor>
  <xdr:twoCellAnchor editAs="oneCell">
    <xdr:from>
      <xdr:col>0</xdr:col>
      <xdr:colOff>7620</xdr:colOff>
      <xdr:row>10</xdr:row>
      <xdr:rowOff>136525</xdr:rowOff>
    </xdr:from>
    <xdr:to>
      <xdr:col>10</xdr:col>
      <xdr:colOff>283845</xdr:colOff>
      <xdr:row>31</xdr:row>
      <xdr:rowOff>114300</xdr:rowOff>
    </xdr:to>
    <xdr:pic>
      <xdr:nvPicPr>
        <xdr:cNvPr id="3" name="图片 2"/>
        <xdr:cNvPicPr>
          <a:picLocks noChangeAspect="1"/>
        </xdr:cNvPicPr>
      </xdr:nvPicPr>
      <xdr:blipFill>
        <a:blip r:embed="rId2"/>
        <a:stretch>
          <a:fillRect/>
        </a:stretch>
      </xdr:blipFill>
      <xdr:spPr>
        <a:xfrm>
          <a:off x="7620" y="2003425"/>
          <a:ext cx="6372225" cy="3818255"/>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FFFFFF"/>
        </a:solidFill>
        <a:ln w="9525" cap="flat" cmpd="sng" algn="ctr">
          <a:solidFill>
            <a:srgbClr val="000000"/>
          </a:solidFill>
          <a:prstDash val="solid"/>
          <a:round/>
        </a:ln>
      </a:spPr>
      <a:bodyPr/>
      <a:lstStyle/>
    </a:sp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1:J40"/>
  <sheetViews>
    <sheetView showGridLines="0" topLeftCell="A16" workbookViewId="0">
      <selection activeCell="K30" sqref="K30"/>
    </sheetView>
  </sheetViews>
  <sheetFormatPr defaultColWidth="9" defaultRowHeight="14.4"/>
  <cols>
    <col min="1" max="2" width="9" style="90"/>
    <col min="3" max="3" width="4.37962962962963" style="90" customWidth="1"/>
    <col min="4" max="4" width="12.3796296296296" style="90" customWidth="1"/>
    <col min="5" max="7" width="9" style="90"/>
    <col min="8" max="8" width="4.37962962962963" style="90" customWidth="1"/>
    <col min="9" max="16384" width="9" style="90"/>
  </cols>
  <sheetData>
    <row r="31" ht="63.75" customHeight="1" spans="1:10">
      <c r="A31" s="91" t="s">
        <v>0</v>
      </c>
      <c r="B31" s="91"/>
      <c r="C31" s="91"/>
      <c r="D31" s="91"/>
      <c r="E31" s="91"/>
      <c r="F31" s="91"/>
      <c r="G31" s="91"/>
      <c r="H31" s="91"/>
      <c r="I31" s="91"/>
      <c r="J31" s="91"/>
    </row>
    <row r="32" ht="24" customHeight="1"/>
    <row r="33" ht="24" customHeight="1"/>
    <row r="34" ht="24" customHeight="1"/>
    <row r="35" s="89" customFormat="1" ht="27" customHeight="1" spans="4:4">
      <c r="D35" s="92" t="s">
        <v>1</v>
      </c>
    </row>
    <row r="36" s="89" customFormat="1" ht="27" customHeight="1" spans="4:4">
      <c r="D36" s="92" t="s">
        <v>2</v>
      </c>
    </row>
    <row r="37" s="89" customFormat="1" ht="27" customHeight="1" spans="4:4">
      <c r="D37" s="92" t="s">
        <v>3</v>
      </c>
    </row>
    <row r="38" s="89" customFormat="1" ht="27" customHeight="1" spans="4:4">
      <c r="D38" s="92" t="s">
        <v>4</v>
      </c>
    </row>
    <row r="39" s="89" customFormat="1" ht="27" customHeight="1" spans="4:4">
      <c r="D39" s="92" t="s">
        <v>5</v>
      </c>
    </row>
    <row r="40" s="89" customFormat="1" ht="27" customHeight="1" spans="4:4">
      <c r="D40" s="92" t="s">
        <v>6</v>
      </c>
    </row>
  </sheetData>
  <customSheetViews>
    <customSheetView guid="{7C7462E1-4A37-4C2E-99C6-8F62E81568B7}" showGridLines="0">
      <selection activeCell="J33" sqref="J33"/>
      <pageMargins left="0.697916666666667" right="0.697916666666667" top="0.75" bottom="0.75" header="0.3" footer="0.3"/>
      <pageSetup paperSize="9" orientation="portrait"/>
      <headerFooter/>
    </customSheetView>
  </customSheetViews>
  <mergeCells count="1">
    <mergeCell ref="A31:J31"/>
  </mergeCells>
  <pageMargins left="0.697916666666667" right="0.697916666666667" top="0.75" bottom="0.75" header="0.3" footer="0.3"/>
  <pageSetup paperSize="9" orientation="portrait"/>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5"/>
  <sheetViews>
    <sheetView topLeftCell="A46" workbookViewId="0">
      <selection activeCell="D58" sqref="D58"/>
    </sheetView>
  </sheetViews>
  <sheetFormatPr defaultColWidth="9" defaultRowHeight="14.4"/>
  <cols>
    <col min="1" max="1" width="3.25" customWidth="1"/>
    <col min="2" max="2" width="51.1296296296296" customWidth="1"/>
    <col min="3" max="3" width="75.3333333333333" customWidth="1"/>
    <col min="5" max="5" width="13.1296296296296" customWidth="1"/>
    <col min="8" max="8" width="9.12962962962963" customWidth="1"/>
    <col min="9" max="9" width="11.4444444444444" customWidth="1"/>
  </cols>
  <sheetData>
    <row r="1" ht="28.8" spans="1:9">
      <c r="A1" s="1" t="s">
        <v>110</v>
      </c>
      <c r="B1" s="1"/>
      <c r="C1" s="1"/>
      <c r="D1" s="2" t="s">
        <v>111</v>
      </c>
      <c r="E1" s="2" t="s">
        <v>112</v>
      </c>
      <c r="F1" s="2" t="s">
        <v>113</v>
      </c>
      <c r="G1" s="2"/>
      <c r="H1" s="2"/>
      <c r="I1" s="39" t="s">
        <v>114</v>
      </c>
    </row>
    <row r="2" ht="22.2" spans="1:9">
      <c r="A2" s="1"/>
      <c r="B2" s="1"/>
      <c r="C2" s="1"/>
      <c r="D2" s="3"/>
      <c r="E2" s="3"/>
      <c r="F2" s="4" t="s">
        <v>78</v>
      </c>
      <c r="G2" s="4"/>
      <c r="H2" s="4"/>
      <c r="I2" s="40"/>
    </row>
    <row r="3" ht="28.8" spans="1:9">
      <c r="A3" s="5" t="s">
        <v>115</v>
      </c>
      <c r="B3" s="5" t="s">
        <v>116</v>
      </c>
      <c r="C3" s="5" t="s">
        <v>117</v>
      </c>
      <c r="D3" s="5" t="s">
        <v>118</v>
      </c>
      <c r="E3" s="5" t="s">
        <v>119</v>
      </c>
      <c r="F3" s="5" t="s">
        <v>120</v>
      </c>
      <c r="G3" s="5" t="s">
        <v>8</v>
      </c>
      <c r="H3" s="5" t="s">
        <v>9</v>
      </c>
      <c r="I3" s="5" t="s">
        <v>121</v>
      </c>
    </row>
    <row r="4" ht="17.4" spans="1:9">
      <c r="A4" s="6" t="s">
        <v>122</v>
      </c>
      <c r="B4" s="7"/>
      <c r="C4" s="7"/>
      <c r="D4" s="7"/>
      <c r="E4" s="7"/>
      <c r="F4" s="7"/>
      <c r="G4" s="7"/>
      <c r="H4" s="7"/>
      <c r="I4" s="7"/>
    </row>
    <row r="5" ht="15.6" spans="1:9">
      <c r="A5" s="8" t="s">
        <v>123</v>
      </c>
      <c r="B5" s="9"/>
      <c r="C5" s="9"/>
      <c r="D5" s="9"/>
      <c r="E5" s="9"/>
      <c r="F5" s="9"/>
      <c r="G5" s="9"/>
      <c r="H5" s="9"/>
      <c r="I5" s="9"/>
    </row>
    <row r="6" ht="218.4" spans="1:9">
      <c r="A6" s="10">
        <v>1</v>
      </c>
      <c r="B6" s="11" t="s">
        <v>169</v>
      </c>
      <c r="C6" s="11" t="s">
        <v>170</v>
      </c>
      <c r="D6" s="12"/>
      <c r="E6" s="10"/>
      <c r="F6" s="13"/>
      <c r="G6" s="13"/>
      <c r="H6" s="13"/>
      <c r="I6" s="13"/>
    </row>
    <row r="7" ht="15.6" spans="1:9">
      <c r="A7" s="8" t="s">
        <v>126</v>
      </c>
      <c r="B7" s="9"/>
      <c r="C7" s="9"/>
      <c r="D7" s="9"/>
      <c r="E7" s="9"/>
      <c r="F7" s="9"/>
      <c r="G7" s="9"/>
      <c r="H7" s="9"/>
      <c r="I7" s="9"/>
    </row>
    <row r="8" ht="62.4" spans="1:9">
      <c r="A8" s="10">
        <v>1</v>
      </c>
      <c r="B8" s="11" t="s">
        <v>171</v>
      </c>
      <c r="C8" s="11" t="s">
        <v>172</v>
      </c>
      <c r="D8" s="12"/>
      <c r="E8" s="10"/>
      <c r="F8" s="13"/>
      <c r="G8" s="13"/>
      <c r="H8" s="13"/>
      <c r="I8" s="13"/>
    </row>
    <row r="9" ht="62.4" spans="1:9">
      <c r="A9" s="10">
        <v>2</v>
      </c>
      <c r="B9" s="11" t="s">
        <v>173</v>
      </c>
      <c r="C9" s="11" t="s">
        <v>174</v>
      </c>
      <c r="D9" s="12"/>
      <c r="E9" s="10"/>
      <c r="F9" s="13"/>
      <c r="G9" s="13"/>
      <c r="H9" s="13"/>
      <c r="I9" s="13"/>
    </row>
    <row r="10" ht="62.4" spans="1:9">
      <c r="A10" s="10">
        <v>3</v>
      </c>
      <c r="B10" s="11" t="s">
        <v>175</v>
      </c>
      <c r="C10" s="11" t="s">
        <v>176</v>
      </c>
      <c r="D10" s="12"/>
      <c r="E10" s="10"/>
      <c r="F10" s="13"/>
      <c r="G10" s="13"/>
      <c r="H10" s="13"/>
      <c r="I10" s="13"/>
    </row>
    <row r="11" ht="15.6" spans="1:9">
      <c r="A11" s="8" t="s">
        <v>128</v>
      </c>
      <c r="B11" s="9"/>
      <c r="C11" s="9"/>
      <c r="D11" s="9"/>
      <c r="E11" s="9"/>
      <c r="F11" s="9"/>
      <c r="G11" s="9"/>
      <c r="H11" s="9"/>
      <c r="I11" s="9"/>
    </row>
    <row r="12" ht="78" spans="1:9">
      <c r="A12" s="14">
        <v>1</v>
      </c>
      <c r="B12" s="11" t="s">
        <v>129</v>
      </c>
      <c r="C12" s="11" t="s">
        <v>177</v>
      </c>
      <c r="D12" s="12"/>
      <c r="E12" s="10"/>
      <c r="F12" s="13"/>
      <c r="G12" s="13"/>
      <c r="H12" s="13"/>
      <c r="I12" s="13"/>
    </row>
    <row r="13" ht="31.2" spans="1:9">
      <c r="A13" s="14">
        <v>2</v>
      </c>
      <c r="B13" s="11" t="s">
        <v>131</v>
      </c>
      <c r="C13" s="11" t="s">
        <v>178</v>
      </c>
      <c r="D13" s="12"/>
      <c r="E13" s="10"/>
      <c r="F13" s="13"/>
      <c r="G13" s="13"/>
      <c r="H13" s="13"/>
      <c r="I13" s="13"/>
    </row>
    <row r="14" ht="15.6" spans="1:9">
      <c r="A14" s="8" t="s">
        <v>133</v>
      </c>
      <c r="B14" s="9"/>
      <c r="C14" s="9"/>
      <c r="D14" s="9"/>
      <c r="E14" s="9"/>
      <c r="F14" s="9"/>
      <c r="G14" s="9"/>
      <c r="H14" s="9"/>
      <c r="I14" s="9"/>
    </row>
    <row r="15" ht="31.2" spans="1:9">
      <c r="A15" s="15">
        <v>1</v>
      </c>
      <c r="B15" s="16" t="s">
        <v>134</v>
      </c>
      <c r="C15" s="9" t="s">
        <v>135</v>
      </c>
      <c r="D15" s="9"/>
      <c r="E15" s="9"/>
      <c r="F15" s="9"/>
      <c r="G15" s="9"/>
      <c r="H15" s="9"/>
      <c r="I15" s="9"/>
    </row>
    <row r="16" ht="15.6" spans="1:9">
      <c r="A16" s="17"/>
      <c r="B16" s="11" t="s">
        <v>136</v>
      </c>
      <c r="C16" s="11" t="s">
        <v>137</v>
      </c>
      <c r="D16" s="12"/>
      <c r="E16" s="12"/>
      <c r="F16" s="12"/>
      <c r="G16" s="10"/>
      <c r="H16" s="12"/>
      <c r="I16" s="10"/>
    </row>
    <row r="17" ht="31.2" spans="1:9">
      <c r="A17" s="17"/>
      <c r="B17" s="18" t="s">
        <v>138</v>
      </c>
      <c r="C17" s="18" t="s">
        <v>139</v>
      </c>
      <c r="D17" s="12"/>
      <c r="E17" s="12"/>
      <c r="F17" s="12"/>
      <c r="G17" s="10"/>
      <c r="H17" s="12"/>
      <c r="I17" s="10"/>
    </row>
    <row r="18" ht="15.6" spans="1:9">
      <c r="A18" s="17"/>
      <c r="B18" s="11" t="s">
        <v>140</v>
      </c>
      <c r="C18" s="11" t="s">
        <v>141</v>
      </c>
      <c r="D18" s="12"/>
      <c r="E18" s="12"/>
      <c r="F18" s="12"/>
      <c r="G18" s="10"/>
      <c r="H18" s="12"/>
      <c r="I18" s="10"/>
    </row>
    <row r="19" ht="15.6" spans="1:9">
      <c r="A19" s="19"/>
      <c r="B19" s="11" t="s">
        <v>142</v>
      </c>
      <c r="C19" s="11" t="s">
        <v>179</v>
      </c>
      <c r="D19" s="12"/>
      <c r="E19" s="12"/>
      <c r="F19" s="12"/>
      <c r="G19" s="10"/>
      <c r="H19" s="12"/>
      <c r="I19" s="10"/>
    </row>
    <row r="20" ht="109.2" spans="1:9">
      <c r="A20" s="20"/>
      <c r="B20" s="21" t="s">
        <v>144</v>
      </c>
      <c r="C20" s="22" t="s">
        <v>180</v>
      </c>
      <c r="D20" s="12"/>
      <c r="E20" s="12"/>
      <c r="F20" s="12"/>
      <c r="G20" s="10"/>
      <c r="H20" s="12"/>
      <c r="I20" s="10"/>
    </row>
    <row r="21" ht="118.2" spans="1:9">
      <c r="A21" s="20"/>
      <c r="B21" s="23"/>
      <c r="C21" s="22" t="str">
        <f>_xlfn.DISPIMG("ID_E14041FA8B514916B2B824E40AD0E98B",1)</f>
        <v>=DISPIMG("ID_E14041FA8B514916B2B824E40AD0E98B",1)</v>
      </c>
      <c r="D21" s="12"/>
      <c r="E21" s="12"/>
      <c r="F21" s="12"/>
      <c r="G21" s="10"/>
      <c r="H21" s="12"/>
      <c r="I21" s="10"/>
    </row>
    <row r="22" ht="15.6" spans="1:9">
      <c r="A22" s="8" t="s">
        <v>146</v>
      </c>
      <c r="B22" s="9"/>
      <c r="C22" s="9"/>
      <c r="D22" s="9"/>
      <c r="E22" s="9"/>
      <c r="F22" s="9"/>
      <c r="G22" s="9"/>
      <c r="H22" s="9"/>
      <c r="I22" s="9"/>
    </row>
    <row r="23" ht="15.6" spans="1:9">
      <c r="A23" s="10">
        <v>1</v>
      </c>
      <c r="B23" s="11" t="s">
        <v>147</v>
      </c>
      <c r="C23" s="24" t="str">
        <f>_xlfn.DISPIMG("ID_67CDEEE1D1C94C07884E8B7B8205D8D2",1)</f>
        <v>=DISPIMG("ID_67CDEEE1D1C94C07884E8B7B8205D8D2",1)</v>
      </c>
      <c r="D23" s="9"/>
      <c r="E23" s="9"/>
      <c r="F23" s="9"/>
      <c r="G23" s="9"/>
      <c r="H23" s="9"/>
      <c r="I23" s="9"/>
    </row>
    <row r="24" ht="15.6" spans="1:9">
      <c r="A24" s="10"/>
      <c r="B24" s="11"/>
      <c r="C24" s="25"/>
      <c r="D24" s="9"/>
      <c r="E24" s="9"/>
      <c r="F24" s="9"/>
      <c r="G24" s="9"/>
      <c r="H24" s="9"/>
      <c r="I24" s="9"/>
    </row>
    <row r="25" ht="15.6" spans="1:9">
      <c r="A25" s="10"/>
      <c r="B25" s="11"/>
      <c r="C25" s="26"/>
      <c r="D25" s="12"/>
      <c r="E25" s="12"/>
      <c r="F25" s="12"/>
      <c r="G25" s="10"/>
      <c r="H25" s="12"/>
      <c r="I25" s="10"/>
    </row>
    <row r="26" ht="15.6" spans="1:9">
      <c r="A26" s="10">
        <v>2</v>
      </c>
      <c r="B26" s="11" t="s">
        <v>148</v>
      </c>
      <c r="C26" s="24" t="str">
        <f>_xlfn.DISPIMG("ID_09DC8A8EA50B41669C55CBCB4CA22A16",1)</f>
        <v>=DISPIMG("ID_09DC8A8EA50B41669C55CBCB4CA22A16",1)</v>
      </c>
      <c r="D26" s="12"/>
      <c r="E26" s="12"/>
      <c r="F26" s="12"/>
      <c r="G26" s="10"/>
      <c r="H26" s="12"/>
      <c r="I26" s="10"/>
    </row>
    <row r="27" ht="15.6" spans="1:9">
      <c r="A27" s="10"/>
      <c r="B27" s="11"/>
      <c r="C27" s="27"/>
      <c r="D27" s="12"/>
      <c r="E27" s="12"/>
      <c r="F27" s="12"/>
      <c r="G27" s="10"/>
      <c r="H27" s="12"/>
      <c r="I27" s="10"/>
    </row>
    <row r="28" ht="15.6" spans="1:9">
      <c r="A28" s="10"/>
      <c r="B28" s="11"/>
      <c r="C28" s="27"/>
      <c r="D28" s="12"/>
      <c r="E28" s="12"/>
      <c r="F28" s="12"/>
      <c r="G28" s="10"/>
      <c r="H28" s="12"/>
      <c r="I28" s="10"/>
    </row>
    <row r="29" ht="15.6" spans="1:9">
      <c r="A29" s="10"/>
      <c r="B29" s="11"/>
      <c r="C29" s="28"/>
      <c r="D29" s="12"/>
      <c r="E29" s="12"/>
      <c r="F29" s="12"/>
      <c r="G29" s="10"/>
      <c r="H29" s="12"/>
      <c r="I29" s="10"/>
    </row>
    <row r="30" ht="31.2" spans="1:9">
      <c r="A30" s="10">
        <v>3</v>
      </c>
      <c r="B30" s="11" t="s">
        <v>149</v>
      </c>
      <c r="C30" s="29" t="s">
        <v>150</v>
      </c>
      <c r="D30" s="12"/>
      <c r="E30" s="12"/>
      <c r="F30" s="12"/>
      <c r="G30" s="10"/>
      <c r="H30" s="12"/>
      <c r="I30" s="10"/>
    </row>
    <row r="31" ht="15.6" spans="1:9">
      <c r="A31" s="10">
        <v>4</v>
      </c>
      <c r="B31" s="11" t="s">
        <v>151</v>
      </c>
      <c r="C31" s="24" t="str">
        <f>_xlfn.DISPIMG("ID_5DF179A30F384DD593CE756A5D6AD8A6",1)</f>
        <v>=DISPIMG("ID_5DF179A30F384DD593CE756A5D6AD8A6",1)</v>
      </c>
      <c r="D31" s="12"/>
      <c r="E31" s="12"/>
      <c r="F31" s="12"/>
      <c r="G31" s="10"/>
      <c r="H31" s="12"/>
      <c r="I31" s="10"/>
    </row>
    <row r="32" ht="15.6" spans="1:9">
      <c r="A32" s="10"/>
      <c r="B32" s="11"/>
      <c r="C32" s="27"/>
      <c r="D32" s="12"/>
      <c r="E32" s="12"/>
      <c r="F32" s="12"/>
      <c r="G32" s="10"/>
      <c r="H32" s="12"/>
      <c r="I32" s="10"/>
    </row>
    <row r="33" ht="15.6" spans="1:9">
      <c r="A33" s="10"/>
      <c r="B33" s="11"/>
      <c r="C33" s="27"/>
      <c r="D33" s="12"/>
      <c r="E33" s="12"/>
      <c r="F33" s="12"/>
      <c r="G33" s="10"/>
      <c r="H33" s="12"/>
      <c r="I33" s="10"/>
    </row>
    <row r="34" ht="15.6" spans="1:9">
      <c r="A34" s="10"/>
      <c r="B34" s="11"/>
      <c r="C34" s="27"/>
      <c r="D34" s="12"/>
      <c r="E34" s="12"/>
      <c r="F34" s="12"/>
      <c r="G34" s="10"/>
      <c r="H34" s="12"/>
      <c r="I34" s="10"/>
    </row>
    <row r="35" ht="15.6" spans="1:9">
      <c r="A35" s="10"/>
      <c r="B35" s="11"/>
      <c r="C35" s="27"/>
      <c r="D35" s="12"/>
      <c r="E35" s="12"/>
      <c r="F35" s="12"/>
      <c r="G35" s="10"/>
      <c r="H35" s="12"/>
      <c r="I35" s="10"/>
    </row>
    <row r="36" ht="15.6" spans="1:9">
      <c r="A36" s="10"/>
      <c r="B36" s="11"/>
      <c r="C36" s="27"/>
      <c r="D36" s="12"/>
      <c r="E36" s="12"/>
      <c r="F36" s="12"/>
      <c r="G36" s="10"/>
      <c r="H36" s="12"/>
      <c r="I36" s="10"/>
    </row>
    <row r="37" ht="15.6" spans="1:9">
      <c r="A37" s="10"/>
      <c r="B37" s="11"/>
      <c r="C37" s="27"/>
      <c r="D37" s="12"/>
      <c r="E37" s="12"/>
      <c r="F37" s="12"/>
      <c r="G37" s="10"/>
      <c r="H37" s="12"/>
      <c r="I37" s="10"/>
    </row>
    <row r="38" ht="15.6" spans="1:9">
      <c r="A38" s="10"/>
      <c r="B38" s="11"/>
      <c r="C38" s="28"/>
      <c r="D38" s="12"/>
      <c r="E38" s="12"/>
      <c r="F38" s="12"/>
      <c r="G38" s="10"/>
      <c r="H38" s="12"/>
      <c r="I38" s="10"/>
    </row>
    <row r="39" ht="97.4" spans="1:9">
      <c r="A39" s="10">
        <v>5</v>
      </c>
      <c r="B39" s="11" t="s">
        <v>152</v>
      </c>
      <c r="C39" s="30" t="str">
        <f>_xlfn.DISPIMG("ID_ECE765100A5F4E6A813037D1B6C7CA63",1)</f>
        <v>=DISPIMG("ID_ECE765100A5F4E6A813037D1B6C7CA63",1)</v>
      </c>
      <c r="D39" s="12"/>
      <c r="E39" s="12"/>
      <c r="F39" s="12"/>
      <c r="G39" s="10"/>
      <c r="H39" s="12"/>
      <c r="I39" s="10"/>
    </row>
    <row r="40" ht="15.6" spans="1:9">
      <c r="A40" s="10">
        <v>6</v>
      </c>
      <c r="B40" s="11" t="s">
        <v>153</v>
      </c>
      <c r="C40" s="24" t="str">
        <f>_xlfn.DISPIMG("ID_295566F5AE594F77BAA117A677FD8B3F",1)</f>
        <v>=DISPIMG("ID_295566F5AE594F77BAA117A677FD8B3F",1)</v>
      </c>
      <c r="D40" s="12"/>
      <c r="E40" s="12"/>
      <c r="F40" s="12"/>
      <c r="G40" s="10"/>
      <c r="H40" s="12"/>
      <c r="I40" s="10"/>
    </row>
    <row r="41" ht="15.6" spans="1:9">
      <c r="A41" s="10"/>
      <c r="B41" s="11"/>
      <c r="C41" s="27"/>
      <c r="D41" s="12"/>
      <c r="E41" s="12"/>
      <c r="F41" s="12"/>
      <c r="G41" s="10"/>
      <c r="H41" s="12"/>
      <c r="I41" s="10"/>
    </row>
    <row r="42" ht="15.6" spans="1:9">
      <c r="A42" s="10"/>
      <c r="B42" s="11"/>
      <c r="C42" s="27"/>
      <c r="D42" s="12"/>
      <c r="E42" s="12"/>
      <c r="F42" s="12"/>
      <c r="G42" s="10"/>
      <c r="H42" s="12"/>
      <c r="I42" s="10"/>
    </row>
    <row r="43" ht="15.6" spans="1:9">
      <c r="A43" s="10"/>
      <c r="B43" s="11"/>
      <c r="C43" s="28"/>
      <c r="D43" s="12"/>
      <c r="E43" s="12"/>
      <c r="F43" s="12"/>
      <c r="G43" s="10"/>
      <c r="H43" s="12"/>
      <c r="I43" s="10"/>
    </row>
    <row r="44" ht="15.6" spans="1:9">
      <c r="A44" s="10">
        <v>7</v>
      </c>
      <c r="B44" s="11" t="s">
        <v>154</v>
      </c>
      <c r="C44" s="24" t="str">
        <f>_xlfn.DISPIMG("ID_AAADA0D3EEED4A54B13AE1ED37D8181B",1)</f>
        <v>=DISPIMG("ID_AAADA0D3EEED4A54B13AE1ED37D8181B",1)</v>
      </c>
      <c r="D44" s="12"/>
      <c r="E44" s="12"/>
      <c r="F44" s="12"/>
      <c r="G44" s="10"/>
      <c r="H44" s="12"/>
      <c r="I44" s="10"/>
    </row>
    <row r="45" ht="15.6" spans="1:9">
      <c r="A45" s="10"/>
      <c r="B45" s="11"/>
      <c r="C45" s="28"/>
      <c r="D45" s="12"/>
      <c r="E45" s="12"/>
      <c r="F45" s="12"/>
      <c r="G45" s="10"/>
      <c r="H45" s="12"/>
      <c r="I45" s="10"/>
    </row>
    <row r="46" ht="15.6" spans="1:9">
      <c r="A46" s="10">
        <v>8</v>
      </c>
      <c r="B46" s="11" t="s">
        <v>155</v>
      </c>
      <c r="C46" s="24" t="str">
        <f>_xlfn.DISPIMG("ID_54C4363BBB514CDE834151BC72B6939A",1)</f>
        <v>=DISPIMG("ID_54C4363BBB514CDE834151BC72B6939A",1)</v>
      </c>
      <c r="D46" s="12"/>
      <c r="E46" s="12"/>
      <c r="F46" s="12"/>
      <c r="G46" s="10"/>
      <c r="H46" s="12"/>
      <c r="I46" s="10"/>
    </row>
    <row r="47" ht="15.6" spans="1:9">
      <c r="A47" s="10"/>
      <c r="B47" s="11"/>
      <c r="C47" s="27"/>
      <c r="D47" s="12"/>
      <c r="E47" s="12"/>
      <c r="F47" s="12"/>
      <c r="G47" s="10"/>
      <c r="H47" s="12"/>
      <c r="I47" s="10"/>
    </row>
    <row r="48" ht="15.6" spans="1:9">
      <c r="A48" s="11"/>
      <c r="B48" s="11"/>
      <c r="C48" s="28"/>
      <c r="D48" s="12"/>
      <c r="E48" s="12"/>
      <c r="F48" s="12"/>
      <c r="G48" s="10"/>
      <c r="H48" s="12"/>
      <c r="I48" s="10"/>
    </row>
    <row r="49" ht="137" customHeight="1" spans="1:9">
      <c r="A49" s="10">
        <v>9</v>
      </c>
      <c r="B49" t="s">
        <v>156</v>
      </c>
      <c r="C49" s="30" t="str">
        <f>_xlfn.DISPIMG("ID_2E9DE204AD8C4A859130E3FD277D497E",1)</f>
        <v>=DISPIMG("ID_2E9DE204AD8C4A859130E3FD277D497E",1)</v>
      </c>
      <c r="D49" s="12"/>
      <c r="E49" s="12"/>
      <c r="F49" s="12"/>
      <c r="G49" s="10"/>
      <c r="H49" s="12"/>
      <c r="I49" s="10"/>
    </row>
    <row r="50" ht="104" customHeight="1" spans="1:9">
      <c r="A50" s="10">
        <v>10</v>
      </c>
      <c r="B50" s="21" t="s">
        <v>181</v>
      </c>
      <c r="C50" s="11" t="str">
        <f>_xlfn.DISPIMG("ID_0806AF0606DC44EF87CFB2DB4FBFBC71",1)</f>
        <v>=DISPIMG("ID_0806AF0606DC44EF87CFB2DB4FBFBC71",1)</v>
      </c>
      <c r="D50" s="12"/>
      <c r="E50" s="12"/>
      <c r="F50" s="12"/>
      <c r="G50" s="10"/>
      <c r="H50" s="12"/>
      <c r="I50" s="10"/>
    </row>
    <row r="51" ht="104" customHeight="1" spans="1:9">
      <c r="A51" s="10"/>
      <c r="B51" s="23"/>
      <c r="C51" s="11" t="str">
        <f>_xlfn.DISPIMG("ID_0415E101B7DA460C94F78AD66B7C5370",1)</f>
        <v>=DISPIMG("ID_0415E101B7DA460C94F78AD66B7C5370",1)</v>
      </c>
      <c r="D51" s="12"/>
      <c r="E51" s="12"/>
      <c r="F51" s="12"/>
      <c r="G51" s="10"/>
      <c r="H51" s="12"/>
      <c r="I51" s="10"/>
    </row>
    <row r="52" ht="31.2" spans="1:9">
      <c r="A52" s="10">
        <v>11</v>
      </c>
      <c r="B52" s="11" t="s">
        <v>158</v>
      </c>
      <c r="C52" s="29" t="s">
        <v>159</v>
      </c>
      <c r="D52" s="12"/>
      <c r="E52" s="12"/>
      <c r="F52" s="12"/>
      <c r="G52" s="12"/>
      <c r="H52" s="12"/>
      <c r="I52" s="12"/>
    </row>
    <row r="53" ht="15.6" spans="1:9">
      <c r="A53" s="31" t="s">
        <v>160</v>
      </c>
      <c r="B53" s="31"/>
      <c r="C53" s="31"/>
      <c r="D53" s="31"/>
      <c r="E53" s="31"/>
      <c r="F53" s="31"/>
      <c r="G53" s="31"/>
      <c r="H53" s="31"/>
      <c r="I53" s="31"/>
    </row>
    <row r="54" ht="15.6" spans="1:9">
      <c r="A54" s="10">
        <v>1</v>
      </c>
      <c r="B54" s="10" t="s">
        <v>161</v>
      </c>
      <c r="C54" s="18" t="s">
        <v>182</v>
      </c>
      <c r="D54" s="12"/>
      <c r="E54" s="12"/>
      <c r="F54" s="12"/>
      <c r="G54" s="12"/>
      <c r="H54" s="12"/>
      <c r="I54" s="12"/>
    </row>
    <row r="55" ht="15.6" spans="1:9">
      <c r="A55" s="10"/>
      <c r="B55" s="32" t="str">
        <f>_xlfn.DISPIMG("ID_6F0FA657B4D84993822F67723C13E88F",1)</f>
        <v>=DISPIMG("ID_6F0FA657B4D84993822F67723C13E88F",1)</v>
      </c>
      <c r="C55" s="32" t="s">
        <v>183</v>
      </c>
      <c r="D55" s="12"/>
      <c r="E55" s="12"/>
      <c r="F55" s="12"/>
      <c r="G55" s="12"/>
      <c r="H55" s="12"/>
      <c r="I55" s="12"/>
    </row>
    <row r="56" ht="15.6" spans="1:9">
      <c r="A56" s="10"/>
      <c r="B56" s="32"/>
      <c r="C56" s="32"/>
      <c r="D56" s="12"/>
      <c r="E56" s="12"/>
      <c r="F56" s="12"/>
      <c r="G56" s="12"/>
      <c r="H56" s="12"/>
      <c r="I56" s="12"/>
    </row>
    <row r="57" ht="15.6" spans="1:9">
      <c r="A57" s="10"/>
      <c r="B57" s="32"/>
      <c r="C57" s="32"/>
      <c r="D57" s="12"/>
      <c r="E57" s="12"/>
      <c r="F57" s="12"/>
      <c r="G57" s="12"/>
      <c r="H57" s="12"/>
      <c r="I57" s="12"/>
    </row>
    <row r="58" ht="72" customHeight="1" spans="1:9">
      <c r="A58" s="10"/>
      <c r="B58" s="32"/>
      <c r="C58" s="32"/>
      <c r="D58" s="12"/>
      <c r="E58" s="12"/>
      <c r="F58" s="12"/>
      <c r="G58" s="12"/>
      <c r="H58" s="12"/>
      <c r="I58" s="12"/>
    </row>
    <row r="59" ht="15.6" spans="1:9">
      <c r="A59" s="31" t="s">
        <v>164</v>
      </c>
      <c r="B59" s="31"/>
      <c r="C59" s="31"/>
      <c r="D59" s="31"/>
      <c r="E59" s="31"/>
      <c r="F59" s="31"/>
      <c r="G59" s="31"/>
      <c r="H59" s="31"/>
      <c r="I59" s="31"/>
    </row>
    <row r="60" ht="15.6" spans="1:9">
      <c r="A60" s="10">
        <v>1</v>
      </c>
      <c r="B60" s="10" t="s">
        <v>165</v>
      </c>
      <c r="C60" s="11" t="s">
        <v>166</v>
      </c>
      <c r="D60" s="12"/>
      <c r="E60" s="12"/>
      <c r="F60" s="12"/>
      <c r="G60" s="12"/>
      <c r="H60" s="12"/>
      <c r="I60" s="12"/>
    </row>
    <row r="61" ht="17.4" spans="1:9">
      <c r="A61" s="33" t="s">
        <v>167</v>
      </c>
      <c r="B61" s="34"/>
      <c r="C61" s="34"/>
      <c r="D61" s="34"/>
      <c r="E61" s="34"/>
      <c r="F61" s="34"/>
      <c r="G61" s="34"/>
      <c r="H61" s="34"/>
      <c r="I61" s="34"/>
    </row>
    <row r="62" spans="1:9">
      <c r="A62" s="35"/>
      <c r="B62" s="36"/>
      <c r="C62" s="36"/>
      <c r="D62" s="36"/>
      <c r="E62" s="36"/>
      <c r="F62" s="36"/>
      <c r="G62" s="36"/>
      <c r="H62" s="36"/>
      <c r="I62" s="36"/>
    </row>
    <row r="63" spans="1:9">
      <c r="A63" s="37"/>
      <c r="B63" s="38"/>
      <c r="C63" s="38"/>
      <c r="D63" s="38"/>
      <c r="E63" s="38"/>
      <c r="F63" s="38"/>
      <c r="G63" s="38"/>
      <c r="H63" s="38"/>
      <c r="I63" s="38"/>
    </row>
    <row r="64" ht="17.4" spans="1:9">
      <c r="A64" s="33" t="s">
        <v>168</v>
      </c>
      <c r="B64" s="34"/>
      <c r="C64" s="34"/>
      <c r="D64" s="34"/>
      <c r="E64" s="34"/>
      <c r="F64" s="34"/>
      <c r="G64" s="34"/>
      <c r="H64" s="34"/>
      <c r="I64" s="34"/>
    </row>
    <row r="65" spans="1:9">
      <c r="A65" s="41"/>
      <c r="B65" s="42"/>
      <c r="C65" s="42"/>
      <c r="D65" s="42"/>
      <c r="E65" s="42"/>
      <c r="F65" s="42"/>
      <c r="G65" s="42"/>
      <c r="H65" s="42"/>
      <c r="I65" s="43"/>
    </row>
  </sheetData>
  <mergeCells count="38">
    <mergeCell ref="F1:H1"/>
    <mergeCell ref="F2:H2"/>
    <mergeCell ref="A4:I4"/>
    <mergeCell ref="A5:I5"/>
    <mergeCell ref="A7:I7"/>
    <mergeCell ref="A11:I11"/>
    <mergeCell ref="A14:I14"/>
    <mergeCell ref="A22:I22"/>
    <mergeCell ref="A53:I53"/>
    <mergeCell ref="A59:I59"/>
    <mergeCell ref="A61:I61"/>
    <mergeCell ref="A62:I62"/>
    <mergeCell ref="A63:I63"/>
    <mergeCell ref="A64:I64"/>
    <mergeCell ref="A15:A19"/>
    <mergeCell ref="A23:A25"/>
    <mergeCell ref="A26:A29"/>
    <mergeCell ref="A31:A38"/>
    <mergeCell ref="A40:A43"/>
    <mergeCell ref="A44:A45"/>
    <mergeCell ref="A46:A48"/>
    <mergeCell ref="B20:B21"/>
    <mergeCell ref="B23:B25"/>
    <mergeCell ref="B26:B29"/>
    <mergeCell ref="B31:B38"/>
    <mergeCell ref="B40:B43"/>
    <mergeCell ref="B44:B45"/>
    <mergeCell ref="B46:B48"/>
    <mergeCell ref="B50:B51"/>
    <mergeCell ref="B55:B58"/>
    <mergeCell ref="C23:C25"/>
    <mergeCell ref="C26:C29"/>
    <mergeCell ref="C31:C38"/>
    <mergeCell ref="C40:C43"/>
    <mergeCell ref="C44:C45"/>
    <mergeCell ref="C46:C48"/>
    <mergeCell ref="C55:C58"/>
    <mergeCell ref="A1:C2"/>
  </mergeCells>
  <conditionalFormatting sqref="E5">
    <cfRule type="expression" dxfId="1" priority="17" stopIfTrue="1">
      <formula>NOT(ISERROR(SEARCH("PASS",E5)))</formula>
    </cfRule>
    <cfRule type="expression" dxfId="0" priority="18" stopIfTrue="1">
      <formula>NOT(ISERROR(SEARCH("Fail",E5)))</formula>
    </cfRule>
  </conditionalFormatting>
  <conditionalFormatting sqref="E6">
    <cfRule type="expression" dxfId="1" priority="19" stopIfTrue="1">
      <formula>NOT(ISERROR(SEARCH("PASS",E6)))</formula>
    </cfRule>
    <cfRule type="expression" dxfId="0" priority="20" stopIfTrue="1">
      <formula>NOT(ISERROR(SEARCH("Fail",E6)))</formula>
    </cfRule>
    <cfRule type="expression" dxfId="1" priority="21" stopIfTrue="1">
      <formula>NOT(ISERROR(SEARCH("PASS",E6)))</formula>
    </cfRule>
  </conditionalFormatting>
  <conditionalFormatting sqref="E7">
    <cfRule type="expression" dxfId="0" priority="13" stopIfTrue="1">
      <formula>NOT(ISERROR(SEARCH("Fail",E7)))</formula>
    </cfRule>
    <cfRule type="expression" dxfId="1" priority="12" stopIfTrue="1">
      <formula>NOT(ISERROR(SEARCH("PASS",E7)))</formula>
    </cfRule>
  </conditionalFormatting>
  <conditionalFormatting sqref="E11">
    <cfRule type="expression" dxfId="1" priority="10" stopIfTrue="1">
      <formula>NOT(ISERROR(SEARCH("PASS",E11)))</formula>
    </cfRule>
    <cfRule type="expression" dxfId="0" priority="11" stopIfTrue="1">
      <formula>NOT(ISERROR(SEARCH("Fail",E11)))</formula>
    </cfRule>
  </conditionalFormatting>
  <conditionalFormatting sqref="E14:E15">
    <cfRule type="expression" dxfId="0" priority="4" stopIfTrue="1">
      <formula>NOT(ISERROR(SEARCH("Fail",E14)))</formula>
    </cfRule>
    <cfRule type="expression" dxfId="1" priority="3" stopIfTrue="1">
      <formula>NOT(ISERROR(SEARCH("PASS",E14)))</formula>
    </cfRule>
  </conditionalFormatting>
  <conditionalFormatting sqref="E22:E24">
    <cfRule type="expression" dxfId="0" priority="2" stopIfTrue="1">
      <formula>NOT(ISERROR(SEARCH("Fail",E22)))</formula>
    </cfRule>
    <cfRule type="expression" dxfId="1" priority="1" stopIfTrue="1">
      <formula>NOT(ISERROR(SEARCH("PASS",E22)))</formula>
    </cfRule>
  </conditionalFormatting>
  <conditionalFormatting sqref="E8:E10 E12:E13">
    <cfRule type="expression" dxfId="1" priority="14" stopIfTrue="1">
      <formula>NOT(ISERROR(SEARCH("PASS",E8)))</formula>
    </cfRule>
    <cfRule type="expression" dxfId="0" priority="15" stopIfTrue="1">
      <formula>NOT(ISERROR(SEARCH("Fail",E8)))</formula>
    </cfRule>
    <cfRule type="expression" dxfId="1" priority="16" stopIfTrue="1">
      <formula>NOT(ISERROR(SEARCH("PASS",E8)))</formula>
    </cfRule>
  </conditionalFormatting>
  <conditionalFormatting sqref="G16:G21 I16:I21 G25:G51 I25:I51">
    <cfRule type="expression" dxfId="1" priority="5" stopIfTrue="1">
      <formula>NOT(ISERROR(SEARCH("PASS",G16)))</formula>
    </cfRule>
    <cfRule type="expression" dxfId="0" priority="6" stopIfTrue="1">
      <formula>NOT(ISERROR(SEARCH("Fail",G16)))</formula>
    </cfRule>
    <cfRule type="expression" dxfId="1" priority="7" stopIfTrue="1">
      <formula>NOT(ISERROR(SEARCH("PASS",G16)))</formula>
    </cfRule>
  </conditionalFormatting>
  <dataValidations count="2">
    <dataValidation type="list" allowBlank="1" showInputMessage="1" showErrorMessage="1" sqref="D6 D20:E20 D21:E21 D51:E51 D52:E52 D54:E54 D55:E55 D56:E56 D57:E57 D58:E58 D60:E60 D8:D10 D12:D13 D16:E19 D25:E50">
      <formula1>"手动,GPIB,综测方案"</formula1>
    </dataValidation>
    <dataValidation type="list" allowBlank="1" showInputMessage="1" showErrorMessage="1" sqref="E6 E8:E10 E12:E13">
      <formula1>"PASS,Fail,Delay,N/A"</formula1>
    </dataValidation>
  </dataValidations>
  <pageMargins left="0.75" right="0.75" top="1" bottom="1" header="0.5" footer="0.5"/>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Q25" sqref="Q25"/>
    </sheetView>
  </sheetViews>
  <sheetFormatPr defaultColWidth="9" defaultRowHeight="14.4"/>
  <sheetData/>
  <customSheetViews>
    <customSheetView guid="{7C7462E1-4A37-4C2E-99C6-8F62E81568B7}" scale="145" topLeftCell="A19">
      <selection activeCell="C38" sqref="C38"/>
      <pageMargins left="0.75" right="0.75" top="1" bottom="1" header="0.5" footer="0.5"/>
      <pageSetup paperSize="9" orientation="portrait"/>
      <headerFooter/>
    </customSheetView>
  </customSheetViews>
  <pageMargins left="0.75" right="0.75" top="1" bottom="1" header="0.5" footer="0.5"/>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M24" sqref="M24"/>
    </sheetView>
  </sheetViews>
  <sheetFormatPr defaultColWidth="8.88888888888889" defaultRowHeight="14.4"/>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3"/>
  <sheetViews>
    <sheetView workbookViewId="0">
      <selection activeCell="C12" sqref="C12"/>
    </sheetView>
  </sheetViews>
  <sheetFormatPr defaultColWidth="9" defaultRowHeight="14.4" outlineLevelCol="3"/>
  <cols>
    <col min="1" max="1" width="16.8796296296296" style="81" customWidth="1"/>
    <col min="2" max="2" width="17.3796296296296" style="81" customWidth="1"/>
    <col min="3" max="3" width="75.6296296296296" style="81" customWidth="1"/>
    <col min="4" max="4" width="35.25" style="81"/>
    <col min="5" max="16384" width="9" style="81"/>
  </cols>
  <sheetData>
    <row r="1" s="81" customFormat="1" ht="28.2" spans="1:4">
      <c r="A1" s="82" t="s">
        <v>7</v>
      </c>
      <c r="B1" s="83"/>
      <c r="C1" s="83"/>
      <c r="D1" s="84"/>
    </row>
    <row r="2" s="81" customFormat="1" spans="1:4">
      <c r="A2" s="85" t="s">
        <v>8</v>
      </c>
      <c r="B2" s="85" t="s">
        <v>9</v>
      </c>
      <c r="C2" s="85" t="s">
        <v>10</v>
      </c>
      <c r="D2" s="85" t="s">
        <v>11</v>
      </c>
    </row>
    <row r="3" s="81" customFormat="1" spans="1:4">
      <c r="A3" s="86">
        <v>0.1</v>
      </c>
      <c r="B3" s="87">
        <v>45208</v>
      </c>
      <c r="C3" s="86" t="s">
        <v>12</v>
      </c>
      <c r="D3" s="86"/>
    </row>
    <row r="4" s="81" customFormat="1" spans="1:4">
      <c r="A4" s="86"/>
      <c r="B4" s="86"/>
      <c r="C4" s="86"/>
      <c r="D4" s="86"/>
    </row>
    <row r="5" s="81" customFormat="1" spans="1:4">
      <c r="A5" s="86"/>
      <c r="B5" s="86"/>
      <c r="C5" s="86"/>
      <c r="D5" s="86"/>
    </row>
    <row r="6" s="81" customFormat="1" spans="1:4">
      <c r="A6" s="86"/>
      <c r="B6" s="86"/>
      <c r="C6" s="86"/>
      <c r="D6" s="86"/>
    </row>
    <row r="7" s="81" customFormat="1" spans="1:4">
      <c r="A7" s="86"/>
      <c r="B7" s="86"/>
      <c r="C7" s="86"/>
      <c r="D7" s="86"/>
    </row>
    <row r="8" s="81" customFormat="1" spans="1:4">
      <c r="A8" s="86"/>
      <c r="B8" s="86"/>
      <c r="C8" s="86"/>
      <c r="D8" s="86"/>
    </row>
    <row r="9" s="81" customFormat="1" spans="1:4">
      <c r="A9" s="86"/>
      <c r="B9" s="86"/>
      <c r="C9" s="86"/>
      <c r="D9" s="86"/>
    </row>
    <row r="10" s="81" customFormat="1" spans="1:4">
      <c r="A10" s="86"/>
      <c r="B10" s="86"/>
      <c r="C10" s="86"/>
      <c r="D10" s="86"/>
    </row>
    <row r="11" s="81" customFormat="1" spans="1:4">
      <c r="A11" s="86"/>
      <c r="B11" s="86"/>
      <c r="C11" s="86"/>
      <c r="D11" s="86"/>
    </row>
    <row r="12" s="81" customFormat="1" spans="1:4">
      <c r="A12" s="86"/>
      <c r="B12" s="86"/>
      <c r="C12" s="86"/>
      <c r="D12" s="86"/>
    </row>
    <row r="13" s="81" customFormat="1" spans="1:4">
      <c r="A13" s="86"/>
      <c r="B13" s="86"/>
      <c r="C13" s="86"/>
      <c r="D13" s="86"/>
    </row>
    <row r="14" s="81" customFormat="1" spans="1:4">
      <c r="A14" s="86"/>
      <c r="B14" s="86"/>
      <c r="C14" s="86"/>
      <c r="D14" s="86"/>
    </row>
    <row r="15" s="81" customFormat="1" spans="1:4">
      <c r="A15" s="86"/>
      <c r="B15" s="86"/>
      <c r="C15" s="86"/>
      <c r="D15" s="86"/>
    </row>
    <row r="16" s="81" customFormat="1" spans="1:4">
      <c r="A16" s="86"/>
      <c r="B16" s="86"/>
      <c r="C16" s="86"/>
      <c r="D16" s="86"/>
    </row>
    <row r="17" s="81" customFormat="1" spans="1:4">
      <c r="A17" s="86"/>
      <c r="B17" s="86"/>
      <c r="C17" s="86"/>
      <c r="D17" s="86"/>
    </row>
    <row r="18" s="81" customFormat="1" spans="1:4">
      <c r="A18" s="86"/>
      <c r="B18" s="86"/>
      <c r="C18" s="86"/>
      <c r="D18" s="86"/>
    </row>
    <row r="19" s="81" customFormat="1" spans="1:4">
      <c r="A19" s="86"/>
      <c r="B19" s="86"/>
      <c r="C19" s="86"/>
      <c r="D19" s="86"/>
    </row>
    <row r="20" s="81" customFormat="1" spans="1:4">
      <c r="A20" s="86"/>
      <c r="B20" s="86"/>
      <c r="C20" s="86"/>
      <c r="D20" s="86"/>
    </row>
    <row r="21" s="81" customFormat="1" spans="1:4">
      <c r="A21" s="86"/>
      <c r="B21" s="86"/>
      <c r="C21" s="86"/>
      <c r="D21" s="86"/>
    </row>
    <row r="22" s="81" customFormat="1" spans="1:4">
      <c r="A22" s="86"/>
      <c r="B22" s="86"/>
      <c r="C22" s="86"/>
      <c r="D22" s="86"/>
    </row>
    <row r="23" s="81" customFormat="1" spans="1:4">
      <c r="A23" s="86"/>
      <c r="B23" s="86"/>
      <c r="C23" s="86"/>
      <c r="D23" s="86"/>
    </row>
    <row r="24" s="81" customFormat="1" spans="1:4">
      <c r="A24" s="86"/>
      <c r="B24" s="86"/>
      <c r="C24" s="86"/>
      <c r="D24" s="86"/>
    </row>
    <row r="25" s="81" customFormat="1" spans="1:4">
      <c r="A25" s="86"/>
      <c r="B25" s="86"/>
      <c r="C25" s="86"/>
      <c r="D25" s="86"/>
    </row>
    <row r="26" s="81" customFormat="1" spans="1:4">
      <c r="A26" s="86"/>
      <c r="B26" s="86"/>
      <c r="C26" s="86"/>
      <c r="D26" s="86"/>
    </row>
    <row r="27" s="81" customFormat="1" spans="1:4">
      <c r="A27" s="86"/>
      <c r="B27" s="86"/>
      <c r="C27" s="86"/>
      <c r="D27" s="86"/>
    </row>
    <row r="28" s="81" customFormat="1" spans="1:4">
      <c r="A28" s="86"/>
      <c r="B28" s="86"/>
      <c r="C28" s="86"/>
      <c r="D28" s="86"/>
    </row>
    <row r="29" s="81" customFormat="1" spans="1:4">
      <c r="A29" s="86"/>
      <c r="B29" s="86"/>
      <c r="C29" s="86"/>
      <c r="D29" s="86"/>
    </row>
    <row r="30" s="81" customFormat="1" spans="1:4">
      <c r="A30" s="88"/>
      <c r="B30" s="88"/>
      <c r="C30" s="88"/>
      <c r="D30" s="88"/>
    </row>
    <row r="31" s="81" customFormat="1" spans="1:4">
      <c r="A31" s="88"/>
      <c r="B31" s="88"/>
      <c r="C31" s="88"/>
      <c r="D31" s="88"/>
    </row>
    <row r="32" s="81" customFormat="1" spans="1:4">
      <c r="A32" s="88"/>
      <c r="B32" s="88"/>
      <c r="C32" s="88"/>
      <c r="D32" s="88"/>
    </row>
    <row r="33" s="81" customFormat="1" spans="1:4">
      <c r="A33" s="88"/>
      <c r="B33" s="88"/>
      <c r="C33" s="88"/>
      <c r="D33" s="88"/>
    </row>
  </sheetData>
  <mergeCells count="1">
    <mergeCell ref="A1:D1"/>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O19" sqref="O19"/>
    </sheetView>
  </sheetViews>
  <sheetFormatPr defaultColWidth="9" defaultRowHeight="14.4"/>
  <sheetData/>
  <customSheetViews>
    <customSheetView guid="{7C7462E1-4A37-4C2E-99C6-8F62E81568B7}" scale="130">
      <selection activeCell="R6" sqref="R6"/>
      <pageMargins left="0.75" right="0.75" top="1" bottom="1" header="0.5" footer="0.5"/>
      <pageSetup paperSize="9" orientation="portrait"/>
      <headerFooter/>
    </customSheetView>
  </customSheetViews>
  <pageMargins left="0.75" right="0.75" top="1" bottom="1" header="0.5" footer="0.5"/>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8:R42"/>
  <sheetViews>
    <sheetView workbookViewId="0">
      <selection activeCell="K20" sqref="K20"/>
    </sheetView>
  </sheetViews>
  <sheetFormatPr defaultColWidth="9" defaultRowHeight="15.6"/>
  <cols>
    <col min="1" max="2" width="9" style="60"/>
    <col min="3" max="3" width="14.3333333333333" style="60" customWidth="1"/>
    <col min="4" max="6" width="9" style="60"/>
    <col min="7" max="7" width="19.7777777777778" style="60" customWidth="1"/>
    <col min="8" max="8" width="11.6666666666667" style="60" customWidth="1"/>
    <col min="9" max="9" width="10.3333333333333" style="60" customWidth="1"/>
    <col min="10" max="10" width="12.8888888888889" style="60" customWidth="1"/>
    <col min="11" max="11" width="16.1111111111111" style="60" customWidth="1"/>
    <col min="12" max="13" width="9" style="60"/>
    <col min="14" max="14" width="16.1111111111111" style="60" customWidth="1"/>
    <col min="15" max="16" width="9" style="60"/>
    <col min="17" max="17" width="16.1111111111111" style="60" customWidth="1"/>
    <col min="18" max="16384" width="9" style="60"/>
  </cols>
  <sheetData>
    <row r="8" s="60" customFormat="1" spans="4:18">
      <c r="D8" s="76" t="s">
        <v>13</v>
      </c>
      <c r="E8" s="76"/>
      <c r="F8" s="76"/>
      <c r="G8" s="76"/>
      <c r="H8" s="76"/>
      <c r="I8" s="76"/>
      <c r="J8" s="76"/>
      <c r="K8" s="76" t="s">
        <v>14</v>
      </c>
      <c r="L8" s="76"/>
      <c r="M8" s="76"/>
      <c r="N8" s="76"/>
      <c r="O8" s="76"/>
      <c r="P8" s="76"/>
      <c r="Q8" s="76"/>
      <c r="R8" s="76"/>
    </row>
    <row r="9" s="60" customFormat="1" spans="4:18">
      <c r="D9" s="77" t="s">
        <v>15</v>
      </c>
      <c r="E9" s="77"/>
      <c r="F9" s="77" t="s">
        <v>16</v>
      </c>
      <c r="G9" s="77"/>
      <c r="H9" s="77" t="s">
        <v>17</v>
      </c>
      <c r="I9" s="77"/>
      <c r="J9" s="77"/>
      <c r="K9" s="80" t="s">
        <v>18</v>
      </c>
      <c r="L9" s="80"/>
      <c r="M9" s="80" t="s">
        <v>19</v>
      </c>
      <c r="N9" s="80"/>
      <c r="O9" s="80"/>
      <c r="P9" s="80" t="s">
        <v>20</v>
      </c>
      <c r="Q9" s="80"/>
      <c r="R9" s="80"/>
    </row>
    <row r="10" s="60" customFormat="1" spans="2:18">
      <c r="B10" s="78" t="s">
        <v>21</v>
      </c>
      <c r="C10" s="78" t="s">
        <v>22</v>
      </c>
      <c r="D10" s="68" t="s">
        <v>23</v>
      </c>
      <c r="E10" s="68"/>
      <c r="F10" s="68" t="s">
        <v>24</v>
      </c>
      <c r="G10" s="68" t="s">
        <v>25</v>
      </c>
      <c r="H10" s="68" t="s">
        <v>26</v>
      </c>
      <c r="I10" s="68"/>
      <c r="J10" s="68" t="s">
        <v>27</v>
      </c>
      <c r="K10" s="68" t="s">
        <v>26</v>
      </c>
      <c r="L10" s="68"/>
      <c r="M10" s="68" t="s">
        <v>28</v>
      </c>
      <c r="N10" s="68"/>
      <c r="O10" s="68"/>
      <c r="P10" s="68" t="s">
        <v>29</v>
      </c>
      <c r="Q10" s="68"/>
      <c r="R10" s="68"/>
    </row>
    <row r="11" s="60" customFormat="1" spans="2:18">
      <c r="B11" s="78" t="s">
        <v>30</v>
      </c>
      <c r="C11" s="78" t="s">
        <v>31</v>
      </c>
      <c r="D11" s="68" t="s">
        <v>23</v>
      </c>
      <c r="E11" s="68"/>
      <c r="F11" s="68" t="s">
        <v>32</v>
      </c>
      <c r="G11" s="68" t="s">
        <v>33</v>
      </c>
      <c r="H11" s="68" t="s">
        <v>34</v>
      </c>
      <c r="I11" s="68" t="s">
        <v>35</v>
      </c>
      <c r="J11" s="68" t="s">
        <v>27</v>
      </c>
      <c r="K11" s="68" t="s">
        <v>36</v>
      </c>
      <c r="L11" s="68" t="s">
        <v>37</v>
      </c>
      <c r="M11" s="68" t="s">
        <v>28</v>
      </c>
      <c r="N11" s="68" t="s">
        <v>36</v>
      </c>
      <c r="O11" s="68" t="s">
        <v>37</v>
      </c>
      <c r="P11" s="68"/>
      <c r="Q11" s="68" t="s">
        <v>36</v>
      </c>
      <c r="R11" s="68" t="s">
        <v>37</v>
      </c>
    </row>
    <row r="12" s="60" customFormat="1" spans="2:18">
      <c r="B12" s="78" t="s">
        <v>38</v>
      </c>
      <c r="C12" s="78" t="s">
        <v>31</v>
      </c>
      <c r="D12" s="68" t="s">
        <v>39</v>
      </c>
      <c r="E12" s="68"/>
      <c r="F12" s="68" t="s">
        <v>40</v>
      </c>
      <c r="G12" s="68" t="s">
        <v>41</v>
      </c>
      <c r="H12" s="68" t="s">
        <v>42</v>
      </c>
      <c r="I12" s="68" t="s">
        <v>35</v>
      </c>
      <c r="J12" s="68" t="s">
        <v>43</v>
      </c>
      <c r="K12" s="68" t="s">
        <v>36</v>
      </c>
      <c r="L12" s="68" t="s">
        <v>37</v>
      </c>
      <c r="M12" s="68" t="s">
        <v>28</v>
      </c>
      <c r="N12" s="68" t="s">
        <v>36</v>
      </c>
      <c r="O12" s="68" t="s">
        <v>37</v>
      </c>
      <c r="P12" s="68" t="s">
        <v>29</v>
      </c>
      <c r="Q12" s="68" t="s">
        <v>36</v>
      </c>
      <c r="R12" s="68" t="s">
        <v>37</v>
      </c>
    </row>
    <row r="13" s="60" customFormat="1" spans="2:18">
      <c r="B13" s="78" t="s">
        <v>44</v>
      </c>
      <c r="C13" s="78" t="s">
        <v>31</v>
      </c>
      <c r="D13" s="68" t="s">
        <v>45</v>
      </c>
      <c r="E13" s="68"/>
      <c r="F13" s="68" t="s">
        <v>46</v>
      </c>
      <c r="G13" s="68" t="s">
        <v>41</v>
      </c>
      <c r="H13" s="68" t="s">
        <v>42</v>
      </c>
      <c r="I13" s="68" t="s">
        <v>41</v>
      </c>
      <c r="J13" s="68" t="s">
        <v>43</v>
      </c>
      <c r="K13" s="68" t="s">
        <v>36</v>
      </c>
      <c r="L13" s="68" t="s">
        <v>41</v>
      </c>
      <c r="M13" s="68" t="s">
        <v>28</v>
      </c>
      <c r="N13" s="68" t="s">
        <v>36</v>
      </c>
      <c r="O13" s="68" t="s">
        <v>41</v>
      </c>
      <c r="P13" s="68" t="s">
        <v>29</v>
      </c>
      <c r="Q13" s="68" t="s">
        <v>36</v>
      </c>
      <c r="R13" s="68" t="s">
        <v>41</v>
      </c>
    </row>
    <row r="17" s="60" customFormat="1" spans="2:17">
      <c r="B17" s="79"/>
      <c r="C17" s="79"/>
      <c r="D17" s="79"/>
      <c r="E17" s="79"/>
      <c r="F17" s="79"/>
      <c r="G17" s="79"/>
      <c r="H17" s="79"/>
      <c r="I17" s="79"/>
      <c r="J17" s="79"/>
      <c r="K17" s="79"/>
      <c r="L17" s="79"/>
      <c r="M17" s="79"/>
      <c r="N17" s="79"/>
      <c r="O17" s="79"/>
      <c r="P17" s="79"/>
      <c r="Q17" s="79"/>
    </row>
    <row r="18" s="60" customFormat="1" spans="2:17">
      <c r="B18" s="79"/>
      <c r="C18" s="79"/>
      <c r="D18" s="79"/>
      <c r="E18" s="79"/>
      <c r="F18" s="79"/>
      <c r="G18" s="79"/>
      <c r="H18" s="79"/>
      <c r="I18" s="79"/>
      <c r="J18" s="79"/>
      <c r="K18" s="79"/>
      <c r="L18" s="79"/>
      <c r="M18" s="79"/>
      <c r="N18" s="79"/>
      <c r="O18" s="79"/>
      <c r="P18" s="79"/>
      <c r="Q18" s="79"/>
    </row>
    <row r="19" s="60" customFormat="1" spans="2:17">
      <c r="B19" s="79"/>
      <c r="C19" s="79"/>
      <c r="D19" s="79"/>
      <c r="E19" s="79"/>
      <c r="F19" s="79"/>
      <c r="G19" s="79"/>
      <c r="H19" s="79"/>
      <c r="I19" s="79"/>
      <c r="J19" s="79"/>
      <c r="K19" s="79"/>
      <c r="L19" s="79"/>
      <c r="M19" s="79"/>
      <c r="N19" s="79"/>
      <c r="O19" s="79"/>
      <c r="P19" s="79"/>
      <c r="Q19" s="79"/>
    </row>
    <row r="20" s="60" customFormat="1" spans="2:17">
      <c r="B20" s="79"/>
      <c r="C20" s="79"/>
      <c r="D20" s="79"/>
      <c r="E20" s="79"/>
      <c r="F20" s="79"/>
      <c r="G20" s="79"/>
      <c r="H20" s="79"/>
      <c r="I20" s="79"/>
      <c r="J20" s="79"/>
      <c r="K20" s="79"/>
      <c r="L20" s="79"/>
      <c r="M20" s="79"/>
      <c r="N20" s="79"/>
      <c r="O20" s="79"/>
      <c r="P20" s="79"/>
      <c r="Q20" s="79"/>
    </row>
    <row r="21" s="60" customFormat="1" spans="2:17">
      <c r="B21" s="79"/>
      <c r="C21" s="79"/>
      <c r="D21" s="79"/>
      <c r="E21" s="79"/>
      <c r="F21" s="79"/>
      <c r="G21" s="79"/>
      <c r="H21" s="79"/>
      <c r="I21" s="79"/>
      <c r="J21" s="79"/>
      <c r="K21" s="79"/>
      <c r="L21" s="79"/>
      <c r="M21" s="79"/>
      <c r="N21" s="79"/>
      <c r="O21" s="79"/>
      <c r="P21" s="79"/>
      <c r="Q21" s="79"/>
    </row>
    <row r="22" s="60" customFormat="1" spans="2:17">
      <c r="B22" s="79"/>
      <c r="C22" s="79"/>
      <c r="D22" s="79"/>
      <c r="E22" s="79"/>
      <c r="F22" s="79"/>
      <c r="G22" s="79"/>
      <c r="H22" s="79"/>
      <c r="I22" s="79"/>
      <c r="J22" s="79"/>
      <c r="K22" s="79"/>
      <c r="L22" s="79"/>
      <c r="M22" s="79"/>
      <c r="N22" s="79"/>
      <c r="O22" s="79"/>
      <c r="P22" s="79"/>
      <c r="Q22" s="79"/>
    </row>
    <row r="23" s="60" customFormat="1" spans="2:17">
      <c r="B23" s="79"/>
      <c r="C23" s="79"/>
      <c r="D23" s="79"/>
      <c r="E23" s="79"/>
      <c r="F23" s="79"/>
      <c r="G23" s="79"/>
      <c r="H23" s="79"/>
      <c r="I23" s="79"/>
      <c r="J23" s="79"/>
      <c r="K23" s="79"/>
      <c r="L23" s="79"/>
      <c r="M23" s="79"/>
      <c r="N23" s="79"/>
      <c r="O23" s="79"/>
      <c r="P23" s="79"/>
      <c r="Q23" s="79"/>
    </row>
    <row r="24" s="60" customFormat="1" spans="2:17">
      <c r="B24" s="79"/>
      <c r="C24" s="79"/>
      <c r="D24" s="79"/>
      <c r="E24" s="79"/>
      <c r="F24" s="79"/>
      <c r="G24" s="79"/>
      <c r="H24" s="79"/>
      <c r="I24" s="79"/>
      <c r="J24" s="79"/>
      <c r="K24" s="79"/>
      <c r="L24" s="79"/>
      <c r="M24" s="79"/>
      <c r="N24" s="79"/>
      <c r="O24" s="79"/>
      <c r="P24" s="79"/>
      <c r="Q24" s="79"/>
    </row>
    <row r="25" s="60" customFormat="1" spans="2:17">
      <c r="B25" s="79"/>
      <c r="C25" s="79"/>
      <c r="D25" s="79"/>
      <c r="E25" s="79"/>
      <c r="F25" s="79"/>
      <c r="G25" s="79"/>
      <c r="H25" s="79"/>
      <c r="I25" s="79"/>
      <c r="J25" s="79"/>
      <c r="K25" s="79"/>
      <c r="L25" s="79"/>
      <c r="M25" s="79"/>
      <c r="N25" s="79"/>
      <c r="O25" s="79"/>
      <c r="P25" s="79"/>
      <c r="Q25" s="79"/>
    </row>
    <row r="26" s="60" customFormat="1" spans="2:17">
      <c r="B26" s="79"/>
      <c r="C26" s="79"/>
      <c r="D26" s="79"/>
      <c r="E26" s="79"/>
      <c r="F26" s="79"/>
      <c r="G26" s="79"/>
      <c r="H26" s="79"/>
      <c r="I26" s="79"/>
      <c r="J26" s="79"/>
      <c r="K26" s="79"/>
      <c r="L26" s="79"/>
      <c r="M26" s="79"/>
      <c r="N26" s="79"/>
      <c r="O26" s="79"/>
      <c r="P26" s="79"/>
      <c r="Q26" s="79"/>
    </row>
    <row r="27" s="60" customFormat="1" spans="2:17">
      <c r="B27" s="79"/>
      <c r="C27" s="79"/>
      <c r="D27" s="79"/>
      <c r="E27" s="79"/>
      <c r="F27" s="79"/>
      <c r="G27" s="79"/>
      <c r="H27" s="79"/>
      <c r="I27" s="79"/>
      <c r="J27" s="79"/>
      <c r="K27" s="79"/>
      <c r="L27" s="79"/>
      <c r="M27" s="79"/>
      <c r="N27" s="79"/>
      <c r="O27" s="79"/>
      <c r="P27" s="79"/>
      <c r="Q27" s="79"/>
    </row>
    <row r="28" s="60" customFormat="1" spans="2:17">
      <c r="B28" s="79"/>
      <c r="C28" s="79"/>
      <c r="D28" s="79"/>
      <c r="E28" s="79"/>
      <c r="F28" s="79"/>
      <c r="G28" s="79"/>
      <c r="H28" s="79"/>
      <c r="I28" s="79"/>
      <c r="J28" s="79"/>
      <c r="K28" s="79"/>
      <c r="L28" s="79"/>
      <c r="M28" s="79"/>
      <c r="N28" s="79"/>
      <c r="O28" s="79"/>
      <c r="P28" s="79"/>
      <c r="Q28" s="79"/>
    </row>
    <row r="29" s="60" customFormat="1" spans="2:17">
      <c r="B29" s="79"/>
      <c r="C29" s="79"/>
      <c r="D29" s="79"/>
      <c r="E29" s="79"/>
      <c r="F29" s="79"/>
      <c r="G29" s="79"/>
      <c r="H29" s="79"/>
      <c r="I29" s="79"/>
      <c r="J29" s="79"/>
      <c r="K29" s="79"/>
      <c r="L29" s="79"/>
      <c r="M29" s="79"/>
      <c r="N29" s="79"/>
      <c r="O29" s="79"/>
      <c r="P29" s="79"/>
      <c r="Q29" s="79"/>
    </row>
    <row r="30" s="60" customFormat="1" spans="2:17">
      <c r="B30" s="79"/>
      <c r="C30" s="79"/>
      <c r="D30" s="79"/>
      <c r="E30" s="79"/>
      <c r="F30" s="79"/>
      <c r="G30" s="79"/>
      <c r="H30" s="79"/>
      <c r="I30" s="79"/>
      <c r="J30" s="79"/>
      <c r="K30" s="79"/>
      <c r="L30" s="79"/>
      <c r="M30" s="79"/>
      <c r="N30" s="79"/>
      <c r="O30" s="79"/>
      <c r="P30" s="79"/>
      <c r="Q30" s="79"/>
    </row>
    <row r="31" s="60" customFormat="1" spans="2:17">
      <c r="B31" s="79"/>
      <c r="C31" s="79"/>
      <c r="D31" s="79"/>
      <c r="E31" s="79"/>
      <c r="F31" s="79"/>
      <c r="G31" s="79"/>
      <c r="H31" s="79"/>
      <c r="I31" s="79"/>
      <c r="J31" s="79"/>
      <c r="K31" s="79"/>
      <c r="L31" s="79"/>
      <c r="M31" s="79"/>
      <c r="N31" s="79"/>
      <c r="O31" s="79"/>
      <c r="P31" s="79"/>
      <c r="Q31" s="79"/>
    </row>
    <row r="32" s="60" customFormat="1" spans="2:17">
      <c r="B32" s="79"/>
      <c r="C32" s="79"/>
      <c r="D32" s="79"/>
      <c r="E32" s="79"/>
      <c r="F32" s="79"/>
      <c r="G32" s="79"/>
      <c r="H32" s="79"/>
      <c r="I32" s="79"/>
      <c r="J32" s="79"/>
      <c r="K32" s="79"/>
      <c r="L32" s="79"/>
      <c r="M32" s="79"/>
      <c r="N32" s="79"/>
      <c r="O32" s="79"/>
      <c r="P32" s="79"/>
      <c r="Q32" s="79"/>
    </row>
    <row r="33" s="60" customFormat="1" spans="2:17">
      <c r="B33" s="79"/>
      <c r="C33" s="79"/>
      <c r="D33" s="79"/>
      <c r="E33" s="79"/>
      <c r="F33" s="79"/>
      <c r="G33" s="79"/>
      <c r="H33" s="79"/>
      <c r="I33" s="79"/>
      <c r="J33" s="79"/>
      <c r="K33" s="79"/>
      <c r="L33" s="79"/>
      <c r="M33" s="79"/>
      <c r="N33" s="79"/>
      <c r="O33" s="79"/>
      <c r="P33" s="79"/>
      <c r="Q33" s="79"/>
    </row>
    <row r="34" s="60" customFormat="1" spans="2:17">
      <c r="B34" s="79"/>
      <c r="C34" s="79"/>
      <c r="D34" s="79"/>
      <c r="E34" s="79"/>
      <c r="F34" s="79"/>
      <c r="G34" s="79"/>
      <c r="H34" s="79"/>
      <c r="I34" s="79"/>
      <c r="J34" s="79"/>
      <c r="K34" s="79"/>
      <c r="L34" s="79"/>
      <c r="M34" s="79"/>
      <c r="N34" s="79"/>
      <c r="O34" s="79"/>
      <c r="P34" s="79"/>
      <c r="Q34" s="79"/>
    </row>
    <row r="35" s="60" customFormat="1" spans="2:17">
      <c r="B35" s="79"/>
      <c r="C35" s="79"/>
      <c r="D35" s="79"/>
      <c r="E35" s="79"/>
      <c r="F35" s="79"/>
      <c r="G35" s="79"/>
      <c r="H35" s="79"/>
      <c r="I35" s="79"/>
      <c r="J35" s="79"/>
      <c r="K35" s="79"/>
      <c r="L35" s="79"/>
      <c r="M35" s="79"/>
      <c r="N35" s="79"/>
      <c r="O35" s="79"/>
      <c r="P35" s="79"/>
      <c r="Q35" s="79"/>
    </row>
    <row r="36" s="60" customFormat="1" spans="2:17">
      <c r="B36" s="79"/>
      <c r="C36" s="79"/>
      <c r="D36" s="79"/>
      <c r="E36" s="79"/>
      <c r="F36" s="79"/>
      <c r="G36" s="79"/>
      <c r="H36" s="79"/>
      <c r="I36" s="79"/>
      <c r="J36" s="79"/>
      <c r="K36" s="79"/>
      <c r="L36" s="79"/>
      <c r="M36" s="79"/>
      <c r="N36" s="79"/>
      <c r="O36" s="79"/>
      <c r="P36" s="79"/>
      <c r="Q36" s="79"/>
    </row>
    <row r="37" s="60" customFormat="1" spans="2:17">
      <c r="B37" s="79"/>
      <c r="C37" s="79"/>
      <c r="D37" s="79"/>
      <c r="E37" s="79"/>
      <c r="F37" s="79"/>
      <c r="G37" s="79"/>
      <c r="H37" s="79"/>
      <c r="I37" s="79"/>
      <c r="J37" s="79"/>
      <c r="K37" s="79"/>
      <c r="L37" s="79"/>
      <c r="M37" s="79"/>
      <c r="N37" s="79"/>
      <c r="O37" s="79"/>
      <c r="P37" s="79"/>
      <c r="Q37" s="79"/>
    </row>
    <row r="38" s="60" customFormat="1" spans="2:17">
      <c r="B38" s="79"/>
      <c r="C38" s="79"/>
      <c r="D38" s="79"/>
      <c r="E38" s="79"/>
      <c r="F38" s="79"/>
      <c r="G38" s="79"/>
      <c r="H38" s="79"/>
      <c r="I38" s="79"/>
      <c r="J38" s="79"/>
      <c r="K38" s="79"/>
      <c r="L38" s="79"/>
      <c r="M38" s="79"/>
      <c r="N38" s="79"/>
      <c r="O38" s="79"/>
      <c r="P38" s="79"/>
      <c r="Q38" s="79"/>
    </row>
    <row r="39" s="60" customFormat="1" spans="2:17">
      <c r="B39" s="79"/>
      <c r="C39" s="79"/>
      <c r="D39" s="79"/>
      <c r="E39" s="79"/>
      <c r="F39" s="79"/>
      <c r="G39" s="79"/>
      <c r="H39" s="79"/>
      <c r="I39" s="79"/>
      <c r="J39" s="79"/>
      <c r="K39" s="79"/>
      <c r="L39" s="79"/>
      <c r="M39" s="79"/>
      <c r="N39" s="79"/>
      <c r="O39" s="79"/>
      <c r="P39" s="79"/>
      <c r="Q39" s="79"/>
    </row>
    <row r="40" s="60" customFormat="1" spans="2:17">
      <c r="B40" s="79"/>
      <c r="C40" s="79"/>
      <c r="D40" s="79"/>
      <c r="E40" s="79"/>
      <c r="F40" s="79"/>
      <c r="G40" s="79"/>
      <c r="H40" s="79"/>
      <c r="I40" s="79"/>
      <c r="J40" s="79"/>
      <c r="K40" s="79"/>
      <c r="L40" s="79"/>
      <c r="M40" s="79"/>
      <c r="N40" s="79"/>
      <c r="O40" s="79"/>
      <c r="P40" s="79"/>
      <c r="Q40" s="79"/>
    </row>
    <row r="41" s="60" customFormat="1" spans="2:17">
      <c r="B41" s="79"/>
      <c r="C41" s="79"/>
      <c r="D41" s="79"/>
      <c r="E41" s="79"/>
      <c r="F41" s="79"/>
      <c r="G41" s="79"/>
      <c r="H41" s="79"/>
      <c r="I41" s="79"/>
      <c r="J41" s="79"/>
      <c r="K41" s="79"/>
      <c r="L41" s="79"/>
      <c r="M41" s="79"/>
      <c r="N41" s="79"/>
      <c r="O41" s="79"/>
      <c r="P41" s="79"/>
      <c r="Q41" s="79"/>
    </row>
    <row r="42" s="60" customFormat="1" spans="2:17">
      <c r="B42" s="79"/>
      <c r="C42" s="79"/>
      <c r="D42" s="79"/>
      <c r="E42" s="79"/>
      <c r="F42" s="79"/>
      <c r="G42" s="79"/>
      <c r="H42" s="79"/>
      <c r="I42" s="79"/>
      <c r="J42" s="79"/>
      <c r="K42" s="79"/>
      <c r="L42" s="79"/>
      <c r="M42" s="79"/>
      <c r="N42" s="79"/>
      <c r="O42" s="79"/>
      <c r="P42" s="79"/>
      <c r="Q42" s="79"/>
    </row>
  </sheetData>
  <mergeCells count="8">
    <mergeCell ref="D8:J8"/>
    <mergeCell ref="K8:R8"/>
    <mergeCell ref="D9:E9"/>
    <mergeCell ref="F9:G9"/>
    <mergeCell ref="H9:J9"/>
    <mergeCell ref="K9:L9"/>
    <mergeCell ref="M9:O9"/>
    <mergeCell ref="P9:R9"/>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8:M17"/>
  <sheetViews>
    <sheetView workbookViewId="0">
      <selection activeCell="P7" sqref="P7"/>
    </sheetView>
  </sheetViews>
  <sheetFormatPr defaultColWidth="9" defaultRowHeight="15.6"/>
  <cols>
    <col min="1" max="1" width="9" style="60"/>
    <col min="2" max="3" width="12.7777777777778" style="60" customWidth="1"/>
    <col min="4" max="16384" width="9" style="60"/>
  </cols>
  <sheetData>
    <row r="8" s="60" customFormat="1" spans="2:13">
      <c r="B8" s="62" t="s">
        <v>47</v>
      </c>
      <c r="C8" s="62" t="s">
        <v>48</v>
      </c>
      <c r="D8" s="63" t="s">
        <v>15</v>
      </c>
      <c r="E8" s="64"/>
      <c r="F8" s="65" t="s">
        <v>16</v>
      </c>
      <c r="G8" s="65"/>
      <c r="H8" s="65" t="s">
        <v>49</v>
      </c>
      <c r="I8" s="65"/>
      <c r="J8" s="65" t="s">
        <v>50</v>
      </c>
      <c r="K8" s="65"/>
      <c r="L8" s="65" t="s">
        <v>51</v>
      </c>
      <c r="M8" s="65"/>
    </row>
    <row r="9" s="60" customFormat="1" spans="2:13">
      <c r="B9" s="66"/>
      <c r="C9" s="67"/>
      <c r="D9" s="68"/>
      <c r="E9" s="68"/>
      <c r="F9" s="68"/>
      <c r="G9" s="68"/>
      <c r="H9" s="68"/>
      <c r="I9" s="68"/>
      <c r="J9" s="68"/>
      <c r="K9" s="68"/>
      <c r="L9" s="68"/>
      <c r="M9" s="68"/>
    </row>
    <row r="10" s="60" customFormat="1" spans="2:13">
      <c r="B10" s="66"/>
      <c r="C10" s="62" t="s">
        <v>52</v>
      </c>
      <c r="D10" s="63" t="s">
        <v>51</v>
      </c>
      <c r="E10" s="64"/>
      <c r="F10" s="65" t="s">
        <v>50</v>
      </c>
      <c r="G10" s="65"/>
      <c r="H10" s="65" t="s">
        <v>15</v>
      </c>
      <c r="I10" s="65"/>
      <c r="J10" s="65" t="s">
        <v>16</v>
      </c>
      <c r="K10" s="65"/>
      <c r="L10" s="65" t="s">
        <v>49</v>
      </c>
      <c r="M10" s="65"/>
    </row>
    <row r="11" s="60" customFormat="1" spans="2:13">
      <c r="B11" s="67"/>
      <c r="C11" s="67"/>
      <c r="D11" s="68"/>
      <c r="E11" s="68"/>
      <c r="F11" s="68"/>
      <c r="G11" s="68"/>
      <c r="H11" s="68"/>
      <c r="I11" s="68"/>
      <c r="J11" s="68"/>
      <c r="K11" s="68"/>
      <c r="L11" s="68"/>
      <c r="M11" s="68"/>
    </row>
    <row r="12" s="60" customFormat="1" spans="2:5">
      <c r="B12" s="66" t="s">
        <v>53</v>
      </c>
      <c r="C12" s="69"/>
      <c r="D12" s="70" t="s">
        <v>51</v>
      </c>
      <c r="E12" s="70"/>
    </row>
    <row r="13" s="60" customFormat="1" spans="2:5">
      <c r="B13" s="67"/>
      <c r="C13" s="71"/>
      <c r="D13" s="68"/>
      <c r="E13" s="68"/>
    </row>
    <row r="14" s="60" customFormat="1" spans="2:9">
      <c r="B14" s="72" t="s">
        <v>54</v>
      </c>
      <c r="C14" s="62" t="s">
        <v>48</v>
      </c>
      <c r="D14" s="65" t="s">
        <v>15</v>
      </c>
      <c r="E14" s="65"/>
      <c r="F14" s="65" t="s">
        <v>16</v>
      </c>
      <c r="G14" s="65"/>
      <c r="H14" s="65" t="s">
        <v>49</v>
      </c>
      <c r="I14" s="65"/>
    </row>
    <row r="15" s="60" customFormat="1" spans="2:9">
      <c r="B15" s="73"/>
      <c r="C15" s="67"/>
      <c r="D15" s="74"/>
      <c r="E15" s="74"/>
      <c r="F15" s="74"/>
      <c r="G15" s="74"/>
      <c r="H15" s="74"/>
      <c r="I15" s="74"/>
    </row>
    <row r="16" s="60" customFormat="1" spans="2:13">
      <c r="B16" s="73"/>
      <c r="C16" s="62" t="s">
        <v>52</v>
      </c>
      <c r="D16" s="65" t="s">
        <v>15</v>
      </c>
      <c r="E16" s="65"/>
      <c r="F16" s="65" t="s">
        <v>16</v>
      </c>
      <c r="G16" s="65"/>
      <c r="H16" s="65" t="s">
        <v>49</v>
      </c>
      <c r="I16" s="65"/>
      <c r="J16" s="65" t="s">
        <v>50</v>
      </c>
      <c r="K16" s="65"/>
      <c r="L16" s="65" t="s">
        <v>51</v>
      </c>
      <c r="M16" s="65"/>
    </row>
    <row r="17" s="60" customFormat="1" spans="2:13">
      <c r="B17" s="75"/>
      <c r="C17" s="67"/>
      <c r="D17" s="68"/>
      <c r="E17" s="68"/>
      <c r="F17" s="68"/>
      <c r="G17" s="68"/>
      <c r="H17" s="68"/>
      <c r="I17" s="68"/>
      <c r="J17" s="68"/>
      <c r="K17" s="68"/>
      <c r="L17" s="68"/>
      <c r="M17" s="68"/>
    </row>
  </sheetData>
  <mergeCells count="27">
    <mergeCell ref="D8:E8"/>
    <mergeCell ref="F8:G8"/>
    <mergeCell ref="H8:I8"/>
    <mergeCell ref="J8:K8"/>
    <mergeCell ref="L8:M8"/>
    <mergeCell ref="D10:E10"/>
    <mergeCell ref="F10:G10"/>
    <mergeCell ref="H10:I10"/>
    <mergeCell ref="J10:K10"/>
    <mergeCell ref="L10:M10"/>
    <mergeCell ref="D12:E12"/>
    <mergeCell ref="D14:E14"/>
    <mergeCell ref="F14:G14"/>
    <mergeCell ref="H14:I14"/>
    <mergeCell ref="D16:E16"/>
    <mergeCell ref="F16:G16"/>
    <mergeCell ref="H16:I16"/>
    <mergeCell ref="J16:K16"/>
    <mergeCell ref="L16:M16"/>
    <mergeCell ref="B8:B11"/>
    <mergeCell ref="B12:B13"/>
    <mergeCell ref="B14:B17"/>
    <mergeCell ref="C8:C9"/>
    <mergeCell ref="C10:C11"/>
    <mergeCell ref="C12:C13"/>
    <mergeCell ref="C14:C15"/>
    <mergeCell ref="C16:C17"/>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5.6"/>
  <cols>
    <col min="1" max="1" width="167.222222222222" style="60" customWidth="1"/>
    <col min="2" max="16384" width="9" style="60"/>
  </cols>
  <sheetData>
    <row r="1" s="60" customFormat="1" ht="171.6" spans="1:1">
      <c r="A1" s="61" t="s">
        <v>55</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36"/>
  <sheetViews>
    <sheetView topLeftCell="A14" workbookViewId="0">
      <selection activeCell="AB45" sqref="AB45"/>
    </sheetView>
  </sheetViews>
  <sheetFormatPr defaultColWidth="8.88888888888889" defaultRowHeight="14.4"/>
  <sheetData>
    <row r="1" ht="17.4" spans="1:6">
      <c r="A1" s="54" t="s">
        <v>56</v>
      </c>
      <c r="B1" s="54"/>
      <c r="C1" s="54"/>
      <c r="D1" s="54"/>
      <c r="E1" s="54"/>
      <c r="F1" s="54"/>
    </row>
    <row r="2" spans="1:6">
      <c r="A2" s="55" t="s">
        <v>57</v>
      </c>
      <c r="B2" s="55"/>
      <c r="C2" s="55" t="s">
        <v>58</v>
      </c>
      <c r="D2" s="55"/>
      <c r="E2" s="55" t="s">
        <v>59</v>
      </c>
      <c r="F2" s="55"/>
    </row>
    <row r="3" spans="1:6">
      <c r="A3" s="56" t="s">
        <v>60</v>
      </c>
      <c r="B3" s="56"/>
      <c r="C3" s="57"/>
      <c r="D3" s="57"/>
      <c r="E3" s="57"/>
      <c r="F3" s="57"/>
    </row>
    <row r="4" spans="1:6">
      <c r="A4" s="56" t="s">
        <v>61</v>
      </c>
      <c r="B4" s="56"/>
      <c r="C4" s="57"/>
      <c r="D4" s="57"/>
      <c r="E4" s="57"/>
      <c r="F4" s="57"/>
    </row>
    <row r="5" spans="1:6">
      <c r="A5" s="56" t="s">
        <v>62</v>
      </c>
      <c r="B5" s="56"/>
      <c r="C5" s="57"/>
      <c r="D5" s="57"/>
      <c r="E5" s="57"/>
      <c r="F5" s="57"/>
    </row>
    <row r="6" spans="1:6">
      <c r="A6" s="56" t="s">
        <v>63</v>
      </c>
      <c r="B6" s="56"/>
      <c r="C6" s="57" t="s">
        <v>64</v>
      </c>
      <c r="D6" s="57"/>
      <c r="E6" s="57"/>
      <c r="F6" s="57"/>
    </row>
    <row r="7" spans="1:6">
      <c r="A7" s="56" t="s">
        <v>65</v>
      </c>
      <c r="B7" s="56"/>
      <c r="C7" s="57" t="s">
        <v>66</v>
      </c>
      <c r="D7" s="57"/>
      <c r="E7" s="57"/>
      <c r="F7" s="57"/>
    </row>
    <row r="34" spans="4:19">
      <c r="D34" s="58" t="s">
        <v>67</v>
      </c>
      <c r="E34" s="59"/>
      <c r="F34" s="59"/>
      <c r="G34" s="59"/>
      <c r="P34" s="58" t="s">
        <v>68</v>
      </c>
      <c r="Q34" s="59"/>
      <c r="R34" s="59"/>
      <c r="S34" s="59"/>
    </row>
    <row r="35" spans="4:19">
      <c r="D35" s="59"/>
      <c r="E35" s="59"/>
      <c r="F35" s="59"/>
      <c r="G35" s="59"/>
      <c r="P35" s="59"/>
      <c r="Q35" s="59"/>
      <c r="R35" s="59"/>
      <c r="S35" s="59"/>
    </row>
    <row r="36" spans="4:19">
      <c r="D36" s="59"/>
      <c r="E36" s="59"/>
      <c r="F36" s="59"/>
      <c r="G36" s="59"/>
      <c r="P36" s="59"/>
      <c r="Q36" s="59"/>
      <c r="R36" s="59"/>
      <c r="S36" s="59"/>
    </row>
  </sheetData>
  <mergeCells count="19">
    <mergeCell ref="A1:F1"/>
    <mergeCell ref="A2:B2"/>
    <mergeCell ref="C2:D2"/>
    <mergeCell ref="E2:F2"/>
    <mergeCell ref="A3:B3"/>
    <mergeCell ref="C3:D3"/>
    <mergeCell ref="E3:F3"/>
    <mergeCell ref="A4:B4"/>
    <mergeCell ref="C4:D4"/>
    <mergeCell ref="E4:F4"/>
    <mergeCell ref="A5:B5"/>
    <mergeCell ref="C5:D5"/>
    <mergeCell ref="E5:F5"/>
    <mergeCell ref="A6:B6"/>
    <mergeCell ref="C6:F6"/>
    <mergeCell ref="A7:B7"/>
    <mergeCell ref="C7:F7"/>
    <mergeCell ref="D34:G36"/>
    <mergeCell ref="P34:S36"/>
  </mergeCells>
  <pageMargins left="0.75" right="0.75" top="1" bottom="1" header="0.5" footer="0.5"/>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9"/>
  <sheetViews>
    <sheetView workbookViewId="0">
      <selection activeCell="D20" sqref="D20"/>
    </sheetView>
  </sheetViews>
  <sheetFormatPr defaultColWidth="9" defaultRowHeight="14" customHeight="1" outlineLevelCol="3"/>
  <cols>
    <col min="1" max="1" width="33.1111111111111" customWidth="1"/>
    <col min="2" max="2" width="13.1111111111111" customWidth="1"/>
    <col min="3" max="3" width="24.3333333333333" customWidth="1"/>
    <col min="4" max="4" width="95.6666666666667" customWidth="1"/>
  </cols>
  <sheetData>
    <row r="1" s="47" customFormat="1" ht="27" customHeight="1" spans="1:4">
      <c r="A1" s="48" t="s">
        <v>69</v>
      </c>
      <c r="B1" s="48" t="s">
        <v>70</v>
      </c>
      <c r="C1" s="48" t="s">
        <v>71</v>
      </c>
      <c r="D1" s="48" t="s">
        <v>72</v>
      </c>
    </row>
    <row r="2" customHeight="1" spans="1:4">
      <c r="A2" s="49" t="s">
        <v>73</v>
      </c>
      <c r="B2" s="49" t="s">
        <v>74</v>
      </c>
      <c r="C2" s="49" t="s">
        <v>75</v>
      </c>
      <c r="D2" s="49" t="s">
        <v>76</v>
      </c>
    </row>
    <row r="3" customHeight="1" spans="1:4">
      <c r="A3" s="49" t="s">
        <v>73</v>
      </c>
      <c r="B3" s="49" t="s">
        <v>77</v>
      </c>
      <c r="C3" s="49" t="s">
        <v>78</v>
      </c>
      <c r="D3" s="49" t="s">
        <v>76</v>
      </c>
    </row>
    <row r="4" customHeight="1" spans="1:4">
      <c r="A4" s="49" t="s">
        <v>73</v>
      </c>
      <c r="B4" s="49" t="s">
        <v>79</v>
      </c>
      <c r="C4" s="49" t="s">
        <v>80</v>
      </c>
      <c r="D4" s="49" t="s">
        <v>76</v>
      </c>
    </row>
    <row r="5" customHeight="1" spans="1:4">
      <c r="A5" s="49" t="s">
        <v>73</v>
      </c>
      <c r="B5" s="49" t="s">
        <v>81</v>
      </c>
      <c r="C5" s="49" t="s">
        <v>82</v>
      </c>
      <c r="D5" s="49" t="s">
        <v>76</v>
      </c>
    </row>
    <row r="6" customHeight="1" spans="1:4">
      <c r="A6" s="50" t="s">
        <v>73</v>
      </c>
      <c r="B6" s="50" t="s">
        <v>83</v>
      </c>
      <c r="C6" s="50" t="s">
        <v>84</v>
      </c>
      <c r="D6" s="50"/>
    </row>
    <row r="7" customHeight="1" spans="1:4">
      <c r="A7" s="50" t="s">
        <v>73</v>
      </c>
      <c r="B7" s="50" t="s">
        <v>85</v>
      </c>
      <c r="C7" s="50" t="s">
        <v>86</v>
      </c>
      <c r="D7" s="50"/>
    </row>
    <row r="8" customHeight="1" spans="1:4">
      <c r="A8" s="49" t="s">
        <v>73</v>
      </c>
      <c r="B8" s="49" t="s">
        <v>87</v>
      </c>
      <c r="C8" s="49" t="s">
        <v>88</v>
      </c>
      <c r="D8" s="49" t="s">
        <v>76</v>
      </c>
    </row>
    <row r="9" customHeight="1" spans="1:4">
      <c r="A9" s="49" t="s">
        <v>73</v>
      </c>
      <c r="B9" s="49" t="s">
        <v>89</v>
      </c>
      <c r="C9" s="49" t="s">
        <v>90</v>
      </c>
      <c r="D9" s="49" t="s">
        <v>76</v>
      </c>
    </row>
    <row r="10" customHeight="1" spans="1:4">
      <c r="A10" s="49" t="s">
        <v>73</v>
      </c>
      <c r="B10" s="49" t="s">
        <v>91</v>
      </c>
      <c r="C10" s="49" t="s">
        <v>92</v>
      </c>
      <c r="D10" s="49" t="s">
        <v>76</v>
      </c>
    </row>
    <row r="11" customHeight="1" spans="1:4">
      <c r="A11" s="49" t="s">
        <v>73</v>
      </c>
      <c r="B11" s="49" t="s">
        <v>93</v>
      </c>
      <c r="C11" s="49" t="s">
        <v>94</v>
      </c>
      <c r="D11" s="49" t="s">
        <v>76</v>
      </c>
    </row>
    <row r="12" customHeight="1" spans="1:4">
      <c r="A12" s="49" t="s">
        <v>73</v>
      </c>
      <c r="B12" s="49" t="s">
        <v>95</v>
      </c>
      <c r="C12" s="49" t="s">
        <v>96</v>
      </c>
      <c r="D12" s="49" t="s">
        <v>97</v>
      </c>
    </row>
    <row r="13" customHeight="1" spans="1:4">
      <c r="A13" s="49" t="s">
        <v>73</v>
      </c>
      <c r="B13" s="49" t="s">
        <v>98</v>
      </c>
      <c r="C13" s="49" t="s">
        <v>99</v>
      </c>
      <c r="D13" s="49" t="s">
        <v>100</v>
      </c>
    </row>
    <row r="14" customHeight="1" spans="1:4">
      <c r="A14" s="49" t="s">
        <v>73</v>
      </c>
      <c r="B14" s="49" t="s">
        <v>101</v>
      </c>
      <c r="C14" s="49" t="s">
        <v>102</v>
      </c>
      <c r="D14" s="49" t="s">
        <v>103</v>
      </c>
    </row>
    <row r="15" customHeight="1" spans="1:4">
      <c r="A15" s="49" t="s">
        <v>73</v>
      </c>
      <c r="B15" s="49" t="s">
        <v>104</v>
      </c>
      <c r="C15" s="49" t="s">
        <v>105</v>
      </c>
      <c r="D15" s="49" t="s">
        <v>76</v>
      </c>
    </row>
    <row r="16" customHeight="1" spans="1:4">
      <c r="A16" s="49"/>
      <c r="B16" s="51" t="s">
        <v>106</v>
      </c>
      <c r="C16" s="51"/>
      <c r="D16" s="51"/>
    </row>
    <row r="17" customHeight="1" spans="1:4">
      <c r="A17" s="52"/>
      <c r="B17" s="51" t="s">
        <v>107</v>
      </c>
      <c r="C17" s="51"/>
      <c r="D17" s="51"/>
    </row>
    <row r="18" customHeight="1" spans="1:4">
      <c r="A18" s="50"/>
      <c r="B18" s="51" t="s">
        <v>108</v>
      </c>
      <c r="C18" s="51"/>
      <c r="D18" s="51"/>
    </row>
    <row r="19" customHeight="1" spans="1:4">
      <c r="A19" s="53"/>
      <c r="B19" s="51" t="s">
        <v>109</v>
      </c>
      <c r="C19" s="51"/>
      <c r="D19" s="51"/>
    </row>
  </sheetData>
  <customSheetViews>
    <customSheetView guid="{7C7462E1-4A37-4C2E-99C6-8F62E81568B7}" scale="145">
      <selection activeCell="B24" sqref="B24:D24"/>
      <pageMargins left="0.75" right="0.75" top="1" bottom="1" header="0.5" footer="0.5"/>
      <pageSetup paperSize="9" orientation="portrait"/>
      <headerFooter/>
    </customSheetView>
  </customSheetViews>
  <mergeCells count="4">
    <mergeCell ref="B16:D16"/>
    <mergeCell ref="B17:D17"/>
    <mergeCell ref="B18:D18"/>
    <mergeCell ref="B19:D19"/>
  </mergeCells>
  <pageMargins left="0.75" right="0.75" top="1" bottom="1" header="0.5" footer="0.5"/>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2"/>
  <sheetViews>
    <sheetView tabSelected="1" workbookViewId="0">
      <selection activeCell="A7" sqref="A7:I7"/>
    </sheetView>
  </sheetViews>
  <sheetFormatPr defaultColWidth="9" defaultRowHeight="14.4"/>
  <cols>
    <col min="1" max="1" width="3.25" customWidth="1"/>
    <col min="2" max="2" width="51.1296296296296" customWidth="1"/>
    <col min="3" max="3" width="70.8888888888889" customWidth="1"/>
    <col min="5" max="5" width="13.1296296296296" customWidth="1"/>
    <col min="8" max="8" width="9.12962962962963" customWidth="1"/>
    <col min="9" max="9" width="11.3333333333333" customWidth="1"/>
  </cols>
  <sheetData>
    <row r="1" ht="28.8" spans="1:9">
      <c r="A1" s="1" t="s">
        <v>110</v>
      </c>
      <c r="B1" s="1"/>
      <c r="C1" s="1"/>
      <c r="D1" s="2" t="s">
        <v>111</v>
      </c>
      <c r="E1" s="2" t="s">
        <v>112</v>
      </c>
      <c r="F1" s="2" t="s">
        <v>113</v>
      </c>
      <c r="G1" s="2"/>
      <c r="H1" s="2"/>
      <c r="I1" s="39" t="s">
        <v>114</v>
      </c>
    </row>
    <row r="2" ht="22.2" spans="1:9">
      <c r="A2" s="1"/>
      <c r="B2" s="1"/>
      <c r="C2" s="1"/>
      <c r="D2" s="3"/>
      <c r="E2" s="3"/>
      <c r="F2" s="4" t="s">
        <v>75</v>
      </c>
      <c r="G2" s="4"/>
      <c r="H2" s="4"/>
      <c r="I2" s="40"/>
    </row>
    <row r="3" ht="28.8" spans="1:9">
      <c r="A3" s="5" t="s">
        <v>115</v>
      </c>
      <c r="B3" s="5" t="s">
        <v>116</v>
      </c>
      <c r="C3" s="5" t="s">
        <v>117</v>
      </c>
      <c r="D3" s="5" t="s">
        <v>118</v>
      </c>
      <c r="E3" s="5" t="s">
        <v>119</v>
      </c>
      <c r="F3" s="5" t="s">
        <v>120</v>
      </c>
      <c r="G3" s="5" t="s">
        <v>8</v>
      </c>
      <c r="H3" s="5" t="s">
        <v>9</v>
      </c>
      <c r="I3" s="5" t="s">
        <v>121</v>
      </c>
    </row>
    <row r="4" ht="17.4" spans="1:9">
      <c r="A4" s="6" t="s">
        <v>122</v>
      </c>
      <c r="B4" s="7"/>
      <c r="C4" s="7"/>
      <c r="D4" s="7"/>
      <c r="E4" s="7"/>
      <c r="F4" s="7"/>
      <c r="G4" s="7"/>
      <c r="H4" s="7"/>
      <c r="I4" s="7"/>
    </row>
    <row r="5" ht="15.6" spans="1:9">
      <c r="A5" s="8" t="s">
        <v>123</v>
      </c>
      <c r="B5" s="9"/>
      <c r="C5" s="9"/>
      <c r="D5" s="9"/>
      <c r="E5" s="9"/>
      <c r="F5" s="9"/>
      <c r="G5" s="9"/>
      <c r="H5" s="9"/>
      <c r="I5" s="9"/>
    </row>
    <row r="6" ht="46.8" spans="1:9">
      <c r="A6" s="10">
        <v>1</v>
      </c>
      <c r="B6" s="11" t="s">
        <v>124</v>
      </c>
      <c r="C6" s="11" t="s">
        <v>125</v>
      </c>
      <c r="D6" s="12"/>
      <c r="E6" s="10"/>
      <c r="F6" s="13"/>
      <c r="G6" s="13"/>
      <c r="H6" s="13"/>
      <c r="I6" s="13"/>
    </row>
    <row r="7" ht="15.6" spans="1:9">
      <c r="A7" s="8" t="s">
        <v>126</v>
      </c>
      <c r="B7" s="9"/>
      <c r="C7" s="9"/>
      <c r="D7" s="9"/>
      <c r="E7" s="9"/>
      <c r="F7" s="9"/>
      <c r="G7" s="9"/>
      <c r="H7" s="9"/>
      <c r="I7" s="9"/>
    </row>
    <row r="8" ht="97" customHeight="1" spans="1:9">
      <c r="A8" s="10">
        <v>1</v>
      </c>
      <c r="B8" s="11" t="s">
        <v>127</v>
      </c>
      <c r="C8" s="11" t="str">
        <f>_xlfn.DISPIMG("ID_8F366E7EA20D4472A999D32E329C46EC",1)</f>
        <v>=DISPIMG("ID_8F366E7EA20D4472A999D32E329C46EC",1)</v>
      </c>
      <c r="D8" s="12"/>
      <c r="E8" s="10"/>
      <c r="F8" s="13"/>
      <c r="G8" s="13"/>
      <c r="H8" s="13"/>
      <c r="I8" s="13"/>
    </row>
    <row r="9" ht="15.6" spans="1:9">
      <c r="A9" s="8" t="s">
        <v>128</v>
      </c>
      <c r="B9" s="9"/>
      <c r="C9" s="9"/>
      <c r="D9" s="9"/>
      <c r="E9" s="9"/>
      <c r="F9" s="9"/>
      <c r="G9" s="9"/>
      <c r="H9" s="9"/>
      <c r="I9" s="9"/>
    </row>
    <row r="10" ht="78" spans="1:9">
      <c r="A10" s="14">
        <v>1</v>
      </c>
      <c r="B10" s="11" t="s">
        <v>129</v>
      </c>
      <c r="C10" s="11" t="s">
        <v>130</v>
      </c>
      <c r="D10" s="12"/>
      <c r="E10" s="10"/>
      <c r="F10" s="13"/>
      <c r="G10" s="13"/>
      <c r="H10" s="13"/>
      <c r="I10" s="13"/>
    </row>
    <row r="11" ht="15.6" spans="1:9">
      <c r="A11" s="14">
        <v>2</v>
      </c>
      <c r="B11" s="11" t="s">
        <v>131</v>
      </c>
      <c r="C11" s="11" t="s">
        <v>132</v>
      </c>
      <c r="D11" s="12"/>
      <c r="E11" s="10"/>
      <c r="F11" s="13"/>
      <c r="G11" s="13"/>
      <c r="H11" s="13"/>
      <c r="I11" s="13"/>
    </row>
    <row r="12" ht="15.6" spans="1:9">
      <c r="A12" s="8" t="s">
        <v>133</v>
      </c>
      <c r="B12" s="9"/>
      <c r="C12" s="9"/>
      <c r="D12" s="9"/>
      <c r="E12" s="9"/>
      <c r="F12" s="9"/>
      <c r="G12" s="9"/>
      <c r="H12" s="9"/>
      <c r="I12" s="9"/>
    </row>
    <row r="13" ht="31.2" spans="1:9">
      <c r="A13" s="15">
        <v>1</v>
      </c>
      <c r="B13" s="16" t="s">
        <v>134</v>
      </c>
      <c r="C13" s="9" t="s">
        <v>135</v>
      </c>
      <c r="D13" s="9"/>
      <c r="E13" s="9"/>
      <c r="F13" s="9"/>
      <c r="G13" s="9"/>
      <c r="H13" s="9"/>
      <c r="I13" s="9"/>
    </row>
    <row r="14" ht="15.6" spans="1:9">
      <c r="A14" s="17"/>
      <c r="B14" s="11" t="s">
        <v>136</v>
      </c>
      <c r="C14" s="11" t="s">
        <v>137</v>
      </c>
      <c r="D14" s="12"/>
      <c r="E14" s="12"/>
      <c r="F14" s="12"/>
      <c r="G14" s="10"/>
      <c r="H14" s="12"/>
      <c r="I14" s="10"/>
    </row>
    <row r="15" ht="31.2" spans="1:9">
      <c r="A15" s="17"/>
      <c r="B15" s="18" t="s">
        <v>138</v>
      </c>
      <c r="C15" s="18" t="s">
        <v>139</v>
      </c>
      <c r="D15" s="12"/>
      <c r="E15" s="12"/>
      <c r="F15" s="12"/>
      <c r="G15" s="10"/>
      <c r="H15" s="12"/>
      <c r="I15" s="10"/>
    </row>
    <row r="16" ht="15.6" spans="1:9">
      <c r="A16" s="17"/>
      <c r="B16" s="11" t="s">
        <v>140</v>
      </c>
      <c r="C16" s="11" t="s">
        <v>141</v>
      </c>
      <c r="D16" s="12"/>
      <c r="E16" s="12"/>
      <c r="F16" s="12"/>
      <c r="G16" s="10"/>
      <c r="H16" s="12"/>
      <c r="I16" s="10"/>
    </row>
    <row r="17" ht="15.6" spans="1:9">
      <c r="A17" s="19"/>
      <c r="B17" s="11" t="s">
        <v>142</v>
      </c>
      <c r="C17" s="11" t="s">
        <v>143</v>
      </c>
      <c r="D17" s="12"/>
      <c r="E17" s="12"/>
      <c r="F17" s="12"/>
      <c r="G17" s="10"/>
      <c r="H17" s="12"/>
      <c r="I17" s="10"/>
    </row>
    <row r="18" ht="102" customHeight="1" spans="1:9">
      <c r="A18" s="20"/>
      <c r="B18" s="21" t="s">
        <v>144</v>
      </c>
      <c r="C18" s="22" t="s">
        <v>145</v>
      </c>
      <c r="D18" s="12"/>
      <c r="E18" s="12"/>
      <c r="F18" s="12"/>
      <c r="G18" s="10"/>
      <c r="H18" s="12"/>
      <c r="I18" s="10"/>
    </row>
    <row r="19" ht="102" customHeight="1" spans="1:9">
      <c r="A19" s="20"/>
      <c r="B19" s="23"/>
      <c r="C19" s="22" t="str">
        <f>_xlfn.DISPIMG("ID_7D4CC523069A49D9AB07C2CB3051F1BF",1)</f>
        <v>=DISPIMG("ID_7D4CC523069A49D9AB07C2CB3051F1BF",1)</v>
      </c>
      <c r="D19" s="12"/>
      <c r="E19" s="12"/>
      <c r="F19" s="12"/>
      <c r="G19" s="10"/>
      <c r="H19" s="12"/>
      <c r="I19" s="10"/>
    </row>
    <row r="20" ht="15.6" spans="1:9">
      <c r="A20" s="8" t="s">
        <v>146</v>
      </c>
      <c r="B20" s="9"/>
      <c r="C20" s="9"/>
      <c r="D20" s="9"/>
      <c r="E20" s="9"/>
      <c r="F20" s="9"/>
      <c r="G20" s="9"/>
      <c r="H20" s="9"/>
      <c r="I20" s="9"/>
    </row>
    <row r="21" ht="30" customHeight="1" spans="1:9">
      <c r="A21" s="10">
        <v>1</v>
      </c>
      <c r="B21" s="11" t="s">
        <v>147</v>
      </c>
      <c r="C21" s="24" t="str">
        <f>_xlfn.DISPIMG("ID_67CDEEE1D1C94C07884E8B7B8205D8D2",1)</f>
        <v>=DISPIMG("ID_67CDEEE1D1C94C07884E8B7B8205D8D2",1)</v>
      </c>
      <c r="D21" s="9"/>
      <c r="E21" s="9"/>
      <c r="F21" s="9"/>
      <c r="G21" s="9"/>
      <c r="H21" s="9"/>
      <c r="I21" s="9"/>
    </row>
    <row r="22" ht="15.6" spans="1:9">
      <c r="A22" s="10"/>
      <c r="B22" s="11"/>
      <c r="C22" s="25"/>
      <c r="D22" s="9"/>
      <c r="E22" s="9"/>
      <c r="F22" s="9"/>
      <c r="G22" s="9"/>
      <c r="H22" s="9"/>
      <c r="I22" s="9"/>
    </row>
    <row r="23" ht="15.6" spans="1:9">
      <c r="A23" s="10"/>
      <c r="B23" s="11"/>
      <c r="C23" s="26"/>
      <c r="D23" s="12"/>
      <c r="E23" s="12"/>
      <c r="F23" s="12"/>
      <c r="G23" s="10"/>
      <c r="H23" s="12"/>
      <c r="I23" s="10"/>
    </row>
    <row r="24" ht="15.6" spans="1:9">
      <c r="A24" s="10">
        <v>2</v>
      </c>
      <c r="B24" s="11" t="s">
        <v>148</v>
      </c>
      <c r="C24" s="24" t="str">
        <f>_xlfn.DISPIMG("ID_09DC8A8EA50B41669C55CBCB4CA22A16",1)</f>
        <v>=DISPIMG("ID_09DC8A8EA50B41669C55CBCB4CA22A16",1)</v>
      </c>
      <c r="D24" s="12"/>
      <c r="E24" s="12"/>
      <c r="F24" s="12"/>
      <c r="G24" s="10"/>
      <c r="H24" s="12"/>
      <c r="I24" s="10"/>
    </row>
    <row r="25" ht="15.6" spans="1:9">
      <c r="A25" s="10"/>
      <c r="B25" s="11"/>
      <c r="C25" s="27"/>
      <c r="D25" s="12"/>
      <c r="E25" s="12"/>
      <c r="F25" s="12"/>
      <c r="G25" s="10"/>
      <c r="H25" s="12"/>
      <c r="I25" s="10"/>
    </row>
    <row r="26" ht="15.6" spans="1:9">
      <c r="A26" s="10"/>
      <c r="B26" s="11"/>
      <c r="C26" s="27"/>
      <c r="D26" s="12"/>
      <c r="E26" s="12"/>
      <c r="F26" s="12"/>
      <c r="G26" s="10"/>
      <c r="H26" s="12"/>
      <c r="I26" s="10"/>
    </row>
    <row r="27" ht="55" customHeight="1" spans="1:9">
      <c r="A27" s="10"/>
      <c r="B27" s="11"/>
      <c r="C27" s="28"/>
      <c r="D27" s="12"/>
      <c r="E27" s="12"/>
      <c r="F27" s="12"/>
      <c r="G27" s="10"/>
      <c r="H27" s="12"/>
      <c r="I27" s="10"/>
    </row>
    <row r="28" ht="31.2" spans="1:9">
      <c r="A28" s="10">
        <v>3</v>
      </c>
      <c r="B28" s="11" t="s">
        <v>149</v>
      </c>
      <c r="C28" s="29" t="s">
        <v>150</v>
      </c>
      <c r="D28" s="12"/>
      <c r="E28" s="12"/>
      <c r="F28" s="12"/>
      <c r="G28" s="10"/>
      <c r="H28" s="12"/>
      <c r="I28" s="10"/>
    </row>
    <row r="29" ht="15.6" spans="1:9">
      <c r="A29" s="10">
        <v>4</v>
      </c>
      <c r="B29" s="11" t="s">
        <v>151</v>
      </c>
      <c r="C29" s="24" t="str">
        <f>_xlfn.DISPIMG("ID_4C339B966CDF433194ABFC541D770094",1)</f>
        <v>=DISPIMG("ID_4C339B966CDF433194ABFC541D770094",1)</v>
      </c>
      <c r="D29" s="12"/>
      <c r="E29" s="12"/>
      <c r="F29" s="12"/>
      <c r="G29" s="10"/>
      <c r="H29" s="12"/>
      <c r="I29" s="10"/>
    </row>
    <row r="30" ht="15.6" spans="1:9">
      <c r="A30" s="10"/>
      <c r="B30" s="11"/>
      <c r="C30" s="27"/>
      <c r="D30" s="12"/>
      <c r="E30" s="12"/>
      <c r="F30" s="12"/>
      <c r="G30" s="10"/>
      <c r="H30" s="12"/>
      <c r="I30" s="10"/>
    </row>
    <row r="31" ht="15.6" spans="1:9">
      <c r="A31" s="10"/>
      <c r="B31" s="11"/>
      <c r="C31" s="27"/>
      <c r="D31" s="12"/>
      <c r="E31" s="12"/>
      <c r="F31" s="12"/>
      <c r="G31" s="10"/>
      <c r="H31" s="12"/>
      <c r="I31" s="10"/>
    </row>
    <row r="32" ht="15.6" spans="1:9">
      <c r="A32" s="10"/>
      <c r="B32" s="11"/>
      <c r="C32" s="27"/>
      <c r="D32" s="12"/>
      <c r="E32" s="12"/>
      <c r="F32" s="12"/>
      <c r="G32" s="10"/>
      <c r="H32" s="12"/>
      <c r="I32" s="10"/>
    </row>
    <row r="33" ht="15.6" spans="1:9">
      <c r="A33" s="10"/>
      <c r="B33" s="11"/>
      <c r="C33" s="27"/>
      <c r="D33" s="12"/>
      <c r="E33" s="12"/>
      <c r="F33" s="12"/>
      <c r="G33" s="10"/>
      <c r="H33" s="12"/>
      <c r="I33" s="10"/>
    </row>
    <row r="34" ht="15.6" spans="1:9">
      <c r="A34" s="10"/>
      <c r="B34" s="11"/>
      <c r="C34" s="27"/>
      <c r="D34" s="12"/>
      <c r="E34" s="12"/>
      <c r="F34" s="12"/>
      <c r="G34" s="10"/>
      <c r="H34" s="12"/>
      <c r="I34" s="10"/>
    </row>
    <row r="35" ht="15.6" spans="1:9">
      <c r="A35" s="10"/>
      <c r="B35" s="11"/>
      <c r="C35" s="27"/>
      <c r="D35" s="12"/>
      <c r="E35" s="12"/>
      <c r="F35" s="12"/>
      <c r="G35" s="10"/>
      <c r="H35" s="12"/>
      <c r="I35" s="10"/>
    </row>
    <row r="36" ht="82" customHeight="1" spans="1:9">
      <c r="A36" s="10"/>
      <c r="B36" s="11"/>
      <c r="C36" s="28"/>
      <c r="D36" s="12"/>
      <c r="E36" s="12"/>
      <c r="F36" s="12"/>
      <c r="G36" s="10"/>
      <c r="H36" s="12"/>
      <c r="I36" s="10"/>
    </row>
    <row r="37" ht="22" customHeight="1" spans="1:9">
      <c r="A37" s="10">
        <v>5</v>
      </c>
      <c r="B37" s="11" t="s">
        <v>152</v>
      </c>
      <c r="C37" s="30" t="str">
        <f>_xlfn.DISPIMG("ID_ECE765100A5F4E6A813037D1B6C7CA63",1)</f>
        <v>=DISPIMG("ID_ECE765100A5F4E6A813037D1B6C7CA63",1)</v>
      </c>
      <c r="D37" s="12"/>
      <c r="E37" s="12"/>
      <c r="F37" s="12"/>
      <c r="G37" s="10"/>
      <c r="H37" s="12"/>
      <c r="I37" s="10"/>
    </row>
    <row r="38" ht="15.6" spans="1:9">
      <c r="A38" s="10">
        <v>6</v>
      </c>
      <c r="B38" s="11" t="s">
        <v>153</v>
      </c>
      <c r="C38" s="24" t="str">
        <f>_xlfn.DISPIMG("ID_295566F5AE594F77BAA117A677FD8B3F",1)</f>
        <v>=DISPIMG("ID_295566F5AE594F77BAA117A677FD8B3F",1)</v>
      </c>
      <c r="D38" s="12"/>
      <c r="E38" s="12"/>
      <c r="F38" s="12"/>
      <c r="G38" s="10"/>
      <c r="H38" s="12"/>
      <c r="I38" s="10"/>
    </row>
    <row r="39" ht="15.6" spans="1:9">
      <c r="A39" s="10"/>
      <c r="B39" s="11"/>
      <c r="C39" s="27"/>
      <c r="D39" s="12"/>
      <c r="E39" s="12"/>
      <c r="F39" s="12"/>
      <c r="G39" s="10"/>
      <c r="H39" s="12"/>
      <c r="I39" s="10"/>
    </row>
    <row r="40" ht="15.6" spans="1:9">
      <c r="A40" s="10"/>
      <c r="B40" s="11"/>
      <c r="C40" s="27"/>
      <c r="D40" s="12"/>
      <c r="E40" s="12"/>
      <c r="F40" s="12"/>
      <c r="G40" s="10"/>
      <c r="H40" s="12"/>
      <c r="I40" s="10"/>
    </row>
    <row r="41" ht="27" customHeight="1" spans="1:9">
      <c r="A41" s="10"/>
      <c r="B41" s="11"/>
      <c r="C41" s="28"/>
      <c r="D41" s="12"/>
      <c r="E41" s="12"/>
      <c r="F41" s="12"/>
      <c r="G41" s="10"/>
      <c r="H41" s="12"/>
      <c r="I41" s="10"/>
    </row>
    <row r="42" ht="15.6" spans="1:9">
      <c r="A42" s="10">
        <v>7</v>
      </c>
      <c r="B42" s="11" t="s">
        <v>154</v>
      </c>
      <c r="C42" s="24" t="str">
        <f>_xlfn.DISPIMG("ID_AAADA0D3EEED4A54B13AE1ED37D8181B",1)</f>
        <v>=DISPIMG("ID_AAADA0D3EEED4A54B13AE1ED37D8181B",1)</v>
      </c>
      <c r="D42" s="12"/>
      <c r="E42" s="12"/>
      <c r="F42" s="12"/>
      <c r="G42" s="10"/>
      <c r="H42" s="12"/>
      <c r="I42" s="10"/>
    </row>
    <row r="43" ht="62" customHeight="1" spans="1:9">
      <c r="A43" s="10"/>
      <c r="B43" s="11"/>
      <c r="C43" s="28"/>
      <c r="D43" s="12"/>
      <c r="E43" s="12"/>
      <c r="F43" s="12"/>
      <c r="G43" s="10"/>
      <c r="H43" s="12"/>
      <c r="I43" s="10"/>
    </row>
    <row r="44" ht="15.6" spans="1:9">
      <c r="A44" s="10">
        <v>8</v>
      </c>
      <c r="B44" s="11" t="s">
        <v>155</v>
      </c>
      <c r="C44" s="24" t="str">
        <f>_xlfn.DISPIMG("ID_54C4363BBB514CDE834151BC72B6939A",1)</f>
        <v>=DISPIMG("ID_54C4363BBB514CDE834151BC72B6939A",1)</v>
      </c>
      <c r="D44" s="12"/>
      <c r="E44" s="12"/>
      <c r="F44" s="12"/>
      <c r="G44" s="10"/>
      <c r="H44" s="12"/>
      <c r="I44" s="10"/>
    </row>
    <row r="45" ht="15.6" spans="1:9">
      <c r="A45" s="10"/>
      <c r="B45" s="11"/>
      <c r="C45" s="27"/>
      <c r="D45" s="12"/>
      <c r="E45" s="12"/>
      <c r="F45" s="12"/>
      <c r="G45" s="10"/>
      <c r="H45" s="12"/>
      <c r="I45" s="10"/>
    </row>
    <row r="46" ht="63" customHeight="1" spans="1:9">
      <c r="A46" s="11"/>
      <c r="B46" s="11"/>
      <c r="C46" s="28"/>
      <c r="D46" s="12"/>
      <c r="E46" s="12"/>
      <c r="F46" s="12"/>
      <c r="G46" s="10"/>
      <c r="H46" s="12"/>
      <c r="I46" s="10"/>
    </row>
    <row r="47" ht="71" customHeight="1" spans="1:9">
      <c r="A47" s="10">
        <v>9</v>
      </c>
      <c r="B47" s="11" t="s">
        <v>156</v>
      </c>
      <c r="C47" s="30" t="str">
        <f>_xlfn.DISPIMG("ID_2E9DE204AD8C4A859130E3FD277D497E",1)</f>
        <v>=DISPIMG("ID_2E9DE204AD8C4A859130E3FD277D497E",1)</v>
      </c>
      <c r="D47" s="12"/>
      <c r="E47" s="12"/>
      <c r="F47" s="12"/>
      <c r="G47" s="10"/>
      <c r="H47" s="12"/>
      <c r="I47" s="10"/>
    </row>
    <row r="48" ht="132" customHeight="1" spans="1:9">
      <c r="A48" s="10">
        <v>10</v>
      </c>
      <c r="B48" s="11" t="s">
        <v>157</v>
      </c>
      <c r="C48" s="11" t="str">
        <f>_xlfn.DISPIMG("ID_5C27304F0A3442A68BB64C670D04D06C",1)</f>
        <v>=DISPIMG("ID_5C27304F0A3442A68BB64C670D04D06C",1)</v>
      </c>
      <c r="D48" s="12"/>
      <c r="E48" s="12"/>
      <c r="F48" s="12"/>
      <c r="G48" s="10"/>
      <c r="H48" s="12"/>
      <c r="I48" s="10"/>
    </row>
    <row r="49" ht="31.2" spans="1:9">
      <c r="A49" s="10">
        <v>11</v>
      </c>
      <c r="B49" s="11" t="s">
        <v>158</v>
      </c>
      <c r="C49" s="29" t="s">
        <v>159</v>
      </c>
      <c r="D49" s="12"/>
      <c r="E49" s="12"/>
      <c r="F49" s="12"/>
      <c r="G49" s="12"/>
      <c r="H49" s="12"/>
      <c r="I49" s="12"/>
    </row>
    <row r="50" ht="15.6" spans="1:9">
      <c r="A50" s="31" t="s">
        <v>160</v>
      </c>
      <c r="B50" s="31"/>
      <c r="C50" s="31"/>
      <c r="D50" s="31"/>
      <c r="E50" s="31"/>
      <c r="F50" s="31"/>
      <c r="G50" s="31"/>
      <c r="H50" s="31"/>
      <c r="I50" s="31"/>
    </row>
    <row r="51" ht="15.6" spans="1:9">
      <c r="A51" s="10">
        <v>1</v>
      </c>
      <c r="B51" s="10" t="s">
        <v>161</v>
      </c>
      <c r="C51" s="18" t="s">
        <v>162</v>
      </c>
      <c r="D51" s="12"/>
      <c r="E51" s="12"/>
      <c r="F51" s="12"/>
      <c r="G51" s="12"/>
      <c r="H51" s="12"/>
      <c r="I51" s="12"/>
    </row>
    <row r="52" ht="15.6" spans="1:9">
      <c r="A52" s="10"/>
      <c r="B52" s="44" t="str">
        <f>_xlfn.DISPIMG("ID_C011A97C40E647BAB12276E1318201A9",1)</f>
        <v>=DISPIMG("ID_C011A97C40E647BAB12276E1318201A9",1)</v>
      </c>
      <c r="C52" s="32" t="s">
        <v>163</v>
      </c>
      <c r="D52" s="12"/>
      <c r="E52" s="12"/>
      <c r="F52" s="12"/>
      <c r="G52" s="12"/>
      <c r="H52" s="12"/>
      <c r="I52" s="12"/>
    </row>
    <row r="53" ht="15.6" spans="1:9">
      <c r="A53" s="10"/>
      <c r="B53" s="45"/>
      <c r="C53" s="32"/>
      <c r="D53" s="12"/>
      <c r="E53" s="12"/>
      <c r="F53" s="12"/>
      <c r="G53" s="12"/>
      <c r="H53" s="12"/>
      <c r="I53" s="12"/>
    </row>
    <row r="54" ht="15.6" spans="1:9">
      <c r="A54" s="10"/>
      <c r="B54" s="45"/>
      <c r="C54" s="32"/>
      <c r="D54" s="12"/>
      <c r="E54" s="12"/>
      <c r="F54" s="12"/>
      <c r="G54" s="12"/>
      <c r="H54" s="12"/>
      <c r="I54" s="12"/>
    </row>
    <row r="55" ht="15.6" spans="1:9">
      <c r="A55" s="10"/>
      <c r="B55" s="46"/>
      <c r="C55" s="32"/>
      <c r="D55" s="12"/>
      <c r="E55" s="12"/>
      <c r="F55" s="12"/>
      <c r="G55" s="12"/>
      <c r="H55" s="12"/>
      <c r="I55" s="12"/>
    </row>
    <row r="56" ht="15.6" spans="1:9">
      <c r="A56" s="31" t="s">
        <v>164</v>
      </c>
      <c r="B56" s="31"/>
      <c r="C56" s="31"/>
      <c r="D56" s="31"/>
      <c r="E56" s="31"/>
      <c r="F56" s="31"/>
      <c r="G56" s="31"/>
      <c r="H56" s="31"/>
      <c r="I56" s="31"/>
    </row>
    <row r="57" ht="15.6" spans="1:9">
      <c r="A57" s="10">
        <v>1</v>
      </c>
      <c r="B57" s="10" t="s">
        <v>165</v>
      </c>
      <c r="C57" s="11" t="s">
        <v>166</v>
      </c>
      <c r="D57" s="12"/>
      <c r="E57" s="12"/>
      <c r="F57" s="12"/>
      <c r="G57" s="12"/>
      <c r="H57" s="12"/>
      <c r="I57" s="12"/>
    </row>
    <row r="58" ht="17.4" spans="1:9">
      <c r="A58" s="33" t="s">
        <v>167</v>
      </c>
      <c r="B58" s="34"/>
      <c r="C58" s="34"/>
      <c r="D58" s="34"/>
      <c r="E58" s="34"/>
      <c r="F58" s="34"/>
      <c r="G58" s="34"/>
      <c r="H58" s="34"/>
      <c r="I58" s="34"/>
    </row>
    <row r="59" spans="1:9">
      <c r="A59" s="35"/>
      <c r="B59" s="36"/>
      <c r="C59" s="36"/>
      <c r="D59" s="36"/>
      <c r="E59" s="36"/>
      <c r="F59" s="36"/>
      <c r="G59" s="36"/>
      <c r="H59" s="36"/>
      <c r="I59" s="36"/>
    </row>
    <row r="60" spans="1:9">
      <c r="A60" s="37"/>
      <c r="B60" s="38"/>
      <c r="C60" s="38"/>
      <c r="D60" s="38"/>
      <c r="E60" s="38"/>
      <c r="F60" s="38"/>
      <c r="G60" s="38"/>
      <c r="H60" s="38"/>
      <c r="I60" s="38"/>
    </row>
    <row r="61" ht="17.4" spans="1:9">
      <c r="A61" s="33" t="s">
        <v>168</v>
      </c>
      <c r="B61" s="34"/>
      <c r="C61" s="34"/>
      <c r="D61" s="34"/>
      <c r="E61" s="34"/>
      <c r="F61" s="34"/>
      <c r="G61" s="34"/>
      <c r="H61" s="34"/>
      <c r="I61" s="34"/>
    </row>
    <row r="62" spans="1:9">
      <c r="A62" s="41"/>
      <c r="B62" s="42"/>
      <c r="C62" s="42"/>
      <c r="D62" s="42"/>
      <c r="E62" s="42"/>
      <c r="F62" s="42"/>
      <c r="G62" s="42"/>
      <c r="H62" s="42"/>
      <c r="I62" s="43"/>
    </row>
  </sheetData>
  <customSheetViews>
    <customSheetView guid="{7C7462E1-4A37-4C2E-99C6-8F62E81568B7}" scale="140" topLeftCell="A44">
      <selection activeCell="C61" sqref="C61"/>
      <pageMargins left="0.75" right="0.75" top="1" bottom="1" header="0.5" footer="0.5"/>
      <pageSetup paperSize="9" orientation="portrait"/>
      <headerFooter/>
    </customSheetView>
  </customSheetViews>
  <mergeCells count="37">
    <mergeCell ref="F1:H1"/>
    <mergeCell ref="F2:H2"/>
    <mergeCell ref="A4:I4"/>
    <mergeCell ref="A5:I5"/>
    <mergeCell ref="A7:I7"/>
    <mergeCell ref="A9:I9"/>
    <mergeCell ref="A12:I12"/>
    <mergeCell ref="A20:I20"/>
    <mergeCell ref="A50:I50"/>
    <mergeCell ref="A56:I56"/>
    <mergeCell ref="A58:I58"/>
    <mergeCell ref="A59:I59"/>
    <mergeCell ref="A60:I60"/>
    <mergeCell ref="A61:I61"/>
    <mergeCell ref="A13:A17"/>
    <mergeCell ref="A21:A23"/>
    <mergeCell ref="A24:A27"/>
    <mergeCell ref="A29:A36"/>
    <mergeCell ref="A38:A41"/>
    <mergeCell ref="A42:A43"/>
    <mergeCell ref="A44:A46"/>
    <mergeCell ref="B18:B19"/>
    <mergeCell ref="B21:B23"/>
    <mergeCell ref="B24:B27"/>
    <mergeCell ref="B29:B36"/>
    <mergeCell ref="B38:B41"/>
    <mergeCell ref="B42:B43"/>
    <mergeCell ref="B44:B46"/>
    <mergeCell ref="B52:B55"/>
    <mergeCell ref="C21:C23"/>
    <mergeCell ref="C24:C27"/>
    <mergeCell ref="C29:C36"/>
    <mergeCell ref="C38:C41"/>
    <mergeCell ref="C42:C43"/>
    <mergeCell ref="C44:C46"/>
    <mergeCell ref="C52:C55"/>
    <mergeCell ref="A1:C2"/>
  </mergeCells>
  <conditionalFormatting sqref="E7">
    <cfRule type="expression" dxfId="0" priority="6" stopIfTrue="1">
      <formula>NOT(ISERROR(SEARCH("Fail",E7)))</formula>
    </cfRule>
    <cfRule type="expression" dxfId="1" priority="5" stopIfTrue="1">
      <formula>NOT(ISERROR(SEARCH("PASS",E7)))</formula>
    </cfRule>
  </conditionalFormatting>
  <conditionalFormatting sqref="E9">
    <cfRule type="expression" dxfId="1" priority="3" stopIfTrue="1">
      <formula>NOT(ISERROR(SEARCH("PASS",E9)))</formula>
    </cfRule>
    <cfRule type="expression" dxfId="0" priority="4" stopIfTrue="1">
      <formula>NOT(ISERROR(SEARCH("Fail",E9)))</formula>
    </cfRule>
  </conditionalFormatting>
  <conditionalFormatting sqref="E20:E22">
    <cfRule type="expression" dxfId="1" priority="1" stopIfTrue="1">
      <formula>NOT(ISERROR(SEARCH("PASS",E20)))</formula>
    </cfRule>
    <cfRule type="expression" dxfId="0" priority="2" stopIfTrue="1">
      <formula>NOT(ISERROR(SEARCH("Fail",E20)))</formula>
    </cfRule>
  </conditionalFormatting>
  <conditionalFormatting sqref="E5 E12:E13">
    <cfRule type="expression" dxfId="1" priority="31" stopIfTrue="1">
      <formula>NOT(ISERROR(SEARCH("PASS",E5)))</formula>
    </cfRule>
    <cfRule type="expression" dxfId="0" priority="32" stopIfTrue="1">
      <formula>NOT(ISERROR(SEARCH("Fail",E5)))</formula>
    </cfRule>
  </conditionalFormatting>
  <conditionalFormatting sqref="E6 G14:G19 I14:I19 G23:G48 I23:I48">
    <cfRule type="expression" dxfId="1" priority="33" stopIfTrue="1">
      <formula>NOT(ISERROR(SEARCH("PASS",E6)))</formula>
    </cfRule>
    <cfRule type="expression" dxfId="0" priority="34" stopIfTrue="1">
      <formula>NOT(ISERROR(SEARCH("Fail",E6)))</formula>
    </cfRule>
    <cfRule type="expression" dxfId="1" priority="35" stopIfTrue="1">
      <formula>NOT(ISERROR(SEARCH("PASS",E6)))</formula>
    </cfRule>
  </conditionalFormatting>
  <conditionalFormatting sqref="E8 E10:E11">
    <cfRule type="expression" dxfId="1" priority="7" stopIfTrue="1">
      <formula>NOT(ISERROR(SEARCH("PASS",E8)))</formula>
    </cfRule>
    <cfRule type="expression" dxfId="0" priority="8" stopIfTrue="1">
      <formula>NOT(ISERROR(SEARCH("Fail",E8)))</formula>
    </cfRule>
    <cfRule type="expression" dxfId="1" priority="9" stopIfTrue="1">
      <formula>NOT(ISERROR(SEARCH("PASS",E8)))</formula>
    </cfRule>
  </conditionalFormatting>
  <dataValidations count="2">
    <dataValidation type="list" allowBlank="1" showInputMessage="1" showErrorMessage="1" sqref="D6 D8 D18:E18 D19:E19 D51:E51 D52:E52 D53:E53 D54:E54 D55:E55 D57:E57 D10:D11 D14:E17 D23:E49">
      <formula1>"手动,GPIB,综测方案"</formula1>
    </dataValidation>
    <dataValidation type="list" allowBlank="1" showInputMessage="1" showErrorMessage="1" sqref="E6 E8 E10:E11">
      <formula1>"PASS,Fail,Delay,N/A"</formula1>
    </dataValidation>
  </dataValidations>
  <pageMargins left="0.75" right="0.75" top="1" bottom="1" header="0.5" footer="0.5"/>
  <pageSetup paperSize="9" orientation="portrait"/>
  <headerFooter/>
  <ignoredErrors>
    <ignoredError sqref="C48 C44 C37"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s t a n d a l o n e = " y e s " ? > < m e r g e F i l e   x m l n s = " h t t p s : / / w e b . w p s . c n / e t / 2 0 1 8 / m a i n "   x m l n s : s = " h t t p : / / s c h e m a s . o p e n x m l f o r m a t s . o r g / s p r e a d s h e e t m l / 2 0 0 6 / m a i n " > < l i s t F i l e / > < / m e r g e F i l e > 
</file>

<file path=customXml/item2.xml>��< ? x m l   v e r s i o n = " 1 . 0 "   s t a n d a l o n e = " y e s " ? > < s e t t i n g s   x m l n s = " h t t p s : / / w e b . w p s . c n / e t / 2 0 1 8 / m a i n " > < b o o k S e t t i n g s > < i s F i l t e r S h a r e d > 1 < / i s F i l t e r S h a r e d > < i s A u t o U p d a t e P a u s e d > 0 < / i s A u t o U p d a t e P a u s e d > < f i l t e r T y p e > c o n n < / f i l t e r T y p e > < / b o o k S e t t i n g s > < / s e t t i n g s > 
</file>

<file path=customXml/item3.xml>��< ? x m l   v e r s i o n = " 1 . 0 "   s t a n d a l o n e = " y e s " ? > < p i x e l a t o r s   x m l n s = " h t t p s : / / w e b . w p s . c n / e t / 2 0 1 8 / m a i n "   x m l n s : s = " h t t p : / / s c h e m a s . o p e n x m l f o r m a t s . o r g / s p r e a d s h e e t m l / 2 0 0 6 / m a i n " > < p i x e l a t o r L i s t   s h e e t S t i d = " 4 6 " / > < p i x e l a t o r L i s t   s h e e t S t i d = " 4 4 " / > < p i x e l a t o r L i s t   s h e e t S t i d = " 5 2 " / > < p i x e l a t o r L i s t   s h e e t S t i d = " 5 3 " / > < p i x e l a t o r L i s t   s h e e t S t i d = " 7 6 " / > < p i x e l a t o r L i s t   s h e e t S t i d = " 7 7 " / > < p i x e l a t o r L i s t   s h e e t S t i d = " 7 8 " / > < p i x e l a t o r L i s t   s h e e t S t i d = " 7 9 " / > < p i x e l a t o r L i s t   s h e e t S t i d = " 7 0 " / > < p i x e l a t o r L i s t   s h e e t S t i d = " 6 3 " / > < p i x e l a t o r L i s t   s h e e t S t i d = " 6 9 " / > < p i x e l a t o r L i s t   s h e e t S t i d = " 6 8 " / > < p i x e l a t o r L i s t   s h e e t S t i d = " 6 7 " / > < p i x e l a t o r L i s t   s h e e t S t i d = " 6 1 " / > < p i x e l a t o r L i s t   s h e e t S t i d = " 6 2 " / > < p i x e l a t o r L i s t   s h e e t S t i d = " 6 4 " / > < p i x e l a t o r L i s t   s h e e t S t i d = " 6 5 " / > < p i x e l a t o r L i s t   s h e e t S t i d = " 6 6 " / > < p i x e l a t o r L i s t   s h e e t S t i d = " 7 1 " / > < p i x e l a t o r L i s t   s h e e t S t i d = " 7 2 " / > < p i x e l a t o r L i s t   s h e e t S t i d = " 7 3 " / > < p i x e l a t o r L i s t   s h e e t S t i d = " 7 5 " / > < p i x e l a t o r L i s t   s h e e t S t i d = " 8 0 " / > < p i x e l a t o r L i s t   s h e e t S t i d = " 8 1 " / > < p i x e l a t o r L i s t   s h e e t S t i d = " 5 4 " / > < p i x e l a t o r L i s t   s h e e t S t i d = " 5 6 " / > < p i x e l a t o r L i s t   s h e e t S t i d = " 5 5 " / > < p i x e l a t o r L i s t   s h e e t S t i d = " 8 8 " / > < p i x e l a t o r L i s t   s h e e t S t i d = " 8 9 " / > < p i x e l a t o r L i s t   s h e e t S t i d = " 8 6 " / > < p i x e l a t o r L i s t   s h e e t S t i d = " 8 5 " / > < p i x e l a t o r L i s t   s h e e t S t i d = " 8 4 " / > < p i x e l a t o r L i s t   s h e e t S t i d = " 8 3 " / > < p i x e l a t o r L i s t   s h e e t S t i d = " 9 1 " / > < p i x e l a t o r L i s t   s h e e t S t i d = " 9 0 " / > < p i x e l a t o r L i s t   s h e e t S t i d = " 9 2 " / > < / p i x e l a t o r s > 
</file>

<file path=customXml/item4.xml>��< ? x m l   v e r s i o n = " 1 . 0 "   s t a n d a l o n e = " y e s " ? > < s h e e t I n t e r l i n e   x m l n s = " h t t p s : / / w e b . w p s . c n / e t / 2 0 1 8 / m a i n "   x m l n s : s = " h t t p : / / s c h e m a s . o p e n x m l f o r m a t s . o r g / s p r e a d s h e e t m l / 2 0 0 6 / m a i n " > < i n t e r l i n e I t e m   s h e e t S t i d = " 4 6 "   i n t e r l i n e O n O f f = " 0 "   i n t e r l i n e C o l o r = " 0 " / > < i n t e r l i n e I t e m   s h e e t S t i d = " 4 4 "   i n t e r l i n e O n O f f = " 0 "   i n t e r l i n e C o l o r = " 0 " / > < i n t e r l i n e I t e m   s h e e t S t i d = " 5 2 "   i n t e r l i n e O n O f f = " 0 "   i n t e r l i n e C o l o r = " 0 " / > < i n t e r l i n e I t e m   s h e e t S t i d = " 5 3 "   i n t e r l i n e O n O f f = " 0 "   i n t e r l i n e C o l o r = " 0 " / > < i n t e r l i n e I t e m   s h e e t S t i d = " 7 6 "   i n t e r l i n e O n O f f = " 0 "   i n t e r l i n e C o l o r = " 0 " / > < i n t e r l i n e I t e m   s h e e t S t i d = " 7 7 "   i n t e r l i n e O n O f f = " 0 "   i n t e r l i n e C o l o r = " 0 " / > < i n t e r l i n e I t e m   s h e e t S t i d = " 7 8 "   i n t e r l i n e O n O f f = " 0 "   i n t e r l i n e C o l o r = " 0 " / > < i n t e r l i n e I t e m   s h e e t S t i d = " 7 9 "   i n t e r l i n e O n O f f = " 0 "   i n t e r l i n e C o l o r = " 0 " / > < i n t e r l i n e I t e m   s h e e t S t i d = " 7 0 "   i n t e r l i n e O n O f f = " 0 "   i n t e r l i n e C o l o r = " 0 " / > < i n t e r l i n e I t e m   s h e e t S t i d = " 6 3 "   i n t e r l i n e O n O f f = " 0 "   i n t e r l i n e C o l o r = " 0 " / > < i n t e r l i n e I t e m   s h e e t S t i d = " 6 9 "   i n t e r l i n e O n O f f = " 0 "   i n t e r l i n e C o l o r = " 0 " / > < i n t e r l i n e I t e m   s h e e t S t i d = " 6 8 "   i n t e r l i n e O n O f f = " 0 "   i n t e r l i n e C o l o r = " 0 " / > < i n t e r l i n e I t e m   s h e e t S t i d = " 6 7 "   i n t e r l i n e O n O f f = " 0 "   i n t e r l i n e C o l o r = " 0 " / > < i n t e r l i n e I t e m   s h e e t S t i d = " 6 1 "   i n t e r l i n e O n O f f = " 0 "   i n t e r l i n e C o l o r = " 0 " / > < i n t e r l i n e I t e m   s h e e t S t i d = " 6 2 "   i n t e r l i n e O n O f f = " 0 "   i n t e r l i n e C o l o r = " 0 " / > < i n t e r l i n e I t e m   s h e e t S t i d = " 6 4 "   i n t e r l i n e O n O f f = " 0 "   i n t e r l i n e C o l o r = " 0 " / > < i n t e r l i n e I t e m   s h e e t S t i d = " 6 5 "   i n t e r l i n e O n O f f = " 0 "   i n t e r l i n e C o l o r = " 0 " / > < i n t e r l i n e I t e m   s h e e t S t i d = " 6 6 "   i n t e r l i n e O n O f f = " 0 "   i n t e r l i n e C o l o r = " 0 " / > < i n t e r l i n e I t e m   s h e e t S t i d = " 7 1 "   i n t e r l i n e O n O f f = " 0 "   i n t e r l i n e C o l o r = " 0 " / > < i n t e r l i n e I t e m   s h e e t S t i d = " 7 2 "   i n t e r l i n e O n O f f = " 0 "   i n t e r l i n e C o l o r = " 0 " / > < i n t e r l i n e I t e m   s h e e t S t i d = " 7 3 "   i n t e r l i n e O n O f f = " 0 "   i n t e r l i n e C o l o r = " 0 " / > < i n t e r l i n e I t e m   s h e e t S t i d = " 7 5 "   i n t e r l i n e O n O f f = " 0 "   i n t e r l i n e C o l o r = " 0 " / > < i n t e r l i n e I t e m   s h e e t S t i d = " 8 0 "   i n t e r l i n e O n O f f = " 0 "   i n t e r l i n e C o l o r = " 0 " / > < i n t e r l i n e I t e m   s h e e t S t i d = " 8 1 "   i n t e r l i n e O n O f f = " 0 "   i n t e r l i n e C o l o r = " 0 " / > < i n t e r l i n e I t e m   s h e e t S t i d = " 5 4 "   i n t e r l i n e O n O f f = " 0 "   i n t e r l i n e C o l o r = " 0 " / > < i n t e r l i n e I t e m   s h e e t S t i d = " 5 6 "   i n t e r l i n e O n O f f = " 0 "   i n t e r l i n e C o l o r = " 0 " / > < i n t e r l i n e I t e m   s h e e t S t i d = " 5 5 "   i n t e r l i n e O n O f f = " 0 "   i n t e r l i n e C o l o r = " 0 " / > < i n t e r l i n e I t e m   s h e e t S t i d = " 8 8 "   i n t e r l i n e O n O f f = " 0 "   i n t e r l i n e C o l o r = " 0 " / > < i n t e r l i n e I t e m   s h e e t S t i d = " 8 9 "   i n t e r l i n e O n O f f = " 0 "   i n t e r l i n e C o l o r = " 0 " / > < i n t e r l i n e I t e m   s h e e t S t i d = " 8 6 "   i n t e r l i n e O n O f f = " 0 "   i n t e r l i n e C o l o r = " 0 " / > < i n t e r l i n e I t e m   s h e e t S t i d = " 8 5 "   i n t e r l i n e O n O f f = " 0 "   i n t e r l i n e C o l o r = " 0 " / > < i n t e r l i n e I t e m   s h e e t S t i d = " 8 4 "   i n t e r l i n e O n O f f = " 0 "   i n t e r l i n e C o l o r = " 0 " / > < i n t e r l i n e I t e m   s h e e t S t i d = " 8 3 "   i n t e r l i n e O n O f f = " 0 "   i n t e r l i n e C o l o r = " 0 " / > < i n t e r l i n e I t e m   s h e e t S t i d = " 9 1 "   i n t e r l i n e O n O f f = " 0 "   i n t e r l i n e C o l o r = " 0 " / > < i n t e r l i n e I t e m   s h e e t S t i d = " 9 0 "   i n t e r l i n e O n O f f = " 0 "   i n t e r l i n e C o l o r = " 0 " / > < i n t e r l i n e I t e m   s h e e t S t i d = " 9 2 "   i n t e r l i n e O n O f f = " 0 "   i n t e r l i n e C o l o r = " 0 " / > < / s h e e t I n t e r l i n e > 
</file>

<file path=customXml/itemProps1.xml><?xml version="1.0" encoding="utf-8"?>
<ds:datastoreItem xmlns:ds="http://schemas.openxmlformats.org/officeDocument/2006/customXml" ds:itemID="{DC3875BF-13D6-4817-9B69-0B22B651B2C7}">
  <ds:schemaRefs/>
</ds:datastoreItem>
</file>

<file path=customXml/itemProps2.xml><?xml version="1.0" encoding="utf-8"?>
<ds:datastoreItem xmlns:ds="http://schemas.openxmlformats.org/officeDocument/2006/customXml" ds:itemID="{9F91F69C-6E8C-4246-BC25-297BFDC75D90}">
  <ds:schemaRefs/>
</ds:datastoreItem>
</file>

<file path=customXml/itemProps3.xml><?xml version="1.0" encoding="utf-8"?>
<ds:datastoreItem xmlns:ds="http://schemas.openxmlformats.org/officeDocument/2006/customXml" ds:itemID="{224D003E-15C9-4FFE-AB16-9E66474EAE4E}">
  <ds:schemaRefs/>
</ds:datastoreItem>
</file>

<file path=customXml/itemProps4.xml><?xml version="1.0" encoding="utf-8"?>
<ds:datastoreItem xmlns:ds="http://schemas.openxmlformats.org/officeDocument/2006/customXml" ds:itemID="{3F8FC9E7-9E3E-4D00-BC07-C2C84DFACBCF}">
  <ds:schemaRefs/>
</ds:datastoreItem>
</file>

<file path=docProps/app.xml><?xml version="1.0" encoding="utf-8"?>
<Properties xmlns="http://schemas.openxmlformats.org/officeDocument/2006/extended-properties" xmlns:vt="http://schemas.openxmlformats.org/officeDocument/2006/docPropsVTypes">
  <Application>Excel Android</Application>
  <HeadingPairs>
    <vt:vector size="2" baseType="variant">
      <vt:variant>
        <vt:lpstr>工作表</vt:lpstr>
      </vt:variant>
      <vt:variant>
        <vt:i4>12</vt:i4>
      </vt:variant>
    </vt:vector>
  </HeadingPairs>
  <TitlesOfParts>
    <vt:vector size="12" baseType="lpstr">
      <vt:lpstr>封面</vt:lpstr>
      <vt:lpstr>修订记录</vt:lpstr>
      <vt:lpstr>协议频段</vt:lpstr>
      <vt:lpstr>无线帧结构信息</vt:lpstr>
      <vt:lpstr>测量帧结构信息</vt:lpstr>
      <vt:lpstr>风险</vt:lpstr>
      <vt:lpstr>测试环境</vt:lpstr>
      <vt:lpstr>测试能力说明</vt:lpstr>
      <vt:lpstr>输出功率范围</vt:lpstr>
      <vt:lpstr>GFSK频率偏差</vt:lpstr>
      <vt:lpstr>PSK误差矢量幅度</vt:lpstr>
      <vt:lpstr>频率容限</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S</dc:creator>
  <cp:lastModifiedBy>Ben Chen</cp:lastModifiedBy>
  <dcterms:created xsi:type="dcterms:W3CDTF">2006-09-15T11:21:00Z</dcterms:created>
  <dcterms:modified xsi:type="dcterms:W3CDTF">2024-11-08T03:05:34Z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2052-12.1.0.18608</vt:lpwstr>
  </property>
  <property fmtid="{D5CDD505-2E9C-101B-9397-08002B2CF9AE}" pid="3" name="ICV">
    <vt:lpwstr>3CB819EB31214FED944DA38E44CB0200_13</vt:lpwstr>
  </property>
</Properties>
</file>