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ropbox\code\bquarant.github.com\residency-dashboard\"/>
    </mc:Choice>
  </mc:AlternateContent>
  <bookViews>
    <workbookView xWindow="0" yWindow="450" windowWidth="21570" windowHeight="8085" activeTab="1"/>
  </bookViews>
  <sheets>
    <sheet name="Balance Sheet Expectations" sheetId="1" r:id="rId1"/>
    <sheet name="Features" sheetId="4" r:id="rId2"/>
    <sheet name="Relational Database" sheetId="5" r:id="rId3"/>
    <sheet name="Marketing" sheetId="3" r:id="rId4"/>
    <sheet name="Time Sheet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10" i="4"/>
  <c r="B7" i="4"/>
  <c r="B19" i="4"/>
  <c r="B17" i="4"/>
  <c r="P14" i="1"/>
  <c r="P13" i="1"/>
  <c r="O14" i="1"/>
  <c r="O13" i="1"/>
  <c r="N14" i="1"/>
  <c r="N13" i="1"/>
  <c r="M14" i="1"/>
  <c r="M13" i="1"/>
  <c r="L14" i="1"/>
  <c r="L13" i="1"/>
  <c r="K14" i="1"/>
  <c r="K13" i="1"/>
  <c r="J14" i="1"/>
  <c r="J13" i="1"/>
  <c r="P12" i="1"/>
  <c r="O12" i="1"/>
  <c r="N12" i="1"/>
  <c r="M12" i="1"/>
  <c r="L12" i="1"/>
  <c r="K12" i="1"/>
  <c r="J12" i="1"/>
  <c r="P11" i="1"/>
  <c r="P10" i="1"/>
  <c r="O11" i="1"/>
  <c r="O10" i="1"/>
  <c r="N11" i="1"/>
  <c r="N10" i="1"/>
  <c r="M11" i="1"/>
  <c r="L11" i="1"/>
  <c r="K11" i="1"/>
  <c r="J11" i="1"/>
  <c r="K10" i="1"/>
  <c r="L10" i="1"/>
  <c r="M10" i="1"/>
  <c r="C11" i="1"/>
  <c r="C12" i="1" s="1"/>
  <c r="C13" i="1" s="1"/>
  <c r="C14" i="1" s="1"/>
  <c r="C10" i="1"/>
  <c r="P9" i="1"/>
  <c r="O9" i="1"/>
  <c r="N9" i="1"/>
  <c r="M9" i="1"/>
  <c r="L9" i="1"/>
  <c r="K9" i="1"/>
  <c r="J9" i="1"/>
  <c r="L15" i="1" l="1"/>
  <c r="K15" i="1"/>
  <c r="O15" i="1"/>
  <c r="P15" i="1"/>
  <c r="M15" i="1"/>
  <c r="N15" i="1"/>
  <c r="J10" i="1"/>
  <c r="J15" i="1" s="1"/>
</calcChain>
</file>

<file path=xl/comments1.xml><?xml version="1.0" encoding="utf-8"?>
<comments xmlns="http://schemas.openxmlformats.org/spreadsheetml/2006/main">
  <authors>
    <author>Brian Quaranto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Brian Quaranto:</t>
        </r>
        <r>
          <rPr>
            <sz val="9"/>
            <color indexed="81"/>
            <rFont val="Tahoma"/>
            <charset val="1"/>
          </rPr>
          <t xml:space="preserve">
expecting flat rate of ~1.5
% growth…
This might be an overestimate</t>
        </r>
      </text>
    </comment>
  </commentList>
</comments>
</file>

<file path=xl/sharedStrings.xml><?xml version="1.0" encoding="utf-8"?>
<sst xmlns="http://schemas.openxmlformats.org/spreadsheetml/2006/main" count="139" uniqueCount="92">
  <si>
    <t>applicants</t>
  </si>
  <si>
    <t>pgy1</t>
  </si>
  <si>
    <t>pgy2</t>
  </si>
  <si>
    <t>expected months of sub</t>
  </si>
  <si>
    <t>monthly sub price ($)</t>
  </si>
  <si>
    <t>NRMP Match Data</t>
  </si>
  <si>
    <t>Market Share Guess / Revenue Expectations</t>
  </si>
  <si>
    <r>
      <t>R</t>
    </r>
    <r>
      <rPr>
        <sz val="11"/>
        <color theme="1"/>
        <rFont val="Calibri"/>
        <family val="2"/>
        <scheme val="minor"/>
      </rPr>
      <t xml:space="preserve">esidency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nformation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ource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ggregator (</t>
    </r>
    <r>
      <rPr>
        <b/>
        <sz val="11"/>
        <color theme="1"/>
        <rFont val="Calibri"/>
        <family val="2"/>
        <scheme val="minor"/>
      </rPr>
      <t>RISA</t>
    </r>
    <r>
      <rPr>
        <sz val="11"/>
        <color theme="1"/>
        <rFont val="Calibri"/>
        <family val="2"/>
        <scheme val="minor"/>
      </rPr>
      <t>)</t>
    </r>
  </si>
  <si>
    <t>5-year Revenue Expectations</t>
  </si>
  <si>
    <t>Cost / Price Variables</t>
  </si>
  <si>
    <t>Time Sheet</t>
  </si>
  <si>
    <t>workerno</t>
  </si>
  <si>
    <t>name</t>
  </si>
  <si>
    <t>time-in</t>
  </si>
  <si>
    <t>time-out</t>
  </si>
  <si>
    <t>Brian Quaranto</t>
  </si>
  <si>
    <t>10/20/2016 1pm</t>
  </si>
  <si>
    <t>total-time</t>
  </si>
  <si>
    <t>rate</t>
  </si>
  <si>
    <t>pay</t>
  </si>
  <si>
    <t>∑</t>
  </si>
  <si>
    <t>5-year Cost Expectations</t>
  </si>
  <si>
    <t>domain</t>
  </si>
  <si>
    <t>traffic</t>
  </si>
  <si>
    <t>admin tools</t>
  </si>
  <si>
    <t>Balance Sheet Expectations</t>
  </si>
  <si>
    <t>Updated:</t>
  </si>
  <si>
    <t>Marketing</t>
  </si>
  <si>
    <t>Deploy to Residency Programs --&gt; Offer Analytic Dashboard of who's accessing their content ($$)</t>
  </si>
  <si>
    <t>Deploy to Medical Schools --&gt; Offer group rates?</t>
  </si>
  <si>
    <t>Deploy to Student Governments of all 126 Medical Schools + Caribbeans + DOs + International Medical Schools? --&gt; group rates / individual attention</t>
  </si>
  <si>
    <t>PGYs - Find the Fellowship…</t>
  </si>
  <si>
    <t>Med Schools - Make your students ERAS gold</t>
  </si>
  <si>
    <t>M3-4s - Perfect your Application + Manage your Rank List</t>
  </si>
  <si>
    <t>Demographics</t>
  </si>
  <si>
    <t>M1-2s: Discover your passion + measure your competitiveness</t>
  </si>
  <si>
    <t>Program Directors - Learn more about who's interested in your program</t>
  </si>
  <si>
    <t>Feature Wishlist</t>
  </si>
  <si>
    <t>Relational Database</t>
  </si>
  <si>
    <t>user</t>
  </si>
  <si>
    <t>pd</t>
  </si>
  <si>
    <t>program</t>
  </si>
  <si>
    <t>has</t>
  </si>
  <si>
    <t>website</t>
  </si>
  <si>
    <t>belongs-to</t>
  </si>
  <si>
    <t>has-many</t>
  </si>
  <si>
    <t>note</t>
  </si>
  <si>
    <t>should be able to edit pd.program.content</t>
  </si>
  <si>
    <t>admin</t>
  </si>
  <si>
    <t>nrmp-code</t>
  </si>
  <si>
    <t>geo-lat</t>
  </si>
  <si>
    <t>geo-long</t>
  </si>
  <si>
    <t>username</t>
  </si>
  <si>
    <t>password</t>
  </si>
  <si>
    <t>email</t>
  </si>
  <si>
    <t>firstname</t>
  </si>
  <si>
    <t>lastname</t>
  </si>
  <si>
    <t>preferredname</t>
  </si>
  <si>
    <t>AAMCID</t>
  </si>
  <si>
    <t>Medical School</t>
  </si>
  <si>
    <t>USMLE-ID</t>
  </si>
  <si>
    <t>NRMP-ID</t>
  </si>
  <si>
    <t>gender</t>
  </si>
  <si>
    <t>birth-date</t>
  </si>
  <si>
    <t>birth-place</t>
  </si>
  <si>
    <t>citizenship</t>
  </si>
  <si>
    <t>self-identification</t>
  </si>
  <si>
    <t>current-location-zip</t>
  </si>
  <si>
    <t>military-services-obligation</t>
  </si>
  <si>
    <t>other-service-obligation</t>
  </si>
  <si>
    <t>ACLS</t>
  </si>
  <si>
    <t>PALS</t>
  </si>
  <si>
    <t>BLS</t>
  </si>
  <si>
    <t>sss</t>
  </si>
  <si>
    <t>[…]</t>
  </si>
  <si>
    <t>[other ERAS form issues]</t>
  </si>
  <si>
    <t>Step1</t>
  </si>
  <si>
    <t>Step2</t>
  </si>
  <si>
    <t>Step2CS</t>
  </si>
  <si>
    <t>Step3</t>
  </si>
  <si>
    <t>build program class + map</t>
  </si>
  <si>
    <t>10/20/2016 3pm</t>
  </si>
  <si>
    <t>accomplishments</t>
  </si>
  <si>
    <t>huge groundwork done on RISA.xlsx</t>
  </si>
  <si>
    <t>take form of ERAS, convert t</t>
  </si>
  <si>
    <t>I suppose they have all this information on ERAS, and perhaps mining past data from there would be more helpful.</t>
  </si>
  <si>
    <t>API?</t>
  </si>
  <si>
    <t>program class: how I've imagined this would work is twofold</t>
  </si>
  <si>
    <t>abstract data from trusted sources</t>
  </si>
  <si>
    <t>clean data to be useable…</t>
  </si>
  <si>
    <t>build likelihood model…</t>
  </si>
  <si>
    <t>add interactivity features… …I should be able to put in my step scores and a given specialty and you should tell me what % of people who have matched that I am better than…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</si>
</sst>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9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44" fontId="0" fillId="0" borderId="1" xfId="1" applyFont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16727</xdr:colOff>
      <xdr:row>21</xdr:row>
      <xdr:rowOff>188941</xdr:rowOff>
    </xdr:from>
    <xdr:to>
      <xdr:col>19</xdr:col>
      <xdr:colOff>420859</xdr:colOff>
      <xdr:row>39</xdr:row>
      <xdr:rowOff>24893</xdr:rowOff>
    </xdr:to>
    <xdr:pic>
      <xdr:nvPicPr>
        <xdr:cNvPr id="3" name="Picture 2" descr="upload 10/7/2016 at 3:56:10 PM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5198" y="2665441"/>
          <a:ext cx="4505485" cy="3264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workbookViewId="0">
      <selection activeCell="G15" sqref="G15"/>
    </sheetView>
  </sheetViews>
  <sheetFormatPr defaultRowHeight="15" x14ac:dyDescent="0.25"/>
  <cols>
    <col min="2" max="2" width="10.375" bestFit="1" customWidth="1"/>
    <col min="5" max="5" width="9.375" customWidth="1"/>
    <col min="6" max="6" width="3.375" customWidth="1"/>
    <col min="7" max="7" width="17.25" bestFit="1" customWidth="1"/>
    <col min="8" max="8" width="19.25" bestFit="1" customWidth="1"/>
    <col min="9" max="9" width="2.875" customWidth="1"/>
    <col min="10" max="12" width="11.125" bestFit="1" customWidth="1"/>
    <col min="13" max="15" width="12.125" bestFit="1" customWidth="1"/>
    <col min="16" max="16" width="13.875" customWidth="1"/>
  </cols>
  <sheetData>
    <row r="1" spans="1:16" x14ac:dyDescent="0.25">
      <c r="A1" s="5" t="s">
        <v>7</v>
      </c>
    </row>
    <row r="2" spans="1:16" x14ac:dyDescent="0.25">
      <c r="A2" s="5" t="s">
        <v>25</v>
      </c>
    </row>
    <row r="3" spans="1:16" x14ac:dyDescent="0.25">
      <c r="A3" s="5" t="s">
        <v>26</v>
      </c>
      <c r="B3" s="11">
        <v>42663</v>
      </c>
    </row>
    <row r="4" spans="1:16" x14ac:dyDescent="0.25">
      <c r="A4" s="5"/>
    </row>
    <row r="5" spans="1:16" x14ac:dyDescent="0.25">
      <c r="A5" s="5" t="s">
        <v>8</v>
      </c>
    </row>
    <row r="6" spans="1:16" x14ac:dyDescent="0.25">
      <c r="A6" s="5"/>
    </row>
    <row r="7" spans="1:16" x14ac:dyDescent="0.25">
      <c r="C7" s="4" t="s">
        <v>5</v>
      </c>
      <c r="D7" s="4"/>
      <c r="E7" s="4"/>
      <c r="G7" s="4" t="s">
        <v>9</v>
      </c>
      <c r="H7" s="4"/>
      <c r="J7" s="4" t="s">
        <v>6</v>
      </c>
      <c r="K7" s="4"/>
      <c r="L7" s="4"/>
      <c r="M7" s="4"/>
      <c r="N7" s="4"/>
      <c r="O7" s="4"/>
      <c r="P7" s="4"/>
    </row>
    <row r="8" spans="1:16" x14ac:dyDescent="0.25">
      <c r="C8" s="3" t="s">
        <v>0</v>
      </c>
      <c r="D8" s="3" t="s">
        <v>1</v>
      </c>
      <c r="E8" s="3" t="s">
        <v>2</v>
      </c>
      <c r="G8" t="s">
        <v>4</v>
      </c>
      <c r="H8" t="s">
        <v>3</v>
      </c>
      <c r="J8" s="1">
        <v>0.01</v>
      </c>
      <c r="K8" s="1">
        <v>0.02</v>
      </c>
      <c r="L8" s="1">
        <v>0.03</v>
      </c>
      <c r="M8" s="1">
        <v>0.05</v>
      </c>
      <c r="N8" s="1">
        <v>0.08</v>
      </c>
      <c r="O8" s="1">
        <v>0.13</v>
      </c>
      <c r="P8" s="1">
        <v>0.21</v>
      </c>
    </row>
    <row r="9" spans="1:16" x14ac:dyDescent="0.25">
      <c r="B9" s="5">
        <v>2016</v>
      </c>
      <c r="C9" s="2">
        <v>35476</v>
      </c>
      <c r="D9" s="2">
        <v>27860</v>
      </c>
      <c r="E9" s="2">
        <v>2890</v>
      </c>
      <c r="G9" s="2">
        <v>10</v>
      </c>
      <c r="H9" s="2">
        <v>3</v>
      </c>
      <c r="J9" s="6">
        <f>(0.01*$C$9)*$G$9*$H$9</f>
        <v>10642.8</v>
      </c>
      <c r="K9" s="6">
        <f>(0.02*$C$9)*$G$9*$H$9</f>
        <v>21285.599999999999</v>
      </c>
      <c r="L9" s="6">
        <f>(0.03*$C$9)*$G$9*$H$9</f>
        <v>31928.399999999998</v>
      </c>
      <c r="M9" s="6">
        <f>(0.05*$C$9)*$G$9*$H$9</f>
        <v>53214</v>
      </c>
      <c r="N9" s="6">
        <f>(0.08*$C$9)*$G$9*$H$9</f>
        <v>85142.399999999994</v>
      </c>
      <c r="O9" s="6">
        <f>(0.13*$C$9)*$G$9*$H$9</f>
        <v>138356.40000000002</v>
      </c>
      <c r="P9" s="6">
        <f>(0.21*$C$9)*$G$9*$H$9</f>
        <v>223498.80000000002</v>
      </c>
    </row>
    <row r="10" spans="1:16" x14ac:dyDescent="0.25">
      <c r="B10" s="5">
        <v>2017</v>
      </c>
      <c r="C10" s="9">
        <f>C9+(C9*0.015)</f>
        <v>36008.14</v>
      </c>
      <c r="D10" s="2">
        <v>27860</v>
      </c>
      <c r="E10" s="2">
        <v>2890</v>
      </c>
      <c r="G10" s="2">
        <v>10</v>
      </c>
      <c r="H10" s="2">
        <v>3</v>
      </c>
      <c r="J10" s="6">
        <f>(0.01*$C$10)*$G$10*$H$10</f>
        <v>10802.441999999999</v>
      </c>
      <c r="K10" s="6">
        <f>(0.02*$C$10)*$G$10*$H$10</f>
        <v>21604.883999999998</v>
      </c>
      <c r="L10" s="6">
        <f>(0.03*$C$10)*$G$10*$H$10</f>
        <v>32407.325999999997</v>
      </c>
      <c r="M10" s="6">
        <f>(0.04*$C$10)*$G$10*$H$10</f>
        <v>43209.767999999996</v>
      </c>
      <c r="N10" s="6">
        <f>(0.08*$C$10)*$G$10*$H$10</f>
        <v>86419.535999999993</v>
      </c>
      <c r="O10" s="6">
        <f>(0.13*$C$10)*$G$10*$H$10</f>
        <v>140431.74600000001</v>
      </c>
      <c r="P10" s="6">
        <f>(0.21*$C$10)*$G$10*$H$10</f>
        <v>226851.28200000001</v>
      </c>
    </row>
    <row r="11" spans="1:16" x14ac:dyDescent="0.25">
      <c r="B11" s="5">
        <v>2018</v>
      </c>
      <c r="C11" s="9">
        <f t="shared" ref="C11:C14" si="0">C10+(C10*0.015)</f>
        <v>36548.2621</v>
      </c>
      <c r="D11" s="2">
        <v>27860</v>
      </c>
      <c r="E11" s="2">
        <v>2890</v>
      </c>
      <c r="G11" s="2">
        <v>10</v>
      </c>
      <c r="H11" s="2">
        <v>3</v>
      </c>
      <c r="J11" s="6">
        <f>(0.01*$C$11)*$G$11*$H$11</f>
        <v>10964.478630000001</v>
      </c>
      <c r="K11" s="6">
        <f>(0.02*$C$11)*$G$11*$H$11</f>
        <v>21928.957260000003</v>
      </c>
      <c r="L11" s="6">
        <f>(0.03*$C$11)*$G$11*$H$11</f>
        <v>32893.435889999993</v>
      </c>
      <c r="M11" s="6">
        <f>(0.05*$C$11)*$G$11*$H$11</f>
        <v>54822.393150000004</v>
      </c>
      <c r="N11" s="6">
        <f>(0.08*$C$11)*$G$11*$H$11</f>
        <v>87715.829040000011</v>
      </c>
      <c r="O11" s="6">
        <f>(0.13*$C$11)*$G$11*$H$11</f>
        <v>142538.22219</v>
      </c>
      <c r="P11" s="6">
        <f>(0.21*$C$11)*$G$11*$H$11</f>
        <v>230254.05122999998</v>
      </c>
    </row>
    <row r="12" spans="1:16" x14ac:dyDescent="0.25">
      <c r="B12" s="5">
        <v>2019</v>
      </c>
      <c r="C12" s="9">
        <f t="shared" si="0"/>
        <v>37096.486031499997</v>
      </c>
      <c r="D12" s="2">
        <v>27860</v>
      </c>
      <c r="E12" s="2">
        <v>2890</v>
      </c>
      <c r="G12" s="2">
        <v>10</v>
      </c>
      <c r="H12" s="2">
        <v>3</v>
      </c>
      <c r="J12" s="6">
        <f>(0.01*$C$12)*$G$12*$H$12</f>
        <v>11128.945809449999</v>
      </c>
      <c r="K12" s="6">
        <f>(0.02*$C$12)*$G$12*$H$12</f>
        <v>22257.891618899997</v>
      </c>
      <c r="L12" s="6">
        <f>(0.03*$C$12)*$G$12*$H$12</f>
        <v>33386.837428349994</v>
      </c>
      <c r="M12" s="6">
        <f>(0.05*$C$12)*$G$12*$H$12</f>
        <v>55644.729047249995</v>
      </c>
      <c r="N12" s="6">
        <f>(0.08*$C$12)*$G$12*$H$12</f>
        <v>89031.56647559999</v>
      </c>
      <c r="O12" s="6">
        <f>(0.13*$C$12)*$G$12*$H$12</f>
        <v>144676.29552285001</v>
      </c>
      <c r="P12" s="6">
        <f>(0.21*$C$12)*$G$12*$H$12</f>
        <v>233707.86199844995</v>
      </c>
    </row>
    <row r="13" spans="1:16" x14ac:dyDescent="0.25">
      <c r="B13" s="5">
        <v>2020</v>
      </c>
      <c r="C13" s="9">
        <f t="shared" si="0"/>
        <v>37652.933321972494</v>
      </c>
      <c r="D13" s="2">
        <v>27860</v>
      </c>
      <c r="E13" s="2">
        <v>2890</v>
      </c>
      <c r="G13" s="2">
        <v>10</v>
      </c>
      <c r="H13" s="2">
        <v>3</v>
      </c>
      <c r="J13" s="6">
        <f>(0.01*$C$13)*$G$13*$H$13</f>
        <v>11295.87999659175</v>
      </c>
      <c r="K13" s="6">
        <f>(0.02*$C$13)*$G$13*$H$13</f>
        <v>22591.759993183499</v>
      </c>
      <c r="L13" s="6">
        <f>(0.03*$C$13)*$G$13*$H$13</f>
        <v>33887.639989775242</v>
      </c>
      <c r="M13" s="6">
        <f>(0.05*$C$13)*$G$13*$H$13</f>
        <v>56479.399982958741</v>
      </c>
      <c r="N13" s="6">
        <f>(0.08*$C$13)*$G$13*$H$13</f>
        <v>90367.039972733997</v>
      </c>
      <c r="O13" s="6">
        <f>(0.13*$C$13)*$G$13*$H$13</f>
        <v>146846.43995569274</v>
      </c>
      <c r="P13" s="6">
        <f>(0.21*$C$13)*$G$13*$H$13</f>
        <v>237213.47992842674</v>
      </c>
    </row>
    <row r="14" spans="1:16" ht="15.75" thickBot="1" x14ac:dyDescent="0.3">
      <c r="B14" s="5">
        <v>2021</v>
      </c>
      <c r="C14" s="9">
        <f t="shared" si="0"/>
        <v>38217.727321802078</v>
      </c>
      <c r="D14" s="2">
        <v>27860</v>
      </c>
      <c r="E14" s="2">
        <v>2890</v>
      </c>
      <c r="G14" s="2">
        <v>10</v>
      </c>
      <c r="H14" s="2">
        <v>3</v>
      </c>
      <c r="J14" s="10">
        <f>(0.01*$C$14)*$G$14*$H$14</f>
        <v>11465.318196540622</v>
      </c>
      <c r="K14" s="10">
        <f>(0.02*$C$14)*$G$14*$H$14</f>
        <v>22930.636393081244</v>
      </c>
      <c r="L14" s="10">
        <f>(0.03*$C$14)*$G$14*$H$14</f>
        <v>34395.954589621862</v>
      </c>
      <c r="M14" s="10">
        <f>(0.05*$C$14)*$G$14*$H$14</f>
        <v>57326.590982703114</v>
      </c>
      <c r="N14" s="10">
        <f>(0.08*$C$14)*$G$14*$H$14</f>
        <v>91722.545572324976</v>
      </c>
      <c r="O14" s="10">
        <f>(0.13*$C$14)*$G$14*$H$14</f>
        <v>149049.13655502812</v>
      </c>
      <c r="P14" s="10">
        <f>(0.21*$C$14)*$G$14*$H$14</f>
        <v>240771.68212735309</v>
      </c>
    </row>
    <row r="15" spans="1:16" x14ac:dyDescent="0.25">
      <c r="I15" s="8" t="s">
        <v>20</v>
      </c>
      <c r="J15" s="7">
        <f>SUM(J9:J14)</f>
        <v>66299.864632582365</v>
      </c>
      <c r="K15" s="7">
        <f t="shared" ref="K15:P15" si="1">SUM(K9:K14)</f>
        <v>132599.72926516473</v>
      </c>
      <c r="L15" s="7">
        <f t="shared" si="1"/>
        <v>198899.59389774711</v>
      </c>
      <c r="M15" s="7">
        <f t="shared" si="1"/>
        <v>320696.88116291189</v>
      </c>
      <c r="N15" s="7">
        <f t="shared" si="1"/>
        <v>530398.91706065892</v>
      </c>
      <c r="O15" s="7">
        <f t="shared" si="1"/>
        <v>861898.24022357096</v>
      </c>
      <c r="P15" s="7">
        <f t="shared" si="1"/>
        <v>1392297.1572842298</v>
      </c>
    </row>
    <row r="17" spans="1:5" x14ac:dyDescent="0.25">
      <c r="A17" t="s">
        <v>21</v>
      </c>
    </row>
    <row r="18" spans="1:5" x14ac:dyDescent="0.25">
      <c r="C18" t="s">
        <v>22</v>
      </c>
      <c r="D18" t="s">
        <v>23</v>
      </c>
      <c r="E18" t="s">
        <v>24</v>
      </c>
    </row>
    <row r="19" spans="1:5" x14ac:dyDescent="0.25">
      <c r="B19" s="5">
        <v>2016</v>
      </c>
    </row>
    <row r="20" spans="1:5" x14ac:dyDescent="0.25">
      <c r="B20" s="5">
        <v>2017</v>
      </c>
    </row>
    <row r="21" spans="1:5" x14ac:dyDescent="0.25">
      <c r="B21" s="5">
        <v>2018</v>
      </c>
    </row>
    <row r="22" spans="1:5" x14ac:dyDescent="0.25">
      <c r="B22" s="5">
        <v>2019</v>
      </c>
    </row>
    <row r="23" spans="1:5" x14ac:dyDescent="0.25">
      <c r="B23" s="5">
        <v>2020</v>
      </c>
    </row>
    <row r="24" spans="1:5" x14ac:dyDescent="0.25">
      <c r="B24" s="5">
        <v>2021</v>
      </c>
    </row>
  </sheetData>
  <mergeCells count="3">
    <mergeCell ref="J7:P7"/>
    <mergeCell ref="C7:E7"/>
    <mergeCell ref="G7:H7"/>
  </mergeCells>
  <conditionalFormatting sqref="J9:P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12.625" customWidth="1"/>
    <col min="2" max="2" width="10.375" bestFit="1" customWidth="1"/>
  </cols>
  <sheetData>
    <row r="1" spans="1:3" x14ac:dyDescent="0.25">
      <c r="A1" s="5" t="s">
        <v>7</v>
      </c>
    </row>
    <row r="2" spans="1:3" x14ac:dyDescent="0.25">
      <c r="A2" s="5" t="s">
        <v>37</v>
      </c>
    </row>
    <row r="3" spans="1:3" x14ac:dyDescent="0.25">
      <c r="A3" s="5" t="s">
        <v>26</v>
      </c>
      <c r="B3" s="11">
        <v>42663</v>
      </c>
    </row>
    <row r="6" spans="1:3" x14ac:dyDescent="0.25">
      <c r="A6" s="5" t="s">
        <v>34</v>
      </c>
      <c r="B6" s="5" t="s">
        <v>35</v>
      </c>
    </row>
    <row r="7" spans="1:3" x14ac:dyDescent="0.25">
      <c r="B7" t="str">
        <f>"- Discover mode: very similar to medmaps.io, this should be an interactive search visualization allowing for AND|OR searchs of multiple specialties for couples matches"</f>
        <v>- Discover mode: very similar to medmaps.io, this should be an interactive search visualization allowing for AND|OR searchs of multiple specialties for couples matches</v>
      </c>
    </row>
    <row r="8" spans="1:3" x14ac:dyDescent="0.25">
      <c r="C8" t="s">
        <v>80</v>
      </c>
    </row>
    <row r="9" spans="1:3" x14ac:dyDescent="0.25">
      <c r="C9" t="s">
        <v>87</v>
      </c>
    </row>
    <row r="10" spans="1:3" x14ac:dyDescent="0.25">
      <c r="B10" t="str">
        <f>"- Competitve mode: deconstruct data sources like prior Charting Outcomes and Report on Residents to build a likelihood score of matching in a given speciality?"</f>
        <v>- Competitve mode: deconstruct data sources like prior Charting Outcomes and Report on Residents to build a likelihood score of matching in a given speciality?</v>
      </c>
    </row>
    <row r="11" spans="1:3" x14ac:dyDescent="0.25">
      <c r="C11" t="s">
        <v>88</v>
      </c>
    </row>
    <row r="12" spans="1:3" x14ac:dyDescent="0.25">
      <c r="C12" t="s">
        <v>89</v>
      </c>
    </row>
    <row r="13" spans="1:3" x14ac:dyDescent="0.25">
      <c r="C13" t="s">
        <v>90</v>
      </c>
    </row>
    <row r="14" spans="1:3" x14ac:dyDescent="0.25">
      <c r="C14" t="s">
        <v>91</v>
      </c>
    </row>
    <row r="16" spans="1:3" x14ac:dyDescent="0.25">
      <c r="B16" s="5" t="s">
        <v>33</v>
      </c>
    </row>
    <row r="17" spans="2:3" x14ac:dyDescent="0.25">
      <c r="B17" t="str">
        <f xml:space="preserve"> "- ERAS simulator: give access to all of the fields required by ERAS. In-App Purchase - proofread"</f>
        <v>- ERAS simulator: give access to all of the fields required by ERAS. In-App Purchase - proofread</v>
      </c>
    </row>
    <row r="18" spans="2:3" x14ac:dyDescent="0.25">
      <c r="C18" t="s">
        <v>84</v>
      </c>
    </row>
    <row r="19" spans="2:3" x14ac:dyDescent="0.25">
      <c r="B19" s="5" t="str">
        <f>"- Personal Statement Coach. One revision included. In-app Purchase - multiple revisions"</f>
        <v>- Personal Statement Coach. One revision included. In-app Purchase - multiple revisions</v>
      </c>
    </row>
    <row r="21" spans="2:3" ht="14.25" customHeight="1" x14ac:dyDescent="0.25">
      <c r="B21" t="str">
        <f>"- Rank Mapper: Make a more objective ROL using formalized assessment profiles and custom-weighted scales"</f>
        <v>- Rank Mapper: Make a more objective ROL using formalized assessment profiles and custom-weighted scales</v>
      </c>
    </row>
    <row r="23" spans="2:3" x14ac:dyDescent="0.25">
      <c r="B23" t="s">
        <v>31</v>
      </c>
    </row>
    <row r="25" spans="2:3" x14ac:dyDescent="0.25">
      <c r="B25" t="s">
        <v>32</v>
      </c>
    </row>
    <row r="27" spans="2:3" x14ac:dyDescent="0.25">
      <c r="B27" t="s">
        <v>36</v>
      </c>
    </row>
    <row r="28" spans="2:3" x14ac:dyDescent="0.25">
      <c r="C28" t="s">
        <v>85</v>
      </c>
    </row>
    <row r="29" spans="2:3" x14ac:dyDescent="0.25">
      <c r="C29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H22" sqref="H22"/>
    </sheetView>
  </sheetViews>
  <sheetFormatPr defaultRowHeight="15" x14ac:dyDescent="0.25"/>
  <cols>
    <col min="2" max="2" width="10.375" bestFit="1" customWidth="1"/>
    <col min="7" max="7" width="12.5" customWidth="1"/>
  </cols>
  <sheetData>
    <row r="1" spans="1:13" x14ac:dyDescent="0.25">
      <c r="A1" s="5" t="s">
        <v>7</v>
      </c>
    </row>
    <row r="2" spans="1:13" x14ac:dyDescent="0.25">
      <c r="A2" s="5" t="s">
        <v>38</v>
      </c>
    </row>
    <row r="3" spans="1:13" x14ac:dyDescent="0.25">
      <c r="A3" s="5" t="s">
        <v>26</v>
      </c>
      <c r="B3" s="11">
        <v>42663</v>
      </c>
    </row>
    <row r="10" spans="1:13" x14ac:dyDescent="0.25">
      <c r="C10" s="5" t="s">
        <v>48</v>
      </c>
      <c r="F10" s="12" t="s">
        <v>39</v>
      </c>
      <c r="G10" s="12"/>
      <c r="I10" s="5" t="s">
        <v>41</v>
      </c>
      <c r="L10" s="12" t="s">
        <v>40</v>
      </c>
    </row>
    <row r="11" spans="1:13" x14ac:dyDescent="0.25">
      <c r="C11" t="s">
        <v>42</v>
      </c>
      <c r="D11" t="s">
        <v>52</v>
      </c>
      <c r="F11" t="s">
        <v>42</v>
      </c>
      <c r="G11" t="s">
        <v>52</v>
      </c>
      <c r="I11" t="s">
        <v>42</v>
      </c>
      <c r="J11" t="s">
        <v>43</v>
      </c>
      <c r="L11" s="13" t="s">
        <v>42</v>
      </c>
      <c r="M11" t="s">
        <v>52</v>
      </c>
    </row>
    <row r="12" spans="1:13" x14ac:dyDescent="0.25">
      <c r="C12" t="s">
        <v>42</v>
      </c>
      <c r="D12" t="s">
        <v>53</v>
      </c>
      <c r="F12" t="s">
        <v>42</v>
      </c>
      <c r="G12" t="s">
        <v>53</v>
      </c>
      <c r="I12" t="s">
        <v>45</v>
      </c>
      <c r="J12" t="s">
        <v>40</v>
      </c>
      <c r="L12" s="13" t="s">
        <v>42</v>
      </c>
      <c r="M12" t="s">
        <v>53</v>
      </c>
    </row>
    <row r="13" spans="1:13" x14ac:dyDescent="0.25">
      <c r="F13" t="s">
        <v>42</v>
      </c>
      <c r="G13" t="s">
        <v>54</v>
      </c>
      <c r="I13" t="s">
        <v>42</v>
      </c>
      <c r="J13" t="s">
        <v>49</v>
      </c>
      <c r="L13" s="5" t="s">
        <v>44</v>
      </c>
      <c r="M13" t="s">
        <v>41</v>
      </c>
    </row>
    <row r="14" spans="1:13" x14ac:dyDescent="0.25">
      <c r="F14" t="s">
        <v>42</v>
      </c>
      <c r="G14" t="s">
        <v>55</v>
      </c>
      <c r="I14" t="s">
        <v>42</v>
      </c>
      <c r="J14" t="s">
        <v>50</v>
      </c>
      <c r="L14" s="3" t="s">
        <v>46</v>
      </c>
      <c r="M14" t="s">
        <v>47</v>
      </c>
    </row>
    <row r="15" spans="1:13" x14ac:dyDescent="0.25">
      <c r="F15" t="s">
        <v>42</v>
      </c>
      <c r="G15" t="s">
        <v>56</v>
      </c>
      <c r="I15" t="s">
        <v>42</v>
      </c>
      <c r="J15" t="s">
        <v>51</v>
      </c>
    </row>
    <row r="16" spans="1:13" x14ac:dyDescent="0.25">
      <c r="F16" t="s">
        <v>42</v>
      </c>
      <c r="G16" t="s">
        <v>57</v>
      </c>
    </row>
    <row r="17" spans="6:8" x14ac:dyDescent="0.25">
      <c r="F17" t="s">
        <v>42</v>
      </c>
      <c r="G17" t="s">
        <v>58</v>
      </c>
    </row>
    <row r="18" spans="6:8" x14ac:dyDescent="0.25">
      <c r="F18" t="s">
        <v>42</v>
      </c>
      <c r="G18" t="s">
        <v>59</v>
      </c>
    </row>
    <row r="19" spans="6:8" x14ac:dyDescent="0.25">
      <c r="F19" t="s">
        <v>42</v>
      </c>
      <c r="G19" t="s">
        <v>60</v>
      </c>
    </row>
    <row r="20" spans="6:8" x14ac:dyDescent="0.25">
      <c r="F20" t="s">
        <v>42</v>
      </c>
      <c r="G20" t="s">
        <v>61</v>
      </c>
    </row>
    <row r="21" spans="6:8" x14ac:dyDescent="0.25">
      <c r="F21" t="s">
        <v>42</v>
      </c>
      <c r="G21" t="s">
        <v>62</v>
      </c>
    </row>
    <row r="22" spans="6:8" x14ac:dyDescent="0.25">
      <c r="F22" t="s">
        <v>42</v>
      </c>
      <c r="G22" t="s">
        <v>63</v>
      </c>
    </row>
    <row r="23" spans="6:8" x14ac:dyDescent="0.25">
      <c r="F23" t="s">
        <v>42</v>
      </c>
      <c r="G23" t="s">
        <v>64</v>
      </c>
    </row>
    <row r="24" spans="6:8" x14ac:dyDescent="0.25">
      <c r="F24" t="s">
        <v>42</v>
      </c>
      <c r="G24" t="s">
        <v>65</v>
      </c>
    </row>
    <row r="25" spans="6:8" x14ac:dyDescent="0.25">
      <c r="F25" t="s">
        <v>42</v>
      </c>
      <c r="G25" t="s">
        <v>66</v>
      </c>
    </row>
    <row r="26" spans="6:8" x14ac:dyDescent="0.25">
      <c r="F26" t="s">
        <v>42</v>
      </c>
      <c r="G26" t="s">
        <v>67</v>
      </c>
      <c r="H26" t="s">
        <v>73</v>
      </c>
    </row>
    <row r="27" spans="6:8" x14ac:dyDescent="0.25">
      <c r="F27" t="s">
        <v>42</v>
      </c>
      <c r="G27" t="s">
        <v>68</v>
      </c>
    </row>
    <row r="28" spans="6:8" x14ac:dyDescent="0.25">
      <c r="F28" t="s">
        <v>42</v>
      </c>
      <c r="G28" t="s">
        <v>69</v>
      </c>
    </row>
    <row r="29" spans="6:8" x14ac:dyDescent="0.25">
      <c r="F29" t="s">
        <v>42</v>
      </c>
      <c r="G29" t="s">
        <v>70</v>
      </c>
    </row>
    <row r="30" spans="6:8" x14ac:dyDescent="0.25">
      <c r="F30" t="s">
        <v>42</v>
      </c>
      <c r="G30" t="s">
        <v>71</v>
      </c>
    </row>
    <row r="31" spans="6:8" x14ac:dyDescent="0.25">
      <c r="F31" t="s">
        <v>42</v>
      </c>
      <c r="G31" t="s">
        <v>72</v>
      </c>
    </row>
    <row r="32" spans="6:8" x14ac:dyDescent="0.25">
      <c r="F32" t="s">
        <v>74</v>
      </c>
      <c r="G32" t="s">
        <v>74</v>
      </c>
    </row>
    <row r="33" spans="6:7" x14ac:dyDescent="0.25">
      <c r="F33" t="s">
        <v>75</v>
      </c>
    </row>
    <row r="34" spans="6:7" x14ac:dyDescent="0.25">
      <c r="F34" t="s">
        <v>42</v>
      </c>
      <c r="G34" t="s">
        <v>76</v>
      </c>
    </row>
    <row r="35" spans="6:7" x14ac:dyDescent="0.25">
      <c r="F35" t="s">
        <v>42</v>
      </c>
      <c r="G35" t="s">
        <v>77</v>
      </c>
    </row>
    <row r="36" spans="6:7" x14ac:dyDescent="0.25">
      <c r="F36" t="s">
        <v>42</v>
      </c>
      <c r="G36" t="s">
        <v>78</v>
      </c>
    </row>
    <row r="37" spans="6:7" x14ac:dyDescent="0.25">
      <c r="F37" t="s">
        <v>42</v>
      </c>
      <c r="G3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defaultRowHeight="15" x14ac:dyDescent="0.25"/>
  <cols>
    <col min="2" max="2" width="10.375" bestFit="1" customWidth="1"/>
  </cols>
  <sheetData>
    <row r="1" spans="1:2" x14ac:dyDescent="0.25">
      <c r="A1" s="5" t="s">
        <v>7</v>
      </c>
    </row>
    <row r="2" spans="1:2" x14ac:dyDescent="0.25">
      <c r="A2" s="5" t="s">
        <v>27</v>
      </c>
    </row>
    <row r="3" spans="1:2" x14ac:dyDescent="0.25">
      <c r="A3" s="5" t="s">
        <v>26</v>
      </c>
      <c r="B3" s="11">
        <v>42663</v>
      </c>
    </row>
    <row r="6" spans="1:2" x14ac:dyDescent="0.25">
      <c r="A6" s="5" t="s">
        <v>30</v>
      </c>
    </row>
    <row r="8" spans="1:2" x14ac:dyDescent="0.25">
      <c r="A8" s="5" t="s">
        <v>29</v>
      </c>
    </row>
    <row r="10" spans="1:2" x14ac:dyDescent="0.25">
      <c r="A10" s="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6" sqref="E16"/>
    </sheetView>
  </sheetViews>
  <sheetFormatPr defaultRowHeight="15" x14ac:dyDescent="0.25"/>
  <cols>
    <col min="2" max="2" width="10.375" bestFit="1" customWidth="1"/>
    <col min="3" max="3" width="12.375" bestFit="1" customWidth="1"/>
    <col min="4" max="5" width="14.375" bestFit="1" customWidth="1"/>
  </cols>
  <sheetData>
    <row r="1" spans="1:9" x14ac:dyDescent="0.25">
      <c r="A1" s="5" t="s">
        <v>7</v>
      </c>
    </row>
    <row r="2" spans="1:9" x14ac:dyDescent="0.25">
      <c r="A2" t="s">
        <v>10</v>
      </c>
    </row>
    <row r="3" spans="1:9" x14ac:dyDescent="0.25">
      <c r="A3" t="s">
        <v>26</v>
      </c>
      <c r="B3" s="11">
        <v>42663</v>
      </c>
    </row>
    <row r="4" spans="1:9" x14ac:dyDescent="0.25">
      <c r="B4" s="11"/>
    </row>
    <row r="5" spans="1:9" x14ac:dyDescent="0.25">
      <c r="B5" t="s">
        <v>11</v>
      </c>
      <c r="C5" t="s">
        <v>12</v>
      </c>
      <c r="D5" t="s">
        <v>13</v>
      </c>
      <c r="E5" t="s">
        <v>14</v>
      </c>
      <c r="F5" t="s">
        <v>17</v>
      </c>
      <c r="G5" t="s">
        <v>18</v>
      </c>
      <c r="H5" t="s">
        <v>19</v>
      </c>
      <c r="I5" t="s">
        <v>82</v>
      </c>
    </row>
    <row r="6" spans="1:9" x14ac:dyDescent="0.25">
      <c r="B6">
        <v>1</v>
      </c>
      <c r="C6" t="s">
        <v>15</v>
      </c>
      <c r="D6" t="s">
        <v>16</v>
      </c>
      <c r="E6" t="s">
        <v>81</v>
      </c>
      <c r="F6">
        <v>2</v>
      </c>
      <c r="I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 Expectations</vt:lpstr>
      <vt:lpstr>Features</vt:lpstr>
      <vt:lpstr>Relational Database</vt:lpstr>
      <vt:lpstr>Marketing</vt:lpstr>
      <vt:lpstr>Time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2016-10-20T17:01:27Z</dcterms:created>
  <dcterms:modified xsi:type="dcterms:W3CDTF">2016-10-22T20:30:54Z</dcterms:modified>
</cp:coreProperties>
</file>