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2" Type="http://schemas.openxmlformats.org/officeDocument/2006/relationships/custom-properties" Target="docProps/custom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easurement Error" sheetId="1" r:id="rId4"/>
    <sheet state="visible" name="Sens and Misclass" sheetId="2" r:id="rId5"/>
    <sheet state="visible" name="Doug" sheetId="3" r:id="rId6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5">
      <text>
        <t xml:space="preserve">The proportion of people with disease who test positive.</t>
      </text>
    </comment>
    <comment authorId="0" ref="C5">
      <text>
        <t xml:space="preserve">The proportion of people without the disease who test negative.</t>
      </text>
    </comment>
    <comment authorId="0" ref="A8">
      <text>
        <t xml:space="preserve">Numbers from Exhibit 4-3 in Szklo</t>
      </text>
    </comment>
    <comment authorId="0" ref="A16">
      <text>
        <t xml:space="preserve">Among those with disease, we correctly classified 90% who were exposed as being exposed. We incorrectly classified 10% who were exposed as being unexposed.</t>
      </text>
    </comment>
    <comment authorId="0" ref="A17">
      <text>
        <t xml:space="preserve">Among those with disease, we correctly classified 80% who were unexposed as being unexposed. We incorrectly classified 20% who were unexposed as being exposed.</t>
      </text>
    </comment>
    <comment authorId="0" ref="A18">
      <text>
        <t xml:space="preserve">Among those without disease, we correctly classified 90% who were exposed as being exposed. We incorrectly classified 10% who were exposed as being unexposed.</t>
      </text>
    </comment>
    <comment authorId="0" ref="A19">
      <text>
        <t xml:space="preserve">Among those without disease, we correctly classified 80% who were unexposed as being unexposed. We incorrectly classified 20% who were unexposed as being exposed.</t>
      </text>
    </comment>
    <comment authorId="0" ref="A21">
      <text>
        <t xml:space="preserve">Numbers from Exhibit 4-3 in Szklo</t>
      </text>
    </comment>
  </commentList>
</comments>
</file>

<file path=xl/sharedStrings.xml><?xml version="1.0" encoding="utf-8"?>
<sst xmlns="http://schemas.openxmlformats.org/spreadsheetml/2006/main" count="113" uniqueCount="50">
  <si>
    <t>Standard Diet True</t>
  </si>
  <si>
    <t>Vegetarian Diet True</t>
  </si>
  <si>
    <t>Standard Diet + 5</t>
  </si>
  <si>
    <t>Vegetarian Diet + 5</t>
  </si>
  <si>
    <t>When the scale is accurate</t>
  </si>
  <si>
    <t>Diet</t>
  </si>
  <si>
    <t>Truth</t>
  </si>
  <si>
    <t>Measured</t>
  </si>
  <si>
    <t>Error</t>
  </si>
  <si>
    <t>Standard</t>
  </si>
  <si>
    <t>Vegitarian</t>
  </si>
  <si>
    <t>Difference</t>
  </si>
  <si>
    <t>When the scale is off by 5 in both groups</t>
  </si>
  <si>
    <t>When the scale is off by 5 in standard only</t>
  </si>
  <si>
    <t>Sensitivity and Specificity</t>
  </si>
  <si>
    <t>Disease +</t>
  </si>
  <si>
    <t>Disease -</t>
  </si>
  <si>
    <t>Exposure +</t>
  </si>
  <si>
    <t>a</t>
  </si>
  <si>
    <t>b</t>
  </si>
  <si>
    <t>Exposure -</t>
  </si>
  <si>
    <t>c</t>
  </si>
  <si>
    <t>d</t>
  </si>
  <si>
    <t>Sensitivity = a / (a + c)</t>
  </si>
  <si>
    <t>Specificity = b / (b + d)</t>
  </si>
  <si>
    <t>Sensitivity and Misclassification - Truth</t>
  </si>
  <si>
    <t xml:space="preserve">odds = </t>
  </si>
  <si>
    <t xml:space="preserve">OR = </t>
  </si>
  <si>
    <t>Sensitivity in classifying exposure among people with disease =</t>
  </si>
  <si>
    <t>Specificity in classifying exposure among people with disease =</t>
  </si>
  <si>
    <t>Sensitivity in classifying exposure among people without disease =</t>
  </si>
  <si>
    <t>Specificity in classifying exposure among people without disease =</t>
  </si>
  <si>
    <t>Sensitivity and Misclassification - Observed</t>
  </si>
  <si>
    <t>First, remove people from category they belong in...</t>
  </si>
  <si>
    <t>Second,How many people do we need to put in the other category?</t>
  </si>
  <si>
    <t>Third, add people to wrong category so that we can see the effect of misclassification</t>
  </si>
  <si>
    <t>But, wouldn't it be more useful to go the other way? Still working on this...</t>
  </si>
  <si>
    <t>Population</t>
  </si>
  <si>
    <t>Sample</t>
  </si>
  <si>
    <t>Outcome +</t>
  </si>
  <si>
    <t>Outcome -</t>
  </si>
  <si>
    <t>a'</t>
  </si>
  <si>
    <t>b'</t>
  </si>
  <si>
    <t>c'</t>
  </si>
  <si>
    <t>d'</t>
  </si>
  <si>
    <t>A = a / a'</t>
  </si>
  <si>
    <t>B = b / b'</t>
  </si>
  <si>
    <t>C = c / c'</t>
  </si>
  <si>
    <t>D = d / d'</t>
  </si>
  <si>
    <t>OR = (A / B) / (C / D)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</si>
</sst>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Roboto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rgb="FFF3F3F3"/>
        <bgColor rgb="FFF3F3F3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readingOrder="0"/>
    </xf>
    <xf borderId="0" fillId="0" fontId="1" numFmtId="0" xfId="0" applyFont="1"/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3" fontId="1" numFmtId="0" xfId="0" applyAlignment="1" applyFill="1" applyFont="1">
      <alignment horizontal="center" readingOrder="0"/>
    </xf>
    <xf borderId="0" fillId="0" fontId="1" numFmtId="0" xfId="0" applyAlignment="1" applyFont="1">
      <alignment horizontal="center" readingOrder="0"/>
    </xf>
    <xf borderId="0" fillId="4" fontId="1" numFmtId="0" xfId="0" applyAlignment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haredStrings" Target="sharedStrings.xml"/><Relationship Id="rId7" Type="http://schemas.openxmlformats.org/officeDocument/2006/relationships/customXml" Target="../customXml/item1.xml"/><Relationship Id="rId2" Type="http://schemas.openxmlformats.org/officeDocument/2006/relationships/styles" Target="styles.xml"/><Relationship Id="rId1" Type="http://schemas.openxmlformats.org/officeDocument/2006/relationships/theme" Target="theme/theme1.xml"/><Relationship Id="rId6" Type="http://schemas.openxmlformats.org/officeDocument/2006/relationships/worksheet" Target="worksheets/sheet3.xml"/><Relationship Id="rId5" Type="http://schemas.openxmlformats.org/officeDocument/2006/relationships/worksheet" Target="worksheets/sheet2.xml"/><Relationship Id="rId4" Type="http://schemas.openxmlformats.org/officeDocument/2006/relationships/worksheet" Target="worksheets/sheet1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5"/>
    <col customWidth="1" min="2" max="2" width="16.5"/>
    <col customWidth="1" min="3" max="3" width="14.13"/>
    <col customWidth="1" min="4" max="4" width="15.63"/>
  </cols>
  <sheetData>
    <row r="1">
      <c r="A1" s="1" t="s">
        <v>0</v>
      </c>
      <c r="B1" s="1" t="s">
        <v>1</v>
      </c>
      <c r="C1" s="2" t="s">
        <v>2</v>
      </c>
      <c r="D1" s="1" t="s">
        <v>3</v>
      </c>
    </row>
    <row r="2">
      <c r="A2" s="1">
        <v>146.0</v>
      </c>
      <c r="B2" s="1">
        <v>136.0</v>
      </c>
      <c r="C2" s="3">
        <f t="shared" ref="C2:D2" si="1">A2+5</f>
        <v>151</v>
      </c>
      <c r="D2" s="3">
        <f t="shared" si="1"/>
        <v>141</v>
      </c>
    </row>
    <row r="3">
      <c r="A3" s="1">
        <v>147.0</v>
      </c>
      <c r="B3" s="1">
        <v>137.0</v>
      </c>
      <c r="C3" s="3">
        <f t="shared" ref="C3:D3" si="2">A3+5</f>
        <v>152</v>
      </c>
      <c r="D3" s="3">
        <f t="shared" si="2"/>
        <v>142</v>
      </c>
      <c r="F3" s="1" t="s">
        <v>4</v>
      </c>
    </row>
    <row r="4">
      <c r="A4" s="1">
        <v>148.0</v>
      </c>
      <c r="B4" s="1">
        <v>138.0</v>
      </c>
      <c r="C4" s="3">
        <f t="shared" ref="C4:D4" si="3">A4+5</f>
        <v>153</v>
      </c>
      <c r="D4" s="3">
        <f t="shared" si="3"/>
        <v>143</v>
      </c>
      <c r="F4" s="4" t="s">
        <v>5</v>
      </c>
      <c r="G4" s="4" t="s">
        <v>6</v>
      </c>
      <c r="H4" s="4" t="s">
        <v>7</v>
      </c>
      <c r="I4" s="4" t="s">
        <v>8</v>
      </c>
    </row>
    <row r="5">
      <c r="A5" s="1">
        <v>149.0</v>
      </c>
      <c r="B5" s="1">
        <v>139.0</v>
      </c>
      <c r="C5" s="3">
        <f t="shared" ref="C5:D5" si="4">A5+5</f>
        <v>154</v>
      </c>
      <c r="D5" s="3">
        <f t="shared" si="4"/>
        <v>144</v>
      </c>
      <c r="F5" s="1" t="s">
        <v>9</v>
      </c>
      <c r="G5" s="5">
        <f>AVERAGE(A2:A11)</f>
        <v>150</v>
      </c>
      <c r="H5" s="5">
        <f>AVERAGE(A2:A11)</f>
        <v>150</v>
      </c>
      <c r="I5" s="5">
        <f t="shared" ref="I5:I7" si="6">G5-H5</f>
        <v>0</v>
      </c>
    </row>
    <row r="6">
      <c r="A6" s="1">
        <v>150.0</v>
      </c>
      <c r="B6" s="1">
        <v>140.0</v>
      </c>
      <c r="C6" s="3">
        <f t="shared" ref="C6:D6" si="5">A6+5</f>
        <v>155</v>
      </c>
      <c r="D6" s="3">
        <f t="shared" si="5"/>
        <v>145</v>
      </c>
      <c r="F6" s="1" t="s">
        <v>10</v>
      </c>
      <c r="G6" s="5">
        <f>AVERAGE(B2:B11)</f>
        <v>140</v>
      </c>
      <c r="H6" s="5">
        <f>AVERAGE(B2:B11)</f>
        <v>140</v>
      </c>
      <c r="I6" s="5">
        <f t="shared" si="6"/>
        <v>0</v>
      </c>
    </row>
    <row r="7">
      <c r="A7" s="1">
        <v>150.0</v>
      </c>
      <c r="B7" s="1">
        <v>140.0</v>
      </c>
      <c r="C7" s="3">
        <f t="shared" ref="C7:D7" si="7">A7+5</f>
        <v>155</v>
      </c>
      <c r="D7" s="3">
        <f t="shared" si="7"/>
        <v>145</v>
      </c>
      <c r="F7" s="1" t="s">
        <v>11</v>
      </c>
      <c r="G7" s="5">
        <f t="shared" ref="G7:H7" si="8">G5-G6</f>
        <v>10</v>
      </c>
      <c r="H7" s="5">
        <f t="shared" si="8"/>
        <v>10</v>
      </c>
      <c r="I7" s="5">
        <f t="shared" si="6"/>
        <v>0</v>
      </c>
    </row>
    <row r="8">
      <c r="A8" s="1">
        <v>151.0</v>
      </c>
      <c r="B8" s="1">
        <v>141.0</v>
      </c>
      <c r="C8" s="3">
        <f t="shared" ref="C8:D8" si="9">A8+5</f>
        <v>156</v>
      </c>
      <c r="D8" s="3">
        <f t="shared" si="9"/>
        <v>146</v>
      </c>
    </row>
    <row r="9">
      <c r="A9" s="1">
        <v>152.0</v>
      </c>
      <c r="B9" s="1">
        <v>142.0</v>
      </c>
      <c r="C9" s="3">
        <f t="shared" ref="C9:D9" si="10">A9+5</f>
        <v>157</v>
      </c>
      <c r="D9" s="3">
        <f t="shared" si="10"/>
        <v>147</v>
      </c>
    </row>
    <row r="10">
      <c r="A10" s="1">
        <v>153.0</v>
      </c>
      <c r="B10" s="1">
        <v>143.0</v>
      </c>
      <c r="C10" s="3">
        <f t="shared" ref="C10:D10" si="11">A10+5</f>
        <v>158</v>
      </c>
      <c r="D10" s="3">
        <f t="shared" si="11"/>
        <v>148</v>
      </c>
      <c r="F10" s="1" t="s">
        <v>12</v>
      </c>
    </row>
    <row r="11">
      <c r="A11" s="1">
        <v>154.0</v>
      </c>
      <c r="B11" s="1">
        <v>144.0</v>
      </c>
      <c r="C11" s="3">
        <f t="shared" ref="C11:D11" si="12">A11+5</f>
        <v>159</v>
      </c>
      <c r="D11" s="3">
        <f t="shared" si="12"/>
        <v>149</v>
      </c>
      <c r="F11" s="4" t="s">
        <v>5</v>
      </c>
      <c r="G11" s="4" t="s">
        <v>6</v>
      </c>
      <c r="H11" s="4" t="s">
        <v>7</v>
      </c>
      <c r="I11" s="4" t="s">
        <v>8</v>
      </c>
    </row>
    <row r="12">
      <c r="F12" s="1" t="s">
        <v>9</v>
      </c>
      <c r="G12" s="5">
        <f>AVERAGE(A2:A11)</f>
        <v>150</v>
      </c>
      <c r="H12" s="5">
        <f>AVERAGE(C2:C11)</f>
        <v>155</v>
      </c>
      <c r="I12" s="5">
        <f t="shared" ref="I12:I14" si="13">G12-H12</f>
        <v>-5</v>
      </c>
    </row>
    <row r="13">
      <c r="F13" s="1" t="s">
        <v>10</v>
      </c>
      <c r="G13" s="5">
        <f>AVERAGE(B2:B11)</f>
        <v>140</v>
      </c>
      <c r="H13" s="5">
        <f>AVERAGE(D2:D11)</f>
        <v>145</v>
      </c>
      <c r="I13" s="5">
        <f t="shared" si="13"/>
        <v>-5</v>
      </c>
    </row>
    <row r="14">
      <c r="F14" s="1" t="s">
        <v>11</v>
      </c>
      <c r="G14" s="5">
        <f t="shared" ref="G14:H14" si="14">G12-G13</f>
        <v>10</v>
      </c>
      <c r="H14" s="5">
        <f t="shared" si="14"/>
        <v>10</v>
      </c>
      <c r="I14" s="5">
        <f t="shared" si="13"/>
        <v>0</v>
      </c>
    </row>
    <row r="17">
      <c r="F17" s="1" t="s">
        <v>13</v>
      </c>
    </row>
    <row r="18">
      <c r="F18" s="4" t="s">
        <v>5</v>
      </c>
      <c r="G18" s="4" t="s">
        <v>6</v>
      </c>
      <c r="H18" s="4" t="s">
        <v>7</v>
      </c>
      <c r="I18" s="4" t="s">
        <v>8</v>
      </c>
    </row>
    <row r="19">
      <c r="F19" s="1" t="s">
        <v>9</v>
      </c>
      <c r="G19" s="5">
        <f>AVERAGE(A2:A11)</f>
        <v>150</v>
      </c>
      <c r="H19" s="5">
        <f>AVERAGE(C2:C11)</f>
        <v>155</v>
      </c>
      <c r="I19" s="5">
        <f t="shared" ref="I19:I21" si="15">G19-H19</f>
        <v>-5</v>
      </c>
    </row>
    <row r="20">
      <c r="F20" s="1" t="s">
        <v>10</v>
      </c>
      <c r="G20" s="5">
        <f>AVERAGE(B2:B11)</f>
        <v>140</v>
      </c>
      <c r="H20" s="5">
        <f>AVERAGE(B2:B11)</f>
        <v>140</v>
      </c>
      <c r="I20" s="5">
        <f t="shared" si="15"/>
        <v>0</v>
      </c>
    </row>
    <row r="21">
      <c r="F21" s="1" t="s">
        <v>11</v>
      </c>
      <c r="G21" s="5">
        <f t="shared" ref="G21:H21" si="16">G19-G20</f>
        <v>10</v>
      </c>
      <c r="H21" s="5">
        <f t="shared" si="16"/>
        <v>15</v>
      </c>
      <c r="I21" s="5">
        <f t="shared" si="15"/>
        <v>-5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7.5"/>
    <col customWidth="1" min="3" max="3" width="20.13"/>
  </cols>
  <sheetData>
    <row r="1">
      <c r="A1" s="6" t="s">
        <v>14</v>
      </c>
    </row>
    <row r="2">
      <c r="B2" s="4" t="s">
        <v>15</v>
      </c>
      <c r="C2" s="4" t="s">
        <v>16</v>
      </c>
    </row>
    <row r="3">
      <c r="A3" s="1" t="s">
        <v>17</v>
      </c>
      <c r="B3" s="4" t="s">
        <v>18</v>
      </c>
      <c r="C3" s="4" t="s">
        <v>19</v>
      </c>
    </row>
    <row r="4">
      <c r="A4" s="1" t="s">
        <v>20</v>
      </c>
      <c r="B4" s="4" t="s">
        <v>21</v>
      </c>
      <c r="C4" s="4" t="s">
        <v>22</v>
      </c>
    </row>
    <row r="5">
      <c r="B5" s="4" t="s">
        <v>23</v>
      </c>
      <c r="C5" s="7" t="s">
        <v>24</v>
      </c>
    </row>
    <row r="8">
      <c r="A8" s="6" t="s">
        <v>25</v>
      </c>
    </row>
    <row r="9">
      <c r="B9" s="4" t="s">
        <v>15</v>
      </c>
      <c r="C9" s="4" t="s">
        <v>16</v>
      </c>
    </row>
    <row r="10">
      <c r="A10" s="1" t="s">
        <v>17</v>
      </c>
      <c r="B10" s="4">
        <v>80.0</v>
      </c>
      <c r="C10" s="4">
        <v>50.0</v>
      </c>
      <c r="D10" s="3">
        <f t="shared" ref="D10:D12" si="1">B10+C10</f>
        <v>130</v>
      </c>
    </row>
    <row r="11">
      <c r="A11" s="1" t="s">
        <v>20</v>
      </c>
      <c r="B11" s="4">
        <v>20.0</v>
      </c>
      <c r="C11" s="4">
        <v>50.0</v>
      </c>
      <c r="D11" s="3">
        <f t="shared" si="1"/>
        <v>70</v>
      </c>
    </row>
    <row r="12">
      <c r="B12" s="5">
        <f t="shared" ref="B12:C12" si="2">B10+B11</f>
        <v>100</v>
      </c>
      <c r="C12" s="5">
        <f t="shared" si="2"/>
        <v>100</v>
      </c>
      <c r="D12" s="3">
        <f t="shared" si="1"/>
        <v>200</v>
      </c>
    </row>
    <row r="13">
      <c r="A13" s="1" t="s">
        <v>26</v>
      </c>
      <c r="B13" s="5">
        <f t="shared" ref="B13:C13" si="3">B10/B11</f>
        <v>4</v>
      </c>
      <c r="C13" s="5">
        <f t="shared" si="3"/>
        <v>1</v>
      </c>
    </row>
    <row r="14">
      <c r="A14" s="1" t="s">
        <v>27</v>
      </c>
      <c r="B14" s="5">
        <f>B13/C13</f>
        <v>4</v>
      </c>
      <c r="C14" s="5"/>
    </row>
    <row r="16">
      <c r="A16" s="1" t="s">
        <v>28</v>
      </c>
      <c r="D16" s="1">
        <v>0.9</v>
      </c>
    </row>
    <row r="17">
      <c r="A17" s="1" t="s">
        <v>29</v>
      </c>
      <c r="D17" s="1">
        <v>0.8</v>
      </c>
    </row>
    <row r="18">
      <c r="A18" s="1" t="s">
        <v>30</v>
      </c>
      <c r="D18" s="1">
        <v>0.9</v>
      </c>
    </row>
    <row r="19">
      <c r="A19" s="1" t="s">
        <v>31</v>
      </c>
      <c r="D19" s="1">
        <v>0.8</v>
      </c>
    </row>
    <row r="21">
      <c r="A21" s="6" t="s">
        <v>32</v>
      </c>
    </row>
    <row r="22">
      <c r="A22" s="8" t="s">
        <v>33</v>
      </c>
    </row>
    <row r="23">
      <c r="B23" s="4" t="s">
        <v>15</v>
      </c>
      <c r="C23" s="4" t="s">
        <v>16</v>
      </c>
    </row>
    <row r="24">
      <c r="A24" s="1" t="s">
        <v>17</v>
      </c>
      <c r="B24" s="4">
        <f t="shared" ref="B24:B25" si="4">B10*D16</f>
        <v>72</v>
      </c>
      <c r="C24" s="4">
        <f t="shared" ref="C24:C25" si="5">C10*D18</f>
        <v>45</v>
      </c>
      <c r="D24" s="3">
        <f t="shared" ref="D24:D26" si="6">B24+C24</f>
        <v>117</v>
      </c>
    </row>
    <row r="25">
      <c r="A25" s="1" t="s">
        <v>20</v>
      </c>
      <c r="B25" s="4">
        <f t="shared" si="4"/>
        <v>16</v>
      </c>
      <c r="C25" s="4">
        <f t="shared" si="5"/>
        <v>40</v>
      </c>
      <c r="D25" s="3">
        <f t="shared" si="6"/>
        <v>56</v>
      </c>
    </row>
    <row r="26">
      <c r="B26" s="5">
        <f t="shared" ref="B26:C26" si="7">B24+B25</f>
        <v>88</v>
      </c>
      <c r="C26" s="5">
        <f t="shared" si="7"/>
        <v>85</v>
      </c>
      <c r="D26" s="3">
        <f t="shared" si="6"/>
        <v>173</v>
      </c>
    </row>
    <row r="27">
      <c r="A27" s="1" t="s">
        <v>26</v>
      </c>
      <c r="B27" s="5">
        <f t="shared" ref="B27:C27" si="8">B24/B25</f>
        <v>4.5</v>
      </c>
      <c r="C27" s="5">
        <f t="shared" si="8"/>
        <v>1.125</v>
      </c>
    </row>
    <row r="28">
      <c r="A28" s="1" t="s">
        <v>27</v>
      </c>
      <c r="B28" s="5">
        <f>B27/C27</f>
        <v>4</v>
      </c>
      <c r="C28" s="5"/>
    </row>
    <row r="30">
      <c r="A30" s="8" t="s">
        <v>34</v>
      </c>
    </row>
    <row r="31">
      <c r="B31" s="4" t="s">
        <v>15</v>
      </c>
      <c r="C31" s="4" t="s">
        <v>16</v>
      </c>
    </row>
    <row r="32">
      <c r="A32" s="1" t="s">
        <v>17</v>
      </c>
      <c r="B32" s="4">
        <f t="shared" ref="B32:C32" si="9">B11-B25</f>
        <v>4</v>
      </c>
      <c r="C32" s="4">
        <f t="shared" si="9"/>
        <v>10</v>
      </c>
      <c r="D32" s="3">
        <f t="shared" ref="D32:D34" si="11">B32+C32</f>
        <v>14</v>
      </c>
    </row>
    <row r="33">
      <c r="A33" s="1" t="s">
        <v>20</v>
      </c>
      <c r="B33" s="4">
        <f t="shared" ref="B33:C33" si="10">B10-B24</f>
        <v>8</v>
      </c>
      <c r="C33" s="4">
        <f t="shared" si="10"/>
        <v>5</v>
      </c>
      <c r="D33" s="3">
        <f t="shared" si="11"/>
        <v>13</v>
      </c>
    </row>
    <row r="34">
      <c r="B34" s="5">
        <f t="shared" ref="B34:C34" si="12">B32+B33</f>
        <v>12</v>
      </c>
      <c r="C34" s="5">
        <f t="shared" si="12"/>
        <v>15</v>
      </c>
      <c r="D34" s="3">
        <f t="shared" si="11"/>
        <v>27</v>
      </c>
    </row>
    <row r="36">
      <c r="A36" s="8" t="s">
        <v>35</v>
      </c>
    </row>
    <row r="37">
      <c r="B37" s="4" t="s">
        <v>15</v>
      </c>
      <c r="C37" s="4" t="s">
        <v>16</v>
      </c>
    </row>
    <row r="38">
      <c r="A38" s="1" t="s">
        <v>17</v>
      </c>
      <c r="B38" s="4">
        <f t="shared" ref="B38:C38" si="13">B24+B32</f>
        <v>76</v>
      </c>
      <c r="C38" s="4">
        <f t="shared" si="13"/>
        <v>55</v>
      </c>
      <c r="D38" s="3">
        <f t="shared" ref="D38:D40" si="15">B38+C38</f>
        <v>131</v>
      </c>
    </row>
    <row r="39">
      <c r="A39" s="1" t="s">
        <v>20</v>
      </c>
      <c r="B39" s="4">
        <f t="shared" ref="B39:C39" si="14">B25+B33</f>
        <v>24</v>
      </c>
      <c r="C39" s="4">
        <f t="shared" si="14"/>
        <v>45</v>
      </c>
      <c r="D39" s="3">
        <f t="shared" si="15"/>
        <v>69</v>
      </c>
    </row>
    <row r="40">
      <c r="B40" s="5">
        <f t="shared" ref="B40:C40" si="16">B38+B39</f>
        <v>100</v>
      </c>
      <c r="C40" s="5">
        <f t="shared" si="16"/>
        <v>100</v>
      </c>
      <c r="D40" s="3">
        <f t="shared" si="15"/>
        <v>200</v>
      </c>
    </row>
    <row r="41">
      <c r="A41" s="1" t="s">
        <v>26</v>
      </c>
      <c r="B41" s="5">
        <f t="shared" ref="B41:C41" si="17">B38/B39</f>
        <v>3.166666667</v>
      </c>
      <c r="C41" s="5">
        <f t="shared" si="17"/>
        <v>1.222222222</v>
      </c>
    </row>
    <row r="42">
      <c r="A42" s="1" t="s">
        <v>27</v>
      </c>
      <c r="B42" s="5">
        <f>B41/C41</f>
        <v>2.590909091</v>
      </c>
      <c r="C42" s="5"/>
    </row>
    <row r="44">
      <c r="A44" s="1" t="s">
        <v>36</v>
      </c>
    </row>
  </sheetData>
  <mergeCells count="6">
    <mergeCell ref="A1:D1"/>
    <mergeCell ref="A8:D8"/>
    <mergeCell ref="A21:D21"/>
    <mergeCell ref="A22:D22"/>
    <mergeCell ref="A30:D30"/>
    <mergeCell ref="A36:D36"/>
  </mergeCell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5"/>
  </cols>
  <sheetData>
    <row r="1">
      <c r="B1" s="4" t="s">
        <v>37</v>
      </c>
      <c r="D1" s="4" t="s">
        <v>38</v>
      </c>
    </row>
    <row r="2">
      <c r="B2" s="4" t="s">
        <v>39</v>
      </c>
      <c r="C2" s="4" t="s">
        <v>40</v>
      </c>
      <c r="D2" s="4" t="s">
        <v>39</v>
      </c>
      <c r="E2" s="4" t="s">
        <v>40</v>
      </c>
    </row>
    <row r="3">
      <c r="A3" s="1" t="s">
        <v>17</v>
      </c>
      <c r="B3" s="4" t="s">
        <v>18</v>
      </c>
      <c r="C3" s="4" t="s">
        <v>19</v>
      </c>
      <c r="D3" s="4" t="s">
        <v>41</v>
      </c>
      <c r="E3" s="4" t="s">
        <v>42</v>
      </c>
    </row>
    <row r="4">
      <c r="A4" s="1" t="s">
        <v>20</v>
      </c>
      <c r="B4" s="4" t="s">
        <v>21</v>
      </c>
      <c r="C4" s="4" t="s">
        <v>22</v>
      </c>
      <c r="D4" s="4" t="s">
        <v>43</v>
      </c>
      <c r="E4" s="4" t="s">
        <v>44</v>
      </c>
    </row>
    <row r="6">
      <c r="A6" s="1" t="s">
        <v>45</v>
      </c>
    </row>
    <row r="7">
      <c r="A7" s="1" t="s">
        <v>46</v>
      </c>
    </row>
    <row r="8">
      <c r="A8" s="1" t="s">
        <v>47</v>
      </c>
    </row>
    <row r="9">
      <c r="A9" s="1" t="s">
        <v>48</v>
      </c>
    </row>
    <row r="11">
      <c r="A11" s="1" t="s">
        <v>49</v>
      </c>
    </row>
    <row r="14">
      <c r="B14" s="4" t="s">
        <v>37</v>
      </c>
      <c r="D14" s="4" t="s">
        <v>38</v>
      </c>
    </row>
    <row r="15">
      <c r="B15" s="4" t="s">
        <v>39</v>
      </c>
      <c r="C15" s="4" t="s">
        <v>40</v>
      </c>
      <c r="D15" s="4" t="s">
        <v>39</v>
      </c>
      <c r="E15" s="4" t="s">
        <v>40</v>
      </c>
    </row>
    <row r="16">
      <c r="A16" s="1" t="s">
        <v>17</v>
      </c>
      <c r="B16" s="4" t="s">
        <v>18</v>
      </c>
      <c r="C16" s="4" t="s">
        <v>19</v>
      </c>
      <c r="D16" s="4" t="s">
        <v>41</v>
      </c>
      <c r="E16" s="4" t="s">
        <v>42</v>
      </c>
    </row>
    <row r="17">
      <c r="A17" s="1" t="s">
        <v>20</v>
      </c>
      <c r="B17" s="4" t="s">
        <v>21</v>
      </c>
      <c r="C17" s="4" t="s">
        <v>22</v>
      </c>
      <c r="D17" s="4" t="s">
        <v>43</v>
      </c>
      <c r="E17" s="4" t="s">
        <v>44</v>
      </c>
    </row>
    <row r="19">
      <c r="A19" s="1" t="s">
        <v>45</v>
      </c>
    </row>
    <row r="20">
      <c r="A20" s="1" t="s">
        <v>46</v>
      </c>
    </row>
    <row r="21">
      <c r="A21" s="1" t="s">
        <v>47</v>
      </c>
    </row>
    <row r="22">
      <c r="A22" s="1" t="s">
        <v>48</v>
      </c>
    </row>
    <row r="24">
      <c r="A24" s="1" t="s">
        <v>49</v>
      </c>
    </row>
  </sheetData>
  <mergeCells count="4">
    <mergeCell ref="B1:C1"/>
    <mergeCell ref="D1:E1"/>
    <mergeCell ref="B14:C14"/>
    <mergeCell ref="D14:E14"/>
  </mergeCells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D41D9ADB7F09344BC6B7E44F29CCBFD" ma:contentTypeVersion="11" ma:contentTypeDescription="Create a new document." ma:contentTypeScope="" ma:versionID="95f2ade63b6a87fda67820bb1fb1aefa">
  <xsd:schema xmlns:xsd="http://www.w3.org/2001/XMLSchema" xmlns:xs="http://www.w3.org/2001/XMLSchema" xmlns:p="http://schemas.microsoft.com/office/2006/metadata/properties" xmlns:ns2="e3793ca1-6164-4dfb-aaf8-0aa60c0c70c2" xmlns:ns3="b3558f30-ae73-4668-947b-5578bd4f9b3c" targetNamespace="http://schemas.microsoft.com/office/2006/metadata/properties" ma:root="true" ma:fieldsID="e10a55ace02b924c5615230c40e2e4e5" ns2:_="" ns3:_="">
    <xsd:import namespace="e3793ca1-6164-4dfb-aaf8-0aa60c0c70c2"/>
    <xsd:import namespace="b3558f30-ae73-4668-947b-5578bd4f9b3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LengthInSeconds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793ca1-6164-4dfb-aaf8-0aa60c0c70c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LengthInSeconds" ma:index="1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dd802298-ac7f-4dc9-a73d-133dd7ac0fd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3558f30-ae73-4668-947b-5578bd4f9b3c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fca745f3-7035-451a-bc82-83d8f751ad85}" ma:internalName="TaxCatchAll" ma:showField="CatchAllData" ma:web="b3558f30-ae73-4668-947b-5578bd4f9b3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3793ca1-6164-4dfb-aaf8-0aa60c0c70c2">
      <Terms xmlns="http://schemas.microsoft.com/office/infopath/2007/PartnerControls"/>
    </lcf76f155ced4ddcb4097134ff3c332f>
    <TaxCatchAll xmlns="b3558f30-ae73-4668-947b-5578bd4f9b3c" xsi:nil="true"/>
  </documentManagement>
</p:properties>
</file>

<file path=customXml/itemProps1.xml><?xml version="1.0" encoding="utf-8"?>
<ds:datastoreItem xmlns:ds="http://schemas.openxmlformats.org/officeDocument/2006/customXml" ds:itemID="{A1323501-850B-4465-A16B-989C09E77716}"/>
</file>

<file path=customXml/itemProps2.xml><?xml version="1.0" encoding="utf-8"?>
<ds:datastoreItem xmlns:ds="http://schemas.openxmlformats.org/officeDocument/2006/customXml" ds:itemID="{428C08CE-7399-43C7-8322-72CB72AA8197}"/>
</file>

<file path=customXml/itemProps3.xml><?xml version="1.0" encoding="utf-8"?>
<ds:datastoreItem xmlns:ds="http://schemas.openxmlformats.org/officeDocument/2006/customXml" ds:itemID="{AA958F0F-B158-46A3-AC34-40E70DA24BE8}"/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0x010100ED41D9ADB7F09344BC6B7E44F29CCBFD</vt:lpwstr>
  </property>
</Properties>
</file>