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6" sheetId="1" r:id="rId4"/>
    <sheet state="visible" name="Sheet9" sheetId="2" r:id="rId5"/>
    <sheet state="visible" name="Test5" sheetId="3" r:id="rId6"/>
    <sheet state="visible" name="NBA Vol 2" sheetId="4" r:id="rId7"/>
    <sheet state="visible" name="Sheet7" sheetId="5" r:id="rId8"/>
    <sheet state="visible" name="NBA" sheetId="6" r:id="rId9"/>
    <sheet state="visible" name="graph data" sheetId="7" r:id="rId10"/>
    <sheet state="visible" name="The Prem" sheetId="8" r:id="rId11"/>
  </sheets>
  <definedNames>
    <definedName name="MY_FUNCTION1">LAMBDA(if(Test5!$W$3="1"&amp;Test5!$X$3="1"&amp;Test5!$Y$3="1",1,0))</definedName>
    <definedName name="COPY_MY_FUNCTION1">LAMBDA(if(Test5!$W$3="1"&amp;Test5!$X$3="1"&amp;Test5!$Y$3="1",1,0))</definedName>
  </definedNames>
  <calcPr/>
</workbook>
</file>

<file path=xl/sharedStrings.xml><?xml version="1.0" encoding="utf-8"?>
<sst xmlns="http://schemas.openxmlformats.org/spreadsheetml/2006/main" count="1721" uniqueCount="554">
  <si>
    <t>Actual Score</t>
  </si>
  <si>
    <t>Consensus Line PA</t>
  </si>
  <si>
    <t>sway</t>
  </si>
  <si>
    <t>Lean</t>
  </si>
  <si>
    <t>Record</t>
  </si>
  <si>
    <t>sway2</t>
  </si>
  <si>
    <t>Team lean</t>
  </si>
  <si>
    <t>Away</t>
  </si>
  <si>
    <t>Home</t>
  </si>
  <si>
    <t>Wizards @ Nets</t>
  </si>
  <si>
    <t>Lakers @ Pelicans</t>
  </si>
  <si>
    <t>Suns @ Pistons</t>
  </si>
  <si>
    <t>Clippers @ Knicks</t>
  </si>
  <si>
    <t>TrailTblazers @ Bulls</t>
  </si>
  <si>
    <t>Heat @ Bucks</t>
  </si>
  <si>
    <t>Rockets @ Thunder</t>
  </si>
  <si>
    <t>Mavs @ Warriors</t>
  </si>
  <si>
    <t>Hawks @ Nuggets</t>
  </si>
  <si>
    <t>Magic Hornets</t>
  </si>
  <si>
    <t>Cavs Pacers</t>
  </si>
  <si>
    <t>76ers Knicks</t>
  </si>
  <si>
    <t>Raptors Grizzlies</t>
  </si>
  <si>
    <t>Nuggetrs Timberwolves</t>
  </si>
  <si>
    <t>Kings Pelicans</t>
  </si>
  <si>
    <t>Celtics @ Pistons</t>
  </si>
  <si>
    <t>Cavs @ Wizards</t>
  </si>
  <si>
    <t>Clippers @ Nets</t>
  </si>
  <si>
    <t>Spurs @ Bulls</t>
  </si>
  <si>
    <t>Kings @ Rockets</t>
  </si>
  <si>
    <t>Mavs @ Jazz</t>
  </si>
  <si>
    <t>Thunder @ Warriors</t>
  </si>
  <si>
    <t>Bucks @ Tblazers</t>
  </si>
  <si>
    <t>Knicks @ Magic</t>
  </si>
  <si>
    <t>Suns @ Nets</t>
  </si>
  <si>
    <t>Hawks @ Palicans</t>
  </si>
  <si>
    <t>Bulls @ Grizzlies</t>
  </si>
  <si>
    <t>Timverwolves @ Nuggets</t>
  </si>
  <si>
    <t>Thunder @ Lakers</t>
  </si>
  <si>
    <t>Pistons @ Cavs</t>
  </si>
  <si>
    <t>Hornets @ Wizards</t>
  </si>
  <si>
    <t>76ers @ Celtics</t>
  </si>
  <si>
    <t>Pacers Heat</t>
  </si>
  <si>
    <t>Spurs @ Raps</t>
  </si>
  <si>
    <t>Kings Rockts</t>
  </si>
  <si>
    <t>Twolves Jaxx\</t>
  </si>
  <si>
    <t>Mavs clips</t>
  </si>
  <si>
    <t>Warriors TTblazers</t>
  </si>
  <si>
    <t>Nuggets Magic</t>
  </si>
  <si>
    <t>Suns @ Hawks</t>
  </si>
  <si>
    <t>Bulls Nets</t>
  </si>
  <si>
    <t>Bucks Lakers</t>
  </si>
  <si>
    <t>Spurs Pistons</t>
  </si>
  <si>
    <t>Suns Pacers</t>
  </si>
  <si>
    <t>Knicks 76ers</t>
  </si>
  <si>
    <t>Hornets Celtics</t>
  </si>
  <si>
    <t>Jazz Raptors</t>
  </si>
  <si>
    <t>Rockets Heat</t>
  </si>
  <si>
    <t>Twolves Grizzlies</t>
  </si>
  <si>
    <t>Cavs pels</t>
  </si>
  <si>
    <t>thundr TTblazers</t>
  </si>
  <si>
    <t>Mavs Kings</t>
  </si>
  <si>
    <t>Bucks Clippers</t>
  </si>
  <si>
    <t>76ers Nets</t>
  </si>
  <si>
    <t>Nuggets Hornets</t>
  </si>
  <si>
    <t>Heat Magic</t>
  </si>
  <si>
    <t>Pacers Wiazards</t>
  </si>
  <si>
    <t>Spurs Hawks</t>
  </si>
  <si>
    <t>Jazz Knicks</t>
  </si>
  <si>
    <t>Bulls Cavs</t>
  </si>
  <si>
    <t>Lakers Warriors</t>
  </si>
  <si>
    <t>Hawks Hornets</t>
  </si>
  <si>
    <t>Spurs Cavs</t>
  </si>
  <si>
    <t>Jazz Pacers</t>
  </si>
  <si>
    <t>Rockets 76ers</t>
  </si>
  <si>
    <t>Nuggets Heat</t>
  </si>
  <si>
    <t>Nets Knicks</t>
  </si>
  <si>
    <t>Magic Bulls</t>
  </si>
  <si>
    <t>palicans Thunder</t>
  </si>
  <si>
    <t>Twolves Mavs</t>
  </si>
  <si>
    <t>wizarsd Warriors</t>
  </si>
  <si>
    <t>Lakers TTblazers</t>
  </si>
  <si>
    <t>Magic Raptors</t>
  </si>
  <si>
    <t>Celtics Bucks</t>
  </si>
  <si>
    <t>keings Suns</t>
  </si>
  <si>
    <t>Warriors Clippers</t>
  </si>
  <si>
    <t>Wizards TTblazers</t>
  </si>
  <si>
    <t>Spurs Hornets</t>
  </si>
  <si>
    <t>Bulls Pacers</t>
  </si>
  <si>
    <t>Cavs 76ers</t>
  </si>
  <si>
    <t>Knicks Hawks</t>
  </si>
  <si>
    <t>Pistons Celtics</t>
  </si>
  <si>
    <t>Heat Nets</t>
  </si>
  <si>
    <t>Jazz Grizzlies</t>
  </si>
  <si>
    <t>Rockets Thunder</t>
  </si>
  <si>
    <t>Mavs Nuggets</t>
  </si>
  <si>
    <t>Pelicans Lakers</t>
  </si>
  <si>
    <t>Bucks Bulls</t>
  </si>
  <si>
    <t>Wizards Twolves</t>
  </si>
  <si>
    <t>Clippers Suns 16th asb start</t>
  </si>
  <si>
    <t>Nuggets Cavs ASB ends</t>
  </si>
  <si>
    <t>Celtics Pacers</t>
  </si>
  <si>
    <t>Pistons Magic</t>
  </si>
  <si>
    <t>214,41,38,25.076923076923077,5.461538461538462,34.353846153846156,86.49230769230769,41.43076923076923,1.0169230769230768,23.107692307692307,18.046153846153846,1.2061538461538461,9.384615384615385,19.29230769230769,-0.47692307692307695,112.12307692307692,7,43.738461538461536,32.01538461538462,11.215384615384615,0.536923076923077,14.138461538461538,22.897058823529413,5.338235294117647,30.794117647058822,91.32352941176471,41.294117647058826,0.9073529411764706,25.38235294117647,19.558823529411764,1.1338235294117647,12.882352941176471,20.529411764705884,0.7205882352941176,112.75,9.264705882352942,43.6764705882353,32.279411764705884,10.602941176470589,0.4852941176470588,12.058823529411764</t>
  </si>
  <si>
    <t>Grizzlies 76ers</t>
  </si>
  <si>
    <t>215,8,27,22.575757575757574,3.8181818181818183,30.863636363636363,83.51515151515152,39.40909090909091,0.9500000000000001,25.924242424242426,19.40909090909091,1.1257575757575757,7.863636363636363,20.96969696969697,0.9242424242424242,113.18181818181819,6.742424242424242,38.72727272727273,40.84848484848485,14.954545454545455,0.5545454545454546,12.590909090909092,24.784615384615385,4.7384615384615385,32.12307692307692,84.58461538461539,40.33846153846154,0.943076923076923,24.73846153846154,20.630769230769232,1.2815384615384615,8.876923076923077,20.523076923076925,4.4,113.92307692307692,8.169230769230769,41,33.184615384615384,12.615384615384615,0.5800000000000001,13.707692307692307</t>
  </si>
  <si>
    <t>Pelicans Raptors</t>
  </si>
  <si>
    <t>225,31,15,26.611940298507463,4.044776119402985,31.53731343283582,91.50746268656717,42.46268656716418,0.9104477611940298,21.65671641791045,16.074626865671643,1.1059701492537313,11.82089552238806,20.52238805970149,-10.26865671641791,111.4776119402985,7.029850746268656,43.35820895522388,31.17910447761194,10.477611940298507,0.5059701492537313,15.716417910447761,26.64179104477612,6,31.83582089552239,89.56716417910448,41.32835820895522,0.9492537313432836,23.611940298507463,18.776119402985074,1.182089552238806,10.044776119402986,21.55223880597015,-2.0597014925373136,115.1044776119403,7.865671641791045,41.88059701492537,37.92537313432836,13.671641791044776,0.535820895522388,15.029850746268657</t>
  </si>
  <si>
    <t>Spurs Mavs</t>
  </si>
  <si>
    <t>258,11,16,29,3.6417910447761193,33.74626865671642,88.55223880597015,42.1044776119403,0.9134328358208955,20.238805970149254,15.91044776119403,1.153731343283582,10.014925373134329,21.82089552238806,1.164179104477612,116.28358208955224,7.029850746268656,43.76119402985075,42.02985074626866,16.16417910447761,0.5641791044776119,16.223880597014926,23.294117647058822,4.705882352941177,33.794117647058826,85.76470588235294,40.35294117647059,0.8985294117647059,24.264705882352942,18.970588235294116,1.1441176470588235,9.720588235294118,19.823529411764707,0.4852941176470588,112.54411764705883,7.132352941176471,43.51470588235294,33.64705882352941,12.867647058823529,0.5588235294117647,14.617647058823529</t>
  </si>
  <si>
    <t>Thundr Jazz</t>
  </si>
  <si>
    <t>Warriors Lakers</t>
  </si>
  <si>
    <t>Trail Tblazers Kings</t>
  </si>
  <si>
    <t>rap wiz</t>
  </si>
  <si>
    <t>76 Mavs</t>
  </si>
  <si>
    <t>Pacers Spurs</t>
  </si>
  <si>
    <t>clips wars</t>
  </si>
  <si>
    <t>trailTblazers hwks</t>
  </si>
  <si>
    <t>Nets Celtics</t>
  </si>
  <si>
    <t>Knicks Heat</t>
  </si>
  <si>
    <t>Suns Bulls</t>
  </si>
  <si>
    <t>Jazz Thunder</t>
  </si>
  <si>
    <t>Grizzlies Nuggets</t>
  </si>
  <si>
    <t>Pelicans Warriors</t>
  </si>
  <si>
    <t>Clippers Kings</t>
  </si>
  <si>
    <t>timberwolves Lakers</t>
  </si>
  <si>
    <t>denver @ detroit</t>
  </si>
  <si>
    <t>219,10,9,22.708333333333332,3.9583333333333335,31.77777777777778,87.77777777777777,39.5,0.8680555555555556,26.083333333333332,20.11111111111111,1.073611111111111,11.23611111111111,22.458333333333332,-7.847222222222222,110.70833333333333,7.083333333333333,43.013888888888886,33.416666666666664,11.597222222222221,0.47777777777777775,15.125,28.594594594594593,4.337837837837838,32.391891891891895,85.21621621621621,43.108108108108105,0.8472972972972973,22.405405405405407,16.85135135135135,1.0054054054054056,9.864864864864865,18.66216216216216,3.175675675675676,114.97297297297297,7.554054054054054,42.25675675675676,30.83783783783784,11.905405405405405,0.5108108108108108,14.675675675675675</t>
  </si>
  <si>
    <t>sac @ bkn</t>
  </si>
  <si>
    <t>197,4,30,25.356164383561644,6.273972602739726,32.67123287671233,84.6986301369863,41.465753424657535,0.8876712328767122,22.068493150684933,17.54794520547945,1.0904109589041096,7.8493150684931505,21.671232876712327,0.273972602739726,113.10958904109589,7.2465753424657535,40.52054794520548,33.273972602739725,12.63013698630137,0.5219178082191781,14.383561643835616,26.805555555555557,3.263888888888889,32.55555555555556,86.61111111111111,42.97222222222222,0.8847222222222223,24.916666666666668,19.73611111111111,1.0902777777777777,9.13888888888889,19.944444444444443,3.4166666666666665,119.125,7.152777777777778,41.69444444444444,36.22222222222222,13.444444444444445,0.5069444444444444,13.98611111111111</t>
  </si>
  <si>
    <t>okc @ tor</t>
  </si>
  <si>
    <t>239,38,25,23.22972972972973,5.202702702702703,30.554054054054053,91.33783783783784,41.5,0.8527027027027028,24.60810810810811,19.08108108108108,1.0513513513513513,12.824324324324325,20.472972972972972,0.5,112.71621621621621,9.378378378378379,43.37837837837838,32.0945945945946,10.635135135135135,0.44999999999999996,12.14864864864865,24.92,4.506666666666667,32.77333333333333,92.05333333333333,43.28,0.8346666666666667,23.706666666666667,19.013333333333332,1.06,11.453333333333333,21.186666666666667,3.0533333333333332,117.98666666666666,8.44,44.22666666666667,34.32,12.413333333333334,0.4826666666666667,13.626666666666667</t>
  </si>
  <si>
    <t>ind @ mil</t>
  </si>
  <si>
    <t>262,21,15,24.91780821917808,4.8493150684931505,37.31506849315068,90.08219178082192,41.863013698630134,0.8657534246575342,22.794520547945204,16.958904109589042,1.0191780821917809,11.424657534246576,18.726027397260275,3.0547945205479454,115.35616438356165,6.602739726027397,48.73972602739726,40.3013698630137,14.67123287671233,0.5,15.150684931506849,26.63013698630137,6.109589041095891,31.73972602739726,89.78082191780823,41.61643835616438,0.8753424657534247,23.54794520547945,18.671232876712327,1.0835616438356164,10.082191780821917,21.36986301369863,-2.1232876712328768,115.4931506849315,7.904109589041096,41.821917808219176,37.794520547945204,13.58904109589041,0.489041095890411,14.808219178082192</t>
  </si>
  <si>
    <t>orl @ phx</t>
  </si>
  <si>
    <t>228,28,26,26.958904109589042,4.972602739726027,32.465753424657535,89.87671232876713,41.76712328767123,0.8547945205479451,22,17.52054794520548,1.0904109589041096,11.904109589041095,21.438356164383563,1.6027397260273972,113.21917808219177,7.506849315068493,44.36986301369863,32.794520547945204,12.164383561643836,0.5041095890410958,14.082191780821917,22.93243243243243,4.608108108108108,32.86486486486486,86.02702702702703,40.310810810810814,0.8581081081081081,25.216216216216218,19.81081081081081,1.0608108108108107,10.243243243243244,20.43243243243243,-2.675675675675676,111.24324324324324,7.418918918918919,43.108108108108105,31.35135135135135,10.81081081081081,0.46756756756756757,15.283783783783784</t>
  </si>
  <si>
    <t>Nuggets Nets</t>
  </si>
  <si>
    <t>Suns thuinder</t>
  </si>
  <si>
    <t>Hawks Spurs</t>
  </si>
  <si>
    <t>Heat Pistons</t>
  </si>
  <si>
    <t>Pelicans Rockets</t>
  </si>
  <si>
    <t>Raptors Bucks</t>
  </si>
  <si>
    <t>Clippers TTblazers</t>
  </si>
  <si>
    <t>Magic Lakers</t>
  </si>
  <si>
    <t>Pacers Hornets</t>
  </si>
  <si>
    <t>Bulls 76ers</t>
  </si>
  <si>
    <t>timberwolves Knicks</t>
  </si>
  <si>
    <t>Warriors Rockets</t>
  </si>
  <si>
    <t>Mavs Grizzlies</t>
  </si>
  <si>
    <t>Kings Jazz</t>
  </si>
  <si>
    <t>Actual_Score</t>
  </si>
  <si>
    <t>Consensus_Line</t>
  </si>
  <si>
    <t>CldLogAS</t>
  </si>
  <si>
    <t>CLASX10</t>
  </si>
  <si>
    <t>Projection</t>
  </si>
  <si>
    <t>projAS</t>
  </si>
  <si>
    <t>PAX10</t>
  </si>
  <si>
    <t>Dates</t>
  </si>
  <si>
    <t>avg ldist CL</t>
  </si>
  <si>
    <t>avg ldistPROJ</t>
  </si>
  <si>
    <t>Wizards</t>
  </si>
  <si>
    <t>Nets</t>
  </si>
  <si>
    <t>Lakers</t>
  </si>
  <si>
    <t>Pelicans</t>
  </si>
  <si>
    <t>Suns</t>
  </si>
  <si>
    <t>Pistons</t>
  </si>
  <si>
    <t>Clippers</t>
  </si>
  <si>
    <t>Knicks</t>
  </si>
  <si>
    <t>Tblazers</t>
  </si>
  <si>
    <t>Bulls</t>
  </si>
  <si>
    <t>Heat</t>
  </si>
  <si>
    <t>Bucks</t>
  </si>
  <si>
    <t>Rockets</t>
  </si>
  <si>
    <t>Thunder</t>
  </si>
  <si>
    <t>Mavs</t>
  </si>
  <si>
    <t>Warriors</t>
  </si>
  <si>
    <t>Hawks</t>
  </si>
  <si>
    <t>Nuggets</t>
  </si>
  <si>
    <t>Magic</t>
  </si>
  <si>
    <t>Hornets</t>
  </si>
  <si>
    <t>Cavs</t>
  </si>
  <si>
    <t>Pacers</t>
  </si>
  <si>
    <t>76ers</t>
  </si>
  <si>
    <t>Raptors</t>
  </si>
  <si>
    <t>Grizzlies</t>
  </si>
  <si>
    <t>Timberwolves</t>
  </si>
  <si>
    <t>Kings</t>
  </si>
  <si>
    <t>Celtics</t>
  </si>
  <si>
    <t>Spurs</t>
  </si>
  <si>
    <t>Jazz</t>
  </si>
  <si>
    <t>Twolves</t>
  </si>
  <si>
    <t>Caviliers</t>
  </si>
  <si>
    <t xml:space="preserve">76ers </t>
  </si>
  <si>
    <t>Hornetd</t>
  </si>
  <si>
    <t>Mavericks</t>
  </si>
  <si>
    <t xml:space="preserve">Bucks </t>
  </si>
  <si>
    <t xml:space="preserve">Celtics </t>
  </si>
  <si>
    <t xml:space="preserve">Hawks </t>
  </si>
  <si>
    <t xml:space="preserve">Bulls </t>
  </si>
  <si>
    <t xml:space="preserve">Cavs </t>
  </si>
  <si>
    <t xml:space="preserve">Wizards </t>
  </si>
  <si>
    <t xml:space="preserve">Suns </t>
  </si>
  <si>
    <t xml:space="preserve">Lakers </t>
  </si>
  <si>
    <t xml:space="preserve">Mavs </t>
  </si>
  <si>
    <t xml:space="preserve">Raptors </t>
  </si>
  <si>
    <t xml:space="preserve">Heat </t>
  </si>
  <si>
    <t xml:space="preserve">Pacers </t>
  </si>
  <si>
    <t xml:space="preserve">Clips </t>
  </si>
  <si>
    <t xml:space="preserve">Pelicans </t>
  </si>
  <si>
    <t xml:space="preserve">Magic </t>
  </si>
  <si>
    <t xml:space="preserve">Kings </t>
  </si>
  <si>
    <t xml:space="preserve">Warriors </t>
  </si>
  <si>
    <t xml:space="preserve">Pistons </t>
  </si>
  <si>
    <t xml:space="preserve">Clippers </t>
  </si>
  <si>
    <t xml:space="preserve">Hornets </t>
  </si>
  <si>
    <t xml:space="preserve">Tblazers </t>
  </si>
  <si>
    <t xml:space="preserve">Nets </t>
  </si>
  <si>
    <t xml:space="preserve">Thunder </t>
  </si>
  <si>
    <t xml:space="preserve">Grizzlies </t>
  </si>
  <si>
    <t>Avg</t>
  </si>
  <si>
    <t>AvgC%</t>
  </si>
  <si>
    <t>SumPercentLean</t>
  </si>
  <si>
    <t>SPL%</t>
  </si>
  <si>
    <t>SD-T Lean Diff</t>
  </si>
  <si>
    <t>SD-T Lean%</t>
  </si>
  <si>
    <t>T-Nid Lean Diff</t>
  </si>
  <si>
    <t>T-Nid%</t>
  </si>
  <si>
    <t>SD Lean</t>
  </si>
  <si>
    <t>SDL%</t>
  </si>
  <si>
    <t>Trained Lean</t>
  </si>
  <si>
    <t>Trained%</t>
  </si>
  <si>
    <t>Nid lean</t>
  </si>
  <si>
    <t>Nid%</t>
  </si>
  <si>
    <t>SmallData</t>
  </si>
  <si>
    <t>Trained</t>
  </si>
  <si>
    <t>nid</t>
  </si>
  <si>
    <t>tnid%</t>
  </si>
  <si>
    <t>tnid lean</t>
  </si>
  <si>
    <t>TrainedLean</t>
  </si>
  <si>
    <t>nid%</t>
  </si>
  <si>
    <t>triple</t>
  </si>
  <si>
    <t>trained nid</t>
  </si>
  <si>
    <t>Bucks Pistons</t>
  </si>
  <si>
    <t>Celtics Magic</t>
  </si>
  <si>
    <t>Hawks Bulls</t>
  </si>
  <si>
    <t>timberwolves Rockets</t>
  </si>
  <si>
    <t>Hornets Jazz</t>
  </si>
  <si>
    <t>Bulls Pacers 11762</t>
  </si>
  <si>
    <t>Celtics Heat  11763</t>
  </si>
  <si>
    <t>Cavs kniocks 11764</t>
  </si>
  <si>
    <t>nug peli 11765</t>
  </si>
  <si>
    <t>wiz mav 11766</t>
  </si>
  <si>
    <t>hornet Suns 11767</t>
  </si>
  <si>
    <t>clips Lakers 11768</t>
  </si>
  <si>
    <t>Pacers Magic</t>
  </si>
  <si>
    <t>Nets 76ers</t>
  </si>
  <si>
    <t>Wizards Rockets</t>
  </si>
  <si>
    <t>Nuggets Bucks</t>
  </si>
  <si>
    <t>Knicks Celtics</t>
  </si>
  <si>
    <t>Pistons Nets</t>
  </si>
  <si>
    <t>Bulls Hornets</t>
  </si>
  <si>
    <t>Cavs Rockets</t>
  </si>
  <si>
    <t>Mavs Suns</t>
  </si>
  <si>
    <t>Spurs Clippers</t>
  </si>
  <si>
    <t>Bucks Pacers</t>
  </si>
  <si>
    <t>Grizzlies Timberwolves</t>
  </si>
  <si>
    <t>Magic Heat</t>
  </si>
  <si>
    <t>Cavs Thunder</t>
  </si>
  <si>
    <t>Raptors Warriors</t>
  </si>
  <si>
    <t>Nuggets 76ers</t>
  </si>
  <si>
    <t>Knicks Nets</t>
  </si>
  <si>
    <t>Rockets Pistons</t>
  </si>
  <si>
    <t>Bulls Magic</t>
  </si>
  <si>
    <t>Clippers Hawks</t>
  </si>
  <si>
    <t>Kings Twolves</t>
  </si>
  <si>
    <t>Wizards Pelicans</t>
  </si>
  <si>
    <t>Suns Spurs</t>
  </si>
  <si>
    <t>Lakers Celtics</t>
  </si>
  <si>
    <t>Mavs Jazz</t>
  </si>
  <si>
    <t>Raptors trailTblazers</t>
  </si>
  <si>
    <t>Heat Hornets</t>
  </si>
  <si>
    <t>Pacers Grizzlies</t>
  </si>
  <si>
    <t>Clips Cavs</t>
  </si>
  <si>
    <t>Pelicans Bucks 11804</t>
  </si>
  <si>
    <t>Magic 76ers</t>
  </si>
  <si>
    <t>Lakers Nets</t>
  </si>
  <si>
    <t>Kings timberwolves</t>
  </si>
  <si>
    <t>Warriors Thunder</t>
  </si>
  <si>
    <t>Wizards Spurs</t>
  </si>
  <si>
    <t>Pistons mavericks</t>
  </si>
  <si>
    <t>Raptors Suns</t>
  </si>
  <si>
    <t>Hawks trailTblazers</t>
  </si>
  <si>
    <t>Heat Cavs</t>
  </si>
  <si>
    <t>Lakers Knicks</t>
  </si>
  <si>
    <t>Clippers Bulls</t>
  </si>
  <si>
    <t>Hornets Bucks</t>
  </si>
  <si>
    <t>Pelicans Nuggets</t>
  </si>
  <si>
    <t>TTblazers Grizzlies</t>
  </si>
  <si>
    <t>Thunder Rockets</t>
  </si>
  <si>
    <t>Warriors Twolves</t>
  </si>
  <si>
    <t>Kings Spurs</t>
  </si>
  <si>
    <t>Raptors Jazz</t>
  </si>
  <si>
    <t>Hawks Suns</t>
  </si>
  <si>
    <t>Lakers Pacers</t>
  </si>
  <si>
    <t>Grizzlies Cavs</t>
  </si>
  <si>
    <t>Heat Knicks</t>
  </si>
  <si>
    <t>Hornets Bulls</t>
  </si>
  <si>
    <t>Pelicans Mavs</t>
  </si>
  <si>
    <t>Warriors Nuggets</t>
  </si>
  <si>
    <t>Clippers Bucks</t>
  </si>
  <si>
    <t>Hornets Pistons</t>
  </si>
  <si>
    <t>Kings Pacers</t>
  </si>
  <si>
    <t>trailTblazers wiazards</t>
  </si>
  <si>
    <t>Suns Celtics</t>
  </si>
  <si>
    <t>Raptors Rockets</t>
  </si>
  <si>
    <t>Magic timberwolves</t>
  </si>
  <si>
    <t>76ers Spurs</t>
  </si>
  <si>
    <t>Hawks Jazz</t>
  </si>
  <si>
    <t>Game</t>
  </si>
  <si>
    <t>Line</t>
  </si>
  <si>
    <t>Actual</t>
  </si>
  <si>
    <t>Sum Percentage diff</t>
  </si>
  <si>
    <t>Result</t>
  </si>
  <si>
    <t>RNI DNN 2L 4K</t>
  </si>
  <si>
    <t>RNI DNN 3L 1.8k</t>
  </si>
  <si>
    <t>RNI AK1 25/100</t>
  </si>
  <si>
    <t>RNI AK3 50/200</t>
  </si>
  <si>
    <t>RNI AK3 50/200 2000 Epochs</t>
  </si>
  <si>
    <t>RNI AK1 25/100 2k Epochs</t>
  </si>
  <si>
    <t>RWI AK2 100/100</t>
  </si>
  <si>
    <t>RWI AK 2100/100 2k Epochs</t>
  </si>
  <si>
    <t>RNI AK4 100/1000</t>
  </si>
  <si>
    <t>RNI AK4 Mintrain</t>
  </si>
  <si>
    <t>Win</t>
  </si>
  <si>
    <t>Under</t>
  </si>
  <si>
    <t>buvks</t>
  </si>
  <si>
    <t>nugs</t>
  </si>
  <si>
    <t>Push</t>
  </si>
  <si>
    <t>Loss</t>
  </si>
  <si>
    <t>Over</t>
  </si>
  <si>
    <t>timberwolves</t>
  </si>
  <si>
    <t>golden state</t>
  </si>
  <si>
    <t>PTB</t>
  </si>
  <si>
    <t>clips</t>
  </si>
  <si>
    <t>Wizards @ Bucks</t>
  </si>
  <si>
    <t>Celtics @ Thunder</t>
  </si>
  <si>
    <t>Kings @ Jazz</t>
  </si>
  <si>
    <t>Grizzlies @ Hornets</t>
  </si>
  <si>
    <t>Suns @ Cavs</t>
  </si>
  <si>
    <t>Thunder @ Magic</t>
  </si>
  <si>
    <t>Pacers @ 76ers</t>
  </si>
  <si>
    <t>Spurs @ Knicks</t>
  </si>
  <si>
    <t>Bucks @ Raps</t>
  </si>
  <si>
    <t>Nets @ Bulls</t>
  </si>
  <si>
    <t>TTblazers @ Twolves</t>
  </si>
  <si>
    <t>Rockets @ Pelicans</t>
  </si>
  <si>
    <t>Pistons @ Warriors</t>
  </si>
  <si>
    <t>Heat @ Lakers</t>
  </si>
  <si>
    <t>Hakws @ Kings</t>
  </si>
  <si>
    <t>Grizzlies @ Magic</t>
  </si>
  <si>
    <t>Celtics @ Mavricks</t>
  </si>
  <si>
    <t>Jazz @ Rockets</t>
  </si>
  <si>
    <t>Clippers @ Nuggets</t>
  </si>
  <si>
    <t>PB @ Pacers</t>
  </si>
  <si>
    <t>Bulls @ 76ers</t>
  </si>
  <si>
    <t>Knicks @ Raptors</t>
  </si>
  <si>
    <t>Hornets @ Bucks</t>
  </si>
  <si>
    <t>Wiazards @ Okc</t>
  </si>
  <si>
    <t>Pistons @ Spurs</t>
  </si>
  <si>
    <t>Nets @ Pelicans</t>
  </si>
  <si>
    <t>Clippers @ Timberwolves</t>
  </si>
  <si>
    <t>Cavs @ Nuggets</t>
  </si>
  <si>
    <t>Heat @ Suns</t>
  </si>
  <si>
    <t>Hakws @ Lakers</t>
  </si>
  <si>
    <t>Csltics @ Spurs</t>
  </si>
  <si>
    <t>Jazz @ Bulls</t>
  </si>
  <si>
    <t>Pelicans @Mavs</t>
  </si>
  <si>
    <t>Magic @ Warriors</t>
  </si>
  <si>
    <t>Lakers @ Kings</t>
  </si>
  <si>
    <t>game</t>
  </si>
  <si>
    <t>type</t>
  </si>
  <si>
    <t>value</t>
  </si>
  <si>
    <t>Projected O/U</t>
  </si>
  <si>
    <t>WRc+</t>
  </si>
  <si>
    <t>K%</t>
  </si>
  <si>
    <t xml:space="preserve">Home </t>
  </si>
  <si>
    <t>Nats</t>
  </si>
  <si>
    <t>over</t>
  </si>
  <si>
    <t>Phils</t>
  </si>
  <si>
    <t>padres vs ashcraft</t>
  </si>
  <si>
    <t>detroit away vs lhp</t>
  </si>
  <si>
    <t>pittsburgh</t>
  </si>
  <si>
    <t>baltimore</t>
  </si>
  <si>
    <t>away hilev rhp</t>
  </si>
  <si>
    <t>lhp</t>
  </si>
  <si>
    <t>home hi leverage RHP</t>
  </si>
  <si>
    <t>hou</t>
  </si>
  <si>
    <t>det</t>
  </si>
  <si>
    <t>rays</t>
  </si>
  <si>
    <t>ari</t>
  </si>
  <si>
    <t>bal</t>
  </si>
  <si>
    <t>cin</t>
  </si>
  <si>
    <t>rileypg</t>
  </si>
  <si>
    <t>cle</t>
  </si>
  <si>
    <t>tex</t>
  </si>
  <si>
    <t>atl</t>
  </si>
  <si>
    <t>miami</t>
  </si>
  <si>
    <t>tbr</t>
  </si>
  <si>
    <t>wsn</t>
  </si>
  <si>
    <t>pitsburgh</t>
  </si>
  <si>
    <t>lad</t>
  </si>
  <si>
    <t>tor</t>
  </si>
  <si>
    <t>stl</t>
  </si>
  <si>
    <t>giants</t>
  </si>
  <si>
    <t>angels</t>
  </si>
  <si>
    <t>bos</t>
  </si>
  <si>
    <t>sfg</t>
  </si>
  <si>
    <t>philly</t>
  </si>
  <si>
    <t>Actual Points Over/Under</t>
  </si>
  <si>
    <t>Date</t>
  </si>
  <si>
    <t>Teams</t>
  </si>
  <si>
    <t>Predicted M1 (2000)</t>
  </si>
  <si>
    <t>Predicted M2 (1800</t>
  </si>
  <si>
    <t>Predicted M3 (1500)</t>
  </si>
  <si>
    <t>M4(1000)</t>
  </si>
  <si>
    <t>M5(1300)</t>
  </si>
  <si>
    <t>M6(900)</t>
  </si>
  <si>
    <t>AVG</t>
  </si>
  <si>
    <t>Line (Bovada)</t>
  </si>
  <si>
    <t>AutoKerasM7</t>
  </si>
  <si>
    <t>Pick</t>
  </si>
  <si>
    <t>Notes</t>
  </si>
  <si>
    <t>M1 Off</t>
  </si>
  <si>
    <t>M2 Off</t>
  </si>
  <si>
    <t>M3 Off</t>
  </si>
  <si>
    <t>M4 Off</t>
  </si>
  <si>
    <t>M5 Off</t>
  </si>
  <si>
    <t>M6 Off</t>
  </si>
  <si>
    <t>AVG Off</t>
  </si>
  <si>
    <t>M1 AVG Off</t>
  </si>
  <si>
    <t>M2 AVG Off</t>
  </si>
  <si>
    <t>M3 AVG OFF</t>
  </si>
  <si>
    <t>M4 AVG Off</t>
  </si>
  <si>
    <t>M5 AVG Off</t>
  </si>
  <si>
    <t>M6 AVG Off</t>
  </si>
  <si>
    <t>Spurs @ Pelicans</t>
  </si>
  <si>
    <t>L</t>
  </si>
  <si>
    <t>Keldon Johnson OUT Zion OUT BI OUT</t>
  </si>
  <si>
    <t>Wizards @ Jazz</t>
  </si>
  <si>
    <t>W</t>
  </si>
  <si>
    <t>San Antonio Spurs @ Orlando Magic</t>
  </si>
  <si>
    <t>Low IRimpact</t>
  </si>
  <si>
    <t>LA Clippers @ Philadelphia 76ers</t>
  </si>
  <si>
    <t>John Wall?</t>
  </si>
  <si>
    <t>Detroit Pistons @ Atlanta Hawks</t>
  </si>
  <si>
    <t>Capela Out</t>
  </si>
  <si>
    <t>Minnesota Timberwolves  @ Boston Celtics</t>
  </si>
  <si>
    <t>D2D</t>
  </si>
  <si>
    <t>Milwaukee @ Bucks Brooklyn Nets</t>
  </si>
  <si>
    <t>Toronto Raptors  @ Cleveland Cavaliers</t>
  </si>
  <si>
    <t>Chicago Bulls @ New York Knicks</t>
  </si>
  <si>
    <t>Not Betting</t>
  </si>
  <si>
    <t>P</t>
  </si>
  <si>
    <t>Indiana Pacers @ Miami Heat</t>
  </si>
  <si>
    <t>Dallas Mavericks @ Houston Rockets</t>
  </si>
  <si>
    <t>New Orleans Pelicans @ Oklahoma City Thunder</t>
  </si>
  <si>
    <t>Portland Trail Tblazers @ Denver Nuggets</t>
  </si>
  <si>
    <t>Memphis Grizzlies @ Phoenix Suns</t>
  </si>
  <si>
    <t>Washington Wizards @ Sacramento Kings</t>
  </si>
  <si>
    <t>Charlotte Hornets Los @ Angeles Lakers</t>
  </si>
  <si>
    <t>76ers@Knicks</t>
  </si>
  <si>
    <t>Lakers @ Mavs</t>
  </si>
  <si>
    <t>Bucks @ Celtics</t>
  </si>
  <si>
    <t>Grizzlies @ Warriors</t>
  </si>
  <si>
    <t>Suns @ Nuggets</t>
  </si>
  <si>
    <t>Would have hit but went to OT</t>
  </si>
  <si>
    <t>Nets @ Cavs</t>
  </si>
  <si>
    <t>Clippers @ Pistons</t>
  </si>
  <si>
    <t>Timberwolves @ Heat</t>
  </si>
  <si>
    <t>Rockets @ Bulls</t>
  </si>
  <si>
    <t>Pacers @ Pelis</t>
  </si>
  <si>
    <t>Jazz @ Spurs</t>
  </si>
  <si>
    <t>Hornets @ Tblazers</t>
  </si>
  <si>
    <t>M4</t>
  </si>
  <si>
    <t>Prediction</t>
  </si>
  <si>
    <t>Lakers @ Magic</t>
  </si>
  <si>
    <t>Over 3U</t>
  </si>
  <si>
    <t>76ers @ Wizards</t>
  </si>
  <si>
    <t>Under 1U</t>
  </si>
  <si>
    <t>Rockets @ Celtics</t>
  </si>
  <si>
    <t>Hakws @ Pacers</t>
  </si>
  <si>
    <t>Over 2U</t>
  </si>
  <si>
    <t>Clippers @ Raptors</t>
  </si>
  <si>
    <t>Live bet under as line goes up</t>
  </si>
  <si>
    <t>Suns @ Grizzlies</t>
  </si>
  <si>
    <t>Spurs @ OKC</t>
  </si>
  <si>
    <t>Knicks @ Mavs</t>
  </si>
  <si>
    <t>Over 1U</t>
  </si>
  <si>
    <t>Hornets @ Warriors</t>
  </si>
  <si>
    <t>Over 1.5U</t>
  </si>
  <si>
    <t>Nuggets @ Kings</t>
  </si>
  <si>
    <t xml:space="preserve">AK7 </t>
  </si>
  <si>
    <t>AK8</t>
  </si>
  <si>
    <t>AK9</t>
  </si>
  <si>
    <t>Magic @ Pistons</t>
  </si>
  <si>
    <t>Suns @ Wizards</t>
  </si>
  <si>
    <t>Nets @ Hawks</t>
  </si>
  <si>
    <t>Lakers @ Heat</t>
  </si>
  <si>
    <t>Bucks @ Bulls</t>
  </si>
  <si>
    <t>Timberwolves @ Palicans</t>
  </si>
  <si>
    <t>Under 2U</t>
  </si>
  <si>
    <t>Jazz @ Golden State</t>
  </si>
  <si>
    <t>OKC @ Hornets</t>
  </si>
  <si>
    <t>Cleveland @ Pacers</t>
  </si>
  <si>
    <t>Clippers @ Celtics</t>
  </si>
  <si>
    <t>Grizzlies @ Raptors</t>
  </si>
  <si>
    <t>Knicks @ Spurs</t>
  </si>
  <si>
    <t>Rockets @ Mavs</t>
  </si>
  <si>
    <t>ND mT50 .20 100 45 SDC</t>
  </si>
  <si>
    <t>OD mT50 .20 100 45  SDC</t>
  </si>
  <si>
    <t>ND mT50 .20 300 68 SDC</t>
  </si>
  <si>
    <t>OD mT50 .20 300 68 SDC</t>
  </si>
  <si>
    <t>ND mT50 .20 300 287 SDR</t>
  </si>
  <si>
    <t>OD mT50 .20 300 287 SDR</t>
  </si>
  <si>
    <t>OD mT50 .20 300 323 SDR</t>
  </si>
  <si>
    <t>Wizards@ Magic</t>
  </si>
  <si>
    <t>Lakers @ Hawks</t>
  </si>
  <si>
    <t>Suns @ Raptors</t>
  </si>
  <si>
    <t>Units</t>
  </si>
  <si>
    <t>Pistons @ Bulls</t>
  </si>
  <si>
    <t>Twolves @ Bucks</t>
  </si>
  <si>
    <t>76ers @ Palicans</t>
  </si>
  <si>
    <t>Heat @ Nuggets</t>
  </si>
  <si>
    <t>PTB @ Warriors</t>
  </si>
  <si>
    <t>Jazz @ Kings</t>
  </si>
  <si>
    <t>Clippers @ Pacers</t>
  </si>
  <si>
    <t>AKM7</t>
  </si>
  <si>
    <t>Type</t>
  </si>
  <si>
    <t>M1 (maxTrials = 50, validation = 20 SDR Epochs = 150)</t>
  </si>
  <si>
    <t>M2 (maxTrials = 50, validation = 20 SDR Epochs = 300)</t>
  </si>
  <si>
    <t>M6 (maxTrials = 50, validation = 20 SDR Epochs = 150)</t>
  </si>
  <si>
    <t>Brentford @ West Ham</t>
  </si>
  <si>
    <t>O 0.5</t>
  </si>
  <si>
    <t>Leicester @ Liverpool</t>
  </si>
  <si>
    <t>Man U @ Wolves</t>
  </si>
  <si>
    <t>O .5</t>
  </si>
  <si>
    <t>Palace @ Bournemouth</t>
  </si>
  <si>
    <t>Southhampton @ Fulham</t>
  </si>
  <si>
    <t>Everton @ City</t>
  </si>
  <si>
    <t>O 1.5</t>
  </si>
  <si>
    <t>Leeds @ Newcastle</t>
  </si>
  <si>
    <t>Aresnal @ Brighton</t>
  </si>
  <si>
    <t>Aston Villa @ Spurs</t>
  </si>
  <si>
    <t>Chelsea @ Nottingham</t>
  </si>
  <si>
    <t xml:space="preserve">corners, SoG, Fouls, Offside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</si>
</sst>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-d-yyyy"/>
    <numFmt numFmtId="165" formatCode="m/d/yyyy"/>
  </numFmts>
  <fonts count="7">
    <font>
      <sz val="10.0"/>
      <color rgb="FF000000"/>
      <name val="Arial"/>
      <scheme val="minor"/>
    </font>
    <font>
      <color theme="1"/>
      <name val="Arial"/>
      <scheme val="minor"/>
    </font>
    <font>
      <sz val="12.0"/>
      <color rgb="FF000000"/>
      <name val="&quot;Times New Roman&quot;"/>
    </font>
    <font>
      <sz val="9.0"/>
      <color rgb="FF000000"/>
      <name val="&quot;Google Sans Mono&quot;"/>
    </font>
    <font>
      <sz val="9.0"/>
      <color rgb="FF1155CC"/>
      <name val="&quot;Google Sans Mono&quot;"/>
    </font>
    <font>
      <color rgb="FF000000"/>
      <name val="Arial"/>
    </font>
    <font>
      <color theme="1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06666"/>
        <bgColor rgb="FFE06666"/>
      </patternFill>
    </fill>
    <fill>
      <patternFill patternType="solid">
        <fgColor rgb="FFEA9999"/>
        <bgColor rgb="FFEA9999"/>
      </patternFill>
    </fill>
    <fill>
      <patternFill patternType="solid">
        <fgColor rgb="FFB6D7A8"/>
        <bgColor rgb="FFB6D7A8"/>
      </patternFill>
    </fill>
    <fill>
      <patternFill patternType="solid">
        <fgColor rgb="FFA4C2F4"/>
        <bgColor rgb="FFA4C2F4"/>
      </patternFill>
    </fill>
    <fill>
      <patternFill patternType="solid">
        <fgColor rgb="FFC9DAF8"/>
        <bgColor rgb="FFC9DAF8"/>
      </patternFill>
    </fill>
    <fill>
      <patternFill patternType="solid">
        <fgColor rgb="FFFFE599"/>
        <bgColor rgb="FFFFE599"/>
      </patternFill>
    </fill>
    <fill>
      <patternFill patternType="solid">
        <fgColor rgb="FFFFF2CC"/>
        <bgColor rgb="FFFFF2CC"/>
      </patternFill>
    </fill>
  </fills>
  <borders count="1">
    <border/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Font="1"/>
    <xf borderId="0" fillId="0" fontId="1" numFmtId="0" xfId="0" applyAlignment="1" applyFont="1">
      <alignment readingOrder="0"/>
    </xf>
    <xf borderId="0" fillId="2" fontId="1" numFmtId="0" xfId="0" applyAlignment="1" applyFont="1">
      <alignment horizontal="right" readingOrder="0"/>
    </xf>
    <xf borderId="0" fillId="0" fontId="2" numFmtId="0" xfId="0" applyAlignment="1" applyFont="1">
      <alignment readingOrder="0"/>
    </xf>
    <xf borderId="0" fillId="3" fontId="1" numFmtId="0" xfId="0" applyAlignment="1" applyFill="1" applyFont="1">
      <alignment readingOrder="0"/>
    </xf>
    <xf borderId="0" fillId="0" fontId="1" numFmtId="0" xfId="0" applyFont="1"/>
    <xf borderId="0" fillId="2" fontId="3" numFmtId="0" xfId="0" applyFont="1"/>
    <xf borderId="0" fillId="0" fontId="1" numFmtId="164" xfId="0" applyAlignment="1" applyFont="1" applyNumberFormat="1">
      <alignment readingOrder="0"/>
    </xf>
    <xf borderId="0" fillId="4" fontId="1" numFmtId="0" xfId="0" applyAlignment="1" applyFill="1" applyFont="1">
      <alignment readingOrder="0"/>
    </xf>
    <xf borderId="0" fillId="2" fontId="4" numFmtId="0" xfId="0" applyFont="1"/>
    <xf borderId="0" fillId="5" fontId="1" numFmtId="0" xfId="0" applyAlignment="1" applyFill="1" applyFont="1">
      <alignment readingOrder="0"/>
    </xf>
    <xf borderId="0" fillId="6" fontId="1" numFmtId="0" xfId="0" applyAlignment="1" applyFill="1" applyFont="1">
      <alignment readingOrder="0"/>
    </xf>
    <xf borderId="0" fillId="0" fontId="1" numFmtId="0" xfId="0" applyAlignment="1" applyFont="1">
      <alignment readingOrder="0"/>
    </xf>
    <xf borderId="0" fillId="7" fontId="1" numFmtId="0" xfId="0" applyAlignment="1" applyFill="1" applyFont="1">
      <alignment readingOrder="0"/>
    </xf>
    <xf borderId="0" fillId="7" fontId="1" numFmtId="0" xfId="0" applyFont="1"/>
    <xf borderId="0" fillId="8" fontId="1" numFmtId="0" xfId="0" applyAlignment="1" applyFill="1" applyFont="1">
      <alignment readingOrder="0"/>
    </xf>
    <xf borderId="0" fillId="8" fontId="1" numFmtId="0" xfId="0" applyFont="1"/>
    <xf borderId="0" fillId="9" fontId="1" numFmtId="0" xfId="0" applyFill="1" applyFont="1"/>
    <xf borderId="0" fillId="2" fontId="5" numFmtId="0" xfId="0" applyAlignment="1" applyFont="1">
      <alignment horizontal="left" readingOrder="0"/>
    </xf>
    <xf borderId="0" fillId="7" fontId="1" numFmtId="0" xfId="0" applyFont="1"/>
    <xf borderId="0" fillId="8" fontId="1" numFmtId="0" xfId="0" applyFont="1"/>
    <xf borderId="0" fillId="4" fontId="1" numFmtId="165" xfId="0" applyAlignment="1" applyFont="1" applyNumberFormat="1">
      <alignment readingOrder="0"/>
    </xf>
    <xf borderId="0" fillId="4" fontId="1" numFmtId="0" xfId="0" applyFont="1"/>
    <xf borderId="0" fillId="5" fontId="1" numFmtId="165" xfId="0" applyAlignment="1" applyFont="1" applyNumberFormat="1">
      <alignment readingOrder="0"/>
    </xf>
    <xf borderId="0" fillId="5" fontId="1" numFmtId="0" xfId="0" applyFont="1"/>
    <xf borderId="0" fillId="5" fontId="6" numFmtId="0" xfId="0" applyAlignment="1" applyFont="1">
      <alignment readingOrder="0" vertical="bottom"/>
    </xf>
    <xf borderId="0" fillId="4" fontId="6" numFmtId="0" xfId="0" applyAlignment="1" applyFont="1">
      <alignment readingOrder="0" vertical="bottom"/>
    </xf>
    <xf borderId="0" fillId="6" fontId="1" numFmtId="165" xfId="0" applyAlignment="1" applyFont="1" applyNumberFormat="1">
      <alignment readingOrder="0"/>
    </xf>
    <xf borderId="0" fillId="6" fontId="6" numFmtId="0" xfId="0" applyAlignment="1" applyFont="1">
      <alignment readingOrder="0" vertical="bottom"/>
    </xf>
    <xf borderId="0" fillId="0" fontId="1" numFmtId="9" xfId="0" applyAlignment="1" applyFont="1" applyNumberFormat="1">
      <alignment readingOrder="0"/>
    </xf>
    <xf borderId="0" fillId="6" fontId="1" numFmtId="0" xfId="0" applyFont="1"/>
  </cellXfs>
  <cellStyles count="1">
    <cellStyle xfId="0" name="Normal" builtinId="0"/>
  </cellStyles>
  <dxfs count="6">
    <dxf>
      <font/>
      <fill>
        <patternFill patternType="solid">
          <fgColor rgb="FFCC0000"/>
          <bgColor rgb="FFCC0000"/>
        </patternFill>
      </fill>
      <border/>
    </dxf>
    <dxf>
      <font/>
      <fill>
        <patternFill patternType="solid">
          <fgColor rgb="FFE06666"/>
          <bgColor rgb="FFE06666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93C47D"/>
          <bgColor rgb="FF93C47D"/>
        </patternFill>
      </fill>
      <border/>
    </dxf>
    <dxf>
      <font/>
      <fill>
        <patternFill patternType="solid">
          <fgColor rgb="FF6AA84F"/>
          <bgColor rgb="FF6AA84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23.0"/>
  </cols>
  <sheetData>
    <row r="1">
      <c r="C1" s="1" t="s">
        <v>0</v>
      </c>
      <c r="D1" s="1" t="s">
        <v>1</v>
      </c>
      <c r="E1" s="1" t="s">
        <v>2</v>
      </c>
      <c r="F1" s="1"/>
      <c r="G1" s="1"/>
      <c r="H1" s="1"/>
      <c r="I1" s="1" t="s">
        <v>3</v>
      </c>
      <c r="J1" s="1" t="s">
        <v>4</v>
      </c>
      <c r="K1" s="1" t="s">
        <v>5</v>
      </c>
      <c r="L1" s="1" t="s">
        <v>3</v>
      </c>
      <c r="M1" s="1" t="s">
        <v>4</v>
      </c>
      <c r="N1" s="1" t="s">
        <v>6</v>
      </c>
      <c r="O1" s="1" t="s">
        <v>4</v>
      </c>
    </row>
    <row r="2">
      <c r="A2" s="1" t="s">
        <v>7</v>
      </c>
      <c r="B2" s="1" t="s">
        <v>8</v>
      </c>
      <c r="C2" s="1"/>
      <c r="D2" s="1"/>
      <c r="E2" s="2">
        <f>AVERAGE(E3:E31)</f>
        <v>221.8965517</v>
      </c>
      <c r="F2" s="2"/>
      <c r="G2" s="2"/>
      <c r="H2" s="2"/>
      <c r="I2" s="2"/>
      <c r="J2" s="2">
        <f>AVERAGE(J3:J75)</f>
        <v>0.4657534247</v>
      </c>
      <c r="K2" s="2">
        <f>AVERAGE(K3:K31)</f>
        <v>230.5517241</v>
      </c>
      <c r="L2" s="2"/>
      <c r="M2" s="2">
        <f>AVERAGE(M3:M75)</f>
        <v>0.5205479452</v>
      </c>
      <c r="N2" s="2"/>
      <c r="O2" s="2">
        <f>AVERAGE(O3:O75)</f>
        <v>0.6301369863</v>
      </c>
      <c r="X2" s="3"/>
    </row>
    <row r="3">
      <c r="A3" s="1" t="s">
        <v>9</v>
      </c>
      <c r="B3" s="1"/>
      <c r="C3" s="1">
        <v>248.0</v>
      </c>
      <c r="D3" s="1">
        <v>222.5</v>
      </c>
      <c r="E3" s="1">
        <v>221.0</v>
      </c>
      <c r="F3" s="1">
        <f t="shared" ref="F3:F135" si="1">LOG(D3/E3)</f>
        <v>0.002937741632</v>
      </c>
      <c r="G3" s="1">
        <f t="shared" ref="G3:G135" si="2">ABS(F3)*100</f>
        <v>0.2937741632</v>
      </c>
      <c r="H3" s="1"/>
      <c r="I3" s="2">
        <f t="shared" ref="I3:I116" si="3">(E3-221.6)/221.6*100</f>
        <v>-0.2707581227</v>
      </c>
      <c r="J3" s="1">
        <v>0.0</v>
      </c>
      <c r="K3" s="1">
        <v>225.0</v>
      </c>
      <c r="L3" s="2">
        <f t="shared" ref="L3:L116" si="4">(K3-226.5)/226.5*100</f>
        <v>-0.6622516556</v>
      </c>
      <c r="M3" s="3">
        <v>0.0</v>
      </c>
      <c r="N3" s="1">
        <f t="shared" ref="N3:N106" si="5">K3-E3</f>
        <v>4</v>
      </c>
      <c r="O3" s="1">
        <v>1.0</v>
      </c>
    </row>
    <row r="4">
      <c r="A4" s="1" t="s">
        <v>10</v>
      </c>
      <c r="B4" s="1"/>
      <c r="C4" s="1">
        <v>257.0</v>
      </c>
      <c r="D4" s="1">
        <v>233.5</v>
      </c>
      <c r="E4" s="1">
        <v>225.0</v>
      </c>
      <c r="F4" s="1">
        <f t="shared" si="1"/>
        <v>0.01610436679</v>
      </c>
      <c r="G4" s="1">
        <f t="shared" si="2"/>
        <v>1.610436679</v>
      </c>
      <c r="H4" s="1"/>
      <c r="I4" s="2">
        <f t="shared" si="3"/>
        <v>1.534296029</v>
      </c>
      <c r="J4" s="1">
        <v>1.0</v>
      </c>
      <c r="K4" s="1">
        <v>226.0</v>
      </c>
      <c r="L4" s="2">
        <f t="shared" si="4"/>
        <v>-0.2207505519</v>
      </c>
      <c r="M4" s="1">
        <v>0.0</v>
      </c>
      <c r="N4" s="1">
        <f t="shared" si="5"/>
        <v>1</v>
      </c>
      <c r="O4" s="1">
        <v>1.0</v>
      </c>
    </row>
    <row r="5">
      <c r="A5" s="1" t="s">
        <v>11</v>
      </c>
      <c r="B5" s="1"/>
      <c r="C5" s="1">
        <v>216.0</v>
      </c>
      <c r="D5" s="1">
        <v>228.5</v>
      </c>
      <c r="E5" s="1">
        <v>245.0</v>
      </c>
      <c r="F5" s="1">
        <f t="shared" si="1"/>
        <v>-0.03027987996</v>
      </c>
      <c r="G5" s="1">
        <f t="shared" si="2"/>
        <v>3.027987996</v>
      </c>
      <c r="H5" s="1"/>
      <c r="I5" s="2">
        <f t="shared" si="3"/>
        <v>10.55956679</v>
      </c>
      <c r="J5" s="1">
        <v>0.0</v>
      </c>
      <c r="K5" s="1">
        <v>240.0</v>
      </c>
      <c r="L5" s="2">
        <f t="shared" si="4"/>
        <v>5.960264901</v>
      </c>
      <c r="M5" s="1">
        <v>0.0</v>
      </c>
      <c r="N5" s="1">
        <f t="shared" si="5"/>
        <v>-5</v>
      </c>
      <c r="O5" s="1">
        <v>1.0</v>
      </c>
    </row>
    <row r="6">
      <c r="A6" s="1" t="s">
        <v>12</v>
      </c>
      <c r="B6" s="1"/>
      <c r="C6" s="1">
        <v>262.0</v>
      </c>
      <c r="D6" s="1">
        <v>221.0</v>
      </c>
      <c r="E6" s="1">
        <v>222.0</v>
      </c>
      <c r="F6" s="1">
        <f t="shared" si="1"/>
        <v>-0.001960700766</v>
      </c>
      <c r="G6" s="1">
        <f t="shared" si="2"/>
        <v>0.1960700766</v>
      </c>
      <c r="H6" s="1"/>
      <c r="I6" s="2">
        <f t="shared" si="3"/>
        <v>0.1805054152</v>
      </c>
      <c r="J6" s="1">
        <v>1.0</v>
      </c>
      <c r="K6" s="1">
        <v>219.0</v>
      </c>
      <c r="L6" s="2">
        <f t="shared" si="4"/>
        <v>-3.311258278</v>
      </c>
      <c r="M6" s="1">
        <v>0.0</v>
      </c>
      <c r="N6" s="1">
        <f t="shared" si="5"/>
        <v>-3</v>
      </c>
      <c r="O6" s="1">
        <v>0.0</v>
      </c>
    </row>
    <row r="7">
      <c r="A7" s="1" t="s">
        <v>13</v>
      </c>
      <c r="B7" s="1"/>
      <c r="C7" s="1">
        <v>250.0</v>
      </c>
      <c r="D7" s="1">
        <v>235.5</v>
      </c>
      <c r="E7" s="1">
        <v>224.0</v>
      </c>
      <c r="F7" s="1">
        <f t="shared" si="1"/>
        <v>0.02174289313</v>
      </c>
      <c r="G7" s="1">
        <f t="shared" si="2"/>
        <v>2.174289313</v>
      </c>
      <c r="H7" s="1"/>
      <c r="I7" s="2">
        <f t="shared" si="3"/>
        <v>1.083032491</v>
      </c>
      <c r="J7" s="1">
        <v>1.0</v>
      </c>
      <c r="K7" s="1">
        <v>224.0</v>
      </c>
      <c r="L7" s="2">
        <f t="shared" si="4"/>
        <v>-1.103752759</v>
      </c>
      <c r="M7" s="1">
        <v>0.0</v>
      </c>
      <c r="N7" s="1">
        <f t="shared" si="5"/>
        <v>0</v>
      </c>
      <c r="O7" s="1">
        <v>0.0</v>
      </c>
    </row>
    <row r="8">
      <c r="A8" s="1" t="s">
        <v>14</v>
      </c>
      <c r="B8" s="1"/>
      <c r="C8" s="1">
        <v>238.0</v>
      </c>
      <c r="D8" s="1">
        <v>223.5</v>
      </c>
      <c r="E8" s="1">
        <v>201.0</v>
      </c>
      <c r="F8" s="1">
        <f t="shared" si="1"/>
        <v>0.04608147005</v>
      </c>
      <c r="G8" s="1">
        <f t="shared" si="2"/>
        <v>4.608147005</v>
      </c>
      <c r="H8" s="1"/>
      <c r="I8" s="2">
        <f t="shared" si="3"/>
        <v>-9.296028881</v>
      </c>
      <c r="J8" s="1">
        <v>0.0</v>
      </c>
      <c r="K8" s="1">
        <v>229.0</v>
      </c>
      <c r="L8" s="2">
        <f t="shared" si="4"/>
        <v>1.103752759</v>
      </c>
      <c r="M8" s="1">
        <v>1.0</v>
      </c>
      <c r="N8" s="1">
        <f t="shared" si="5"/>
        <v>28</v>
      </c>
      <c r="O8" s="1">
        <v>1.0</v>
      </c>
    </row>
    <row r="9">
      <c r="A9" s="1" t="s">
        <v>15</v>
      </c>
      <c r="B9" s="1"/>
      <c r="C9" s="1">
        <v>274.0</v>
      </c>
      <c r="D9" s="1">
        <v>231.5</v>
      </c>
      <c r="E9" s="1">
        <v>233.0</v>
      </c>
      <c r="F9" s="1">
        <f t="shared" si="1"/>
        <v>-0.002804925672</v>
      </c>
      <c r="G9" s="1">
        <f t="shared" si="2"/>
        <v>0.2804925672</v>
      </c>
      <c r="H9" s="1"/>
      <c r="I9" s="2">
        <f t="shared" si="3"/>
        <v>5.144404332</v>
      </c>
      <c r="J9" s="1">
        <v>1.0</v>
      </c>
      <c r="K9" s="1">
        <v>237.0</v>
      </c>
      <c r="L9" s="2">
        <f t="shared" si="4"/>
        <v>4.635761589</v>
      </c>
      <c r="M9" s="1">
        <v>1.0</v>
      </c>
      <c r="N9" s="1">
        <f t="shared" si="5"/>
        <v>4</v>
      </c>
      <c r="O9" s="1">
        <v>1.0</v>
      </c>
    </row>
    <row r="10">
      <c r="A10" s="1" t="s">
        <v>16</v>
      </c>
      <c r="B10" s="1"/>
      <c r="C10" s="1">
        <v>232.0</v>
      </c>
      <c r="D10" s="1">
        <v>226.5</v>
      </c>
      <c r="E10" s="1">
        <v>211.0</v>
      </c>
      <c r="F10" s="1">
        <f t="shared" si="1"/>
        <v>0.03078575105</v>
      </c>
      <c r="G10" s="1">
        <f t="shared" si="2"/>
        <v>3.078575105</v>
      </c>
      <c r="H10" s="1"/>
      <c r="I10" s="2">
        <f t="shared" si="3"/>
        <v>-4.783393502</v>
      </c>
      <c r="J10" s="1">
        <v>0.0</v>
      </c>
      <c r="K10" s="1">
        <v>221.0</v>
      </c>
      <c r="L10" s="2">
        <f t="shared" si="4"/>
        <v>-2.428256071</v>
      </c>
      <c r="M10" s="1">
        <v>0.0</v>
      </c>
      <c r="N10" s="1">
        <f t="shared" si="5"/>
        <v>10</v>
      </c>
      <c r="O10" s="1">
        <v>1.0</v>
      </c>
    </row>
    <row r="11">
      <c r="A11" s="1" t="s">
        <v>17</v>
      </c>
      <c r="B11" s="1"/>
      <c r="C11" s="1">
        <v>236.0</v>
      </c>
      <c r="D11" s="1">
        <v>230.5</v>
      </c>
      <c r="E11" s="1">
        <v>231.0</v>
      </c>
      <c r="F11" s="1">
        <f t="shared" si="1"/>
        <v>-0.0009410501665</v>
      </c>
      <c r="G11" s="1">
        <f t="shared" si="2"/>
        <v>0.09410501665</v>
      </c>
      <c r="H11" s="1"/>
      <c r="I11" s="2">
        <f t="shared" si="3"/>
        <v>4.241877256</v>
      </c>
      <c r="J11" s="1">
        <v>1.0</v>
      </c>
      <c r="K11" s="1">
        <v>229.0</v>
      </c>
      <c r="L11" s="2">
        <f t="shared" si="4"/>
        <v>1.103752759</v>
      </c>
      <c r="M11" s="1">
        <v>1.0</v>
      </c>
      <c r="N11" s="1">
        <f t="shared" si="5"/>
        <v>-2</v>
      </c>
      <c r="O11" s="1">
        <v>0.0</v>
      </c>
    </row>
    <row r="12">
      <c r="A12" s="1" t="s">
        <v>18</v>
      </c>
      <c r="B12" s="1"/>
      <c r="C12" s="1">
        <v>232.0</v>
      </c>
      <c r="D12" s="1">
        <v>236.0</v>
      </c>
      <c r="E12" s="1">
        <v>228.0</v>
      </c>
      <c r="F12" s="1">
        <f t="shared" si="1"/>
        <v>0.01497715597</v>
      </c>
      <c r="G12" s="1">
        <f t="shared" si="2"/>
        <v>1.497715597</v>
      </c>
      <c r="H12" s="1"/>
      <c r="I12" s="2">
        <f t="shared" si="3"/>
        <v>2.888086643</v>
      </c>
      <c r="J12" s="1">
        <v>0.0</v>
      </c>
      <c r="K12" s="1">
        <v>221.0</v>
      </c>
      <c r="L12" s="2">
        <f t="shared" si="4"/>
        <v>-2.428256071</v>
      </c>
      <c r="M12" s="1">
        <v>1.0</v>
      </c>
      <c r="N12" s="1">
        <f t="shared" si="5"/>
        <v>-7</v>
      </c>
      <c r="O12" s="1">
        <v>1.0</v>
      </c>
    </row>
    <row r="13">
      <c r="A13" s="1" t="s">
        <v>19</v>
      </c>
      <c r="B13" s="1"/>
      <c r="C13" s="1">
        <v>225.0</v>
      </c>
      <c r="D13" s="4">
        <v>228.5</v>
      </c>
      <c r="E13" s="1">
        <v>215.0</v>
      </c>
      <c r="F13" s="1">
        <f t="shared" si="1"/>
        <v>0.02644774449</v>
      </c>
      <c r="G13" s="1">
        <f t="shared" si="2"/>
        <v>2.644774449</v>
      </c>
      <c r="H13" s="1"/>
      <c r="I13" s="2">
        <f t="shared" si="3"/>
        <v>-2.97833935</v>
      </c>
      <c r="J13" s="1">
        <v>1.0</v>
      </c>
      <c r="K13" s="1">
        <v>224.0</v>
      </c>
      <c r="L13" s="2">
        <f t="shared" si="4"/>
        <v>-1.103752759</v>
      </c>
      <c r="M13" s="1">
        <v>1.0</v>
      </c>
      <c r="N13" s="1">
        <f t="shared" si="5"/>
        <v>9</v>
      </c>
      <c r="O13" s="1">
        <v>0.0</v>
      </c>
    </row>
    <row r="14">
      <c r="A14" s="1" t="s">
        <v>20</v>
      </c>
      <c r="B14" s="1"/>
      <c r="C14" s="1">
        <v>205.0</v>
      </c>
      <c r="D14" s="1">
        <v>224.5</v>
      </c>
      <c r="E14" s="1">
        <v>213.0</v>
      </c>
      <c r="F14" s="1">
        <f t="shared" si="1"/>
        <v>0.0228367419</v>
      </c>
      <c r="G14" s="1">
        <f t="shared" si="2"/>
        <v>2.28367419</v>
      </c>
      <c r="H14" s="1"/>
      <c r="I14" s="2">
        <f t="shared" si="3"/>
        <v>-3.880866426</v>
      </c>
      <c r="J14" s="1">
        <v>1.0</v>
      </c>
      <c r="K14" s="1">
        <v>220.0</v>
      </c>
      <c r="L14" s="2">
        <f t="shared" si="4"/>
        <v>-2.869757174</v>
      </c>
      <c r="M14" s="1">
        <v>1.0</v>
      </c>
      <c r="N14" s="1">
        <f t="shared" si="5"/>
        <v>7</v>
      </c>
      <c r="O14" s="1">
        <v>0.0</v>
      </c>
      <c r="S14" s="5"/>
    </row>
    <row r="15">
      <c r="A15" s="1" t="s">
        <v>21</v>
      </c>
      <c r="B15" s="1"/>
      <c r="C15" s="1">
        <v>209.0</v>
      </c>
      <c r="D15" s="1">
        <v>229.0</v>
      </c>
      <c r="E15" s="1">
        <v>228.0</v>
      </c>
      <c r="F15" s="1">
        <f t="shared" si="1"/>
        <v>0.001900635339</v>
      </c>
      <c r="G15" s="1">
        <f t="shared" si="2"/>
        <v>0.1900635339</v>
      </c>
      <c r="H15" s="1"/>
      <c r="I15" s="2">
        <f t="shared" si="3"/>
        <v>2.888086643</v>
      </c>
      <c r="J15" s="1">
        <v>0.0</v>
      </c>
      <c r="K15" s="1">
        <v>238.0</v>
      </c>
      <c r="L15" s="2">
        <f t="shared" si="4"/>
        <v>5.077262693</v>
      </c>
      <c r="M15" s="1">
        <v>0.0</v>
      </c>
      <c r="N15" s="1">
        <f t="shared" si="5"/>
        <v>10</v>
      </c>
      <c r="O15" s="1">
        <v>0.0</v>
      </c>
      <c r="S15" s="5"/>
    </row>
    <row r="16">
      <c r="A16" s="1" t="s">
        <v>22</v>
      </c>
      <c r="B16" s="1"/>
      <c r="C16" s="1">
        <v>226.0</v>
      </c>
      <c r="D16" s="1">
        <v>226.5</v>
      </c>
      <c r="E16" s="1">
        <v>219.0</v>
      </c>
      <c r="F16" s="1">
        <f t="shared" si="1"/>
        <v>0.01462409151</v>
      </c>
      <c r="G16" s="1">
        <f t="shared" si="2"/>
        <v>1.462409151</v>
      </c>
      <c r="H16" s="1"/>
      <c r="I16" s="2">
        <f t="shared" si="3"/>
        <v>-1.173285199</v>
      </c>
      <c r="J16" s="1">
        <v>1.0</v>
      </c>
      <c r="K16" s="1">
        <v>229.0</v>
      </c>
      <c r="L16" s="2">
        <f t="shared" si="4"/>
        <v>1.103752759</v>
      </c>
      <c r="M16" s="1">
        <v>0.0</v>
      </c>
      <c r="N16" s="1">
        <f t="shared" si="5"/>
        <v>10</v>
      </c>
      <c r="O16" s="1">
        <v>0.0</v>
      </c>
      <c r="S16" s="5"/>
    </row>
    <row r="17">
      <c r="A17" s="1" t="s">
        <v>23</v>
      </c>
      <c r="B17" s="1"/>
      <c r="C17" s="1">
        <v>240.0</v>
      </c>
      <c r="D17" s="1">
        <v>226.5</v>
      </c>
      <c r="E17" s="1">
        <v>208.0</v>
      </c>
      <c r="F17" s="1">
        <f t="shared" si="1"/>
        <v>0.03700487139</v>
      </c>
      <c r="G17" s="1">
        <f t="shared" si="2"/>
        <v>3.700487139</v>
      </c>
      <c r="H17" s="1"/>
      <c r="I17" s="2">
        <f t="shared" si="3"/>
        <v>-6.137184116</v>
      </c>
      <c r="J17" s="1">
        <v>0.0</v>
      </c>
      <c r="K17" s="1">
        <v>220.0</v>
      </c>
      <c r="L17" s="2">
        <f t="shared" si="4"/>
        <v>-2.869757174</v>
      </c>
      <c r="M17" s="1">
        <v>0.0</v>
      </c>
      <c r="N17" s="1">
        <f t="shared" si="5"/>
        <v>12</v>
      </c>
      <c r="O17" s="1">
        <v>1.0</v>
      </c>
      <c r="S17" s="5"/>
    </row>
    <row r="18">
      <c r="A18" s="3" t="s">
        <v>24</v>
      </c>
      <c r="B18" s="3"/>
      <c r="C18" s="3">
        <v>210.0</v>
      </c>
      <c r="D18" s="3">
        <v>227.5</v>
      </c>
      <c r="E18" s="3">
        <v>224.0</v>
      </c>
      <c r="F18" s="1">
        <f t="shared" si="1"/>
        <v>0.006733382659</v>
      </c>
      <c r="G18" s="1">
        <f t="shared" si="2"/>
        <v>0.6733382659</v>
      </c>
      <c r="H18" s="3"/>
      <c r="I18" s="2">
        <f t="shared" si="3"/>
        <v>1.083032491</v>
      </c>
      <c r="J18" s="3">
        <v>0.0</v>
      </c>
      <c r="K18" s="3">
        <v>231.0</v>
      </c>
      <c r="L18" s="2">
        <f t="shared" si="4"/>
        <v>1.986754967</v>
      </c>
      <c r="M18" s="3">
        <v>0.0</v>
      </c>
      <c r="N18" s="1">
        <f t="shared" si="5"/>
        <v>7</v>
      </c>
      <c r="O18" s="3">
        <v>0.0</v>
      </c>
      <c r="S18" s="5"/>
    </row>
    <row r="19">
      <c r="A19" s="3" t="s">
        <v>25</v>
      </c>
      <c r="B19" s="3"/>
      <c r="C19" s="3">
        <v>205.0</v>
      </c>
      <c r="D19" s="3">
        <v>220.5</v>
      </c>
      <c r="E19" s="3">
        <v>212.0</v>
      </c>
      <c r="F19" s="1">
        <f t="shared" si="1"/>
        <v>0.01707273288</v>
      </c>
      <c r="G19" s="1">
        <f t="shared" si="2"/>
        <v>1.707273288</v>
      </c>
      <c r="H19" s="3"/>
      <c r="I19" s="2">
        <f t="shared" si="3"/>
        <v>-4.332129964</v>
      </c>
      <c r="J19" s="3">
        <v>1.0</v>
      </c>
      <c r="K19" s="3">
        <v>231.0</v>
      </c>
      <c r="L19" s="2">
        <f t="shared" si="4"/>
        <v>1.986754967</v>
      </c>
      <c r="M19" s="3">
        <v>0.0</v>
      </c>
      <c r="N19" s="1">
        <f t="shared" si="5"/>
        <v>19</v>
      </c>
      <c r="O19" s="3">
        <v>0.0</v>
      </c>
    </row>
    <row r="20">
      <c r="A20" s="3" t="s">
        <v>26</v>
      </c>
      <c r="B20" s="3"/>
      <c r="C20" s="3">
        <v>240.0</v>
      </c>
      <c r="D20" s="3">
        <v>221.5</v>
      </c>
      <c r="E20" s="3">
        <v>217.0</v>
      </c>
      <c r="F20" s="1">
        <f t="shared" si="1"/>
        <v>0.008913996711</v>
      </c>
      <c r="G20" s="1">
        <f t="shared" si="2"/>
        <v>0.8913996711</v>
      </c>
      <c r="H20" s="3"/>
      <c r="I20" s="2">
        <f t="shared" si="3"/>
        <v>-2.075812274</v>
      </c>
      <c r="J20" s="3">
        <v>0.0</v>
      </c>
      <c r="K20" s="3">
        <v>231.0</v>
      </c>
      <c r="L20" s="2">
        <f t="shared" si="4"/>
        <v>1.986754967</v>
      </c>
      <c r="M20" s="3">
        <v>1.0</v>
      </c>
      <c r="N20" s="1">
        <f t="shared" si="5"/>
        <v>14</v>
      </c>
      <c r="O20" s="3">
        <v>1.0</v>
      </c>
    </row>
    <row r="21">
      <c r="A21" s="3" t="s">
        <v>27</v>
      </c>
      <c r="B21" s="3"/>
      <c r="C21" s="3">
        <v>232.0</v>
      </c>
      <c r="D21" s="3">
        <v>239.5</v>
      </c>
      <c r="E21" s="3">
        <v>223.0</v>
      </c>
      <c r="F21" s="1">
        <f t="shared" si="1"/>
        <v>0.0310006547</v>
      </c>
      <c r="G21" s="1">
        <f t="shared" si="2"/>
        <v>3.10006547</v>
      </c>
      <c r="H21" s="3"/>
      <c r="I21" s="2">
        <f t="shared" si="3"/>
        <v>0.6317689531</v>
      </c>
      <c r="J21" s="3">
        <v>0.0</v>
      </c>
      <c r="K21" s="3">
        <v>238.0</v>
      </c>
      <c r="L21" s="2">
        <f t="shared" si="4"/>
        <v>5.077262693</v>
      </c>
      <c r="M21" s="3">
        <v>0.0</v>
      </c>
      <c r="N21" s="1">
        <f t="shared" si="5"/>
        <v>15</v>
      </c>
      <c r="O21" s="3">
        <v>0.0</v>
      </c>
    </row>
    <row r="22">
      <c r="A22" s="3" t="s">
        <v>28</v>
      </c>
      <c r="B22" s="3"/>
      <c r="C22" s="3">
        <v>260.0</v>
      </c>
      <c r="D22" s="3">
        <v>238.5</v>
      </c>
      <c r="E22" s="3">
        <v>208.0</v>
      </c>
      <c r="F22" s="1">
        <f t="shared" si="1"/>
        <v>0.05942504841</v>
      </c>
      <c r="G22" s="1">
        <f t="shared" si="2"/>
        <v>5.942504841</v>
      </c>
      <c r="H22" s="3"/>
      <c r="I22" s="2">
        <f t="shared" si="3"/>
        <v>-6.137184116</v>
      </c>
      <c r="J22" s="3">
        <v>0.0</v>
      </c>
      <c r="K22" s="3">
        <v>219.0</v>
      </c>
      <c r="L22" s="2">
        <f t="shared" si="4"/>
        <v>-3.311258278</v>
      </c>
      <c r="M22" s="3">
        <v>0.0</v>
      </c>
      <c r="N22" s="1">
        <f t="shared" si="5"/>
        <v>11</v>
      </c>
      <c r="O22" s="3">
        <v>1.0</v>
      </c>
    </row>
    <row r="23">
      <c r="A23" s="3" t="s">
        <v>29</v>
      </c>
      <c r="B23" s="3"/>
      <c r="C23" s="3">
        <v>235.0</v>
      </c>
      <c r="D23" s="3">
        <v>222.0</v>
      </c>
      <c r="E23" s="3">
        <v>214.0</v>
      </c>
      <c r="F23" s="1">
        <f t="shared" si="1"/>
        <v>0.0159392011</v>
      </c>
      <c r="G23" s="1">
        <f t="shared" si="2"/>
        <v>1.59392011</v>
      </c>
      <c r="H23" s="3"/>
      <c r="I23" s="2">
        <f t="shared" si="3"/>
        <v>-3.429602888</v>
      </c>
      <c r="J23" s="3">
        <v>0.0</v>
      </c>
      <c r="K23" s="3">
        <v>218.0</v>
      </c>
      <c r="L23" s="2">
        <f t="shared" si="4"/>
        <v>-3.752759382</v>
      </c>
      <c r="M23" s="3">
        <v>0.0</v>
      </c>
      <c r="N23" s="1">
        <f t="shared" si="5"/>
        <v>4</v>
      </c>
      <c r="O23" s="3">
        <v>1.0</v>
      </c>
    </row>
    <row r="24">
      <c r="A24" s="3" t="s">
        <v>30</v>
      </c>
      <c r="B24" s="3"/>
      <c r="C24" s="3">
        <v>255.0</v>
      </c>
      <c r="D24" s="3">
        <v>232.5</v>
      </c>
      <c r="E24" s="3">
        <v>238.0</v>
      </c>
      <c r="F24" s="1">
        <f t="shared" si="1"/>
        <v>-0.01015399983</v>
      </c>
      <c r="G24" s="1">
        <f t="shared" si="2"/>
        <v>1.015399983</v>
      </c>
      <c r="H24" s="3"/>
      <c r="I24" s="2">
        <f t="shared" si="3"/>
        <v>7.400722022</v>
      </c>
      <c r="J24" s="3">
        <v>1.0</v>
      </c>
      <c r="K24" s="3">
        <v>257.0</v>
      </c>
      <c r="L24" s="2">
        <f t="shared" si="4"/>
        <v>13.46578366</v>
      </c>
      <c r="M24" s="3">
        <v>1.0</v>
      </c>
      <c r="N24" s="1">
        <f t="shared" si="5"/>
        <v>19</v>
      </c>
      <c r="O24" s="3">
        <v>1.0</v>
      </c>
    </row>
    <row r="25">
      <c r="A25" s="3" t="s">
        <v>31</v>
      </c>
      <c r="B25" s="3"/>
      <c r="C25" s="3">
        <v>235.0</v>
      </c>
      <c r="D25" s="3">
        <v>241.0</v>
      </c>
      <c r="E25" s="3">
        <v>236.0</v>
      </c>
      <c r="F25" s="1">
        <f t="shared" si="1"/>
        <v>0.009105039605</v>
      </c>
      <c r="G25" s="1">
        <f t="shared" si="2"/>
        <v>0.9105039605</v>
      </c>
      <c r="H25" s="3"/>
      <c r="I25" s="2">
        <f t="shared" si="3"/>
        <v>6.498194946</v>
      </c>
      <c r="J25" s="3">
        <v>0.0</v>
      </c>
      <c r="K25" s="3">
        <v>281.0</v>
      </c>
      <c r="L25" s="2">
        <f t="shared" si="4"/>
        <v>24.06181015</v>
      </c>
      <c r="M25" s="3">
        <v>0.0</v>
      </c>
      <c r="N25" s="1">
        <f t="shared" si="5"/>
        <v>45</v>
      </c>
      <c r="O25" s="3">
        <v>0.0</v>
      </c>
    </row>
    <row r="26">
      <c r="A26" s="3" t="s">
        <v>32</v>
      </c>
      <c r="B26" s="3"/>
      <c r="C26" s="3">
        <v>200.0</v>
      </c>
      <c r="D26" s="3">
        <v>225.0</v>
      </c>
      <c r="E26" s="3">
        <v>225.0</v>
      </c>
      <c r="F26" s="1">
        <f t="shared" si="1"/>
        <v>0</v>
      </c>
      <c r="G26" s="1">
        <f t="shared" si="2"/>
        <v>0</v>
      </c>
      <c r="H26" s="3"/>
      <c r="I26" s="2">
        <f t="shared" si="3"/>
        <v>1.534296029</v>
      </c>
      <c r="J26" s="3">
        <v>0.0</v>
      </c>
      <c r="K26" s="3">
        <v>220.0</v>
      </c>
      <c r="L26" s="2">
        <f t="shared" si="4"/>
        <v>-2.869757174</v>
      </c>
      <c r="M26" s="3">
        <v>1.0</v>
      </c>
      <c r="N26" s="1">
        <f t="shared" si="5"/>
        <v>-5</v>
      </c>
      <c r="O26" s="3">
        <v>1.0</v>
      </c>
      <c r="S26" s="5"/>
    </row>
    <row r="27">
      <c r="A27" s="3" t="s">
        <v>33</v>
      </c>
      <c r="B27" s="3"/>
      <c r="C27" s="3">
        <v>228.0</v>
      </c>
      <c r="D27" s="3">
        <v>225.0</v>
      </c>
      <c r="E27" s="3">
        <v>226.0</v>
      </c>
      <c r="F27" s="1">
        <f t="shared" si="1"/>
        <v>-0.001925921036</v>
      </c>
      <c r="G27" s="1">
        <f t="shared" si="2"/>
        <v>0.1925921036</v>
      </c>
      <c r="H27" s="3"/>
      <c r="I27" s="2">
        <f t="shared" si="3"/>
        <v>1.985559567</v>
      </c>
      <c r="J27" s="3">
        <v>1.0</v>
      </c>
      <c r="K27" s="3">
        <v>226.0</v>
      </c>
      <c r="L27" s="2">
        <f t="shared" si="4"/>
        <v>-0.2207505519</v>
      </c>
      <c r="M27" s="3">
        <v>0.0</v>
      </c>
      <c r="N27" s="1">
        <f t="shared" si="5"/>
        <v>0</v>
      </c>
      <c r="O27" s="3">
        <v>1.0</v>
      </c>
      <c r="S27" s="5"/>
    </row>
    <row r="28">
      <c r="A28" s="3" t="s">
        <v>34</v>
      </c>
      <c r="B28" s="3"/>
      <c r="C28" s="3">
        <v>223.0</v>
      </c>
      <c r="D28" s="3">
        <v>236.5</v>
      </c>
      <c r="E28" s="3">
        <v>217.0</v>
      </c>
      <c r="F28" s="1">
        <f t="shared" si="1"/>
        <v>0.03737141123</v>
      </c>
      <c r="G28" s="1">
        <f t="shared" si="2"/>
        <v>3.737141123</v>
      </c>
      <c r="H28" s="3"/>
      <c r="I28" s="2">
        <f t="shared" si="3"/>
        <v>-2.075812274</v>
      </c>
      <c r="J28" s="3">
        <v>1.0</v>
      </c>
      <c r="K28" s="3">
        <v>221.0</v>
      </c>
      <c r="L28" s="2">
        <f t="shared" si="4"/>
        <v>-2.428256071</v>
      </c>
      <c r="M28" s="3">
        <v>1.0</v>
      </c>
      <c r="N28" s="1">
        <f t="shared" si="5"/>
        <v>4</v>
      </c>
      <c r="O28" s="3">
        <v>0.0</v>
      </c>
      <c r="S28" s="5"/>
    </row>
    <row r="29">
      <c r="A29" s="3" t="s">
        <v>35</v>
      </c>
      <c r="B29" s="3"/>
      <c r="C29" s="3">
        <v>193.0</v>
      </c>
      <c r="D29" s="3">
        <v>233.5</v>
      </c>
      <c r="E29" s="3">
        <v>196.0</v>
      </c>
      <c r="F29" s="1">
        <f t="shared" si="1"/>
        <v>0.07603081355</v>
      </c>
      <c r="G29" s="1">
        <f t="shared" si="2"/>
        <v>7.603081355</v>
      </c>
      <c r="H29" s="3"/>
      <c r="I29" s="2">
        <f t="shared" si="3"/>
        <v>-11.55234657</v>
      </c>
      <c r="J29" s="3">
        <v>1.0</v>
      </c>
      <c r="K29" s="3">
        <v>220.0</v>
      </c>
      <c r="L29" s="2">
        <f t="shared" si="4"/>
        <v>-2.869757174</v>
      </c>
      <c r="M29" s="3">
        <v>1.0</v>
      </c>
      <c r="N29" s="1">
        <f t="shared" si="5"/>
        <v>24</v>
      </c>
      <c r="O29" s="3">
        <v>0.0</v>
      </c>
    </row>
    <row r="30">
      <c r="A30" s="3" t="s">
        <v>36</v>
      </c>
      <c r="B30" s="3"/>
      <c r="C30" s="3">
        <v>258.0</v>
      </c>
      <c r="D30" s="3">
        <v>233.0</v>
      </c>
      <c r="E30" s="3">
        <v>238.0</v>
      </c>
      <c r="F30" s="1">
        <f t="shared" si="1"/>
        <v>-0.00922103603</v>
      </c>
      <c r="G30" s="1">
        <f t="shared" si="2"/>
        <v>0.922103603</v>
      </c>
      <c r="H30" s="3"/>
      <c r="I30" s="2">
        <f t="shared" si="3"/>
        <v>7.400722022</v>
      </c>
      <c r="J30" s="3">
        <v>1.0</v>
      </c>
      <c r="K30" s="3">
        <v>246.0</v>
      </c>
      <c r="L30" s="2">
        <f t="shared" si="4"/>
        <v>8.609271523</v>
      </c>
      <c r="M30" s="3">
        <v>1.0</v>
      </c>
      <c r="N30" s="1">
        <f t="shared" si="5"/>
        <v>8</v>
      </c>
      <c r="O30" s="3">
        <v>1.0</v>
      </c>
    </row>
    <row r="31">
      <c r="A31" s="3" t="s">
        <v>37</v>
      </c>
      <c r="B31" s="3"/>
      <c r="C31" s="3">
        <v>263.0</v>
      </c>
      <c r="D31" s="3">
        <v>239.0</v>
      </c>
      <c r="E31" s="3">
        <v>237.0</v>
      </c>
      <c r="F31" s="1">
        <f t="shared" si="1"/>
        <v>0.003649554938</v>
      </c>
      <c r="G31" s="1">
        <f t="shared" si="2"/>
        <v>0.3649554938</v>
      </c>
      <c r="H31" s="3"/>
      <c r="I31" s="2">
        <f t="shared" si="3"/>
        <v>6.949458484</v>
      </c>
      <c r="J31" s="3">
        <v>1.0</v>
      </c>
      <c r="K31" s="3">
        <v>245.0</v>
      </c>
      <c r="L31" s="2">
        <f t="shared" si="4"/>
        <v>8.167770419</v>
      </c>
      <c r="M31" s="3">
        <v>1.0</v>
      </c>
      <c r="N31" s="1">
        <f t="shared" si="5"/>
        <v>8</v>
      </c>
      <c r="O31" s="3">
        <v>1.0</v>
      </c>
    </row>
    <row r="32">
      <c r="A32" s="3" t="s">
        <v>38</v>
      </c>
      <c r="B32" s="3"/>
      <c r="C32" s="3">
        <v>198.0</v>
      </c>
      <c r="D32" s="3">
        <v>221.5</v>
      </c>
      <c r="E32" s="3">
        <v>264.0</v>
      </c>
      <c r="F32" s="1">
        <f t="shared" si="1"/>
        <v>-0.07623019631</v>
      </c>
      <c r="G32" s="1">
        <f t="shared" si="2"/>
        <v>7.623019631</v>
      </c>
      <c r="H32" s="3"/>
      <c r="I32" s="2">
        <f t="shared" si="3"/>
        <v>19.13357401</v>
      </c>
      <c r="J32" s="3">
        <v>0.0</v>
      </c>
      <c r="K32" s="3">
        <v>248.0</v>
      </c>
      <c r="L32" s="2">
        <f t="shared" si="4"/>
        <v>9.492273731</v>
      </c>
      <c r="M32" s="3">
        <v>0.0</v>
      </c>
      <c r="N32" s="1">
        <f t="shared" si="5"/>
        <v>-16</v>
      </c>
      <c r="O32" s="3">
        <v>1.0</v>
      </c>
    </row>
    <row r="33">
      <c r="A33" s="3" t="s">
        <v>39</v>
      </c>
      <c r="B33" s="3"/>
      <c r="C33" s="3">
        <v>222.0</v>
      </c>
      <c r="D33" s="3">
        <v>235.5</v>
      </c>
      <c r="E33" s="3">
        <v>201.0</v>
      </c>
      <c r="F33" s="1">
        <f t="shared" si="1"/>
        <v>0.06879485404</v>
      </c>
      <c r="G33" s="1">
        <f t="shared" si="2"/>
        <v>6.879485404</v>
      </c>
      <c r="H33" s="3"/>
      <c r="I33" s="2">
        <f t="shared" si="3"/>
        <v>-9.296028881</v>
      </c>
      <c r="J33" s="3">
        <v>1.0</v>
      </c>
      <c r="K33" s="3">
        <v>232.0</v>
      </c>
      <c r="L33" s="2">
        <f t="shared" si="4"/>
        <v>2.428256071</v>
      </c>
      <c r="M33" s="3">
        <v>0.0</v>
      </c>
      <c r="N33" s="1">
        <f t="shared" si="5"/>
        <v>31</v>
      </c>
      <c r="O33" s="3">
        <v>0.0</v>
      </c>
    </row>
    <row r="34">
      <c r="A34" s="3" t="s">
        <v>40</v>
      </c>
      <c r="B34" s="3"/>
      <c r="C34" s="3">
        <v>205.0</v>
      </c>
      <c r="D34" s="3">
        <v>224.0</v>
      </c>
      <c r="E34" s="3">
        <v>240.0</v>
      </c>
      <c r="F34" s="1">
        <f t="shared" si="1"/>
        <v>-0.02996322338</v>
      </c>
      <c r="G34" s="1">
        <f t="shared" si="2"/>
        <v>2.996322338</v>
      </c>
      <c r="H34" s="3"/>
      <c r="I34" s="2">
        <f t="shared" si="3"/>
        <v>8.303249097</v>
      </c>
      <c r="J34" s="3">
        <v>0.0</v>
      </c>
      <c r="K34" s="3">
        <v>215.0</v>
      </c>
      <c r="L34" s="2">
        <f t="shared" si="4"/>
        <v>-5.077262693</v>
      </c>
      <c r="M34" s="3">
        <v>1.0</v>
      </c>
      <c r="N34" s="1">
        <f t="shared" si="5"/>
        <v>-25</v>
      </c>
      <c r="O34" s="3">
        <v>1.0</v>
      </c>
      <c r="S34" s="5"/>
    </row>
    <row r="35">
      <c r="A35" s="3" t="s">
        <v>41</v>
      </c>
      <c r="B35" s="3"/>
      <c r="C35" s="3">
        <v>227.0</v>
      </c>
      <c r="D35" s="3">
        <v>223.0</v>
      </c>
      <c r="E35" s="3">
        <v>196.0</v>
      </c>
      <c r="F35" s="1">
        <f t="shared" si="1"/>
        <v>0.05604879169</v>
      </c>
      <c r="G35" s="1">
        <f t="shared" si="2"/>
        <v>5.604879169</v>
      </c>
      <c r="H35" s="3"/>
      <c r="I35" s="2">
        <f t="shared" si="3"/>
        <v>-11.55234657</v>
      </c>
      <c r="J35" s="3">
        <v>0.0</v>
      </c>
      <c r="K35" s="3">
        <v>224.0</v>
      </c>
      <c r="L35" s="2">
        <f t="shared" si="4"/>
        <v>-1.103752759</v>
      </c>
      <c r="M35" s="3">
        <v>0.0</v>
      </c>
      <c r="N35" s="1">
        <f t="shared" si="5"/>
        <v>28</v>
      </c>
      <c r="O35" s="3">
        <v>1.0</v>
      </c>
      <c r="S35" s="5"/>
    </row>
    <row r="36">
      <c r="A36" s="3" t="s">
        <v>42</v>
      </c>
      <c r="B36" s="3"/>
      <c r="C36" s="3">
        <v>210.0</v>
      </c>
      <c r="D36" s="3">
        <v>232.0</v>
      </c>
      <c r="E36" s="3">
        <v>215.0</v>
      </c>
      <c r="F36" s="1">
        <f t="shared" si="1"/>
        <v>0.03304952498</v>
      </c>
      <c r="G36" s="1">
        <f t="shared" si="2"/>
        <v>3.304952498</v>
      </c>
      <c r="H36" s="3"/>
      <c r="I36" s="2">
        <f t="shared" si="3"/>
        <v>-2.97833935</v>
      </c>
      <c r="J36" s="3">
        <v>1.0</v>
      </c>
      <c r="K36" s="3">
        <v>245.0</v>
      </c>
      <c r="L36" s="2">
        <f t="shared" si="4"/>
        <v>8.167770419</v>
      </c>
      <c r="M36" s="3">
        <v>0.0</v>
      </c>
      <c r="N36" s="1">
        <f t="shared" si="5"/>
        <v>30</v>
      </c>
      <c r="O36" s="3">
        <v>0.0</v>
      </c>
      <c r="S36" s="5"/>
    </row>
    <row r="37">
      <c r="A37" s="3" t="s">
        <v>43</v>
      </c>
      <c r="B37" s="3"/>
      <c r="C37" s="3">
        <v>258.0</v>
      </c>
      <c r="D37" s="3">
        <v>239.0</v>
      </c>
      <c r="E37" s="3">
        <v>208.0</v>
      </c>
      <c r="F37" s="1">
        <f t="shared" si="1"/>
        <v>0.06033456599</v>
      </c>
      <c r="G37" s="1">
        <f t="shared" si="2"/>
        <v>6.033456599</v>
      </c>
      <c r="H37" s="3"/>
      <c r="I37" s="2">
        <f t="shared" si="3"/>
        <v>-6.137184116</v>
      </c>
      <c r="J37" s="3">
        <v>0.0</v>
      </c>
      <c r="K37" s="3">
        <v>219.0</v>
      </c>
      <c r="L37" s="2">
        <f t="shared" si="4"/>
        <v>-3.311258278</v>
      </c>
      <c r="M37" s="3">
        <v>0.0</v>
      </c>
      <c r="N37" s="1">
        <f t="shared" si="5"/>
        <v>11</v>
      </c>
      <c r="O37" s="3">
        <v>1.0</v>
      </c>
      <c r="S37" s="5"/>
    </row>
    <row r="38">
      <c r="A38" s="3" t="s">
        <v>44</v>
      </c>
      <c r="B38" s="3"/>
      <c r="C38" s="3">
        <v>261.0</v>
      </c>
      <c r="D38" s="3">
        <v>236.5</v>
      </c>
      <c r="E38" s="3">
        <v>240.0</v>
      </c>
      <c r="F38" s="1">
        <f t="shared" si="1"/>
        <v>-0.006380096638</v>
      </c>
      <c r="G38" s="1">
        <f t="shared" si="2"/>
        <v>0.6380096638</v>
      </c>
      <c r="H38" s="3"/>
      <c r="I38" s="2">
        <f t="shared" si="3"/>
        <v>8.303249097</v>
      </c>
      <c r="J38" s="3">
        <v>1.0</v>
      </c>
      <c r="K38" s="3">
        <v>273.0</v>
      </c>
      <c r="L38" s="2">
        <f t="shared" si="4"/>
        <v>20.52980132</v>
      </c>
      <c r="M38" s="3">
        <v>1.0</v>
      </c>
      <c r="N38" s="1">
        <f t="shared" si="5"/>
        <v>33</v>
      </c>
      <c r="O38" s="3">
        <v>1.0</v>
      </c>
    </row>
    <row r="39">
      <c r="A39" s="3" t="s">
        <v>45</v>
      </c>
      <c r="B39" s="3"/>
      <c r="C39" s="3">
        <v>214.0</v>
      </c>
      <c r="D39" s="3">
        <v>220.5</v>
      </c>
      <c r="E39" s="3">
        <v>216.0</v>
      </c>
      <c r="F39" s="1">
        <f t="shared" si="1"/>
        <v>0.008954842653</v>
      </c>
      <c r="G39" s="1">
        <f t="shared" si="2"/>
        <v>0.8954842653</v>
      </c>
      <c r="H39" s="3"/>
      <c r="I39" s="2">
        <f t="shared" si="3"/>
        <v>-2.527075812</v>
      </c>
      <c r="J39" s="3">
        <v>1.0</v>
      </c>
      <c r="K39" s="3">
        <v>216.0</v>
      </c>
      <c r="L39" s="2">
        <f t="shared" si="4"/>
        <v>-4.635761589</v>
      </c>
      <c r="M39" s="3">
        <v>1.0</v>
      </c>
      <c r="N39" s="1">
        <f t="shared" si="5"/>
        <v>0</v>
      </c>
      <c r="O39" s="3">
        <v>1.0</v>
      </c>
    </row>
    <row r="40">
      <c r="A40" s="3" t="s">
        <v>46</v>
      </c>
      <c r="B40" s="3"/>
      <c r="C40" s="3">
        <v>247.0</v>
      </c>
      <c r="D40" s="3">
        <v>234.5</v>
      </c>
      <c r="E40" s="3">
        <v>246.0</v>
      </c>
      <c r="F40" s="1">
        <f t="shared" si="1"/>
        <v>-0.02079226005</v>
      </c>
      <c r="G40" s="1">
        <f t="shared" si="2"/>
        <v>2.079226005</v>
      </c>
      <c r="H40" s="3"/>
      <c r="I40" s="2">
        <f t="shared" si="3"/>
        <v>11.01083032</v>
      </c>
      <c r="J40" s="3">
        <v>1.0</v>
      </c>
      <c r="K40" s="3">
        <v>280.0</v>
      </c>
      <c r="L40" s="2">
        <f t="shared" si="4"/>
        <v>23.62030905</v>
      </c>
      <c r="M40" s="3">
        <v>1.0</v>
      </c>
      <c r="N40" s="1">
        <f t="shared" si="5"/>
        <v>34</v>
      </c>
      <c r="O40" s="3">
        <v>1.0</v>
      </c>
    </row>
    <row r="41">
      <c r="A41" s="3" t="s">
        <v>47</v>
      </c>
      <c r="B41" s="3"/>
      <c r="C41" s="3">
        <v>219.0</v>
      </c>
      <c r="D41" s="3">
        <v>231.5</v>
      </c>
      <c r="E41" s="3">
        <v>215.0</v>
      </c>
      <c r="F41" s="1">
        <f t="shared" si="1"/>
        <v>0.03211253544</v>
      </c>
      <c r="G41" s="1">
        <f t="shared" si="2"/>
        <v>3.211253544</v>
      </c>
      <c r="H41" s="3"/>
      <c r="I41" s="2">
        <f t="shared" si="3"/>
        <v>-2.97833935</v>
      </c>
      <c r="J41" s="3">
        <v>1.0</v>
      </c>
      <c r="K41" s="3">
        <v>233.0</v>
      </c>
      <c r="L41" s="2">
        <f t="shared" si="4"/>
        <v>2.869757174</v>
      </c>
      <c r="M41" s="3">
        <v>0.0</v>
      </c>
      <c r="N41" s="1">
        <f t="shared" si="5"/>
        <v>18</v>
      </c>
      <c r="O41" s="3">
        <v>0.0</v>
      </c>
    </row>
    <row r="42">
      <c r="A42" s="3" t="s">
        <v>48</v>
      </c>
      <c r="B42" s="3"/>
      <c r="C42" s="3">
        <v>223.0</v>
      </c>
      <c r="D42" s="3">
        <v>228.5</v>
      </c>
      <c r="E42" s="3">
        <v>238.0</v>
      </c>
      <c r="F42" s="1">
        <f t="shared" si="1"/>
        <v>-0.01769075265</v>
      </c>
      <c r="G42" s="1">
        <f t="shared" si="2"/>
        <v>1.769075265</v>
      </c>
      <c r="H42" s="3"/>
      <c r="I42" s="2">
        <f t="shared" si="3"/>
        <v>7.400722022</v>
      </c>
      <c r="J42" s="3">
        <v>0.0</v>
      </c>
      <c r="K42" s="3">
        <v>217.0</v>
      </c>
      <c r="L42" s="2">
        <f t="shared" si="4"/>
        <v>-4.194260486</v>
      </c>
      <c r="M42" s="3">
        <v>1.0</v>
      </c>
      <c r="N42" s="1">
        <f t="shared" si="5"/>
        <v>-21</v>
      </c>
      <c r="O42" s="3">
        <v>1.0</v>
      </c>
    </row>
    <row r="43">
      <c r="A43" s="3" t="s">
        <v>49</v>
      </c>
      <c r="B43" s="3"/>
      <c r="C43" s="3">
        <v>221.0</v>
      </c>
      <c r="D43" s="3">
        <v>225.5</v>
      </c>
      <c r="E43" s="3">
        <v>225.0</v>
      </c>
      <c r="F43" s="1">
        <f t="shared" si="1"/>
        <v>0.0009640281026</v>
      </c>
      <c r="G43" s="1">
        <f t="shared" si="2"/>
        <v>0.09640281026</v>
      </c>
      <c r="H43" s="3"/>
      <c r="I43" s="2">
        <f t="shared" si="3"/>
        <v>1.534296029</v>
      </c>
      <c r="J43" s="3">
        <v>0.0</v>
      </c>
      <c r="K43" s="3">
        <v>233.0</v>
      </c>
      <c r="L43" s="2">
        <f t="shared" si="4"/>
        <v>2.869757174</v>
      </c>
      <c r="M43" s="3">
        <v>0.0</v>
      </c>
      <c r="N43" s="1">
        <f t="shared" si="5"/>
        <v>8</v>
      </c>
      <c r="O43" s="3">
        <v>0.0</v>
      </c>
    </row>
    <row r="44">
      <c r="A44" s="3" t="s">
        <v>50</v>
      </c>
      <c r="B44" s="3"/>
      <c r="C44" s="3">
        <v>221.0</v>
      </c>
      <c r="D44" s="3">
        <v>238.5</v>
      </c>
      <c r="E44" s="3">
        <v>243.0</v>
      </c>
      <c r="F44" s="1">
        <f t="shared" si="1"/>
        <v>-0.008117890222</v>
      </c>
      <c r="G44" s="1">
        <f t="shared" si="2"/>
        <v>0.8117890222</v>
      </c>
      <c r="H44" s="3"/>
      <c r="I44" s="2">
        <f t="shared" si="3"/>
        <v>9.657039711</v>
      </c>
      <c r="J44" s="3">
        <v>0.0</v>
      </c>
      <c r="K44" s="3">
        <v>250.0</v>
      </c>
      <c r="L44" s="2">
        <f t="shared" si="4"/>
        <v>10.37527594</v>
      </c>
      <c r="M44" s="3">
        <v>0.0</v>
      </c>
      <c r="N44" s="1">
        <f t="shared" si="5"/>
        <v>7</v>
      </c>
      <c r="O44" s="3">
        <v>0.0</v>
      </c>
    </row>
    <row r="45">
      <c r="A45" s="3" t="s">
        <v>51</v>
      </c>
      <c r="B45" s="3"/>
      <c r="C45" s="3">
        <v>269.0</v>
      </c>
      <c r="D45" s="3">
        <v>234.5</v>
      </c>
      <c r="E45" s="3">
        <v>221.0</v>
      </c>
      <c r="F45" s="1">
        <f t="shared" si="1"/>
        <v>0.02575057337</v>
      </c>
      <c r="G45" s="1">
        <f t="shared" si="2"/>
        <v>2.575057337</v>
      </c>
      <c r="H45" s="3"/>
      <c r="I45" s="2">
        <f t="shared" si="3"/>
        <v>-0.2707581227</v>
      </c>
      <c r="J45" s="3">
        <v>0.0</v>
      </c>
      <c r="K45" s="3">
        <v>261.0</v>
      </c>
      <c r="L45" s="2">
        <f t="shared" si="4"/>
        <v>15.23178808</v>
      </c>
      <c r="M45" s="3">
        <v>1.0</v>
      </c>
      <c r="N45" s="1">
        <f t="shared" si="5"/>
        <v>40</v>
      </c>
      <c r="O45" s="3">
        <v>1.0</v>
      </c>
    </row>
    <row r="46">
      <c r="A46" s="3" t="s">
        <v>52</v>
      </c>
      <c r="B46" s="3"/>
      <c r="C46" s="3">
        <v>221.0</v>
      </c>
      <c r="D46" s="3">
        <v>231.0</v>
      </c>
      <c r="E46" s="3">
        <v>237.0</v>
      </c>
      <c r="F46" s="1">
        <f t="shared" si="1"/>
        <v>-0.01113636612</v>
      </c>
      <c r="G46" s="1">
        <f t="shared" si="2"/>
        <v>1.113636612</v>
      </c>
      <c r="H46" s="3"/>
      <c r="I46" s="2">
        <f t="shared" si="3"/>
        <v>6.949458484</v>
      </c>
      <c r="J46" s="3">
        <v>0.0</v>
      </c>
      <c r="K46" s="3">
        <v>231.0</v>
      </c>
      <c r="L46" s="2">
        <f t="shared" si="4"/>
        <v>1.986754967</v>
      </c>
      <c r="M46" s="3">
        <v>0.0</v>
      </c>
      <c r="N46" s="1">
        <f t="shared" si="5"/>
        <v>-6</v>
      </c>
      <c r="O46" s="3">
        <v>1.0</v>
      </c>
    </row>
    <row r="47">
      <c r="A47" s="3" t="s">
        <v>53</v>
      </c>
      <c r="B47" s="3"/>
      <c r="C47" s="3">
        <v>227.0</v>
      </c>
      <c r="D47" s="3">
        <v>222.5</v>
      </c>
      <c r="E47" s="3">
        <v>223.0</v>
      </c>
      <c r="F47" s="1">
        <f t="shared" si="1"/>
        <v>-0.0009748477312</v>
      </c>
      <c r="G47" s="1">
        <f t="shared" si="2"/>
        <v>0.09748477312</v>
      </c>
      <c r="H47" s="3"/>
      <c r="I47" s="2">
        <f t="shared" si="3"/>
        <v>0.6317689531</v>
      </c>
      <c r="J47" s="3">
        <v>1.0</v>
      </c>
      <c r="K47" s="3">
        <v>223.0</v>
      </c>
      <c r="L47" s="2">
        <f t="shared" si="4"/>
        <v>-1.545253863</v>
      </c>
      <c r="M47" s="3">
        <v>0.0</v>
      </c>
      <c r="N47" s="1">
        <f t="shared" si="5"/>
        <v>0</v>
      </c>
      <c r="O47" s="3">
        <v>1.0</v>
      </c>
    </row>
    <row r="48">
      <c r="A48" s="3" t="s">
        <v>54</v>
      </c>
      <c r="B48" s="3"/>
      <c r="C48" s="3">
        <v>243.0</v>
      </c>
      <c r="D48" s="3">
        <v>227.0</v>
      </c>
      <c r="E48" s="3">
        <v>228.0</v>
      </c>
      <c r="F48" s="1">
        <f t="shared" si="1"/>
        <v>-0.001908989807</v>
      </c>
      <c r="G48" s="1">
        <f t="shared" si="2"/>
        <v>0.1908989807</v>
      </c>
      <c r="H48" s="3"/>
      <c r="I48" s="2">
        <f t="shared" si="3"/>
        <v>2.888086643</v>
      </c>
      <c r="J48" s="3">
        <v>1.0</v>
      </c>
      <c r="K48" s="3">
        <v>220.0</v>
      </c>
      <c r="L48" s="2">
        <f t="shared" si="4"/>
        <v>-2.869757174</v>
      </c>
      <c r="M48" s="3">
        <v>0.0</v>
      </c>
      <c r="N48" s="1">
        <f t="shared" si="5"/>
        <v>-8</v>
      </c>
      <c r="O48" s="3">
        <v>0.0</v>
      </c>
    </row>
    <row r="49">
      <c r="A49" s="3" t="s">
        <v>55</v>
      </c>
      <c r="B49" s="3"/>
      <c r="C49" s="3">
        <v>238.0</v>
      </c>
      <c r="D49" s="3">
        <v>230.5</v>
      </c>
      <c r="E49" s="3">
        <v>207.0</v>
      </c>
      <c r="F49" s="1">
        <f t="shared" si="1"/>
        <v>0.04670058427</v>
      </c>
      <c r="G49" s="1">
        <f t="shared" si="2"/>
        <v>4.670058427</v>
      </c>
      <c r="H49" s="3"/>
      <c r="I49" s="2">
        <f t="shared" si="3"/>
        <v>-6.588447653</v>
      </c>
      <c r="J49" s="3">
        <v>0.0</v>
      </c>
      <c r="K49" s="3">
        <v>239.0</v>
      </c>
      <c r="L49" s="2">
        <f t="shared" si="4"/>
        <v>5.518763797</v>
      </c>
      <c r="M49" s="3">
        <v>1.0</v>
      </c>
      <c r="N49" s="1">
        <f t="shared" si="5"/>
        <v>32</v>
      </c>
      <c r="O49" s="3">
        <v>1.0</v>
      </c>
    </row>
    <row r="50">
      <c r="A50" s="3" t="s">
        <v>56</v>
      </c>
      <c r="B50" s="3"/>
      <c r="C50" s="3">
        <v>192.0</v>
      </c>
      <c r="D50" s="3">
        <v>230.5</v>
      </c>
      <c r="E50" s="3">
        <v>222.0</v>
      </c>
      <c r="F50" s="1">
        <f t="shared" si="1"/>
        <v>0.01631795528</v>
      </c>
      <c r="G50" s="1">
        <f t="shared" si="2"/>
        <v>1.631795528</v>
      </c>
      <c r="H50" s="3"/>
      <c r="I50" s="2">
        <f t="shared" si="3"/>
        <v>0.1805054152</v>
      </c>
      <c r="J50" s="3">
        <v>0.0</v>
      </c>
      <c r="K50" s="3">
        <v>220.0</v>
      </c>
      <c r="L50" s="2">
        <f t="shared" si="4"/>
        <v>-2.869757174</v>
      </c>
      <c r="M50" s="3">
        <v>1.0</v>
      </c>
      <c r="N50" s="1">
        <f t="shared" si="5"/>
        <v>-2</v>
      </c>
      <c r="O50" s="3">
        <v>1.0</v>
      </c>
    </row>
    <row r="51">
      <c r="A51" s="3" t="s">
        <v>57</v>
      </c>
      <c r="B51" s="3"/>
      <c r="C51" s="3">
        <v>235.0</v>
      </c>
      <c r="D51" s="3">
        <v>233.5</v>
      </c>
      <c r="E51" s="3">
        <v>191.0</v>
      </c>
      <c r="F51" s="1">
        <f t="shared" si="1"/>
        <v>0.08725351765</v>
      </c>
      <c r="G51" s="1">
        <f t="shared" si="2"/>
        <v>8.725351765</v>
      </c>
      <c r="H51" s="3"/>
      <c r="I51" s="2">
        <f t="shared" si="3"/>
        <v>-13.80866426</v>
      </c>
      <c r="J51" s="3">
        <v>0.0</v>
      </c>
      <c r="K51" s="3">
        <v>241.0</v>
      </c>
      <c r="L51" s="2">
        <f t="shared" si="4"/>
        <v>6.401766004</v>
      </c>
      <c r="M51" s="3">
        <v>1.0</v>
      </c>
      <c r="N51" s="1">
        <f t="shared" si="5"/>
        <v>50</v>
      </c>
      <c r="O51" s="3">
        <v>1.0</v>
      </c>
    </row>
    <row r="52">
      <c r="A52" s="3" t="s">
        <v>58</v>
      </c>
      <c r="B52" s="3"/>
      <c r="C52" s="3">
        <v>225.0</v>
      </c>
      <c r="D52" s="3">
        <v>221.4</v>
      </c>
      <c r="E52" s="3">
        <v>198.0</v>
      </c>
      <c r="F52" s="1">
        <f t="shared" si="1"/>
        <v>0.04851242628</v>
      </c>
      <c r="G52" s="1">
        <f t="shared" si="2"/>
        <v>4.851242628</v>
      </c>
      <c r="H52" s="3"/>
      <c r="I52" s="2">
        <f t="shared" si="3"/>
        <v>-10.64981949</v>
      </c>
      <c r="J52" s="3">
        <v>0.0</v>
      </c>
      <c r="K52" s="3">
        <v>214.0</v>
      </c>
      <c r="L52" s="2">
        <f t="shared" si="4"/>
        <v>-5.518763797</v>
      </c>
      <c r="M52" s="3">
        <v>0.0</v>
      </c>
      <c r="N52" s="1">
        <f t="shared" si="5"/>
        <v>16</v>
      </c>
      <c r="O52" s="3">
        <v>1.0</v>
      </c>
    </row>
    <row r="53">
      <c r="A53" s="3" t="s">
        <v>59</v>
      </c>
      <c r="B53" s="3"/>
      <c r="C53" s="3">
        <v>267.0</v>
      </c>
      <c r="D53" s="3">
        <v>239.5</v>
      </c>
      <c r="E53" s="3">
        <v>235.0</v>
      </c>
      <c r="F53" s="1">
        <f t="shared" si="1"/>
        <v>0.008237655479</v>
      </c>
      <c r="G53" s="1">
        <f t="shared" si="2"/>
        <v>0.8237655479</v>
      </c>
      <c r="H53" s="3"/>
      <c r="I53" s="2">
        <f t="shared" si="3"/>
        <v>6.046931408</v>
      </c>
      <c r="J53" s="3">
        <v>1.0</v>
      </c>
      <c r="K53" s="3">
        <v>266.0</v>
      </c>
      <c r="L53" s="2">
        <f t="shared" si="4"/>
        <v>17.4392936</v>
      </c>
      <c r="M53" s="3">
        <v>1.0</v>
      </c>
      <c r="N53" s="1">
        <f t="shared" si="5"/>
        <v>31</v>
      </c>
      <c r="O53" s="3">
        <v>1.0</v>
      </c>
    </row>
    <row r="54">
      <c r="A54" s="3" t="s">
        <v>60</v>
      </c>
      <c r="B54" s="3"/>
      <c r="C54" s="3">
        <v>236.0</v>
      </c>
      <c r="D54" s="3">
        <v>233.0</v>
      </c>
      <c r="E54" s="3">
        <v>260.0</v>
      </c>
      <c r="F54" s="1">
        <f t="shared" si="1"/>
        <v>-0.04761742694</v>
      </c>
      <c r="G54" s="1">
        <f t="shared" si="2"/>
        <v>4.761742694</v>
      </c>
      <c r="H54" s="3"/>
      <c r="I54" s="2">
        <f t="shared" si="3"/>
        <v>17.32851986</v>
      </c>
      <c r="J54" s="3">
        <v>1.0</v>
      </c>
      <c r="K54" s="3">
        <v>227.0</v>
      </c>
      <c r="L54" s="2">
        <f t="shared" si="4"/>
        <v>0.2207505519</v>
      </c>
      <c r="M54" s="3">
        <v>1.0</v>
      </c>
      <c r="N54" s="1">
        <f t="shared" si="5"/>
        <v>-33</v>
      </c>
      <c r="O54" s="3">
        <v>0.0</v>
      </c>
    </row>
    <row r="55">
      <c r="A55" s="3" t="s">
        <v>61</v>
      </c>
      <c r="B55" s="3"/>
      <c r="C55" s="3">
        <v>225.0</v>
      </c>
      <c r="D55" s="3">
        <v>227.0</v>
      </c>
      <c r="E55" s="3">
        <v>227.0</v>
      </c>
      <c r="F55" s="1">
        <f t="shared" si="1"/>
        <v>0</v>
      </c>
      <c r="G55" s="1">
        <f t="shared" si="2"/>
        <v>0</v>
      </c>
      <c r="H55" s="3"/>
      <c r="I55" s="2">
        <f t="shared" si="3"/>
        <v>2.436823105</v>
      </c>
      <c r="J55" s="3">
        <v>0.0</v>
      </c>
      <c r="K55" s="3">
        <v>224.0</v>
      </c>
      <c r="L55" s="2">
        <f t="shared" si="4"/>
        <v>-1.103752759</v>
      </c>
      <c r="M55" s="3">
        <v>1.0</v>
      </c>
      <c r="N55" s="1">
        <f t="shared" si="5"/>
        <v>-3</v>
      </c>
      <c r="O55" s="3">
        <v>1.0</v>
      </c>
    </row>
    <row r="56">
      <c r="A56" s="3" t="s">
        <v>62</v>
      </c>
      <c r="B56" s="3"/>
      <c r="C56" s="3">
        <v>199.0</v>
      </c>
      <c r="D56" s="3">
        <v>223.0</v>
      </c>
      <c r="E56" s="3">
        <v>228.0</v>
      </c>
      <c r="F56" s="1">
        <f t="shared" si="1"/>
        <v>-0.009629983952</v>
      </c>
      <c r="G56" s="1">
        <f t="shared" si="2"/>
        <v>0.9629983952</v>
      </c>
      <c r="H56" s="3"/>
      <c r="I56" s="2">
        <f t="shared" si="3"/>
        <v>2.888086643</v>
      </c>
      <c r="J56" s="3">
        <v>0.0</v>
      </c>
      <c r="K56" s="3">
        <v>223.0</v>
      </c>
      <c r="L56" s="2">
        <f t="shared" si="4"/>
        <v>-1.545253863</v>
      </c>
      <c r="M56" s="3">
        <v>1.0</v>
      </c>
      <c r="N56" s="1">
        <f t="shared" si="5"/>
        <v>-5</v>
      </c>
      <c r="O56" s="3">
        <v>1.0</v>
      </c>
    </row>
    <row r="57">
      <c r="A57" s="3" t="s">
        <v>63</v>
      </c>
      <c r="B57" s="3"/>
      <c r="C57" s="3">
        <v>224.0</v>
      </c>
      <c r="D57" s="3">
        <v>238.0</v>
      </c>
      <c r="E57" s="3">
        <v>213.0</v>
      </c>
      <c r="F57" s="1">
        <f t="shared" si="1"/>
        <v>0.04819735362</v>
      </c>
      <c r="G57" s="1">
        <f t="shared" si="2"/>
        <v>4.819735362</v>
      </c>
      <c r="H57" s="3"/>
      <c r="I57" s="2">
        <f t="shared" si="3"/>
        <v>-3.880866426</v>
      </c>
      <c r="J57" s="3">
        <v>1.0</v>
      </c>
      <c r="K57" s="3">
        <v>223.0</v>
      </c>
      <c r="L57" s="2">
        <f t="shared" si="4"/>
        <v>-1.545253863</v>
      </c>
      <c r="M57" s="3">
        <v>1.0</v>
      </c>
      <c r="N57" s="1">
        <f t="shared" si="5"/>
        <v>10</v>
      </c>
      <c r="O57" s="3">
        <v>0.0</v>
      </c>
    </row>
    <row r="58">
      <c r="A58" s="3" t="s">
        <v>64</v>
      </c>
      <c r="B58" s="3"/>
      <c r="C58" s="3">
        <v>210.0</v>
      </c>
      <c r="D58" s="3">
        <v>213.5</v>
      </c>
      <c r="E58" s="3">
        <v>229.0</v>
      </c>
      <c r="F58" s="1">
        <f t="shared" si="1"/>
        <v>-0.03043760298</v>
      </c>
      <c r="G58" s="1">
        <f t="shared" si="2"/>
        <v>3.043760298</v>
      </c>
      <c r="H58" s="3"/>
      <c r="I58" s="2">
        <f t="shared" si="3"/>
        <v>3.339350181</v>
      </c>
      <c r="J58" s="3">
        <v>0.0</v>
      </c>
      <c r="K58" s="3">
        <v>217.0</v>
      </c>
      <c r="L58" s="2">
        <f t="shared" si="4"/>
        <v>-4.194260486</v>
      </c>
      <c r="M58" s="3">
        <v>1.0</v>
      </c>
      <c r="N58" s="1">
        <f t="shared" si="5"/>
        <v>-12</v>
      </c>
      <c r="O58" s="3">
        <v>1.0</v>
      </c>
    </row>
    <row r="59">
      <c r="A59" s="3" t="s">
        <v>65</v>
      </c>
      <c r="B59" s="3"/>
      <c r="C59" s="3">
        <v>240.0</v>
      </c>
      <c r="D59" s="3">
        <v>236.0</v>
      </c>
      <c r="E59" s="3">
        <v>205.0</v>
      </c>
      <c r="F59" s="1">
        <f t="shared" si="1"/>
        <v>0.06115814191</v>
      </c>
      <c r="G59" s="1">
        <f t="shared" si="2"/>
        <v>6.115814191</v>
      </c>
      <c r="H59" s="3"/>
      <c r="I59" s="2">
        <f t="shared" si="3"/>
        <v>-7.490974729</v>
      </c>
      <c r="J59" s="3">
        <v>0.0</v>
      </c>
      <c r="K59" s="3">
        <v>260.0</v>
      </c>
      <c r="L59" s="2">
        <f t="shared" si="4"/>
        <v>14.79028698</v>
      </c>
      <c r="M59" s="3">
        <v>1.0</v>
      </c>
      <c r="N59" s="1">
        <f t="shared" si="5"/>
        <v>55</v>
      </c>
      <c r="O59" s="3">
        <v>1.0</v>
      </c>
    </row>
    <row r="60">
      <c r="A60" s="3" t="s">
        <v>66</v>
      </c>
      <c r="B60" s="3"/>
      <c r="C60" s="3">
        <v>231.0</v>
      </c>
      <c r="D60" s="3">
        <v>240.5</v>
      </c>
      <c r="E60" s="3">
        <v>218.0</v>
      </c>
      <c r="F60" s="1">
        <f t="shared" si="1"/>
        <v>0.04265858711</v>
      </c>
      <c r="G60" s="1">
        <f t="shared" si="2"/>
        <v>4.265858711</v>
      </c>
      <c r="H60" s="3"/>
      <c r="I60" s="2">
        <f t="shared" si="3"/>
        <v>-1.624548736</v>
      </c>
      <c r="J60" s="3">
        <v>1.0</v>
      </c>
      <c r="K60" s="3">
        <v>243.0</v>
      </c>
      <c r="L60" s="2">
        <f t="shared" si="4"/>
        <v>7.284768212</v>
      </c>
      <c r="M60" s="3">
        <v>0.0</v>
      </c>
      <c r="N60" s="1">
        <f t="shared" si="5"/>
        <v>25</v>
      </c>
      <c r="O60" s="3">
        <v>0.0</v>
      </c>
    </row>
    <row r="61">
      <c r="A61" s="3" t="s">
        <v>67</v>
      </c>
      <c r="B61" s="3"/>
      <c r="C61" s="3">
        <v>246.0</v>
      </c>
      <c r="D61" s="3">
        <v>230.0</v>
      </c>
      <c r="E61" s="3">
        <v>251.0</v>
      </c>
      <c r="F61" s="1">
        <f t="shared" si="1"/>
        <v>-0.03794588546</v>
      </c>
      <c r="G61" s="1">
        <f t="shared" si="2"/>
        <v>3.794588546</v>
      </c>
      <c r="H61" s="3"/>
      <c r="I61" s="2">
        <f t="shared" si="3"/>
        <v>13.26714801</v>
      </c>
      <c r="J61" s="3">
        <v>1.0</v>
      </c>
      <c r="K61" s="3">
        <v>238.0</v>
      </c>
      <c r="L61" s="2">
        <f t="shared" si="4"/>
        <v>5.077262693</v>
      </c>
      <c r="M61" s="3">
        <v>1.0</v>
      </c>
      <c r="N61" s="1">
        <f t="shared" si="5"/>
        <v>-13</v>
      </c>
      <c r="O61" s="3">
        <v>0.0</v>
      </c>
    </row>
    <row r="62">
      <c r="A62" s="3" t="s">
        <v>68</v>
      </c>
      <c r="B62" s="3"/>
      <c r="C62" s="3">
        <v>186.0</v>
      </c>
      <c r="D62" s="3">
        <v>220.5</v>
      </c>
      <c r="E62" s="3">
        <v>233.0</v>
      </c>
      <c r="F62" s="1">
        <f t="shared" si="1"/>
        <v>-0.02394732722</v>
      </c>
      <c r="G62" s="1">
        <f t="shared" si="2"/>
        <v>2.394732722</v>
      </c>
      <c r="H62" s="3"/>
      <c r="I62" s="2">
        <f t="shared" si="3"/>
        <v>5.144404332</v>
      </c>
      <c r="J62" s="3">
        <v>0.0</v>
      </c>
      <c r="K62" s="3">
        <v>230.0</v>
      </c>
      <c r="L62" s="2">
        <f t="shared" si="4"/>
        <v>1.545253863</v>
      </c>
      <c r="M62" s="3">
        <v>0.0</v>
      </c>
      <c r="N62" s="1">
        <f t="shared" si="5"/>
        <v>-3</v>
      </c>
      <c r="O62" s="3">
        <v>1.0</v>
      </c>
    </row>
    <row r="63">
      <c r="A63" s="3" t="s">
        <v>69</v>
      </c>
      <c r="B63" s="3"/>
      <c r="C63" s="3">
        <v>212.0</v>
      </c>
      <c r="D63" s="3">
        <v>236.0</v>
      </c>
      <c r="E63" s="3">
        <v>240.0</v>
      </c>
      <c r="F63" s="1">
        <f t="shared" si="1"/>
        <v>-0.007299238741</v>
      </c>
      <c r="G63" s="1">
        <f t="shared" si="2"/>
        <v>0.7299238741</v>
      </c>
      <c r="H63" s="3"/>
      <c r="I63" s="2">
        <f t="shared" si="3"/>
        <v>8.303249097</v>
      </c>
      <c r="J63" s="3">
        <v>0.0</v>
      </c>
      <c r="K63" s="3">
        <v>255.0</v>
      </c>
      <c r="L63" s="2">
        <f t="shared" si="4"/>
        <v>12.58278146</v>
      </c>
      <c r="M63" s="3">
        <v>0.0</v>
      </c>
      <c r="N63" s="1">
        <f t="shared" si="5"/>
        <v>15</v>
      </c>
      <c r="O63" s="3">
        <v>0.0</v>
      </c>
    </row>
    <row r="64">
      <c r="A64" s="3" t="s">
        <v>60</v>
      </c>
      <c r="B64" s="3"/>
      <c r="C64" s="3">
        <v>261.0</v>
      </c>
      <c r="D64" s="3">
        <v>236.0</v>
      </c>
      <c r="E64" s="3">
        <v>262.0</v>
      </c>
      <c r="F64" s="1">
        <f t="shared" si="1"/>
        <v>-0.04538928835</v>
      </c>
      <c r="G64" s="1">
        <f t="shared" si="2"/>
        <v>4.538928835</v>
      </c>
      <c r="H64" s="3"/>
      <c r="I64" s="2">
        <f t="shared" si="3"/>
        <v>18.23104693</v>
      </c>
      <c r="J64" s="3">
        <v>1.0</v>
      </c>
      <c r="K64" s="3">
        <v>227.0</v>
      </c>
      <c r="L64" s="2">
        <f t="shared" si="4"/>
        <v>0.2207505519</v>
      </c>
      <c r="M64" s="3">
        <v>1.0</v>
      </c>
      <c r="N64" s="1">
        <f t="shared" si="5"/>
        <v>-35</v>
      </c>
      <c r="O64" s="3">
        <v>0.0</v>
      </c>
    </row>
    <row r="65">
      <c r="A65" s="3" t="s">
        <v>70</v>
      </c>
      <c r="B65" s="3"/>
      <c r="C65" s="3">
        <v>282.0</v>
      </c>
      <c r="D65" s="3">
        <v>241.0</v>
      </c>
      <c r="E65" s="3">
        <v>195.0</v>
      </c>
      <c r="F65" s="1">
        <f t="shared" si="1"/>
        <v>0.09198243121</v>
      </c>
      <c r="G65" s="1">
        <f t="shared" si="2"/>
        <v>9.198243121</v>
      </c>
      <c r="H65" s="3"/>
      <c r="I65" s="2">
        <f t="shared" si="3"/>
        <v>-12.00361011</v>
      </c>
      <c r="J65" s="3">
        <v>0.0</v>
      </c>
      <c r="K65" s="3">
        <v>219.0</v>
      </c>
      <c r="L65" s="2">
        <f t="shared" si="4"/>
        <v>-3.311258278</v>
      </c>
      <c r="M65" s="3">
        <v>0.0</v>
      </c>
      <c r="N65" s="1">
        <f t="shared" si="5"/>
        <v>24</v>
      </c>
      <c r="O65" s="3">
        <v>1.0</v>
      </c>
    </row>
    <row r="66">
      <c r="A66" s="3" t="s">
        <v>71</v>
      </c>
      <c r="B66" s="3"/>
      <c r="C66" s="3">
        <v>226.0</v>
      </c>
      <c r="D66" s="3">
        <v>224.0</v>
      </c>
      <c r="E66" s="3">
        <v>239.0</v>
      </c>
      <c r="F66" s="1">
        <f t="shared" si="1"/>
        <v>-0.02814988261</v>
      </c>
      <c r="G66" s="1">
        <f t="shared" si="2"/>
        <v>2.814988261</v>
      </c>
      <c r="H66" s="3"/>
      <c r="I66" s="2">
        <f t="shared" si="3"/>
        <v>7.85198556</v>
      </c>
      <c r="J66" s="3">
        <v>1.0</v>
      </c>
      <c r="K66" s="3">
        <v>243.0</v>
      </c>
      <c r="L66" s="2">
        <f t="shared" si="4"/>
        <v>7.284768212</v>
      </c>
      <c r="M66" s="3">
        <v>1.0</v>
      </c>
      <c r="N66" s="1">
        <f t="shared" si="5"/>
        <v>4</v>
      </c>
      <c r="O66" s="3">
        <v>1.0</v>
      </c>
    </row>
    <row r="67">
      <c r="A67" s="3" t="s">
        <v>72</v>
      </c>
      <c r="B67" s="3"/>
      <c r="C67" s="3">
        <v>240.0</v>
      </c>
      <c r="D67" s="3">
        <v>242.0</v>
      </c>
      <c r="E67" s="3">
        <v>240.0</v>
      </c>
      <c r="F67" s="1">
        <f t="shared" si="1"/>
        <v>0.003604124269</v>
      </c>
      <c r="G67" s="1">
        <f t="shared" si="2"/>
        <v>0.3604124269</v>
      </c>
      <c r="H67" s="3"/>
      <c r="I67" s="2">
        <f t="shared" si="3"/>
        <v>8.303249097</v>
      </c>
      <c r="J67" s="3">
        <v>0.0</v>
      </c>
      <c r="K67" s="3">
        <v>246.0</v>
      </c>
      <c r="L67" s="2">
        <f t="shared" si="4"/>
        <v>8.609271523</v>
      </c>
      <c r="M67" s="3">
        <v>0.0</v>
      </c>
      <c r="N67" s="1">
        <f t="shared" si="5"/>
        <v>6</v>
      </c>
      <c r="O67" s="3">
        <v>0.0</v>
      </c>
    </row>
    <row r="68">
      <c r="A68" s="3" t="s">
        <v>73</v>
      </c>
      <c r="B68" s="3"/>
      <c r="C68" s="3">
        <v>227.0</v>
      </c>
      <c r="D68" s="3">
        <v>226.5</v>
      </c>
      <c r="E68" s="3">
        <v>227.0</v>
      </c>
      <c r="F68" s="1">
        <f t="shared" si="1"/>
        <v>-0.0009576508443</v>
      </c>
      <c r="G68" s="1">
        <f t="shared" si="2"/>
        <v>0.09576508443</v>
      </c>
      <c r="H68" s="3"/>
      <c r="I68" s="2">
        <f t="shared" si="3"/>
        <v>2.436823105</v>
      </c>
      <c r="J68" s="3">
        <v>1.0</v>
      </c>
      <c r="K68" s="3">
        <v>228.0</v>
      </c>
      <c r="L68" s="2">
        <f t="shared" si="4"/>
        <v>0.6622516556</v>
      </c>
      <c r="M68" s="3">
        <v>1.0</v>
      </c>
      <c r="N68" s="1">
        <f t="shared" si="5"/>
        <v>1</v>
      </c>
      <c r="O68" s="3">
        <v>1.0</v>
      </c>
    </row>
    <row r="69">
      <c r="A69" s="3" t="s">
        <v>74</v>
      </c>
      <c r="B69" s="3"/>
      <c r="C69" s="3">
        <v>219.0</v>
      </c>
      <c r="D69" s="3">
        <v>218.5</v>
      </c>
      <c r="E69" s="3">
        <v>198.0</v>
      </c>
      <c r="F69" s="1">
        <f t="shared" si="1"/>
        <v>0.04278625104</v>
      </c>
      <c r="G69" s="1">
        <f t="shared" si="2"/>
        <v>4.278625104</v>
      </c>
      <c r="H69" s="3"/>
      <c r="I69" s="2">
        <f t="shared" si="3"/>
        <v>-10.64981949</v>
      </c>
      <c r="J69" s="3">
        <v>0.0</v>
      </c>
      <c r="K69" s="3">
        <v>214.0</v>
      </c>
      <c r="L69" s="2">
        <f t="shared" si="4"/>
        <v>-5.518763797</v>
      </c>
      <c r="M69" s="3">
        <v>0.0</v>
      </c>
      <c r="N69" s="1">
        <f t="shared" si="5"/>
        <v>16</v>
      </c>
      <c r="O69" s="3">
        <v>1.0</v>
      </c>
    </row>
    <row r="70">
      <c r="A70" s="3" t="s">
        <v>75</v>
      </c>
      <c r="B70" s="3"/>
      <c r="C70" s="3">
        <v>230.0</v>
      </c>
      <c r="D70" s="3">
        <v>220.0</v>
      </c>
      <c r="E70" s="3">
        <v>209.0</v>
      </c>
      <c r="F70" s="1">
        <f t="shared" si="1"/>
        <v>0.02227639471</v>
      </c>
      <c r="G70" s="1">
        <f t="shared" si="2"/>
        <v>2.227639471</v>
      </c>
      <c r="H70" s="3"/>
      <c r="I70" s="2">
        <f t="shared" si="3"/>
        <v>-5.685920578</v>
      </c>
      <c r="J70" s="3">
        <v>0.0</v>
      </c>
      <c r="K70" s="3">
        <v>243.0</v>
      </c>
      <c r="L70" s="2">
        <f t="shared" si="4"/>
        <v>7.284768212</v>
      </c>
      <c r="M70" s="3">
        <v>1.0</v>
      </c>
      <c r="N70" s="1">
        <f t="shared" si="5"/>
        <v>34</v>
      </c>
      <c r="O70" s="3">
        <v>1.0</v>
      </c>
    </row>
    <row r="71">
      <c r="A71" s="3" t="s">
        <v>76</v>
      </c>
      <c r="B71" s="3"/>
      <c r="C71" s="3">
        <v>191.0</v>
      </c>
      <c r="D71" s="3">
        <v>224.5</v>
      </c>
      <c r="E71" s="3">
        <v>192.0</v>
      </c>
      <c r="F71" s="1">
        <f t="shared" si="1"/>
        <v>0.06791511664</v>
      </c>
      <c r="G71" s="1">
        <f t="shared" si="2"/>
        <v>6.791511664</v>
      </c>
      <c r="H71" s="3"/>
      <c r="I71" s="2">
        <f t="shared" si="3"/>
        <v>-13.35740072</v>
      </c>
      <c r="J71" s="3">
        <v>1.0</v>
      </c>
      <c r="K71" s="3">
        <v>220.0</v>
      </c>
      <c r="L71" s="2">
        <f t="shared" si="4"/>
        <v>-2.869757174</v>
      </c>
      <c r="M71" s="3">
        <v>1.0</v>
      </c>
      <c r="N71" s="1">
        <f t="shared" si="5"/>
        <v>28</v>
      </c>
      <c r="O71" s="3">
        <v>0.0</v>
      </c>
    </row>
    <row r="72">
      <c r="A72" s="3" t="s">
        <v>77</v>
      </c>
      <c r="B72" s="3"/>
      <c r="C72" s="3">
        <v>203.0</v>
      </c>
      <c r="D72" s="3">
        <v>235.5</v>
      </c>
      <c r="E72" s="3">
        <v>240.0</v>
      </c>
      <c r="F72" s="1">
        <f t="shared" si="1"/>
        <v>-0.008220330247</v>
      </c>
      <c r="G72" s="1">
        <f t="shared" si="2"/>
        <v>0.8220330247</v>
      </c>
      <c r="H72" s="3"/>
      <c r="I72" s="2">
        <f t="shared" si="3"/>
        <v>8.303249097</v>
      </c>
      <c r="J72" s="3">
        <v>0.0</v>
      </c>
      <c r="K72" s="3">
        <v>232.0</v>
      </c>
      <c r="L72" s="2">
        <f t="shared" si="4"/>
        <v>2.428256071</v>
      </c>
      <c r="M72" s="3">
        <v>0.0</v>
      </c>
      <c r="N72" s="1">
        <f t="shared" si="5"/>
        <v>-8</v>
      </c>
      <c r="O72" s="3">
        <v>1.0</v>
      </c>
    </row>
    <row r="73">
      <c r="A73" s="3" t="s">
        <v>78</v>
      </c>
      <c r="B73" s="3"/>
      <c r="C73" s="3">
        <v>245.0</v>
      </c>
      <c r="D73" s="3">
        <v>232.5</v>
      </c>
      <c r="E73" s="3">
        <v>249.0</v>
      </c>
      <c r="F73" s="1">
        <f t="shared" si="1"/>
        <v>-0.02977638987</v>
      </c>
      <c r="G73" s="1">
        <f t="shared" si="2"/>
        <v>2.977638987</v>
      </c>
      <c r="H73" s="3"/>
      <c r="I73" s="2">
        <f t="shared" si="3"/>
        <v>12.36462094</v>
      </c>
      <c r="J73" s="3">
        <v>1.0</v>
      </c>
      <c r="K73" s="3">
        <v>267.0</v>
      </c>
      <c r="L73" s="2">
        <f t="shared" si="4"/>
        <v>17.8807947</v>
      </c>
      <c r="M73" s="3">
        <v>1.0</v>
      </c>
      <c r="N73" s="1">
        <f t="shared" si="5"/>
        <v>18</v>
      </c>
      <c r="O73" s="3">
        <v>1.0</v>
      </c>
    </row>
    <row r="74">
      <c r="A74" s="3" t="s">
        <v>79</v>
      </c>
      <c r="B74" s="3"/>
      <c r="C74" s="3">
        <v>261.0</v>
      </c>
      <c r="D74" s="3">
        <v>233.5</v>
      </c>
      <c r="E74" s="3">
        <v>233.0</v>
      </c>
      <c r="F74" s="1">
        <f t="shared" si="1"/>
        <v>0.0009309638761</v>
      </c>
      <c r="G74" s="1">
        <f t="shared" si="2"/>
        <v>0.09309638761</v>
      </c>
      <c r="H74" s="3"/>
      <c r="I74" s="2">
        <f t="shared" si="3"/>
        <v>5.144404332</v>
      </c>
      <c r="J74" s="3">
        <v>1.0</v>
      </c>
      <c r="K74" s="3">
        <v>243.0</v>
      </c>
      <c r="L74" s="2">
        <f t="shared" si="4"/>
        <v>7.284768212</v>
      </c>
      <c r="M74" s="3">
        <v>1.0</v>
      </c>
      <c r="N74" s="1">
        <f t="shared" si="5"/>
        <v>10</v>
      </c>
      <c r="O74" s="3">
        <v>1.0</v>
      </c>
    </row>
    <row r="75">
      <c r="A75" s="3" t="s">
        <v>80</v>
      </c>
      <c r="B75" s="3"/>
      <c r="C75" s="3">
        <v>242.0</v>
      </c>
      <c r="D75" s="3">
        <v>238.5</v>
      </c>
      <c r="E75" s="3">
        <v>219.0</v>
      </c>
      <c r="F75" s="1">
        <f t="shared" si="1"/>
        <v>0.03704426854</v>
      </c>
      <c r="G75" s="1">
        <f t="shared" si="2"/>
        <v>3.704426854</v>
      </c>
      <c r="H75" s="3"/>
      <c r="I75" s="2">
        <f t="shared" si="3"/>
        <v>-1.173285199</v>
      </c>
      <c r="J75" s="3">
        <v>0.0</v>
      </c>
      <c r="K75" s="3">
        <v>255.0</v>
      </c>
      <c r="L75" s="2">
        <f t="shared" si="4"/>
        <v>12.58278146</v>
      </c>
      <c r="M75" s="3">
        <v>1.0</v>
      </c>
      <c r="N75" s="1">
        <f t="shared" si="5"/>
        <v>36</v>
      </c>
      <c r="O75" s="3">
        <v>1.0</v>
      </c>
    </row>
    <row r="76">
      <c r="A76" s="3" t="s">
        <v>81</v>
      </c>
      <c r="B76" s="3"/>
      <c r="C76" s="3">
        <v>236.0</v>
      </c>
      <c r="D76" s="3">
        <v>221.5</v>
      </c>
      <c r="E76" s="3">
        <v>208.0</v>
      </c>
      <c r="F76" s="1">
        <f t="shared" si="1"/>
        <v>0.0273103956</v>
      </c>
      <c r="G76" s="1">
        <f t="shared" si="2"/>
        <v>2.73103956</v>
      </c>
      <c r="H76" s="3"/>
      <c r="I76" s="2">
        <f t="shared" si="3"/>
        <v>-6.137184116</v>
      </c>
      <c r="J76" s="3">
        <v>0.0</v>
      </c>
      <c r="K76" s="3">
        <v>230.0</v>
      </c>
      <c r="L76" s="2">
        <f t="shared" si="4"/>
        <v>1.545253863</v>
      </c>
      <c r="M76" s="3">
        <v>1.0</v>
      </c>
      <c r="N76" s="1">
        <f t="shared" si="5"/>
        <v>22</v>
      </c>
      <c r="O76" s="3">
        <v>1.0</v>
      </c>
    </row>
    <row r="77">
      <c r="A77" s="3" t="s">
        <v>82</v>
      </c>
      <c r="B77" s="3"/>
      <c r="C77" s="3">
        <v>256.0</v>
      </c>
      <c r="D77" s="3">
        <v>225.0</v>
      </c>
      <c r="E77" s="3">
        <v>220.0</v>
      </c>
      <c r="F77" s="1">
        <f t="shared" si="1"/>
        <v>0.009759837289</v>
      </c>
      <c r="G77" s="1">
        <f t="shared" si="2"/>
        <v>0.9759837289</v>
      </c>
      <c r="H77" s="3"/>
      <c r="I77" s="2">
        <f t="shared" si="3"/>
        <v>-0.7220216606</v>
      </c>
      <c r="J77" s="3">
        <v>0.0</v>
      </c>
      <c r="K77" s="3">
        <v>228.0</v>
      </c>
      <c r="L77" s="2">
        <f t="shared" si="4"/>
        <v>0.6622516556</v>
      </c>
      <c r="M77" s="3">
        <v>1.0</v>
      </c>
      <c r="N77" s="1">
        <f t="shared" si="5"/>
        <v>8</v>
      </c>
      <c r="O77" s="3">
        <v>1.0</v>
      </c>
    </row>
    <row r="78">
      <c r="A78" s="3" t="s">
        <v>83</v>
      </c>
      <c r="B78" s="3"/>
      <c r="C78" s="3">
        <v>229.0</v>
      </c>
      <c r="D78" s="3">
        <v>233.5</v>
      </c>
      <c r="E78" s="3">
        <v>207.0</v>
      </c>
      <c r="F78" s="1">
        <f t="shared" si="1"/>
        <v>0.05231653945</v>
      </c>
      <c r="G78" s="1">
        <f t="shared" si="2"/>
        <v>5.231653945</v>
      </c>
      <c r="H78" s="3"/>
      <c r="I78" s="2">
        <f t="shared" si="3"/>
        <v>-6.588447653</v>
      </c>
      <c r="J78" s="3">
        <v>1.0</v>
      </c>
      <c r="K78" s="3">
        <v>220.0</v>
      </c>
      <c r="L78" s="2">
        <f t="shared" si="4"/>
        <v>-2.869757174</v>
      </c>
      <c r="M78" s="3">
        <v>1.0</v>
      </c>
      <c r="N78" s="1">
        <f t="shared" si="5"/>
        <v>13</v>
      </c>
      <c r="O78" s="3">
        <v>0.0</v>
      </c>
    </row>
    <row r="79">
      <c r="A79" s="3" t="s">
        <v>84</v>
      </c>
      <c r="B79" s="3"/>
      <c r="C79" s="3">
        <v>258.0</v>
      </c>
      <c r="D79" s="3">
        <v>228.5</v>
      </c>
      <c r="E79" s="3">
        <v>238.0</v>
      </c>
      <c r="F79" s="1">
        <f t="shared" si="1"/>
        <v>-0.01769075265</v>
      </c>
      <c r="G79" s="1">
        <f t="shared" si="2"/>
        <v>1.769075265</v>
      </c>
      <c r="H79" s="3"/>
      <c r="I79" s="2">
        <f t="shared" si="3"/>
        <v>7.400722022</v>
      </c>
      <c r="J79" s="3">
        <v>1.0</v>
      </c>
      <c r="K79" s="3">
        <v>237.0</v>
      </c>
      <c r="L79" s="2">
        <f t="shared" si="4"/>
        <v>4.635761589</v>
      </c>
      <c r="M79" s="3">
        <v>1.0</v>
      </c>
      <c r="N79" s="1">
        <f t="shared" si="5"/>
        <v>-1</v>
      </c>
      <c r="O79" s="3">
        <v>0.0</v>
      </c>
    </row>
    <row r="80">
      <c r="A80" s="3" t="s">
        <v>85</v>
      </c>
      <c r="B80" s="3"/>
      <c r="C80" s="3">
        <v>227.0</v>
      </c>
      <c r="D80" s="3">
        <v>236.5</v>
      </c>
      <c r="E80" s="3">
        <v>237.0</v>
      </c>
      <c r="F80" s="1">
        <f t="shared" si="1"/>
        <v>-0.0009172009363</v>
      </c>
      <c r="G80" s="1">
        <f t="shared" si="2"/>
        <v>0.09172009363</v>
      </c>
      <c r="H80" s="3"/>
      <c r="I80" s="2">
        <f t="shared" si="3"/>
        <v>6.949458484</v>
      </c>
      <c r="J80" s="3">
        <v>0.0</v>
      </c>
      <c r="K80" s="3">
        <v>255.0</v>
      </c>
      <c r="L80" s="2">
        <f t="shared" si="4"/>
        <v>12.58278146</v>
      </c>
      <c r="M80" s="3">
        <v>0.0</v>
      </c>
      <c r="N80" s="1">
        <f t="shared" si="5"/>
        <v>18</v>
      </c>
      <c r="O80" s="3">
        <v>0.0</v>
      </c>
    </row>
    <row r="81">
      <c r="A81" s="3" t="s">
        <v>86</v>
      </c>
      <c r="B81" s="3"/>
      <c r="C81" s="3">
        <v>230.0</v>
      </c>
      <c r="D81" s="3">
        <v>243.5</v>
      </c>
      <c r="E81" s="3">
        <v>218.0</v>
      </c>
      <c r="F81" s="1">
        <f t="shared" si="1"/>
        <v>0.04804247195</v>
      </c>
      <c r="G81" s="1">
        <f t="shared" si="2"/>
        <v>4.804247195</v>
      </c>
      <c r="H81" s="3"/>
      <c r="I81" s="2">
        <f t="shared" si="3"/>
        <v>-1.624548736</v>
      </c>
      <c r="J81" s="3">
        <v>1.0</v>
      </c>
      <c r="K81" s="3">
        <v>239.0</v>
      </c>
      <c r="L81" s="2">
        <f t="shared" si="4"/>
        <v>5.518763797</v>
      </c>
      <c r="M81" s="3">
        <v>0.0</v>
      </c>
      <c r="N81" s="1">
        <f t="shared" si="5"/>
        <v>21</v>
      </c>
      <c r="O81" s="3">
        <v>0.0</v>
      </c>
    </row>
    <row r="82">
      <c r="A82" s="3" t="s">
        <v>87</v>
      </c>
      <c r="B82" s="3"/>
      <c r="C82" s="3">
        <v>230.0</v>
      </c>
      <c r="D82" s="3">
        <v>231.0</v>
      </c>
      <c r="E82" s="3">
        <v>213.0</v>
      </c>
      <c r="F82" s="1">
        <f t="shared" si="1"/>
        <v>0.03523237645</v>
      </c>
      <c r="G82" s="1">
        <f t="shared" si="2"/>
        <v>3.523237645</v>
      </c>
      <c r="H82" s="3"/>
      <c r="I82" s="2">
        <f t="shared" si="3"/>
        <v>-3.880866426</v>
      </c>
      <c r="J82" s="3">
        <v>1.0</v>
      </c>
      <c r="K82" s="3">
        <v>224.0</v>
      </c>
      <c r="L82" s="2">
        <f t="shared" si="4"/>
        <v>-1.103752759</v>
      </c>
      <c r="M82" s="3">
        <v>1.0</v>
      </c>
      <c r="N82" s="1">
        <f t="shared" si="5"/>
        <v>11</v>
      </c>
      <c r="O82" s="3">
        <v>0.0</v>
      </c>
    </row>
    <row r="83">
      <c r="A83" s="3" t="s">
        <v>88</v>
      </c>
      <c r="B83" s="3"/>
      <c r="C83" s="3">
        <v>230.0</v>
      </c>
      <c r="D83" s="3">
        <v>216.5</v>
      </c>
      <c r="E83" s="3">
        <v>219.0</v>
      </c>
      <c r="F83" s="1">
        <f t="shared" si="1"/>
        <v>-0.004986214151</v>
      </c>
      <c r="G83" s="1">
        <f t="shared" si="2"/>
        <v>0.4986214151</v>
      </c>
      <c r="H83" s="3"/>
      <c r="I83" s="2">
        <f t="shared" si="3"/>
        <v>-1.173285199</v>
      </c>
      <c r="J83" s="3">
        <v>0.0</v>
      </c>
      <c r="K83" s="3">
        <v>219.0</v>
      </c>
      <c r="L83" s="2">
        <f t="shared" si="4"/>
        <v>-3.311258278</v>
      </c>
      <c r="M83" s="3">
        <v>0.0</v>
      </c>
      <c r="N83" s="1">
        <f t="shared" si="5"/>
        <v>0</v>
      </c>
      <c r="O83" s="3">
        <v>0.0</v>
      </c>
    </row>
    <row r="84">
      <c r="A84" s="3" t="s">
        <v>89</v>
      </c>
      <c r="B84" s="3"/>
      <c r="C84" s="3">
        <v>223.0</v>
      </c>
      <c r="D84" s="3">
        <v>233.5</v>
      </c>
      <c r="E84" s="3">
        <v>242.0</v>
      </c>
      <c r="F84" s="1">
        <f t="shared" si="1"/>
        <v>-0.01552848108</v>
      </c>
      <c r="G84" s="1">
        <f t="shared" si="2"/>
        <v>1.552848108</v>
      </c>
      <c r="H84" s="3"/>
      <c r="I84" s="2">
        <f t="shared" si="3"/>
        <v>9.205776173</v>
      </c>
      <c r="J84" s="3">
        <v>0.0</v>
      </c>
      <c r="K84" s="3">
        <v>234.0</v>
      </c>
      <c r="L84" s="2">
        <f t="shared" si="4"/>
        <v>3.311258278</v>
      </c>
      <c r="M84" s="3">
        <v>0.0</v>
      </c>
      <c r="N84" s="1">
        <f t="shared" si="5"/>
        <v>-8</v>
      </c>
      <c r="O84" s="3">
        <v>1.0</v>
      </c>
    </row>
    <row r="85">
      <c r="A85" s="3" t="s">
        <v>90</v>
      </c>
      <c r="B85" s="3"/>
      <c r="C85" s="3">
        <v>236.0</v>
      </c>
      <c r="D85" s="3">
        <v>227.5</v>
      </c>
      <c r="E85" s="3">
        <v>241.0</v>
      </c>
      <c r="F85" s="1">
        <f t="shared" si="1"/>
        <v>-0.02503564158</v>
      </c>
      <c r="G85" s="1">
        <f t="shared" si="2"/>
        <v>2.503564158</v>
      </c>
      <c r="H85" s="3"/>
      <c r="I85" s="2">
        <f t="shared" si="3"/>
        <v>8.754512635</v>
      </c>
      <c r="J85" s="3">
        <v>1.0</v>
      </c>
      <c r="K85" s="3">
        <v>239.0</v>
      </c>
      <c r="L85" s="2">
        <f t="shared" si="4"/>
        <v>5.518763797</v>
      </c>
      <c r="M85" s="3">
        <v>1.0</v>
      </c>
      <c r="N85" s="1">
        <f t="shared" si="5"/>
        <v>-2</v>
      </c>
      <c r="O85" s="3">
        <v>0.0</v>
      </c>
    </row>
    <row r="86">
      <c r="A86" s="3" t="s">
        <v>91</v>
      </c>
      <c r="B86" s="3"/>
      <c r="C86" s="3">
        <v>221.0</v>
      </c>
      <c r="D86" s="3">
        <v>211.5</v>
      </c>
      <c r="E86" s="3">
        <v>220.0</v>
      </c>
      <c r="F86" s="1">
        <f t="shared" si="1"/>
        <v>-0.01711230911</v>
      </c>
      <c r="G86" s="1">
        <f t="shared" si="2"/>
        <v>1.711230911</v>
      </c>
      <c r="H86" s="3"/>
      <c r="I86" s="2">
        <f t="shared" si="3"/>
        <v>-0.7220216606</v>
      </c>
      <c r="J86" s="3">
        <v>0.0</v>
      </c>
      <c r="K86" s="3">
        <v>219.0</v>
      </c>
      <c r="L86" s="2">
        <f t="shared" si="4"/>
        <v>-3.311258278</v>
      </c>
      <c r="M86" s="3">
        <v>0.0</v>
      </c>
      <c r="N86" s="1">
        <f t="shared" si="5"/>
        <v>-1</v>
      </c>
      <c r="O86" s="3">
        <v>0.0</v>
      </c>
    </row>
    <row r="87">
      <c r="A87" s="3" t="s">
        <v>92</v>
      </c>
      <c r="B87" s="3"/>
      <c r="C87" s="3">
        <v>228.0</v>
      </c>
      <c r="D87" s="3">
        <v>239.0</v>
      </c>
      <c r="E87" s="3">
        <v>229.0</v>
      </c>
      <c r="F87" s="1">
        <f t="shared" si="1"/>
        <v>0.01856241861</v>
      </c>
      <c r="G87" s="1">
        <f t="shared" si="2"/>
        <v>1.856241861</v>
      </c>
      <c r="H87" s="3"/>
      <c r="I87" s="2">
        <f t="shared" si="3"/>
        <v>3.339350181</v>
      </c>
      <c r="J87" s="3">
        <v>0.0</v>
      </c>
      <c r="K87" s="3">
        <v>240.0</v>
      </c>
      <c r="L87" s="2">
        <f t="shared" si="4"/>
        <v>5.960264901</v>
      </c>
      <c r="M87" s="3">
        <v>0.0</v>
      </c>
      <c r="N87" s="1">
        <f t="shared" si="5"/>
        <v>11</v>
      </c>
      <c r="O87" s="3">
        <v>0.0</v>
      </c>
    </row>
    <row r="88">
      <c r="A88" s="3" t="s">
        <v>93</v>
      </c>
      <c r="B88" s="3"/>
      <c r="C88" s="3">
        <v>229.0</v>
      </c>
      <c r="D88" s="3">
        <v>234.0</v>
      </c>
      <c r="E88" s="3">
        <v>237.0</v>
      </c>
      <c r="F88" s="1">
        <f t="shared" si="1"/>
        <v>-0.0055324886</v>
      </c>
      <c r="G88" s="1">
        <f t="shared" si="2"/>
        <v>0.55324886</v>
      </c>
      <c r="H88" s="3"/>
      <c r="I88" s="2">
        <f t="shared" si="3"/>
        <v>6.949458484</v>
      </c>
      <c r="J88" s="3">
        <v>0.0</v>
      </c>
      <c r="K88" s="3">
        <v>241.0</v>
      </c>
      <c r="L88" s="2">
        <f t="shared" si="4"/>
        <v>6.401766004</v>
      </c>
      <c r="M88" s="3">
        <v>0.0</v>
      </c>
      <c r="N88" s="1">
        <f t="shared" si="5"/>
        <v>4</v>
      </c>
      <c r="O88" s="3">
        <v>0.0</v>
      </c>
    </row>
    <row r="89">
      <c r="A89" s="3" t="s">
        <v>94</v>
      </c>
      <c r="B89" s="3"/>
      <c r="C89" s="3">
        <v>227.0</v>
      </c>
      <c r="D89" s="3">
        <v>234.0</v>
      </c>
      <c r="E89" s="3">
        <v>224.0</v>
      </c>
      <c r="F89" s="1">
        <f t="shared" si="1"/>
        <v>0.01896783908</v>
      </c>
      <c r="G89" s="1">
        <f t="shared" si="2"/>
        <v>1.896783908</v>
      </c>
      <c r="H89" s="3"/>
      <c r="I89" s="2">
        <f t="shared" si="3"/>
        <v>1.083032491</v>
      </c>
      <c r="J89" s="3">
        <v>0.0</v>
      </c>
      <c r="K89" s="3">
        <v>216.0</v>
      </c>
      <c r="L89" s="2">
        <f t="shared" si="4"/>
        <v>-4.635761589</v>
      </c>
      <c r="M89" s="3">
        <v>1.0</v>
      </c>
      <c r="N89" s="1">
        <f t="shared" si="5"/>
        <v>-8</v>
      </c>
      <c r="O89" s="3">
        <v>1.0</v>
      </c>
    </row>
    <row r="90">
      <c r="A90" s="3" t="s">
        <v>95</v>
      </c>
      <c r="B90" s="3"/>
      <c r="C90" s="3">
        <v>222.0</v>
      </c>
      <c r="D90" s="3">
        <v>234.5</v>
      </c>
      <c r="E90" s="3">
        <v>243.0</v>
      </c>
      <c r="F90" s="1">
        <f t="shared" si="1"/>
        <v>-0.01546342655</v>
      </c>
      <c r="G90" s="1">
        <f t="shared" si="2"/>
        <v>1.546342655</v>
      </c>
      <c r="H90" s="3"/>
      <c r="I90" s="2">
        <f t="shared" si="3"/>
        <v>9.657039711</v>
      </c>
      <c r="J90" s="3">
        <v>0.0</v>
      </c>
      <c r="K90" s="3">
        <v>235.0</v>
      </c>
      <c r="L90" s="2">
        <f t="shared" si="4"/>
        <v>3.752759382</v>
      </c>
      <c r="M90" s="3">
        <v>0.0</v>
      </c>
      <c r="N90" s="1">
        <f t="shared" si="5"/>
        <v>-8</v>
      </c>
      <c r="O90" s="3">
        <v>1.0</v>
      </c>
    </row>
    <row r="91">
      <c r="A91" s="3" t="s">
        <v>96</v>
      </c>
      <c r="B91" s="3"/>
      <c r="C91" s="3">
        <v>212.0</v>
      </c>
      <c r="D91" s="3">
        <v>229.0</v>
      </c>
      <c r="E91" s="3">
        <v>231.0</v>
      </c>
      <c r="F91" s="1">
        <f t="shared" si="1"/>
        <v>-0.003776497552</v>
      </c>
      <c r="G91" s="1">
        <f t="shared" si="2"/>
        <v>0.3776497552</v>
      </c>
      <c r="H91" s="3"/>
      <c r="I91" s="2">
        <f t="shared" si="3"/>
        <v>4.241877256</v>
      </c>
      <c r="K91" s="3">
        <v>226.0</v>
      </c>
      <c r="L91" s="2">
        <f t="shared" si="4"/>
        <v>-0.2207505519</v>
      </c>
      <c r="N91" s="1">
        <f t="shared" si="5"/>
        <v>-5</v>
      </c>
      <c r="Q91" s="5"/>
    </row>
    <row r="92">
      <c r="A92" s="3" t="s">
        <v>97</v>
      </c>
      <c r="B92" s="3"/>
      <c r="C92" s="3">
        <v>220.0</v>
      </c>
      <c r="D92" s="3">
        <v>235.0</v>
      </c>
      <c r="E92" s="3">
        <v>242.0</v>
      </c>
      <c r="F92" s="1">
        <f t="shared" si="1"/>
        <v>-0.01274750371</v>
      </c>
      <c r="G92" s="1">
        <f t="shared" si="2"/>
        <v>1.274750371</v>
      </c>
      <c r="H92" s="3"/>
      <c r="I92" s="2">
        <f t="shared" si="3"/>
        <v>9.205776173</v>
      </c>
      <c r="K92" s="3">
        <v>242.0</v>
      </c>
      <c r="L92" s="2">
        <f t="shared" si="4"/>
        <v>6.843267108</v>
      </c>
      <c r="N92" s="1">
        <f t="shared" si="5"/>
        <v>0</v>
      </c>
      <c r="Q92" s="5"/>
    </row>
    <row r="93">
      <c r="A93" s="6" t="s">
        <v>98</v>
      </c>
      <c r="B93" s="6"/>
      <c r="C93" s="6">
        <v>224.0</v>
      </c>
      <c r="D93" s="6">
        <v>221.5</v>
      </c>
      <c r="E93" s="6">
        <v>181.0</v>
      </c>
      <c r="F93" s="1">
        <f t="shared" si="1"/>
        <v>0.08769515569</v>
      </c>
      <c r="G93" s="1">
        <f t="shared" si="2"/>
        <v>8.769515569</v>
      </c>
      <c r="H93" s="6"/>
      <c r="I93" s="2">
        <f t="shared" si="3"/>
        <v>-18.32129964</v>
      </c>
      <c r="K93" s="3">
        <v>216.0</v>
      </c>
      <c r="L93" s="2">
        <f t="shared" si="4"/>
        <v>-4.635761589</v>
      </c>
      <c r="N93" s="1">
        <f t="shared" si="5"/>
        <v>35</v>
      </c>
      <c r="Q93" s="5"/>
    </row>
    <row r="94">
      <c r="A94" s="6" t="s">
        <v>99</v>
      </c>
      <c r="B94" s="6"/>
      <c r="C94" s="6">
        <v>224.0</v>
      </c>
      <c r="D94" s="6">
        <v>222.5</v>
      </c>
      <c r="E94" s="6">
        <v>229.0</v>
      </c>
      <c r="F94" s="1">
        <f t="shared" si="1"/>
        <v>-0.01250546702</v>
      </c>
      <c r="G94" s="1">
        <f t="shared" si="2"/>
        <v>1.250546702</v>
      </c>
      <c r="H94" s="6"/>
      <c r="I94" s="2">
        <f t="shared" si="3"/>
        <v>3.339350181</v>
      </c>
      <c r="K94" s="3">
        <v>228.0</v>
      </c>
      <c r="L94" s="2">
        <f t="shared" si="4"/>
        <v>0.6622516556</v>
      </c>
      <c r="N94" s="1">
        <f t="shared" si="5"/>
        <v>-1</v>
      </c>
    </row>
    <row r="95">
      <c r="A95" s="3" t="s">
        <v>100</v>
      </c>
      <c r="B95" s="3"/>
      <c r="C95" s="3">
        <v>280.0</v>
      </c>
      <c r="D95" s="3">
        <v>232.0</v>
      </c>
      <c r="E95" s="3">
        <v>216.0</v>
      </c>
      <c r="F95" s="1">
        <f t="shared" si="1"/>
        <v>0.03103423374</v>
      </c>
      <c r="G95" s="1">
        <f t="shared" si="2"/>
        <v>3.103423374</v>
      </c>
      <c r="H95" s="3"/>
      <c r="I95" s="2">
        <f t="shared" si="3"/>
        <v>-2.527075812</v>
      </c>
      <c r="K95" s="3">
        <v>226.0</v>
      </c>
      <c r="L95" s="2">
        <f t="shared" si="4"/>
        <v>-0.2207505519</v>
      </c>
      <c r="N95" s="1">
        <f t="shared" si="5"/>
        <v>10</v>
      </c>
    </row>
    <row r="96">
      <c r="A96" s="3" t="s">
        <v>101</v>
      </c>
      <c r="B96" s="3"/>
      <c r="C96" s="3">
        <v>214.0</v>
      </c>
      <c r="D96" s="3">
        <v>228.5</v>
      </c>
      <c r="E96" s="3">
        <v>221.0</v>
      </c>
      <c r="F96" s="1">
        <f t="shared" si="1"/>
        <v>0.01449393072</v>
      </c>
      <c r="G96" s="1">
        <f t="shared" si="2"/>
        <v>1.449393072</v>
      </c>
      <c r="H96" s="3"/>
      <c r="I96" s="2">
        <f t="shared" si="3"/>
        <v>-0.2707581227</v>
      </c>
      <c r="K96" s="3">
        <v>232.0</v>
      </c>
      <c r="L96" s="2">
        <f t="shared" si="4"/>
        <v>2.428256071</v>
      </c>
      <c r="N96" s="1">
        <f t="shared" si="5"/>
        <v>11</v>
      </c>
      <c r="T96" s="5" t="s">
        <v>102</v>
      </c>
    </row>
    <row r="97">
      <c r="A97" s="3" t="s">
        <v>103</v>
      </c>
      <c r="B97" s="3"/>
      <c r="C97" s="3">
        <v>215.0</v>
      </c>
      <c r="D97" s="3">
        <v>230.5</v>
      </c>
      <c r="E97" s="3">
        <v>232.0</v>
      </c>
      <c r="F97" s="1">
        <f t="shared" si="1"/>
        <v>-0.002817055165</v>
      </c>
      <c r="G97" s="1">
        <f t="shared" si="2"/>
        <v>0.2817055165</v>
      </c>
      <c r="H97" s="3"/>
      <c r="I97" s="2">
        <f t="shared" si="3"/>
        <v>4.693140794</v>
      </c>
      <c r="K97" s="3">
        <v>233.0</v>
      </c>
      <c r="L97" s="2">
        <f t="shared" si="4"/>
        <v>2.869757174</v>
      </c>
      <c r="N97" s="1">
        <f t="shared" si="5"/>
        <v>1</v>
      </c>
      <c r="T97" s="5" t="s">
        <v>104</v>
      </c>
    </row>
    <row r="98">
      <c r="A98" s="3" t="s">
        <v>105</v>
      </c>
      <c r="B98" s="3"/>
      <c r="C98" s="3">
        <v>225.0</v>
      </c>
      <c r="D98" s="3">
        <v>226.0</v>
      </c>
      <c r="E98" s="3">
        <v>202.0</v>
      </c>
      <c r="F98" s="1">
        <f t="shared" si="1"/>
        <v>0.0487570697</v>
      </c>
      <c r="G98" s="1">
        <f t="shared" si="2"/>
        <v>4.87570697</v>
      </c>
      <c r="H98" s="3"/>
      <c r="I98" s="2">
        <f t="shared" si="3"/>
        <v>-8.844765343</v>
      </c>
      <c r="K98" s="3">
        <v>233.0</v>
      </c>
      <c r="L98" s="2">
        <f t="shared" si="4"/>
        <v>2.869757174</v>
      </c>
      <c r="N98" s="1">
        <f t="shared" si="5"/>
        <v>31</v>
      </c>
      <c r="T98" s="5" t="s">
        <v>106</v>
      </c>
    </row>
    <row r="99">
      <c r="A99" s="3" t="s">
        <v>107</v>
      </c>
      <c r="B99" s="3"/>
      <c r="C99" s="3">
        <v>258.0</v>
      </c>
      <c r="D99" s="3">
        <v>239.5</v>
      </c>
      <c r="E99" s="3">
        <v>225.0</v>
      </c>
      <c r="F99" s="1">
        <f t="shared" si="1"/>
        <v>0.02712299964</v>
      </c>
      <c r="G99" s="1">
        <f t="shared" si="2"/>
        <v>2.712299964</v>
      </c>
      <c r="H99" s="3"/>
      <c r="I99" s="2">
        <f t="shared" si="3"/>
        <v>1.534296029</v>
      </c>
      <c r="K99" s="3">
        <v>246.0</v>
      </c>
      <c r="L99" s="2">
        <f t="shared" si="4"/>
        <v>8.609271523</v>
      </c>
      <c r="N99" s="1">
        <f t="shared" si="5"/>
        <v>21</v>
      </c>
      <c r="T99" s="5" t="s">
        <v>108</v>
      </c>
    </row>
    <row r="100">
      <c r="A100" s="3" t="s">
        <v>109</v>
      </c>
      <c r="B100" s="3"/>
      <c r="C100" s="3">
        <v>239.0</v>
      </c>
      <c r="D100" s="3">
        <v>240.0</v>
      </c>
      <c r="E100" s="3">
        <v>241.0</v>
      </c>
      <c r="F100" s="1">
        <f t="shared" si="1"/>
        <v>-0.001805800863</v>
      </c>
      <c r="G100" s="1">
        <f t="shared" si="2"/>
        <v>0.1805800863</v>
      </c>
      <c r="H100" s="3"/>
      <c r="I100" s="2">
        <f t="shared" si="3"/>
        <v>8.754512635</v>
      </c>
      <c r="K100" s="3">
        <v>245.0</v>
      </c>
      <c r="L100" s="2">
        <f t="shared" si="4"/>
        <v>8.167770419</v>
      </c>
      <c r="N100" s="1">
        <f t="shared" si="5"/>
        <v>4</v>
      </c>
    </row>
    <row r="101">
      <c r="A101" s="3" t="s">
        <v>110</v>
      </c>
      <c r="B101" s="3"/>
      <c r="C101" s="3">
        <v>235.0</v>
      </c>
      <c r="D101" s="3">
        <v>238.5</v>
      </c>
      <c r="E101" s="3">
        <v>256.0</v>
      </c>
      <c r="F101" s="1">
        <f t="shared" si="1"/>
        <v>-0.03075158194</v>
      </c>
      <c r="G101" s="1">
        <f t="shared" si="2"/>
        <v>3.075158194</v>
      </c>
      <c r="H101" s="3"/>
      <c r="I101" s="2">
        <f t="shared" si="3"/>
        <v>15.5234657</v>
      </c>
      <c r="K101" s="3">
        <v>256.0</v>
      </c>
      <c r="L101" s="2">
        <f t="shared" si="4"/>
        <v>13.02428256</v>
      </c>
      <c r="N101" s="1">
        <f t="shared" si="5"/>
        <v>0</v>
      </c>
    </row>
    <row r="102">
      <c r="A102" s="3" t="s">
        <v>111</v>
      </c>
      <c r="B102" s="3"/>
      <c r="C102" s="3">
        <v>249.0</v>
      </c>
      <c r="D102" s="3">
        <v>241.5</v>
      </c>
      <c r="E102" s="3">
        <v>242.0</v>
      </c>
      <c r="F102" s="1">
        <f t="shared" si="1"/>
        <v>-0.0008982308929</v>
      </c>
      <c r="G102" s="1">
        <f t="shared" si="2"/>
        <v>0.08982308929</v>
      </c>
      <c r="H102" s="3"/>
      <c r="I102" s="2">
        <f t="shared" si="3"/>
        <v>9.205776173</v>
      </c>
      <c r="K102" s="3">
        <v>233.0</v>
      </c>
      <c r="L102" s="2">
        <f t="shared" si="4"/>
        <v>2.869757174</v>
      </c>
      <c r="N102" s="1">
        <f t="shared" si="5"/>
        <v>-9</v>
      </c>
    </row>
    <row r="103">
      <c r="A103" s="3" t="s">
        <v>112</v>
      </c>
      <c r="B103" s="3"/>
      <c r="C103" s="3">
        <v>227.0</v>
      </c>
      <c r="D103" s="3">
        <v>222.0</v>
      </c>
      <c r="E103" s="3">
        <v>238.0</v>
      </c>
      <c r="F103" s="1">
        <f t="shared" si="1"/>
        <v>-0.03022398261</v>
      </c>
      <c r="G103" s="1">
        <f t="shared" si="2"/>
        <v>3.022398261</v>
      </c>
      <c r="H103" s="3"/>
      <c r="I103" s="2">
        <f t="shared" si="3"/>
        <v>7.400722022</v>
      </c>
      <c r="K103" s="3">
        <v>242.0</v>
      </c>
      <c r="L103" s="2">
        <f t="shared" si="4"/>
        <v>6.843267108</v>
      </c>
      <c r="N103" s="1">
        <f t="shared" si="5"/>
        <v>4</v>
      </c>
    </row>
    <row r="104">
      <c r="A104" s="3" t="s">
        <v>113</v>
      </c>
      <c r="B104" s="3"/>
      <c r="C104" s="3">
        <v>259.0</v>
      </c>
      <c r="D104" s="3">
        <v>229.0</v>
      </c>
      <c r="E104" s="3">
        <v>225.0</v>
      </c>
      <c r="F104" s="1">
        <f t="shared" si="1"/>
        <v>0.007652964229</v>
      </c>
      <c r="G104" s="1">
        <f t="shared" si="2"/>
        <v>0.7652964229</v>
      </c>
      <c r="H104" s="3"/>
      <c r="I104" s="2">
        <f t="shared" si="3"/>
        <v>1.534296029</v>
      </c>
      <c r="K104" s="3">
        <v>225.0</v>
      </c>
      <c r="L104" s="2">
        <f t="shared" si="4"/>
        <v>-0.6622516556</v>
      </c>
      <c r="N104" s="1">
        <f t="shared" si="5"/>
        <v>0</v>
      </c>
    </row>
    <row r="105">
      <c r="A105" s="3" t="s">
        <v>114</v>
      </c>
      <c r="B105" s="3"/>
      <c r="C105" s="3">
        <v>209.0</v>
      </c>
      <c r="D105" s="3">
        <v>237.5</v>
      </c>
      <c r="E105" s="3">
        <v>238.0</v>
      </c>
      <c r="F105" s="1">
        <f t="shared" si="1"/>
        <v>-0.0009133430956</v>
      </c>
      <c r="G105" s="1">
        <f t="shared" si="2"/>
        <v>0.09133430956</v>
      </c>
      <c r="H105" s="3"/>
      <c r="I105" s="2">
        <f t="shared" si="3"/>
        <v>7.400722022</v>
      </c>
      <c r="K105" s="3">
        <v>265.0</v>
      </c>
      <c r="L105" s="2">
        <f t="shared" si="4"/>
        <v>16.99779249</v>
      </c>
      <c r="N105" s="1">
        <f t="shared" si="5"/>
        <v>27</v>
      </c>
    </row>
    <row r="106">
      <c r="A106" s="3" t="s">
        <v>115</v>
      </c>
      <c r="B106" s="3"/>
      <c r="C106" s="3">
        <v>206.0</v>
      </c>
      <c r="D106" s="3">
        <v>231.5</v>
      </c>
      <c r="E106" s="3">
        <v>231.0</v>
      </c>
      <c r="F106" s="1">
        <f t="shared" si="1"/>
        <v>0.0009390154618</v>
      </c>
      <c r="G106" s="1">
        <f t="shared" si="2"/>
        <v>0.09390154618</v>
      </c>
      <c r="H106" s="3"/>
      <c r="I106" s="2">
        <f t="shared" si="3"/>
        <v>4.241877256</v>
      </c>
      <c r="K106" s="3">
        <v>236.0</v>
      </c>
      <c r="L106" s="2">
        <f t="shared" si="4"/>
        <v>4.194260486</v>
      </c>
      <c r="N106" s="1">
        <f t="shared" si="5"/>
        <v>5</v>
      </c>
    </row>
    <row r="107">
      <c r="A107" s="3" t="s">
        <v>18</v>
      </c>
      <c r="B107" s="3"/>
      <c r="C107" s="3">
        <v>223.0</v>
      </c>
      <c r="D107" s="3">
        <v>225.0</v>
      </c>
      <c r="E107" s="3">
        <v>227.0</v>
      </c>
      <c r="F107" s="1">
        <f t="shared" si="1"/>
        <v>-0.003843339082</v>
      </c>
      <c r="G107" s="1">
        <f t="shared" si="2"/>
        <v>0.3843339082</v>
      </c>
      <c r="H107" s="3"/>
      <c r="I107" s="2">
        <f t="shared" si="3"/>
        <v>2.436823105</v>
      </c>
      <c r="K107" s="3">
        <v>225.0</v>
      </c>
      <c r="L107" s="2">
        <f t="shared" si="4"/>
        <v>-0.6622516556</v>
      </c>
    </row>
    <row r="108">
      <c r="A108" s="3" t="s">
        <v>116</v>
      </c>
      <c r="B108" s="3"/>
      <c r="C108" s="3">
        <v>240.0</v>
      </c>
      <c r="D108" s="3">
        <v>241.5</v>
      </c>
      <c r="E108" s="3">
        <v>230.0</v>
      </c>
      <c r="F108" s="1">
        <f t="shared" si="1"/>
        <v>0.02118929907</v>
      </c>
      <c r="G108" s="1">
        <f t="shared" si="2"/>
        <v>2.118929907</v>
      </c>
      <c r="H108" s="3"/>
      <c r="I108" s="2">
        <f t="shared" si="3"/>
        <v>3.790613718</v>
      </c>
      <c r="K108" s="3">
        <v>245.0</v>
      </c>
      <c r="L108" s="2">
        <f t="shared" si="4"/>
        <v>8.167770419</v>
      </c>
    </row>
    <row r="109">
      <c r="A109" s="3" t="s">
        <v>117</v>
      </c>
      <c r="B109" s="3"/>
      <c r="C109" s="3">
        <v>220.0</v>
      </c>
      <c r="D109" s="3">
        <v>227.5</v>
      </c>
      <c r="E109" s="3">
        <v>228.0</v>
      </c>
      <c r="F109" s="1">
        <f t="shared" si="1"/>
        <v>-0.0009534460073</v>
      </c>
      <c r="G109" s="1">
        <f t="shared" si="2"/>
        <v>0.09534460073</v>
      </c>
      <c r="H109" s="3"/>
      <c r="I109" s="2">
        <f t="shared" si="3"/>
        <v>2.888086643</v>
      </c>
      <c r="K109" s="3">
        <v>227.0</v>
      </c>
      <c r="L109" s="2">
        <f t="shared" si="4"/>
        <v>0.2207505519</v>
      </c>
    </row>
    <row r="110">
      <c r="A110" s="3" t="s">
        <v>118</v>
      </c>
      <c r="B110" s="3"/>
      <c r="C110" s="3">
        <v>242.0</v>
      </c>
      <c r="D110" s="3">
        <v>215.0</v>
      </c>
      <c r="E110" s="3">
        <v>207.0</v>
      </c>
      <c r="F110" s="1">
        <f t="shared" si="1"/>
        <v>0.01646811446</v>
      </c>
      <c r="G110" s="1">
        <f t="shared" si="2"/>
        <v>1.646811446</v>
      </c>
      <c r="H110" s="3"/>
      <c r="I110" s="2">
        <f t="shared" si="3"/>
        <v>-6.588447653</v>
      </c>
      <c r="K110" s="3">
        <v>217.0</v>
      </c>
      <c r="L110" s="2">
        <f t="shared" si="4"/>
        <v>-4.194260486</v>
      </c>
    </row>
    <row r="111">
      <c r="A111" s="3" t="s">
        <v>119</v>
      </c>
      <c r="B111" s="3"/>
      <c r="C111" s="3">
        <v>229.0</v>
      </c>
      <c r="D111" s="3">
        <v>223.0</v>
      </c>
      <c r="E111" s="3">
        <v>222.0</v>
      </c>
      <c r="F111" s="1">
        <f t="shared" si="1"/>
        <v>0.001951888598</v>
      </c>
      <c r="G111" s="1">
        <f t="shared" si="2"/>
        <v>0.1951888598</v>
      </c>
      <c r="H111" s="3"/>
      <c r="I111" s="2">
        <f t="shared" si="3"/>
        <v>0.1805054152</v>
      </c>
      <c r="K111" s="3">
        <v>216.0</v>
      </c>
      <c r="L111" s="2">
        <f t="shared" si="4"/>
        <v>-4.635761589</v>
      </c>
    </row>
    <row r="112">
      <c r="A112" s="3" t="s">
        <v>120</v>
      </c>
      <c r="B112" s="3"/>
      <c r="C112" s="3">
        <v>233.0</v>
      </c>
      <c r="D112" s="3">
        <v>231.5</v>
      </c>
      <c r="E112" s="3">
        <v>239.0</v>
      </c>
      <c r="F112" s="1">
        <f t="shared" si="1"/>
        <v>-0.01384690559</v>
      </c>
      <c r="G112" s="1">
        <f t="shared" si="2"/>
        <v>1.384690559</v>
      </c>
      <c r="H112" s="3"/>
      <c r="I112" s="2">
        <f t="shared" si="3"/>
        <v>7.85198556</v>
      </c>
      <c r="K112" s="3">
        <v>257.0</v>
      </c>
      <c r="L112" s="2">
        <f t="shared" si="4"/>
        <v>13.46578366</v>
      </c>
    </row>
    <row r="113">
      <c r="A113" s="3" t="s">
        <v>121</v>
      </c>
      <c r="B113" s="3"/>
      <c r="C113" s="3">
        <v>210.0</v>
      </c>
      <c r="D113" s="3">
        <v>234.0</v>
      </c>
      <c r="E113" s="3">
        <v>243.0</v>
      </c>
      <c r="F113" s="1">
        <f t="shared" si="1"/>
        <v>-0.01639041619</v>
      </c>
      <c r="G113" s="1">
        <f t="shared" si="2"/>
        <v>1.639041619</v>
      </c>
      <c r="H113" s="3"/>
      <c r="I113" s="2">
        <f t="shared" si="3"/>
        <v>9.657039711</v>
      </c>
      <c r="K113" s="3">
        <v>232.0</v>
      </c>
      <c r="L113" s="2">
        <f t="shared" si="4"/>
        <v>2.428256071</v>
      </c>
    </row>
    <row r="114">
      <c r="A114" s="3" t="s">
        <v>122</v>
      </c>
      <c r="B114" s="3"/>
      <c r="C114" s="3">
        <v>207.0</v>
      </c>
      <c r="D114" s="3">
        <v>231.5</v>
      </c>
      <c r="E114" s="3">
        <v>246.0</v>
      </c>
      <c r="F114" s="1">
        <f t="shared" si="1"/>
        <v>-0.02638411175</v>
      </c>
      <c r="G114" s="1">
        <f t="shared" si="2"/>
        <v>2.638411175</v>
      </c>
      <c r="H114" s="3"/>
      <c r="I114" s="2">
        <f t="shared" si="3"/>
        <v>11.01083032</v>
      </c>
      <c r="K114" s="3">
        <v>233.0</v>
      </c>
      <c r="L114" s="2">
        <f t="shared" si="4"/>
        <v>2.869757174</v>
      </c>
    </row>
    <row r="115">
      <c r="A115" s="3" t="s">
        <v>123</v>
      </c>
      <c r="B115" s="3"/>
      <c r="C115" s="3">
        <v>255.0</v>
      </c>
      <c r="D115" s="3">
        <v>240.0</v>
      </c>
      <c r="E115" s="3">
        <v>243.0</v>
      </c>
      <c r="F115" s="1">
        <f t="shared" si="1"/>
        <v>-0.005395031887</v>
      </c>
      <c r="G115" s="1">
        <f t="shared" si="2"/>
        <v>0.5395031887</v>
      </c>
      <c r="H115" s="3"/>
      <c r="I115" s="2">
        <f t="shared" si="3"/>
        <v>9.657039711</v>
      </c>
      <c r="K115" s="3">
        <v>238.0</v>
      </c>
      <c r="L115" s="2">
        <f t="shared" si="4"/>
        <v>5.077262693</v>
      </c>
    </row>
    <row r="116">
      <c r="A116" s="3" t="s">
        <v>124</v>
      </c>
      <c r="B116" s="3"/>
      <c r="C116" s="3">
        <v>212.0</v>
      </c>
      <c r="D116" s="3">
        <v>227.5</v>
      </c>
      <c r="E116" s="3">
        <v>237.0</v>
      </c>
      <c r="F116" s="1">
        <f t="shared" si="1"/>
        <v>-0.01776694502</v>
      </c>
      <c r="G116" s="1">
        <f t="shared" si="2"/>
        <v>1.776694502</v>
      </c>
      <c r="H116" s="3"/>
      <c r="I116" s="2">
        <f t="shared" si="3"/>
        <v>6.949458484</v>
      </c>
      <c r="K116" s="3">
        <v>272.0</v>
      </c>
      <c r="L116" s="2">
        <f t="shared" si="4"/>
        <v>20.08830022</v>
      </c>
    </row>
    <row r="117">
      <c r="A117" s="3" t="s">
        <v>125</v>
      </c>
      <c r="B117" s="3"/>
      <c r="D117" s="3">
        <v>229.0</v>
      </c>
      <c r="E117" s="3">
        <v>218.0</v>
      </c>
      <c r="F117" s="1">
        <f t="shared" si="1"/>
        <v>0.02137898874</v>
      </c>
      <c r="G117" s="1">
        <f t="shared" si="2"/>
        <v>2.137898874</v>
      </c>
      <c r="H117" s="3"/>
      <c r="K117" s="3">
        <v>238.0</v>
      </c>
      <c r="T117" s="5" t="s">
        <v>126</v>
      </c>
    </row>
    <row r="118">
      <c r="A118" s="3" t="s">
        <v>127</v>
      </c>
      <c r="B118" s="3"/>
      <c r="D118" s="3">
        <v>238.0</v>
      </c>
      <c r="E118" s="3">
        <v>223.0</v>
      </c>
      <c r="F118" s="1">
        <f t="shared" si="1"/>
        <v>0.02827209401</v>
      </c>
      <c r="G118" s="1">
        <f t="shared" si="2"/>
        <v>2.827209401</v>
      </c>
      <c r="H118" s="3"/>
      <c r="K118" s="3">
        <v>225.0</v>
      </c>
      <c r="T118" s="5" t="s">
        <v>128</v>
      </c>
    </row>
    <row r="119">
      <c r="A119" s="3" t="s">
        <v>129</v>
      </c>
      <c r="B119" s="3"/>
      <c r="D119" s="3">
        <v>231.0</v>
      </c>
      <c r="E119" s="3">
        <v>209.0</v>
      </c>
      <c r="F119" s="1">
        <f t="shared" si="1"/>
        <v>0.04346569378</v>
      </c>
      <c r="G119" s="1">
        <f t="shared" si="2"/>
        <v>4.346569378</v>
      </c>
      <c r="H119" s="3"/>
      <c r="K119" s="3">
        <v>234.0</v>
      </c>
      <c r="T119" s="5" t="s">
        <v>130</v>
      </c>
    </row>
    <row r="120">
      <c r="A120" s="3" t="s">
        <v>131</v>
      </c>
      <c r="B120" s="3"/>
      <c r="D120" s="3">
        <v>238.0</v>
      </c>
      <c r="E120" s="3">
        <v>216.0</v>
      </c>
      <c r="F120" s="1">
        <f t="shared" si="1"/>
        <v>0.04212320591</v>
      </c>
      <c r="G120" s="1">
        <f t="shared" si="2"/>
        <v>4.212320591</v>
      </c>
      <c r="H120" s="3"/>
      <c r="K120" s="3">
        <v>242.0</v>
      </c>
      <c r="T120" s="5" t="s">
        <v>132</v>
      </c>
    </row>
    <row r="121">
      <c r="A121" s="3" t="s">
        <v>133</v>
      </c>
      <c r="B121" s="3"/>
      <c r="D121" s="3">
        <v>228.0</v>
      </c>
      <c r="E121" s="3">
        <v>191.0</v>
      </c>
      <c r="F121" s="1">
        <f t="shared" si="1"/>
        <v>0.07690147975</v>
      </c>
      <c r="G121" s="1">
        <f t="shared" si="2"/>
        <v>7.690147975</v>
      </c>
      <c r="H121" s="3"/>
      <c r="K121" s="3">
        <v>218.0</v>
      </c>
      <c r="T121" s="5" t="s">
        <v>134</v>
      </c>
    </row>
    <row r="122">
      <c r="A122" s="3" t="s">
        <v>135</v>
      </c>
      <c r="B122" s="3"/>
      <c r="D122" s="3">
        <v>228.5</v>
      </c>
      <c r="F122" s="1" t="str">
        <f t="shared" si="1"/>
        <v>#DIV/0!</v>
      </c>
      <c r="G122" s="1" t="str">
        <f t="shared" si="2"/>
        <v>#DIV/0!</v>
      </c>
    </row>
    <row r="123">
      <c r="A123" s="3" t="s">
        <v>136</v>
      </c>
      <c r="B123" s="3"/>
      <c r="D123" s="3">
        <v>234.0</v>
      </c>
      <c r="F123" s="1" t="str">
        <f t="shared" si="1"/>
        <v>#DIV/0!</v>
      </c>
      <c r="G123" s="1" t="str">
        <f t="shared" si="2"/>
        <v>#DIV/0!</v>
      </c>
    </row>
    <row r="124">
      <c r="A124" s="3" t="s">
        <v>137</v>
      </c>
      <c r="B124" s="3"/>
      <c r="D124" s="3">
        <v>245.5</v>
      </c>
      <c r="F124" s="1" t="str">
        <f t="shared" si="1"/>
        <v>#DIV/0!</v>
      </c>
      <c r="G124" s="1" t="str">
        <f t="shared" si="2"/>
        <v>#DIV/0!</v>
      </c>
    </row>
    <row r="125">
      <c r="A125" s="3" t="s">
        <v>138</v>
      </c>
      <c r="B125" s="3"/>
      <c r="D125" s="3">
        <v>218.5</v>
      </c>
      <c r="F125" s="1" t="str">
        <f t="shared" si="1"/>
        <v>#DIV/0!</v>
      </c>
      <c r="G125" s="1" t="str">
        <f t="shared" si="2"/>
        <v>#DIV/0!</v>
      </c>
    </row>
    <row r="126">
      <c r="A126" s="3" t="s">
        <v>139</v>
      </c>
      <c r="B126" s="3"/>
      <c r="D126" s="3">
        <v>226.5</v>
      </c>
      <c r="F126" s="1" t="str">
        <f t="shared" si="1"/>
        <v>#DIV/0!</v>
      </c>
      <c r="G126" s="1" t="str">
        <f t="shared" si="2"/>
        <v>#DIV/0!</v>
      </c>
    </row>
    <row r="127">
      <c r="A127" s="3" t="s">
        <v>140</v>
      </c>
      <c r="B127" s="3"/>
      <c r="D127" s="3">
        <v>234.0</v>
      </c>
      <c r="F127" s="1" t="str">
        <f t="shared" si="1"/>
        <v>#DIV/0!</v>
      </c>
      <c r="G127" s="1" t="str">
        <f t="shared" si="2"/>
        <v>#DIV/0!</v>
      </c>
    </row>
    <row r="128">
      <c r="A128" s="3" t="s">
        <v>141</v>
      </c>
      <c r="B128" s="3"/>
      <c r="D128" s="3">
        <v>236.5</v>
      </c>
      <c r="F128" s="1" t="str">
        <f t="shared" si="1"/>
        <v>#DIV/0!</v>
      </c>
      <c r="G128" s="1" t="str">
        <f t="shared" si="2"/>
        <v>#DIV/0!</v>
      </c>
    </row>
    <row r="129">
      <c r="A129" s="3" t="s">
        <v>142</v>
      </c>
      <c r="B129" s="3"/>
      <c r="D129" s="3">
        <v>230.0</v>
      </c>
      <c r="F129" s="1" t="str">
        <f t="shared" si="1"/>
        <v>#DIV/0!</v>
      </c>
      <c r="G129" s="1" t="str">
        <f t="shared" si="2"/>
        <v>#DIV/0!</v>
      </c>
    </row>
    <row r="130">
      <c r="A130" s="3" t="s">
        <v>143</v>
      </c>
      <c r="B130" s="3"/>
      <c r="D130" s="3">
        <v>234.0</v>
      </c>
      <c r="F130" s="1" t="str">
        <f t="shared" si="1"/>
        <v>#DIV/0!</v>
      </c>
      <c r="G130" s="1" t="str">
        <f t="shared" si="2"/>
        <v>#DIV/0!</v>
      </c>
    </row>
    <row r="131">
      <c r="A131" s="3" t="s">
        <v>144</v>
      </c>
      <c r="B131" s="3"/>
      <c r="D131" s="3">
        <v>225.0</v>
      </c>
      <c r="F131" s="1" t="str">
        <f t="shared" si="1"/>
        <v>#DIV/0!</v>
      </c>
      <c r="G131" s="1" t="str">
        <f t="shared" si="2"/>
        <v>#DIV/0!</v>
      </c>
    </row>
    <row r="132">
      <c r="A132" s="3" t="s">
        <v>145</v>
      </c>
      <c r="B132" s="3"/>
      <c r="D132" s="3">
        <v>227.5</v>
      </c>
      <c r="F132" s="1" t="str">
        <f t="shared" si="1"/>
        <v>#DIV/0!</v>
      </c>
      <c r="G132" s="1" t="str">
        <f t="shared" si="2"/>
        <v>#DIV/0!</v>
      </c>
    </row>
    <row r="133">
      <c r="A133" s="3" t="s">
        <v>146</v>
      </c>
      <c r="B133" s="3"/>
      <c r="D133" s="3">
        <v>235.5</v>
      </c>
      <c r="F133" s="1" t="str">
        <f t="shared" si="1"/>
        <v>#DIV/0!</v>
      </c>
      <c r="G133" s="1" t="str">
        <f t="shared" si="2"/>
        <v>#DIV/0!</v>
      </c>
    </row>
    <row r="134">
      <c r="A134" s="3" t="s">
        <v>147</v>
      </c>
      <c r="B134" s="3"/>
      <c r="D134" s="3">
        <v>227.0</v>
      </c>
      <c r="F134" s="1" t="str">
        <f t="shared" si="1"/>
        <v>#DIV/0!</v>
      </c>
      <c r="G134" s="1" t="str">
        <f t="shared" si="2"/>
        <v>#DIV/0!</v>
      </c>
    </row>
    <row r="135">
      <c r="A135" s="3" t="s">
        <v>148</v>
      </c>
      <c r="B135" s="3"/>
      <c r="D135" s="3">
        <v>238.5</v>
      </c>
      <c r="F135" s="1" t="str">
        <f t="shared" si="1"/>
        <v>#DIV/0!</v>
      </c>
      <c r="G135" s="1" t="str">
        <f t="shared" si="2"/>
        <v>#DIV/0!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7</v>
      </c>
      <c r="B1" s="1" t="s">
        <v>8</v>
      </c>
      <c r="C1" s="1" t="s">
        <v>149</v>
      </c>
      <c r="D1" s="1" t="s">
        <v>150</v>
      </c>
      <c r="E1" s="1" t="s">
        <v>151</v>
      </c>
      <c r="F1" s="1" t="s">
        <v>152</v>
      </c>
      <c r="G1" s="3" t="s">
        <v>153</v>
      </c>
      <c r="H1" s="3" t="s">
        <v>154</v>
      </c>
      <c r="I1" s="3" t="s">
        <v>155</v>
      </c>
      <c r="J1" s="3" t="s">
        <v>156</v>
      </c>
      <c r="L1" s="3" t="s">
        <v>157</v>
      </c>
      <c r="M1" s="7">
        <v>2.799193983990645</v>
      </c>
      <c r="O1" s="3" t="s">
        <v>158</v>
      </c>
      <c r="P1" s="7">
        <v>3.49291372530948</v>
      </c>
    </row>
    <row r="2">
      <c r="A2" s="1" t="s">
        <v>159</v>
      </c>
      <c r="B2" s="1" t="s">
        <v>160</v>
      </c>
      <c r="C2" s="1">
        <v>248.0</v>
      </c>
      <c r="D2" s="1">
        <v>222.5</v>
      </c>
      <c r="E2" s="1">
        <f t="shared" ref="E2:E193" si="1">LOG(D2/C2)</f>
        <v>-0.04712166551</v>
      </c>
      <c r="F2" s="1">
        <f t="shared" ref="F2:F193" si="2">ABS(E2)*100</f>
        <v>4.712166551</v>
      </c>
      <c r="G2" s="7">
        <v>223.0</v>
      </c>
      <c r="H2" s="8">
        <f t="shared" ref="H2:H193" si="3">LOG(G2/C2)</f>
        <v>-0.04614681778</v>
      </c>
      <c r="I2" s="7">
        <f t="shared" ref="I2:I193" si="4">ABS(H2)*100</f>
        <v>4.614681778</v>
      </c>
      <c r="J2" s="9">
        <v>44897.0</v>
      </c>
      <c r="R2" s="10">
        <v>243.0</v>
      </c>
      <c r="S2" s="10">
        <v>221.33333333333334</v>
      </c>
      <c r="T2" s="7">
        <f t="shared" ref="T2:T29" si="5">LOG(R2/S2)</f>
        <v>0.04055944895</v>
      </c>
      <c r="U2" s="11">
        <f t="shared" ref="U2:U29" si="6">ABS(T2)*100</f>
        <v>4.055944895</v>
      </c>
    </row>
    <row r="3">
      <c r="A3" s="1" t="s">
        <v>161</v>
      </c>
      <c r="B3" s="1" t="s">
        <v>162</v>
      </c>
      <c r="C3" s="1">
        <v>257.0</v>
      </c>
      <c r="D3" s="1">
        <v>233.5</v>
      </c>
      <c r="E3" s="1">
        <f t="shared" si="1"/>
        <v>-0.04164623843</v>
      </c>
      <c r="F3" s="1">
        <f t="shared" si="2"/>
        <v>4.164623843</v>
      </c>
      <c r="G3" s="7">
        <v>225.5</v>
      </c>
      <c r="H3" s="8">
        <f t="shared" si="3"/>
        <v>-0.05678657712</v>
      </c>
      <c r="I3" s="7">
        <f t="shared" si="4"/>
        <v>5.678657712</v>
      </c>
      <c r="J3" s="9">
        <v>44898.0</v>
      </c>
      <c r="R3" s="12">
        <v>232.0</v>
      </c>
      <c r="S3" s="12">
        <v>239.0</v>
      </c>
      <c r="T3" s="7">
        <f t="shared" si="5"/>
        <v>-0.01290991606</v>
      </c>
      <c r="U3" s="11">
        <f t="shared" si="6"/>
        <v>1.290991606</v>
      </c>
    </row>
    <row r="4">
      <c r="A4" s="1" t="s">
        <v>163</v>
      </c>
      <c r="B4" s="1" t="s">
        <v>164</v>
      </c>
      <c r="C4" s="1">
        <v>216.0</v>
      </c>
      <c r="D4" s="1">
        <v>228.5</v>
      </c>
      <c r="E4" s="1">
        <f t="shared" si="1"/>
        <v>0.02443245325</v>
      </c>
      <c r="F4" s="1">
        <f t="shared" si="2"/>
        <v>2.443245325</v>
      </c>
      <c r="G4" s="7">
        <v>242.5</v>
      </c>
      <c r="H4" s="8">
        <f t="shared" si="3"/>
        <v>0.05025799179</v>
      </c>
      <c r="I4" s="7">
        <f t="shared" si="4"/>
        <v>5.025799179</v>
      </c>
      <c r="J4" s="9">
        <v>44899.0</v>
      </c>
      <c r="R4" s="12">
        <v>246.0</v>
      </c>
      <c r="S4" s="12">
        <v>235.33333333333334</v>
      </c>
      <c r="T4" s="7">
        <f t="shared" si="5"/>
        <v>0.01925166077</v>
      </c>
      <c r="U4" s="11">
        <f t="shared" si="6"/>
        <v>1.925166077</v>
      </c>
    </row>
    <row r="5">
      <c r="A5" s="1" t="s">
        <v>165</v>
      </c>
      <c r="B5" s="1" t="s">
        <v>166</v>
      </c>
      <c r="C5" s="1">
        <v>262.0</v>
      </c>
      <c r="D5" s="1">
        <v>221.0</v>
      </c>
      <c r="E5" s="1">
        <f t="shared" si="1"/>
        <v>-0.07390901763</v>
      </c>
      <c r="F5" s="1">
        <f t="shared" si="2"/>
        <v>7.390901763</v>
      </c>
      <c r="G5" s="7">
        <v>220.5</v>
      </c>
      <c r="H5" s="8">
        <f t="shared" si="3"/>
        <v>-0.07489269752</v>
      </c>
      <c r="I5" s="7">
        <f t="shared" si="4"/>
        <v>7.489269752</v>
      </c>
      <c r="J5" s="9">
        <v>44900.0</v>
      </c>
      <c r="R5" s="10">
        <v>233.0</v>
      </c>
      <c r="S5" s="10">
        <v>207.0</v>
      </c>
      <c r="T5" s="7">
        <f t="shared" si="5"/>
        <v>0.05138557557</v>
      </c>
      <c r="U5" s="11">
        <f t="shared" si="6"/>
        <v>5.138557557</v>
      </c>
    </row>
    <row r="6">
      <c r="A6" s="1" t="s">
        <v>167</v>
      </c>
      <c r="B6" s="1" t="s">
        <v>168</v>
      </c>
      <c r="C6" s="1">
        <v>250.0</v>
      </c>
      <c r="D6" s="1">
        <v>235.5</v>
      </c>
      <c r="E6" s="1">
        <f t="shared" si="1"/>
        <v>-0.02594909721</v>
      </c>
      <c r="F6" s="1">
        <f t="shared" si="2"/>
        <v>2.594909721</v>
      </c>
      <c r="G6" s="7">
        <v>224.0</v>
      </c>
      <c r="H6" s="8">
        <f t="shared" si="3"/>
        <v>-0.04769199034</v>
      </c>
      <c r="I6" s="7">
        <f t="shared" si="4"/>
        <v>4.769199034</v>
      </c>
      <c r="J6" s="9">
        <v>44901.0</v>
      </c>
      <c r="R6" s="10">
        <v>235.0</v>
      </c>
      <c r="S6" s="10">
        <v>223.33333333333334</v>
      </c>
      <c r="T6" s="7">
        <f t="shared" si="5"/>
        <v>0.02211431429</v>
      </c>
      <c r="U6" s="11">
        <f t="shared" si="6"/>
        <v>2.211431429</v>
      </c>
    </row>
    <row r="7">
      <c r="A7" s="1" t="s">
        <v>169</v>
      </c>
      <c r="B7" s="1" t="s">
        <v>170</v>
      </c>
      <c r="C7" s="1">
        <v>238.0</v>
      </c>
      <c r="D7" s="1">
        <v>223.5</v>
      </c>
      <c r="E7" s="1">
        <f t="shared" si="1"/>
        <v>-0.02729942959</v>
      </c>
      <c r="F7" s="1">
        <f t="shared" si="2"/>
        <v>2.729942959</v>
      </c>
      <c r="G7" s="7">
        <v>215.0</v>
      </c>
      <c r="H7" s="8">
        <f t="shared" si="3"/>
        <v>-0.04413849714</v>
      </c>
      <c r="I7" s="7">
        <f t="shared" si="4"/>
        <v>4.413849714</v>
      </c>
      <c r="J7" s="9">
        <v>44902.0</v>
      </c>
      <c r="R7" s="12">
        <v>230.0</v>
      </c>
      <c r="S7" s="12">
        <v>238.66666666666666</v>
      </c>
      <c r="T7" s="7">
        <f t="shared" si="5"/>
        <v>-0.01606393157</v>
      </c>
      <c r="U7" s="11">
        <f t="shared" si="6"/>
        <v>1.606393157</v>
      </c>
    </row>
    <row r="8">
      <c r="A8" s="1" t="s">
        <v>171</v>
      </c>
      <c r="B8" s="1" t="s">
        <v>172</v>
      </c>
      <c r="C8" s="1">
        <v>274.0</v>
      </c>
      <c r="D8" s="1">
        <v>231.5</v>
      </c>
      <c r="E8" s="1">
        <f t="shared" si="1"/>
        <v>-0.07319956747</v>
      </c>
      <c r="F8" s="1">
        <f t="shared" si="2"/>
        <v>7.319956747</v>
      </c>
      <c r="G8" s="7">
        <v>235.0</v>
      </c>
      <c r="H8" s="8">
        <f t="shared" si="3"/>
        <v>-0.06668270055</v>
      </c>
      <c r="I8" s="7">
        <f t="shared" si="4"/>
        <v>6.668270055</v>
      </c>
      <c r="J8" s="9">
        <v>44903.0</v>
      </c>
      <c r="R8" s="12">
        <v>218.0</v>
      </c>
      <c r="S8" s="12">
        <v>217.83333333333334</v>
      </c>
      <c r="T8" s="7">
        <f t="shared" si="5"/>
        <v>0.0003321564077</v>
      </c>
      <c r="U8" s="11">
        <f t="shared" si="6"/>
        <v>0.03321564077</v>
      </c>
    </row>
    <row r="9">
      <c r="A9" s="1" t="s">
        <v>173</v>
      </c>
      <c r="B9" s="1" t="s">
        <v>174</v>
      </c>
      <c r="C9" s="1">
        <v>232.0</v>
      </c>
      <c r="D9" s="1">
        <v>226.5</v>
      </c>
      <c r="E9" s="1">
        <f t="shared" si="1"/>
        <v>-0.01041977854</v>
      </c>
      <c r="F9" s="1">
        <f t="shared" si="2"/>
        <v>1.041977854</v>
      </c>
      <c r="G9" s="7">
        <v>216.0</v>
      </c>
      <c r="H9" s="8">
        <f t="shared" si="3"/>
        <v>-0.03103423374</v>
      </c>
      <c r="I9" s="7">
        <f t="shared" si="4"/>
        <v>3.103423374</v>
      </c>
      <c r="J9" s="9">
        <v>44904.0</v>
      </c>
      <c r="R9" s="12">
        <v>225.0</v>
      </c>
      <c r="S9" s="12">
        <v>223.16666666666666</v>
      </c>
      <c r="T9" s="7">
        <f t="shared" si="5"/>
        <v>0.003553191483</v>
      </c>
      <c r="U9" s="11">
        <f t="shared" si="6"/>
        <v>0.3553191483</v>
      </c>
    </row>
    <row r="10">
      <c r="A10" s="1" t="s">
        <v>175</v>
      </c>
      <c r="B10" s="1" t="s">
        <v>176</v>
      </c>
      <c r="C10" s="1">
        <v>236.0</v>
      </c>
      <c r="D10" s="1">
        <v>230.5</v>
      </c>
      <c r="E10" s="1">
        <f t="shared" si="1"/>
        <v>-0.01024107324</v>
      </c>
      <c r="F10" s="1">
        <f t="shared" si="2"/>
        <v>1.024107324</v>
      </c>
      <c r="G10" s="7">
        <v>230.0</v>
      </c>
      <c r="H10" s="8">
        <f t="shared" si="3"/>
        <v>-0.01118416695</v>
      </c>
      <c r="I10" s="7">
        <f t="shared" si="4"/>
        <v>1.118416695</v>
      </c>
      <c r="J10" s="9">
        <v>44905.0</v>
      </c>
      <c r="R10" s="3">
        <v>235.0</v>
      </c>
      <c r="S10" s="13">
        <v>225.16666666666666</v>
      </c>
      <c r="T10" s="7">
        <f t="shared" si="5"/>
        <v>0.01856376363</v>
      </c>
      <c r="U10" s="11">
        <f t="shared" si="6"/>
        <v>1.856376363</v>
      </c>
    </row>
    <row r="11">
      <c r="A11" s="1" t="s">
        <v>177</v>
      </c>
      <c r="B11" s="1" t="s">
        <v>178</v>
      </c>
      <c r="C11" s="1">
        <v>232.0</v>
      </c>
      <c r="D11" s="1">
        <v>236.0</v>
      </c>
      <c r="E11" s="1">
        <f t="shared" si="1"/>
        <v>0.007424018079</v>
      </c>
      <c r="F11" s="1">
        <f t="shared" si="2"/>
        <v>0.7424018079</v>
      </c>
      <c r="G11" s="7">
        <v>224.5</v>
      </c>
      <c r="H11" s="8">
        <f t="shared" si="3"/>
        <v>-0.01427163955</v>
      </c>
      <c r="I11" s="7">
        <f t="shared" si="4"/>
        <v>1.427163955</v>
      </c>
      <c r="J11" s="9">
        <v>44906.0</v>
      </c>
      <c r="R11" s="10">
        <v>219.0</v>
      </c>
      <c r="S11" s="10">
        <v>228.5</v>
      </c>
      <c r="T11" s="7">
        <f t="shared" si="5"/>
        <v>-0.01844208957</v>
      </c>
      <c r="U11" s="11">
        <f t="shared" si="6"/>
        <v>1.844208957</v>
      </c>
    </row>
    <row r="12">
      <c r="A12" s="1" t="s">
        <v>179</v>
      </c>
      <c r="B12" s="1" t="s">
        <v>180</v>
      </c>
      <c r="C12" s="1">
        <v>225.0</v>
      </c>
      <c r="D12" s="4">
        <v>228.5</v>
      </c>
      <c r="E12" s="1">
        <f t="shared" si="1"/>
        <v>0.006703686295</v>
      </c>
      <c r="F12" s="1">
        <f t="shared" si="2"/>
        <v>0.6703686295</v>
      </c>
      <c r="G12" s="7">
        <v>219.5</v>
      </c>
      <c r="H12" s="8">
        <f t="shared" si="3"/>
        <v>-0.01074799353</v>
      </c>
      <c r="I12" s="7">
        <f t="shared" si="4"/>
        <v>1.074799353</v>
      </c>
      <c r="J12" s="9">
        <v>44907.0</v>
      </c>
      <c r="R12" s="12">
        <v>218.0</v>
      </c>
      <c r="S12" s="12">
        <v>205.0</v>
      </c>
      <c r="T12" s="7">
        <f t="shared" si="5"/>
        <v>0.02670263255</v>
      </c>
      <c r="U12" s="11">
        <f t="shared" si="6"/>
        <v>2.670263255</v>
      </c>
    </row>
    <row r="13">
      <c r="A13" s="1" t="s">
        <v>181</v>
      </c>
      <c r="B13" s="1" t="s">
        <v>166</v>
      </c>
      <c r="C13" s="1">
        <v>205.0</v>
      </c>
      <c r="D13" s="1">
        <v>224.5</v>
      </c>
      <c r="E13" s="1">
        <f t="shared" si="1"/>
        <v>0.03946248428</v>
      </c>
      <c r="F13" s="1">
        <f t="shared" si="2"/>
        <v>3.946248428</v>
      </c>
      <c r="G13" s="7">
        <v>216.5</v>
      </c>
      <c r="H13" s="8">
        <f t="shared" si="3"/>
        <v>0.02370403963</v>
      </c>
      <c r="I13" s="7">
        <f t="shared" si="4"/>
        <v>2.370403963</v>
      </c>
      <c r="J13" s="9">
        <v>44908.0</v>
      </c>
      <c r="R13" s="12">
        <v>253.0</v>
      </c>
      <c r="S13" s="12">
        <v>242.33333333333334</v>
      </c>
      <c r="T13" s="7">
        <f t="shared" si="5"/>
        <v>0.01870736504</v>
      </c>
      <c r="U13" s="11">
        <f t="shared" si="6"/>
        <v>1.870736504</v>
      </c>
    </row>
    <row r="14">
      <c r="A14" s="1" t="s">
        <v>182</v>
      </c>
      <c r="B14" s="1" t="s">
        <v>183</v>
      </c>
      <c r="C14" s="1">
        <v>209.0</v>
      </c>
      <c r="D14" s="1">
        <v>229.0</v>
      </c>
      <c r="E14" s="1">
        <f t="shared" si="1"/>
        <v>0.03968919623</v>
      </c>
      <c r="F14" s="1">
        <f t="shared" si="2"/>
        <v>3.968919623</v>
      </c>
      <c r="G14" s="7">
        <v>233.0</v>
      </c>
      <c r="H14" s="8">
        <f t="shared" si="3"/>
        <v>0.04720963491</v>
      </c>
      <c r="I14" s="7">
        <f t="shared" si="4"/>
        <v>4.720963491</v>
      </c>
      <c r="J14" s="9">
        <v>44909.0</v>
      </c>
      <c r="R14" s="12">
        <v>227.0</v>
      </c>
      <c r="S14" s="12">
        <v>221.0</v>
      </c>
      <c r="T14" s="7">
        <f t="shared" si="5"/>
        <v>0.01163358351</v>
      </c>
      <c r="U14" s="11">
        <f t="shared" si="6"/>
        <v>1.163358351</v>
      </c>
    </row>
    <row r="15">
      <c r="A15" s="1" t="s">
        <v>176</v>
      </c>
      <c r="B15" s="1" t="s">
        <v>184</v>
      </c>
      <c r="C15" s="1">
        <v>226.0</v>
      </c>
      <c r="D15" s="1">
        <v>226.5</v>
      </c>
      <c r="E15" s="1">
        <f t="shared" si="1"/>
        <v>0.0009597672014</v>
      </c>
      <c r="F15" s="1">
        <f t="shared" si="2"/>
        <v>0.09597672014</v>
      </c>
      <c r="G15" s="7">
        <v>224.0</v>
      </c>
      <c r="H15" s="8">
        <f t="shared" si="3"/>
        <v>-0.003860420813</v>
      </c>
      <c r="I15" s="7">
        <f t="shared" si="4"/>
        <v>0.3860420813</v>
      </c>
      <c r="J15" s="9">
        <v>44910.0</v>
      </c>
      <c r="R15" s="10">
        <v>225.0</v>
      </c>
      <c r="S15" s="10">
        <v>245.16666666666666</v>
      </c>
      <c r="T15" s="7">
        <f t="shared" si="5"/>
        <v>-0.03727890423</v>
      </c>
      <c r="U15" s="11">
        <f t="shared" si="6"/>
        <v>3.727890423</v>
      </c>
    </row>
    <row r="16">
      <c r="A16" s="1" t="s">
        <v>185</v>
      </c>
      <c r="B16" s="1" t="s">
        <v>162</v>
      </c>
      <c r="C16" s="1">
        <v>240.0</v>
      </c>
      <c r="D16" s="1">
        <v>226.5</v>
      </c>
      <c r="E16" s="1">
        <f t="shared" si="1"/>
        <v>-0.02514303536</v>
      </c>
      <c r="F16" s="1">
        <f t="shared" si="2"/>
        <v>2.514303536</v>
      </c>
      <c r="G16" s="7">
        <v>214.0</v>
      </c>
      <c r="H16" s="8">
        <f t="shared" si="3"/>
        <v>-0.04979746836</v>
      </c>
      <c r="I16" s="7">
        <f t="shared" si="4"/>
        <v>4.979746836</v>
      </c>
      <c r="J16" s="9">
        <v>44911.0</v>
      </c>
      <c r="R16" s="10">
        <v>236.0</v>
      </c>
      <c r="S16" s="10">
        <v>236.16666666666666</v>
      </c>
      <c r="T16" s="7">
        <f t="shared" si="5"/>
        <v>-0.0003065968937</v>
      </c>
      <c r="U16" s="11">
        <f t="shared" si="6"/>
        <v>0.03065968937</v>
      </c>
    </row>
    <row r="17">
      <c r="A17" s="3" t="s">
        <v>186</v>
      </c>
      <c r="B17" s="3" t="s">
        <v>164</v>
      </c>
      <c r="C17" s="3">
        <v>210.0</v>
      </c>
      <c r="D17" s="3">
        <v>227.5</v>
      </c>
      <c r="E17" s="1">
        <f t="shared" si="1"/>
        <v>0.03476210626</v>
      </c>
      <c r="F17" s="1">
        <f t="shared" si="2"/>
        <v>3.476210626</v>
      </c>
      <c r="G17" s="7">
        <v>227.5</v>
      </c>
      <c r="H17" s="8">
        <f t="shared" si="3"/>
        <v>0.03476210626</v>
      </c>
      <c r="I17" s="7">
        <f t="shared" si="4"/>
        <v>3.476210626</v>
      </c>
      <c r="J17" s="9">
        <v>44912.0</v>
      </c>
      <c r="R17" s="10">
        <v>263.0</v>
      </c>
      <c r="S17" s="10">
        <v>225.66666666666666</v>
      </c>
      <c r="T17" s="7">
        <f t="shared" si="5"/>
        <v>0.06648833452</v>
      </c>
      <c r="U17" s="11">
        <f t="shared" si="6"/>
        <v>6.648833452</v>
      </c>
    </row>
    <row r="18">
      <c r="A18" s="3" t="s">
        <v>179</v>
      </c>
      <c r="B18" s="3" t="s">
        <v>159</v>
      </c>
      <c r="C18" s="3">
        <v>205.0</v>
      </c>
      <c r="D18" s="3">
        <v>220.5</v>
      </c>
      <c r="E18" s="1">
        <f t="shared" si="1"/>
        <v>0.03165473275</v>
      </c>
      <c r="F18" s="1">
        <f t="shared" si="2"/>
        <v>3.165473275</v>
      </c>
      <c r="G18" s="7">
        <v>221.5</v>
      </c>
      <c r="H18" s="8">
        <f t="shared" si="3"/>
        <v>0.0336198695</v>
      </c>
      <c r="I18" s="7">
        <f t="shared" si="4"/>
        <v>3.36198695</v>
      </c>
      <c r="J18" s="9">
        <v>44913.0</v>
      </c>
      <c r="R18" s="12">
        <v>231.0</v>
      </c>
      <c r="S18" s="12">
        <v>219.16666666666666</v>
      </c>
      <c r="T18" s="7">
        <f t="shared" si="5"/>
        <v>0.02283747745</v>
      </c>
      <c r="U18" s="11">
        <f t="shared" si="6"/>
        <v>2.283747745</v>
      </c>
    </row>
    <row r="19">
      <c r="A19" s="3" t="s">
        <v>165</v>
      </c>
      <c r="B19" s="3" t="s">
        <v>160</v>
      </c>
      <c r="C19" s="3">
        <v>240.0</v>
      </c>
      <c r="D19" s="3">
        <v>221.5</v>
      </c>
      <c r="E19" s="1">
        <f t="shared" si="1"/>
        <v>-0.03483751115</v>
      </c>
      <c r="F19" s="1">
        <f t="shared" si="2"/>
        <v>3.483751115</v>
      </c>
      <c r="G19" s="7">
        <v>224.0</v>
      </c>
      <c r="H19" s="8">
        <f t="shared" si="3"/>
        <v>-0.02996322338</v>
      </c>
      <c r="I19" s="7">
        <f t="shared" si="4"/>
        <v>2.996322338</v>
      </c>
      <c r="J19" s="9">
        <v>44914.0</v>
      </c>
      <c r="R19" s="10">
        <v>239.0</v>
      </c>
      <c r="S19" s="10">
        <v>221.0</v>
      </c>
      <c r="T19" s="7">
        <f t="shared" si="5"/>
        <v>0.03400562726</v>
      </c>
      <c r="U19" s="11">
        <f t="shared" si="6"/>
        <v>3.400562726</v>
      </c>
    </row>
    <row r="20">
      <c r="A20" s="3" t="s">
        <v>187</v>
      </c>
      <c r="B20" s="3" t="s">
        <v>168</v>
      </c>
      <c r="C20" s="3">
        <v>232.0</v>
      </c>
      <c r="D20" s="3">
        <v>239.5</v>
      </c>
      <c r="E20" s="1">
        <f t="shared" si="1"/>
        <v>0.01381753286</v>
      </c>
      <c r="F20" s="1">
        <f t="shared" si="2"/>
        <v>1.381753286</v>
      </c>
      <c r="G20" s="7">
        <v>230.5</v>
      </c>
      <c r="H20" s="8">
        <f t="shared" si="3"/>
        <v>-0.002817055165</v>
      </c>
      <c r="I20" s="7">
        <f t="shared" si="4"/>
        <v>0.2817055165</v>
      </c>
      <c r="J20" s="9">
        <v>44915.0</v>
      </c>
      <c r="R20" s="12">
        <v>257.0</v>
      </c>
      <c r="S20" s="12">
        <v>232.33333333333334</v>
      </c>
      <c r="T20" s="7">
        <f t="shared" si="5"/>
        <v>0.04382159995</v>
      </c>
      <c r="U20" s="11">
        <f t="shared" si="6"/>
        <v>4.382159995</v>
      </c>
    </row>
    <row r="21">
      <c r="A21" s="3" t="s">
        <v>185</v>
      </c>
      <c r="B21" s="3" t="s">
        <v>171</v>
      </c>
      <c r="C21" s="3">
        <v>260.0</v>
      </c>
      <c r="D21" s="3">
        <v>238.5</v>
      </c>
      <c r="E21" s="1">
        <f t="shared" si="1"/>
        <v>-0.03748496459</v>
      </c>
      <c r="F21" s="1">
        <f t="shared" si="2"/>
        <v>3.748496459</v>
      </c>
      <c r="G21" s="7">
        <v>213.5</v>
      </c>
      <c r="H21" s="8">
        <f t="shared" si="3"/>
        <v>-0.08557546861</v>
      </c>
      <c r="I21" s="7">
        <f t="shared" si="4"/>
        <v>8.557546861</v>
      </c>
      <c r="J21" s="9">
        <v>44916.0</v>
      </c>
      <c r="R21" s="12">
        <v>232.0</v>
      </c>
      <c r="S21" s="12">
        <v>229.66666666666666</v>
      </c>
      <c r="T21" s="7">
        <f t="shared" si="5"/>
        <v>0.004390017703</v>
      </c>
      <c r="U21" s="11">
        <f t="shared" si="6"/>
        <v>0.4390017703</v>
      </c>
    </row>
    <row r="22">
      <c r="A22" s="3" t="s">
        <v>173</v>
      </c>
      <c r="B22" s="3" t="s">
        <v>188</v>
      </c>
      <c r="C22" s="3">
        <v>235.0</v>
      </c>
      <c r="D22" s="3">
        <v>222.0</v>
      </c>
      <c r="E22" s="1">
        <f t="shared" si="1"/>
        <v>-0.02471488782</v>
      </c>
      <c r="F22" s="1">
        <f t="shared" si="2"/>
        <v>2.471488782</v>
      </c>
      <c r="G22" s="7">
        <v>216.0</v>
      </c>
      <c r="H22" s="8">
        <f t="shared" si="3"/>
        <v>-0.03661411112</v>
      </c>
      <c r="I22" s="7">
        <f t="shared" si="4"/>
        <v>3.661411112</v>
      </c>
      <c r="J22" s="9">
        <v>44917.0</v>
      </c>
      <c r="R22" s="10">
        <v>253.0</v>
      </c>
      <c r="S22" s="10">
        <v>221.16666666666666</v>
      </c>
      <c r="T22" s="7">
        <f t="shared" si="5"/>
        <v>0.0584008487</v>
      </c>
      <c r="U22" s="11">
        <f t="shared" si="6"/>
        <v>5.84008487</v>
      </c>
    </row>
    <row r="23">
      <c r="A23" s="3" t="s">
        <v>172</v>
      </c>
      <c r="B23" s="3" t="s">
        <v>174</v>
      </c>
      <c r="C23" s="3">
        <v>255.0</v>
      </c>
      <c r="D23" s="3">
        <v>232.5</v>
      </c>
      <c r="E23" s="1">
        <f t="shared" si="1"/>
        <v>-0.04011722321</v>
      </c>
      <c r="F23" s="1">
        <f t="shared" si="2"/>
        <v>4.011722321</v>
      </c>
      <c r="G23" s="7">
        <v>247.5</v>
      </c>
      <c r="H23" s="8">
        <f t="shared" si="3"/>
        <v>-0.01296497716</v>
      </c>
      <c r="I23" s="7">
        <f t="shared" si="4"/>
        <v>1.296497716</v>
      </c>
      <c r="J23" s="9">
        <v>44918.0</v>
      </c>
      <c r="R23" s="12">
        <v>242.0</v>
      </c>
      <c r="S23" s="12">
        <v>220.5</v>
      </c>
      <c r="T23" s="7">
        <f t="shared" si="5"/>
        <v>0.04040677218</v>
      </c>
      <c r="U23" s="11">
        <f t="shared" si="6"/>
        <v>4.040677218</v>
      </c>
    </row>
    <row r="24">
      <c r="A24" s="3" t="s">
        <v>170</v>
      </c>
      <c r="B24" s="3" t="s">
        <v>167</v>
      </c>
      <c r="C24" s="3">
        <v>235.0</v>
      </c>
      <c r="D24" s="3">
        <v>241.0</v>
      </c>
      <c r="E24" s="1">
        <f t="shared" si="1"/>
        <v>0.0109491803</v>
      </c>
      <c r="F24" s="1">
        <f t="shared" si="2"/>
        <v>1.09491803</v>
      </c>
      <c r="G24" s="7">
        <v>258.5</v>
      </c>
      <c r="H24" s="8">
        <f t="shared" si="3"/>
        <v>0.04139268516</v>
      </c>
      <c r="I24" s="7">
        <f t="shared" si="4"/>
        <v>4.139268516</v>
      </c>
      <c r="J24" s="9">
        <v>44919.0</v>
      </c>
      <c r="R24" s="12">
        <v>273.0</v>
      </c>
      <c r="S24" s="12">
        <v>230.5</v>
      </c>
      <c r="T24" s="7">
        <f t="shared" si="5"/>
        <v>0.07349171732</v>
      </c>
      <c r="U24" s="11">
        <f t="shared" si="6"/>
        <v>7.349171732</v>
      </c>
    </row>
    <row r="25">
      <c r="A25" s="3" t="s">
        <v>166</v>
      </c>
      <c r="B25" s="3" t="s">
        <v>177</v>
      </c>
      <c r="C25" s="3">
        <v>200.0</v>
      </c>
      <c r="D25" s="3">
        <v>225.0</v>
      </c>
      <c r="E25" s="1">
        <f t="shared" si="1"/>
        <v>0.05115252245</v>
      </c>
      <c r="F25" s="1">
        <f t="shared" si="2"/>
        <v>5.115252245</v>
      </c>
      <c r="G25" s="7">
        <v>222.5</v>
      </c>
      <c r="H25" s="8">
        <f t="shared" si="3"/>
        <v>0.04630001965</v>
      </c>
      <c r="I25" s="7">
        <f t="shared" si="4"/>
        <v>4.630001965</v>
      </c>
      <c r="J25" s="9">
        <v>44920.0</v>
      </c>
      <c r="R25" s="10">
        <v>213.0</v>
      </c>
      <c r="S25" s="10">
        <v>223.83333333333334</v>
      </c>
      <c r="T25" s="7">
        <f t="shared" si="5"/>
        <v>-0.02154515885</v>
      </c>
      <c r="U25" s="11">
        <f t="shared" si="6"/>
        <v>2.154515885</v>
      </c>
    </row>
    <row r="26">
      <c r="A26" s="3" t="s">
        <v>163</v>
      </c>
      <c r="B26" s="3" t="s">
        <v>160</v>
      </c>
      <c r="C26" s="3">
        <v>228.0</v>
      </c>
      <c r="D26" s="3">
        <v>225.0</v>
      </c>
      <c r="E26" s="1">
        <f t="shared" si="1"/>
        <v>-0.005752328889</v>
      </c>
      <c r="F26" s="1">
        <f t="shared" si="2"/>
        <v>0.5752328889</v>
      </c>
      <c r="G26" s="7">
        <v>226.0</v>
      </c>
      <c r="H26" s="8">
        <f t="shared" si="3"/>
        <v>-0.003826407853</v>
      </c>
      <c r="I26" s="7">
        <f t="shared" si="4"/>
        <v>0.3826407853</v>
      </c>
      <c r="J26" s="9">
        <v>44921.0</v>
      </c>
      <c r="R26" s="12">
        <v>251.0</v>
      </c>
      <c r="S26" s="12">
        <v>219.33333333333334</v>
      </c>
      <c r="T26" s="7">
        <f t="shared" si="5"/>
        <v>0.05856908259</v>
      </c>
      <c r="U26" s="11">
        <f t="shared" si="6"/>
        <v>5.856908259</v>
      </c>
    </row>
    <row r="27">
      <c r="A27" s="3" t="s">
        <v>175</v>
      </c>
      <c r="B27" s="3" t="s">
        <v>162</v>
      </c>
      <c r="C27" s="3">
        <v>223.0</v>
      </c>
      <c r="D27" s="3">
        <v>236.5</v>
      </c>
      <c r="E27" s="1">
        <f t="shared" si="1"/>
        <v>0.02552628203</v>
      </c>
      <c r="F27" s="1">
        <f t="shared" si="2"/>
        <v>2.552628203</v>
      </c>
      <c r="G27" s="7">
        <v>219.0</v>
      </c>
      <c r="H27" s="8">
        <f t="shared" si="3"/>
        <v>-0.007860748208</v>
      </c>
      <c r="I27" s="7">
        <f t="shared" si="4"/>
        <v>0.7860748208</v>
      </c>
      <c r="J27" s="9">
        <v>44922.0</v>
      </c>
      <c r="R27" s="10">
        <v>206.0</v>
      </c>
      <c r="S27" s="10">
        <v>231.83333333333334</v>
      </c>
      <c r="T27" s="7">
        <f t="shared" si="5"/>
        <v>-0.05130865924</v>
      </c>
      <c r="U27" s="11">
        <f t="shared" si="6"/>
        <v>5.130865924</v>
      </c>
    </row>
    <row r="28">
      <c r="A28" s="3" t="s">
        <v>168</v>
      </c>
      <c r="B28" s="3" t="s">
        <v>183</v>
      </c>
      <c r="C28" s="3">
        <v>193.0</v>
      </c>
      <c r="D28" s="3">
        <v>233.5</v>
      </c>
      <c r="E28" s="1">
        <f t="shared" si="1"/>
        <v>0.08272957589</v>
      </c>
      <c r="F28" s="1">
        <f t="shared" si="2"/>
        <v>8.272957589</v>
      </c>
      <c r="G28" s="7">
        <v>208.0</v>
      </c>
      <c r="H28" s="8">
        <f t="shared" si="3"/>
        <v>0.03250602595</v>
      </c>
      <c r="I28" s="7">
        <f t="shared" si="4"/>
        <v>3.250602595</v>
      </c>
      <c r="J28" s="9">
        <v>44923.0</v>
      </c>
      <c r="R28" s="12">
        <v>248.0</v>
      </c>
      <c r="S28" s="12">
        <v>233.83333333333334</v>
      </c>
      <c r="T28" s="7">
        <f t="shared" si="5"/>
        <v>0.02554526018</v>
      </c>
      <c r="U28" s="11">
        <f t="shared" si="6"/>
        <v>2.554526018</v>
      </c>
    </row>
    <row r="29">
      <c r="A29" s="3" t="s">
        <v>189</v>
      </c>
      <c r="B29" s="3" t="s">
        <v>176</v>
      </c>
      <c r="C29" s="3">
        <v>258.0</v>
      </c>
      <c r="D29" s="3">
        <v>233.0</v>
      </c>
      <c r="E29" s="1">
        <f t="shared" si="1"/>
        <v>-0.04426378494</v>
      </c>
      <c r="F29" s="1">
        <f t="shared" si="2"/>
        <v>4.426378494</v>
      </c>
      <c r="G29" s="7">
        <v>242.0</v>
      </c>
      <c r="H29" s="8">
        <f t="shared" si="3"/>
        <v>-0.02780433998</v>
      </c>
      <c r="I29" s="7">
        <f t="shared" si="4"/>
        <v>2.780433998</v>
      </c>
      <c r="J29" s="9">
        <v>44924.0</v>
      </c>
      <c r="R29" s="10">
        <v>237.0</v>
      </c>
      <c r="S29" s="10">
        <v>236.0</v>
      </c>
      <c r="T29" s="7">
        <f t="shared" si="5"/>
        <v>0.00183634304</v>
      </c>
      <c r="U29" s="11">
        <f t="shared" si="6"/>
        <v>0.183634304</v>
      </c>
    </row>
    <row r="30">
      <c r="A30" s="3" t="s">
        <v>172</v>
      </c>
      <c r="B30" s="3" t="s">
        <v>161</v>
      </c>
      <c r="C30" s="3">
        <v>263.0</v>
      </c>
      <c r="D30" s="3">
        <v>239.0</v>
      </c>
      <c r="E30" s="1">
        <f t="shared" si="1"/>
        <v>-0.04155784754</v>
      </c>
      <c r="F30" s="1">
        <f t="shared" si="2"/>
        <v>4.155784754</v>
      </c>
      <c r="G30" s="7">
        <v>241.0</v>
      </c>
      <c r="H30" s="8">
        <f t="shared" si="3"/>
        <v>-0.03793870591</v>
      </c>
      <c r="I30" s="7">
        <f t="shared" si="4"/>
        <v>3.793870591</v>
      </c>
      <c r="J30" s="9">
        <v>44925.0</v>
      </c>
    </row>
    <row r="31">
      <c r="A31" s="3" t="s">
        <v>164</v>
      </c>
      <c r="B31" s="3" t="s">
        <v>190</v>
      </c>
      <c r="C31" s="3">
        <v>198.0</v>
      </c>
      <c r="D31" s="3">
        <v>221.5</v>
      </c>
      <c r="E31" s="1">
        <f t="shared" si="1"/>
        <v>0.0487085403</v>
      </c>
      <c r="F31" s="1">
        <f t="shared" si="2"/>
        <v>4.87085403</v>
      </c>
      <c r="G31" s="7">
        <v>256.0</v>
      </c>
      <c r="H31" s="8">
        <f t="shared" si="3"/>
        <v>0.1115747751</v>
      </c>
      <c r="I31" s="7">
        <f t="shared" si="4"/>
        <v>11.15747751</v>
      </c>
      <c r="J31" s="9">
        <v>44926.0</v>
      </c>
    </row>
    <row r="32">
      <c r="A32" s="3" t="s">
        <v>178</v>
      </c>
      <c r="B32" s="3" t="s">
        <v>159</v>
      </c>
      <c r="C32" s="3">
        <v>222.0</v>
      </c>
      <c r="D32" s="3">
        <v>235.5</v>
      </c>
      <c r="E32" s="1">
        <f t="shared" si="1"/>
        <v>0.02563793701</v>
      </c>
      <c r="F32" s="1">
        <f t="shared" si="2"/>
        <v>2.563793701</v>
      </c>
      <c r="G32" s="7">
        <v>216.5</v>
      </c>
      <c r="H32" s="8">
        <f t="shared" si="3"/>
        <v>-0.01089507376</v>
      </c>
      <c r="I32" s="7">
        <f t="shared" si="4"/>
        <v>1.089507376</v>
      </c>
      <c r="J32" s="9">
        <v>44927.0</v>
      </c>
      <c r="U32" s="7">
        <f>(SUM(U2:U29))/28</f>
        <v>2.858757248</v>
      </c>
    </row>
    <row r="33">
      <c r="A33" s="3" t="s">
        <v>191</v>
      </c>
      <c r="B33" s="3" t="s">
        <v>186</v>
      </c>
      <c r="C33" s="3">
        <v>205.0</v>
      </c>
      <c r="D33" s="3">
        <v>224.0</v>
      </c>
      <c r="E33" s="1">
        <f t="shared" si="1"/>
        <v>0.03849415728</v>
      </c>
      <c r="F33" s="1">
        <f t="shared" si="2"/>
        <v>3.849415728</v>
      </c>
      <c r="G33" s="7">
        <v>227.5</v>
      </c>
      <c r="H33" s="8">
        <f t="shared" si="3"/>
        <v>0.04522753994</v>
      </c>
      <c r="I33" s="7">
        <f t="shared" si="4"/>
        <v>4.522753994</v>
      </c>
      <c r="J33" s="9">
        <v>44928.0</v>
      </c>
    </row>
    <row r="34">
      <c r="A34" s="3" t="s">
        <v>180</v>
      </c>
      <c r="B34" s="3" t="s">
        <v>169</v>
      </c>
      <c r="C34" s="3">
        <v>227.0</v>
      </c>
      <c r="D34" s="3">
        <v>223.0</v>
      </c>
      <c r="E34" s="1">
        <f t="shared" si="1"/>
        <v>-0.007720994145</v>
      </c>
      <c r="F34" s="1">
        <f t="shared" si="2"/>
        <v>0.7720994145</v>
      </c>
      <c r="G34" s="7">
        <v>210.0</v>
      </c>
      <c r="H34" s="8">
        <f t="shared" si="3"/>
        <v>-0.03380656246</v>
      </c>
      <c r="I34" s="7">
        <f t="shared" si="4"/>
        <v>3.380656246</v>
      </c>
      <c r="J34" s="9">
        <v>44929.0</v>
      </c>
    </row>
    <row r="35">
      <c r="A35" s="3" t="s">
        <v>187</v>
      </c>
      <c r="B35" s="3" t="s">
        <v>182</v>
      </c>
      <c r="C35" s="3">
        <v>210.0</v>
      </c>
      <c r="D35" s="3">
        <v>232.0</v>
      </c>
      <c r="E35" s="1">
        <f t="shared" si="1"/>
        <v>0.04326869016</v>
      </c>
      <c r="F35" s="1">
        <f t="shared" si="2"/>
        <v>4.326869016</v>
      </c>
      <c r="G35" s="7">
        <v>230.0</v>
      </c>
      <c r="H35" s="8">
        <f t="shared" si="3"/>
        <v>0.03950854128</v>
      </c>
      <c r="I35" s="7">
        <f t="shared" si="4"/>
        <v>3.950854128</v>
      </c>
      <c r="J35" s="9">
        <v>44930.0</v>
      </c>
    </row>
    <row r="36">
      <c r="A36" s="3" t="s">
        <v>185</v>
      </c>
      <c r="B36" s="3" t="s">
        <v>171</v>
      </c>
      <c r="C36" s="3">
        <v>258.0</v>
      </c>
      <c r="D36" s="3">
        <v>239.0</v>
      </c>
      <c r="E36" s="1">
        <f t="shared" si="1"/>
        <v>-0.03322180502</v>
      </c>
      <c r="F36" s="1">
        <f t="shared" si="2"/>
        <v>3.322180502</v>
      </c>
      <c r="G36" s="7">
        <v>213.5</v>
      </c>
      <c r="H36" s="8">
        <f t="shared" si="3"/>
        <v>-0.0822218266</v>
      </c>
      <c r="I36" s="7">
        <f t="shared" si="4"/>
        <v>8.22218266</v>
      </c>
      <c r="J36" s="9">
        <v>44931.0</v>
      </c>
    </row>
    <row r="37">
      <c r="A37" s="3" t="s">
        <v>189</v>
      </c>
      <c r="B37" s="3" t="s">
        <v>188</v>
      </c>
      <c r="C37" s="3">
        <v>261.0</v>
      </c>
      <c r="D37" s="3">
        <v>236.5</v>
      </c>
      <c r="E37" s="1">
        <f t="shared" si="1"/>
        <v>-0.04280936226</v>
      </c>
      <c r="F37" s="1">
        <f t="shared" si="2"/>
        <v>4.280936226</v>
      </c>
      <c r="G37" s="7">
        <v>256.5</v>
      </c>
      <c r="H37" s="8">
        <f t="shared" si="3"/>
        <v>-0.00755313789</v>
      </c>
      <c r="I37" s="7">
        <f t="shared" si="4"/>
        <v>0.755313789</v>
      </c>
      <c r="J37" s="9">
        <v>44932.0</v>
      </c>
    </row>
    <row r="38">
      <c r="A38" s="3" t="s">
        <v>173</v>
      </c>
      <c r="B38" s="3" t="s">
        <v>165</v>
      </c>
      <c r="C38" s="3">
        <v>214.0</v>
      </c>
      <c r="D38" s="3">
        <v>220.5</v>
      </c>
      <c r="E38" s="1">
        <f t="shared" si="1"/>
        <v>0.01299482045</v>
      </c>
      <c r="F38" s="1">
        <f t="shared" si="2"/>
        <v>1.299482045</v>
      </c>
      <c r="G38" s="7">
        <v>216.0</v>
      </c>
      <c r="H38" s="8">
        <f t="shared" si="3"/>
        <v>0.004039977802</v>
      </c>
      <c r="I38" s="7">
        <f t="shared" si="4"/>
        <v>0.4039977802</v>
      </c>
      <c r="J38" s="9">
        <v>44933.0</v>
      </c>
    </row>
    <row r="39">
      <c r="A39" s="3" t="s">
        <v>174</v>
      </c>
      <c r="B39" s="3" t="s">
        <v>167</v>
      </c>
      <c r="C39" s="3">
        <v>247.0</v>
      </c>
      <c r="D39" s="3">
        <v>234.5</v>
      </c>
      <c r="E39" s="1">
        <f t="shared" si="1"/>
        <v>-0.02255410621</v>
      </c>
      <c r="F39" s="1">
        <f t="shared" si="2"/>
        <v>2.255410621</v>
      </c>
      <c r="G39" s="7">
        <v>263.0</v>
      </c>
      <c r="H39" s="8">
        <f t="shared" si="3"/>
        <v>0.02725879523</v>
      </c>
      <c r="I39" s="7">
        <f t="shared" si="4"/>
        <v>2.725879523</v>
      </c>
      <c r="J39" s="9">
        <v>44934.0</v>
      </c>
    </row>
    <row r="40">
      <c r="A40" s="3" t="s">
        <v>176</v>
      </c>
      <c r="B40" s="3" t="s">
        <v>177</v>
      </c>
      <c r="C40" s="3">
        <v>219.0</v>
      </c>
      <c r="D40" s="3">
        <v>231.5</v>
      </c>
      <c r="E40" s="1">
        <f t="shared" si="1"/>
        <v>0.02410688051</v>
      </c>
      <c r="F40" s="1">
        <f t="shared" si="2"/>
        <v>2.410688051</v>
      </c>
      <c r="G40" s="7">
        <v>224.0</v>
      </c>
      <c r="H40" s="8">
        <f t="shared" si="3"/>
        <v>0.009803903494</v>
      </c>
      <c r="I40" s="7">
        <f t="shared" si="4"/>
        <v>0.9803903494</v>
      </c>
      <c r="J40" s="9">
        <v>44935.0</v>
      </c>
    </row>
    <row r="41">
      <c r="A41" s="3" t="s">
        <v>163</v>
      </c>
      <c r="B41" s="3" t="s">
        <v>175</v>
      </c>
      <c r="C41" s="3">
        <v>223.0</v>
      </c>
      <c r="D41" s="3">
        <v>228.5</v>
      </c>
      <c r="E41" s="1">
        <f t="shared" si="1"/>
        <v>0.01058134136</v>
      </c>
      <c r="F41" s="1">
        <f t="shared" si="2"/>
        <v>1.058134136</v>
      </c>
      <c r="G41" s="7">
        <v>227.5</v>
      </c>
      <c r="H41" s="8">
        <f t="shared" si="3"/>
        <v>0.008676537945</v>
      </c>
      <c r="I41" s="7">
        <f t="shared" si="4"/>
        <v>0.8676537945</v>
      </c>
      <c r="J41" s="9">
        <v>44936.0</v>
      </c>
    </row>
    <row r="42">
      <c r="A42" s="3" t="s">
        <v>168</v>
      </c>
      <c r="B42" s="3" t="s">
        <v>160</v>
      </c>
      <c r="C42" s="3">
        <v>221.0</v>
      </c>
      <c r="D42" s="3">
        <v>225.5</v>
      </c>
      <c r="E42" s="1">
        <f t="shared" si="1"/>
        <v>0.008754272529</v>
      </c>
      <c r="F42" s="1">
        <f t="shared" si="2"/>
        <v>0.8754272529</v>
      </c>
      <c r="G42" s="7">
        <v>229.0</v>
      </c>
      <c r="H42" s="8">
        <f t="shared" si="3"/>
        <v>0.01544320865</v>
      </c>
      <c r="I42" s="7">
        <f t="shared" si="4"/>
        <v>1.544320865</v>
      </c>
      <c r="J42" s="9">
        <v>44937.0</v>
      </c>
    </row>
    <row r="43">
      <c r="A43" s="3" t="s">
        <v>170</v>
      </c>
      <c r="B43" s="3" t="s">
        <v>161</v>
      </c>
      <c r="C43" s="3">
        <v>221.0</v>
      </c>
      <c r="D43" s="3">
        <v>238.5</v>
      </c>
      <c r="E43" s="1">
        <f t="shared" si="1"/>
        <v>0.03309610969</v>
      </c>
      <c r="F43" s="1">
        <f t="shared" si="2"/>
        <v>3.309610969</v>
      </c>
      <c r="G43" s="7">
        <v>246.5</v>
      </c>
      <c r="H43" s="8">
        <f t="shared" si="3"/>
        <v>0.04742464993</v>
      </c>
      <c r="I43" s="7">
        <f t="shared" si="4"/>
        <v>4.742464993</v>
      </c>
      <c r="J43" s="9">
        <v>44938.0</v>
      </c>
    </row>
    <row r="44">
      <c r="A44" s="3" t="s">
        <v>187</v>
      </c>
      <c r="B44" s="3" t="s">
        <v>164</v>
      </c>
      <c r="C44" s="3">
        <v>269.0</v>
      </c>
      <c r="D44" s="3">
        <v>234.5</v>
      </c>
      <c r="E44" s="1">
        <f t="shared" si="1"/>
        <v>-0.05960943295</v>
      </c>
      <c r="F44" s="1">
        <f t="shared" si="2"/>
        <v>5.960943295</v>
      </c>
      <c r="G44" s="7">
        <v>241.0</v>
      </c>
      <c r="H44" s="8">
        <f t="shared" si="3"/>
        <v>-0.04773523743</v>
      </c>
      <c r="I44" s="7">
        <f t="shared" si="4"/>
        <v>4.773523743</v>
      </c>
      <c r="J44" s="9">
        <v>44939.0</v>
      </c>
    </row>
    <row r="45">
      <c r="A45" s="3" t="s">
        <v>163</v>
      </c>
      <c r="B45" s="3" t="s">
        <v>180</v>
      </c>
      <c r="C45" s="3">
        <v>221.0</v>
      </c>
      <c r="D45" s="3">
        <v>231.0</v>
      </c>
      <c r="E45" s="1">
        <f t="shared" si="1"/>
        <v>0.01921970621</v>
      </c>
      <c r="F45" s="1">
        <f t="shared" si="2"/>
        <v>1.921970621</v>
      </c>
      <c r="G45" s="7">
        <v>234.0</v>
      </c>
      <c r="H45" s="8">
        <f t="shared" si="3"/>
        <v>0.02482358373</v>
      </c>
      <c r="I45" s="7">
        <f t="shared" si="4"/>
        <v>2.482358373</v>
      </c>
      <c r="J45" s="9">
        <v>44940.0</v>
      </c>
    </row>
    <row r="46">
      <c r="A46" s="3" t="s">
        <v>166</v>
      </c>
      <c r="B46" s="3" t="s">
        <v>181</v>
      </c>
      <c r="C46" s="3">
        <v>227.0</v>
      </c>
      <c r="D46" s="3">
        <v>222.5</v>
      </c>
      <c r="E46" s="1">
        <f t="shared" si="1"/>
        <v>-0.008695841876</v>
      </c>
      <c r="F46" s="1">
        <f t="shared" si="2"/>
        <v>0.8695841876</v>
      </c>
      <c r="G46" s="7">
        <v>223.0</v>
      </c>
      <c r="H46" s="8">
        <f t="shared" si="3"/>
        <v>-0.007720994145</v>
      </c>
      <c r="I46" s="7">
        <f t="shared" si="4"/>
        <v>0.7720994145</v>
      </c>
      <c r="J46" s="9">
        <v>44941.0</v>
      </c>
    </row>
    <row r="47">
      <c r="A47" s="3" t="s">
        <v>178</v>
      </c>
      <c r="B47" s="3" t="s">
        <v>186</v>
      </c>
      <c r="C47" s="3">
        <v>243.0</v>
      </c>
      <c r="D47" s="3">
        <v>227.0</v>
      </c>
      <c r="E47" s="1">
        <f t="shared" si="1"/>
        <v>-0.02958041641</v>
      </c>
      <c r="F47" s="1">
        <f t="shared" si="2"/>
        <v>2.958041641</v>
      </c>
      <c r="G47" s="7">
        <v>224.0</v>
      </c>
      <c r="H47" s="8">
        <f t="shared" si="3"/>
        <v>-0.03535825526</v>
      </c>
      <c r="I47" s="7">
        <f t="shared" si="4"/>
        <v>3.535825526</v>
      </c>
      <c r="J47" s="9">
        <v>44942.0</v>
      </c>
    </row>
    <row r="48">
      <c r="A48" s="3" t="s">
        <v>188</v>
      </c>
      <c r="B48" s="3" t="s">
        <v>182</v>
      </c>
      <c r="C48" s="3">
        <v>238.0</v>
      </c>
      <c r="D48" s="3">
        <v>230.5</v>
      </c>
      <c r="E48" s="1">
        <f t="shared" si="1"/>
        <v>-0.01390602733</v>
      </c>
      <c r="F48" s="1">
        <f t="shared" si="2"/>
        <v>1.390602733</v>
      </c>
      <c r="G48" s="7">
        <v>223.0</v>
      </c>
      <c r="H48" s="8">
        <f t="shared" si="3"/>
        <v>-0.02827209401</v>
      </c>
      <c r="I48" s="7">
        <f t="shared" si="4"/>
        <v>2.827209401</v>
      </c>
      <c r="J48" s="9">
        <v>44943.0</v>
      </c>
    </row>
    <row r="49">
      <c r="A49" s="3" t="s">
        <v>171</v>
      </c>
      <c r="B49" s="3" t="s">
        <v>169</v>
      </c>
      <c r="C49" s="3">
        <v>192.0</v>
      </c>
      <c r="D49" s="3">
        <v>230.5</v>
      </c>
      <c r="E49" s="1">
        <f t="shared" si="1"/>
        <v>0.07936970102</v>
      </c>
      <c r="F49" s="1">
        <f t="shared" si="2"/>
        <v>7.936970102</v>
      </c>
      <c r="G49" s="7">
        <v>221.0</v>
      </c>
      <c r="H49" s="8">
        <f t="shared" si="3"/>
        <v>0.06109104498</v>
      </c>
      <c r="I49" s="7">
        <f t="shared" si="4"/>
        <v>6.109104498</v>
      </c>
      <c r="J49" s="9">
        <v>44944.0</v>
      </c>
    </row>
    <row r="50">
      <c r="A50" s="3" t="s">
        <v>189</v>
      </c>
      <c r="B50" s="3" t="s">
        <v>183</v>
      </c>
      <c r="C50" s="3">
        <v>235.0</v>
      </c>
      <c r="D50" s="3">
        <v>233.5</v>
      </c>
      <c r="E50" s="1">
        <f t="shared" si="1"/>
        <v>-0.00278097737</v>
      </c>
      <c r="F50" s="1">
        <f t="shared" si="2"/>
        <v>0.278097737</v>
      </c>
      <c r="G50" s="7">
        <v>216.0</v>
      </c>
      <c r="H50" s="8">
        <f t="shared" si="3"/>
        <v>-0.03661411112</v>
      </c>
      <c r="I50" s="7">
        <f t="shared" si="4"/>
        <v>3.661411112</v>
      </c>
      <c r="J50" s="9">
        <v>44945.0</v>
      </c>
    </row>
    <row r="51">
      <c r="A51" s="3" t="s">
        <v>179</v>
      </c>
      <c r="B51" s="3" t="s">
        <v>162</v>
      </c>
      <c r="C51" s="3">
        <v>225.0</v>
      </c>
      <c r="D51" s="3">
        <v>221.4</v>
      </c>
      <c r="E51" s="1">
        <f t="shared" si="1"/>
        <v>-0.007004901569</v>
      </c>
      <c r="F51" s="1">
        <f t="shared" si="2"/>
        <v>0.7004901569</v>
      </c>
      <c r="G51" s="7">
        <v>206.0</v>
      </c>
      <c r="H51" s="8">
        <f t="shared" si="3"/>
        <v>-0.03831529774</v>
      </c>
      <c r="I51" s="7">
        <f t="shared" si="4"/>
        <v>3.831529774</v>
      </c>
      <c r="J51" s="9">
        <v>44946.0</v>
      </c>
    </row>
    <row r="52">
      <c r="A52" s="3" t="s">
        <v>172</v>
      </c>
      <c r="B52" s="3" t="s">
        <v>167</v>
      </c>
      <c r="C52" s="3">
        <v>267.0</v>
      </c>
      <c r="D52" s="3">
        <v>239.5</v>
      </c>
      <c r="E52" s="1">
        <f t="shared" si="1"/>
        <v>-0.04720574361</v>
      </c>
      <c r="F52" s="1">
        <f t="shared" si="2"/>
        <v>4.720574361</v>
      </c>
      <c r="G52" s="7">
        <v>250.5</v>
      </c>
      <c r="H52" s="8">
        <f t="shared" si="3"/>
        <v>-0.02770353116</v>
      </c>
      <c r="I52" s="7">
        <f t="shared" si="4"/>
        <v>2.770353116</v>
      </c>
      <c r="J52" s="9">
        <v>44947.0</v>
      </c>
    </row>
    <row r="53">
      <c r="A53" s="3" t="s">
        <v>173</v>
      </c>
      <c r="B53" s="3" t="s">
        <v>185</v>
      </c>
      <c r="C53" s="3">
        <v>236.0</v>
      </c>
      <c r="D53" s="3">
        <v>233.0</v>
      </c>
      <c r="E53" s="1">
        <f t="shared" si="1"/>
        <v>-0.005556081944</v>
      </c>
      <c r="F53" s="1">
        <f t="shared" si="2"/>
        <v>0.5556081944</v>
      </c>
      <c r="G53" s="7">
        <v>243.5</v>
      </c>
      <c r="H53" s="8">
        <f t="shared" si="3"/>
        <v>0.01358696258</v>
      </c>
      <c r="I53" s="7">
        <f t="shared" si="4"/>
        <v>1.358696258</v>
      </c>
      <c r="J53" s="9">
        <v>44948.0</v>
      </c>
    </row>
    <row r="54">
      <c r="A54" s="3" t="s">
        <v>170</v>
      </c>
      <c r="B54" s="3" t="s">
        <v>165</v>
      </c>
      <c r="C54" s="3">
        <v>225.0</v>
      </c>
      <c r="D54" s="3">
        <v>227.0</v>
      </c>
      <c r="E54" s="1">
        <f t="shared" si="1"/>
        <v>0.003843339082</v>
      </c>
      <c r="F54" s="1">
        <f t="shared" si="2"/>
        <v>0.3843339082</v>
      </c>
      <c r="G54" s="7">
        <v>225.5</v>
      </c>
      <c r="H54" s="8">
        <f t="shared" si="3"/>
        <v>0.0009640281026</v>
      </c>
      <c r="I54" s="7">
        <f t="shared" si="4"/>
        <v>0.09640281026</v>
      </c>
      <c r="J54" s="9">
        <v>44949.0</v>
      </c>
    </row>
    <row r="55">
      <c r="A55" s="3" t="s">
        <v>181</v>
      </c>
      <c r="B55" s="3" t="s">
        <v>160</v>
      </c>
      <c r="C55" s="3">
        <v>199.0</v>
      </c>
      <c r="D55" s="3">
        <v>223.0</v>
      </c>
      <c r="E55" s="1">
        <f t="shared" si="1"/>
        <v>0.04945178664</v>
      </c>
      <c r="F55" s="1">
        <f t="shared" si="2"/>
        <v>4.945178664</v>
      </c>
      <c r="G55" s="7">
        <v>225.5</v>
      </c>
      <c r="H55" s="8">
        <f t="shared" si="3"/>
        <v>0.0542934698</v>
      </c>
      <c r="I55" s="7">
        <f t="shared" si="4"/>
        <v>5.42934698</v>
      </c>
      <c r="J55" s="9">
        <v>44950.0</v>
      </c>
    </row>
    <row r="56">
      <c r="A56" s="3" t="s">
        <v>176</v>
      </c>
      <c r="B56" s="3" t="s">
        <v>178</v>
      </c>
      <c r="C56" s="3">
        <v>224.0</v>
      </c>
      <c r="D56" s="3">
        <v>238.0</v>
      </c>
      <c r="E56" s="1">
        <f t="shared" si="1"/>
        <v>0.02632893872</v>
      </c>
      <c r="F56" s="1">
        <f t="shared" si="2"/>
        <v>2.632893872</v>
      </c>
      <c r="G56" s="7">
        <v>218.0</v>
      </c>
      <c r="H56" s="8">
        <f t="shared" si="3"/>
        <v>-0.01179152473</v>
      </c>
      <c r="I56" s="7">
        <f t="shared" si="4"/>
        <v>1.179152473</v>
      </c>
      <c r="J56" s="9">
        <v>44951.0</v>
      </c>
    </row>
    <row r="57">
      <c r="A57" s="3" t="s">
        <v>169</v>
      </c>
      <c r="B57" s="3" t="s">
        <v>177</v>
      </c>
      <c r="C57" s="3">
        <v>210.0</v>
      </c>
      <c r="D57" s="3">
        <v>213.5</v>
      </c>
      <c r="E57" s="1">
        <f t="shared" si="1"/>
        <v>0.007178584627</v>
      </c>
      <c r="F57" s="1">
        <f t="shared" si="2"/>
        <v>0.7178584627</v>
      </c>
      <c r="G57" s="7">
        <v>223.0</v>
      </c>
      <c r="H57" s="8">
        <f t="shared" si="3"/>
        <v>0.02608556831</v>
      </c>
      <c r="I57" s="7">
        <f t="shared" si="4"/>
        <v>2.608556831</v>
      </c>
      <c r="J57" s="9">
        <v>44952.0</v>
      </c>
    </row>
    <row r="58">
      <c r="A58" s="3" t="s">
        <v>180</v>
      </c>
      <c r="B58" s="3" t="s">
        <v>159</v>
      </c>
      <c r="C58" s="3">
        <v>240.0</v>
      </c>
      <c r="D58" s="3">
        <v>236.0</v>
      </c>
      <c r="E58" s="1">
        <f t="shared" si="1"/>
        <v>-0.007299238741</v>
      </c>
      <c r="F58" s="1">
        <f t="shared" si="2"/>
        <v>0.7299238741</v>
      </c>
      <c r="G58" s="7">
        <v>232.5</v>
      </c>
      <c r="H58" s="8">
        <f t="shared" si="3"/>
        <v>-0.01378828449</v>
      </c>
      <c r="I58" s="7">
        <f t="shared" si="4"/>
        <v>1.378828449</v>
      </c>
      <c r="J58" s="9">
        <v>44953.0</v>
      </c>
    </row>
    <row r="59">
      <c r="A59" s="3" t="s">
        <v>187</v>
      </c>
      <c r="B59" s="3" t="s">
        <v>175</v>
      </c>
      <c r="C59" s="3">
        <v>231.0</v>
      </c>
      <c r="D59" s="3">
        <v>240.5</v>
      </c>
      <c r="E59" s="1">
        <f t="shared" si="1"/>
        <v>0.01750310082</v>
      </c>
      <c r="F59" s="1">
        <f t="shared" si="2"/>
        <v>1.750310082</v>
      </c>
      <c r="G59" s="7">
        <v>230.5</v>
      </c>
      <c r="H59" s="8">
        <f t="shared" si="3"/>
        <v>-0.0009410501665</v>
      </c>
      <c r="I59" s="7">
        <f t="shared" si="4"/>
        <v>0.09410501665</v>
      </c>
      <c r="J59" s="9">
        <v>44954.0</v>
      </c>
    </row>
    <row r="60">
      <c r="A60" s="3" t="s">
        <v>188</v>
      </c>
      <c r="B60" s="3" t="s">
        <v>166</v>
      </c>
      <c r="C60" s="3">
        <v>246.0</v>
      </c>
      <c r="D60" s="3">
        <v>230.0</v>
      </c>
      <c r="E60" s="1">
        <f t="shared" si="1"/>
        <v>-0.02920727109</v>
      </c>
      <c r="F60" s="1">
        <f t="shared" si="2"/>
        <v>2.920727109</v>
      </c>
      <c r="G60" s="7">
        <v>244.5</v>
      </c>
      <c r="H60" s="8">
        <f t="shared" si="3"/>
        <v>-0.002656243644</v>
      </c>
      <c r="I60" s="7">
        <f t="shared" si="4"/>
        <v>0.2656243644</v>
      </c>
      <c r="J60" s="9">
        <v>44955.0</v>
      </c>
    </row>
    <row r="61">
      <c r="A61" s="3" t="s">
        <v>168</v>
      </c>
      <c r="B61" s="3" t="s">
        <v>190</v>
      </c>
      <c r="C61" s="3">
        <v>186.0</v>
      </c>
      <c r="D61" s="3">
        <v>220.5</v>
      </c>
      <c r="E61" s="1">
        <f t="shared" si="1"/>
        <v>0.07389564959</v>
      </c>
      <c r="F61" s="1">
        <f t="shared" si="2"/>
        <v>7.389564959</v>
      </c>
      <c r="G61" s="7">
        <v>231.5</v>
      </c>
      <c r="H61" s="8">
        <f t="shared" si="3"/>
        <v>0.09503805114</v>
      </c>
      <c r="I61" s="7">
        <f t="shared" si="4"/>
        <v>9.503805114</v>
      </c>
      <c r="J61" s="9">
        <v>44956.0</v>
      </c>
    </row>
    <row r="62">
      <c r="A62" s="3" t="s">
        <v>161</v>
      </c>
      <c r="B62" s="3" t="s">
        <v>174</v>
      </c>
      <c r="C62" s="3">
        <v>212.0</v>
      </c>
      <c r="D62" s="3">
        <v>236.0</v>
      </c>
      <c r="E62" s="1">
        <f t="shared" si="1"/>
        <v>0.04657614204</v>
      </c>
      <c r="F62" s="1">
        <f t="shared" si="2"/>
        <v>4.657614204</v>
      </c>
      <c r="G62" s="7">
        <v>247.5</v>
      </c>
      <c r="H62" s="8">
        <f t="shared" si="3"/>
        <v>0.06723934234</v>
      </c>
      <c r="I62" s="7">
        <f t="shared" si="4"/>
        <v>6.723934234</v>
      </c>
      <c r="J62" s="9">
        <v>44957.0</v>
      </c>
    </row>
    <row r="63">
      <c r="A63" s="3" t="s">
        <v>173</v>
      </c>
      <c r="B63" s="3" t="s">
        <v>185</v>
      </c>
      <c r="C63" s="3">
        <v>261.0</v>
      </c>
      <c r="D63" s="3">
        <v>236.0</v>
      </c>
      <c r="E63" s="1">
        <f t="shared" si="1"/>
        <v>-0.04372850437</v>
      </c>
      <c r="F63" s="1">
        <f t="shared" si="2"/>
        <v>4.372850437</v>
      </c>
      <c r="G63" s="7">
        <v>244.5</v>
      </c>
      <c r="H63" s="8">
        <f t="shared" si="3"/>
        <v>-0.02836164388</v>
      </c>
      <c r="I63" s="7">
        <f t="shared" si="4"/>
        <v>2.836164388</v>
      </c>
      <c r="J63" s="9">
        <v>44958.0</v>
      </c>
    </row>
    <row r="64">
      <c r="A64" s="3" t="s">
        <v>175</v>
      </c>
      <c r="B64" s="3" t="s">
        <v>192</v>
      </c>
      <c r="C64" s="3">
        <v>282.0</v>
      </c>
      <c r="D64" s="3">
        <v>241.0</v>
      </c>
      <c r="E64" s="1">
        <f t="shared" si="1"/>
        <v>-0.06823206574</v>
      </c>
      <c r="F64" s="1">
        <f t="shared" si="2"/>
        <v>6.823206574</v>
      </c>
      <c r="G64" s="7">
        <v>207.0</v>
      </c>
      <c r="H64" s="8">
        <f t="shared" si="3"/>
        <v>-0.1342787629</v>
      </c>
      <c r="I64" s="7">
        <f t="shared" si="4"/>
        <v>13.42787629</v>
      </c>
      <c r="J64" s="9">
        <v>44959.0</v>
      </c>
    </row>
    <row r="65">
      <c r="A65" s="3" t="s">
        <v>187</v>
      </c>
      <c r="B65" s="3" t="s">
        <v>190</v>
      </c>
      <c r="C65" s="3">
        <v>226.0</v>
      </c>
      <c r="D65" s="3">
        <v>224.0</v>
      </c>
      <c r="E65" s="1">
        <f t="shared" si="1"/>
        <v>-0.003860420813</v>
      </c>
      <c r="F65" s="1">
        <f t="shared" si="2"/>
        <v>0.3860420813</v>
      </c>
      <c r="G65" s="7">
        <v>241.0</v>
      </c>
      <c r="H65" s="8">
        <f t="shared" si="3"/>
        <v>0.02790860343</v>
      </c>
      <c r="I65" s="7">
        <f t="shared" si="4"/>
        <v>2.790860343</v>
      </c>
      <c r="J65" s="9">
        <v>44960.0</v>
      </c>
    </row>
    <row r="66">
      <c r="A66" s="3" t="s">
        <v>188</v>
      </c>
      <c r="B66" s="3" t="s">
        <v>180</v>
      </c>
      <c r="C66" s="3">
        <v>240.0</v>
      </c>
      <c r="D66" s="3">
        <v>242.0</v>
      </c>
      <c r="E66" s="1">
        <f t="shared" si="1"/>
        <v>0.003604124269</v>
      </c>
      <c r="F66" s="1">
        <f t="shared" si="2"/>
        <v>0.3604124269</v>
      </c>
      <c r="G66" s="7">
        <v>243.0</v>
      </c>
      <c r="H66" s="8">
        <f t="shared" si="3"/>
        <v>0.005395031887</v>
      </c>
      <c r="I66" s="7">
        <f t="shared" si="4"/>
        <v>0.5395031887</v>
      </c>
      <c r="J66" s="9">
        <v>44961.0</v>
      </c>
    </row>
    <row r="67">
      <c r="A67" s="3" t="s">
        <v>171</v>
      </c>
      <c r="B67" s="3" t="s">
        <v>181</v>
      </c>
      <c r="C67" s="3">
        <v>227.0</v>
      </c>
      <c r="D67" s="3">
        <v>226.5</v>
      </c>
      <c r="E67" s="1">
        <f t="shared" si="1"/>
        <v>-0.0009576508443</v>
      </c>
      <c r="F67" s="1">
        <f t="shared" si="2"/>
        <v>0.09576508443</v>
      </c>
      <c r="G67" s="7">
        <v>227.5</v>
      </c>
      <c r="H67" s="8">
        <f t="shared" si="3"/>
        <v>0.0009555438</v>
      </c>
      <c r="I67" s="7">
        <f t="shared" si="4"/>
        <v>0.09555438</v>
      </c>
      <c r="J67" s="9">
        <v>44962.0</v>
      </c>
    </row>
    <row r="68">
      <c r="A68" s="3" t="s">
        <v>176</v>
      </c>
      <c r="B68" s="3" t="s">
        <v>169</v>
      </c>
      <c r="C68" s="3">
        <v>219.0</v>
      </c>
      <c r="D68" s="3">
        <v>218.5</v>
      </c>
      <c r="E68" s="1">
        <f t="shared" si="1"/>
        <v>-0.0009926735337</v>
      </c>
      <c r="F68" s="1">
        <f t="shared" si="2"/>
        <v>0.09926735337</v>
      </c>
      <c r="G68" s="7">
        <v>206.0</v>
      </c>
      <c r="H68" s="8">
        <f t="shared" si="3"/>
        <v>-0.02657689447</v>
      </c>
      <c r="I68" s="7">
        <f t="shared" si="4"/>
        <v>2.657689447</v>
      </c>
      <c r="J68" s="9">
        <v>44963.0</v>
      </c>
    </row>
    <row r="69">
      <c r="A69" s="3" t="s">
        <v>160</v>
      </c>
      <c r="B69" s="3" t="s">
        <v>166</v>
      </c>
      <c r="C69" s="3">
        <v>230.0</v>
      </c>
      <c r="D69" s="3">
        <v>220.0</v>
      </c>
      <c r="E69" s="1">
        <f t="shared" si="1"/>
        <v>-0.0193051552</v>
      </c>
      <c r="F69" s="1">
        <f t="shared" si="2"/>
        <v>1.93051552</v>
      </c>
      <c r="G69" s="7">
        <v>226.0</v>
      </c>
      <c r="H69" s="8">
        <f t="shared" si="3"/>
        <v>-0.00761939687</v>
      </c>
      <c r="I69" s="7">
        <f t="shared" si="4"/>
        <v>0.761939687</v>
      </c>
      <c r="J69" s="9">
        <v>44964.0</v>
      </c>
    </row>
    <row r="70">
      <c r="A70" s="3" t="s">
        <v>177</v>
      </c>
      <c r="B70" s="3" t="s">
        <v>168</v>
      </c>
      <c r="C70" s="3">
        <v>191.0</v>
      </c>
      <c r="D70" s="3">
        <v>224.5</v>
      </c>
      <c r="E70" s="1">
        <f t="shared" si="1"/>
        <v>0.07018297809</v>
      </c>
      <c r="F70" s="1">
        <f t="shared" si="2"/>
        <v>7.018297809</v>
      </c>
      <c r="G70" s="7">
        <v>206.0</v>
      </c>
      <c r="H70" s="8">
        <f t="shared" si="3"/>
        <v>0.03283385312</v>
      </c>
      <c r="I70" s="7">
        <f t="shared" si="4"/>
        <v>3.283385312</v>
      </c>
      <c r="J70" s="9">
        <v>44965.0</v>
      </c>
    </row>
    <row r="71">
      <c r="A71" s="3" t="s">
        <v>162</v>
      </c>
      <c r="B71" s="3" t="s">
        <v>172</v>
      </c>
      <c r="C71" s="3">
        <v>203.0</v>
      </c>
      <c r="D71" s="3">
        <v>235.5</v>
      </c>
      <c r="E71" s="1">
        <f t="shared" si="1"/>
        <v>0.06449487355</v>
      </c>
      <c r="F71" s="1">
        <f t="shared" si="2"/>
        <v>6.449487355</v>
      </c>
      <c r="G71" s="7">
        <v>236.0</v>
      </c>
      <c r="H71" s="8">
        <f t="shared" si="3"/>
        <v>0.06541596506</v>
      </c>
      <c r="I71" s="7">
        <f t="shared" si="4"/>
        <v>6.541596506</v>
      </c>
      <c r="J71" s="9">
        <v>44966.0</v>
      </c>
    </row>
    <row r="72">
      <c r="A72" s="3" t="s">
        <v>189</v>
      </c>
      <c r="B72" s="3" t="s">
        <v>193</v>
      </c>
      <c r="C72" s="3">
        <v>245.0</v>
      </c>
      <c r="D72" s="3">
        <v>232.5</v>
      </c>
      <c r="E72" s="1">
        <f t="shared" si="1"/>
        <v>-0.02274312714</v>
      </c>
      <c r="F72" s="1">
        <f t="shared" si="2"/>
        <v>2.274312714</v>
      </c>
      <c r="G72" s="7">
        <v>258.0</v>
      </c>
      <c r="H72" s="8">
        <f t="shared" si="3"/>
        <v>0.0224536216</v>
      </c>
      <c r="I72" s="7">
        <f t="shared" si="4"/>
        <v>2.24536216</v>
      </c>
      <c r="J72" s="9">
        <v>44967.0</v>
      </c>
    </row>
    <row r="73">
      <c r="A73" s="3" t="s">
        <v>159</v>
      </c>
      <c r="B73" s="3" t="s">
        <v>174</v>
      </c>
      <c r="C73" s="3">
        <v>261.0</v>
      </c>
      <c r="D73" s="3">
        <v>233.5</v>
      </c>
      <c r="E73" s="1">
        <f t="shared" si="1"/>
        <v>-0.04835362244</v>
      </c>
      <c r="F73" s="1">
        <f t="shared" si="2"/>
        <v>4.835362244</v>
      </c>
      <c r="G73" s="7">
        <v>238.0</v>
      </c>
      <c r="H73" s="8">
        <f t="shared" si="3"/>
        <v>-0.04006355028</v>
      </c>
      <c r="I73" s="7">
        <f t="shared" si="4"/>
        <v>4.006355028</v>
      </c>
      <c r="J73" s="9">
        <v>44968.0</v>
      </c>
    </row>
    <row r="74">
      <c r="A74" s="3" t="s">
        <v>161</v>
      </c>
      <c r="B74" s="3" t="s">
        <v>167</v>
      </c>
      <c r="C74" s="3">
        <v>242.0</v>
      </c>
      <c r="D74" s="3">
        <v>238.5</v>
      </c>
      <c r="E74" s="1">
        <f t="shared" si="1"/>
        <v>-0.006326982604</v>
      </c>
      <c r="F74" s="1">
        <f t="shared" si="2"/>
        <v>0.6326982604</v>
      </c>
      <c r="G74" s="7">
        <v>237.0</v>
      </c>
      <c r="H74" s="8">
        <f t="shared" si="3"/>
        <v>-0.00906701997</v>
      </c>
      <c r="I74" s="7">
        <f t="shared" si="4"/>
        <v>0.906701997</v>
      </c>
      <c r="J74" s="9">
        <v>44969.0</v>
      </c>
    </row>
    <row r="75">
      <c r="A75" s="3" t="s">
        <v>177</v>
      </c>
      <c r="B75" s="3" t="s">
        <v>182</v>
      </c>
      <c r="C75" s="3">
        <v>236.0</v>
      </c>
      <c r="D75" s="3">
        <v>221.5</v>
      </c>
      <c r="E75" s="1">
        <f t="shared" si="1"/>
        <v>-0.02753827241</v>
      </c>
      <c r="F75" s="1">
        <f t="shared" si="2"/>
        <v>2.753827241</v>
      </c>
      <c r="G75" s="7">
        <v>219.0</v>
      </c>
      <c r="H75" s="8">
        <f t="shared" si="3"/>
        <v>-0.03246788813</v>
      </c>
      <c r="I75" s="7">
        <f t="shared" si="4"/>
        <v>3.246788813</v>
      </c>
      <c r="J75" s="9">
        <v>44970.0</v>
      </c>
    </row>
    <row r="76">
      <c r="A76" s="3" t="s">
        <v>186</v>
      </c>
      <c r="B76" s="3" t="s">
        <v>170</v>
      </c>
      <c r="C76" s="3">
        <v>256.0</v>
      </c>
      <c r="D76" s="3">
        <v>225.0</v>
      </c>
      <c r="E76" s="1">
        <f t="shared" si="1"/>
        <v>-0.0560574472</v>
      </c>
      <c r="F76" s="1">
        <f t="shared" si="2"/>
        <v>5.60574472</v>
      </c>
      <c r="G76" s="7">
        <v>224.0</v>
      </c>
      <c r="H76" s="8">
        <f t="shared" si="3"/>
        <v>-0.05799194698</v>
      </c>
      <c r="I76" s="7">
        <f t="shared" si="4"/>
        <v>5.799194698</v>
      </c>
      <c r="J76" s="9">
        <v>44971.0</v>
      </c>
    </row>
    <row r="77">
      <c r="A77" s="3" t="s">
        <v>185</v>
      </c>
      <c r="B77" s="3" t="s">
        <v>163</v>
      </c>
      <c r="C77" s="3">
        <v>229.0</v>
      </c>
      <c r="D77" s="3">
        <v>233.5</v>
      </c>
      <c r="E77" s="1">
        <f t="shared" si="1"/>
        <v>0.008451402562</v>
      </c>
      <c r="F77" s="1">
        <f t="shared" si="2"/>
        <v>0.8451402562</v>
      </c>
      <c r="G77" s="7">
        <v>213.5</v>
      </c>
      <c r="H77" s="8">
        <f t="shared" si="3"/>
        <v>-0.03043760298</v>
      </c>
      <c r="I77" s="7">
        <f t="shared" si="4"/>
        <v>3.043760298</v>
      </c>
      <c r="J77" s="9">
        <v>44972.0</v>
      </c>
    </row>
    <row r="78">
      <c r="A78" s="3" t="s">
        <v>174</v>
      </c>
      <c r="B78" s="3" t="s">
        <v>165</v>
      </c>
      <c r="C78" s="3">
        <v>258.0</v>
      </c>
      <c r="D78" s="3">
        <v>228.5</v>
      </c>
      <c r="E78" s="1">
        <f t="shared" si="1"/>
        <v>-0.05273350156</v>
      </c>
      <c r="F78" s="1">
        <f t="shared" si="2"/>
        <v>5.273350156</v>
      </c>
      <c r="G78" s="7">
        <v>237.5</v>
      </c>
      <c r="H78" s="8">
        <f t="shared" si="3"/>
        <v>-0.035956092</v>
      </c>
      <c r="I78" s="7">
        <f t="shared" si="4"/>
        <v>3.5956092</v>
      </c>
      <c r="J78" s="9">
        <v>44973.0</v>
      </c>
    </row>
    <row r="79">
      <c r="A79" s="3" t="s">
        <v>159</v>
      </c>
      <c r="B79" s="3" t="s">
        <v>167</v>
      </c>
      <c r="C79" s="3">
        <v>227.0</v>
      </c>
      <c r="D79" s="3">
        <v>236.5</v>
      </c>
      <c r="E79" s="1">
        <f t="shared" si="1"/>
        <v>0.01780528788</v>
      </c>
      <c r="F79" s="1">
        <f t="shared" si="2"/>
        <v>1.780528788</v>
      </c>
      <c r="G79" s="7">
        <v>246.0</v>
      </c>
      <c r="H79" s="8">
        <f t="shared" si="3"/>
        <v>0.03490924991</v>
      </c>
      <c r="I79" s="7">
        <f t="shared" si="4"/>
        <v>3.490924991</v>
      </c>
      <c r="J79" s="9">
        <v>44974.0</v>
      </c>
    </row>
    <row r="80">
      <c r="A80" s="3" t="s">
        <v>187</v>
      </c>
      <c r="B80" s="3" t="s">
        <v>178</v>
      </c>
      <c r="C80" s="3">
        <v>230.0</v>
      </c>
      <c r="D80" s="3">
        <v>243.5</v>
      </c>
      <c r="E80" s="1">
        <f t="shared" si="1"/>
        <v>0.02477112953</v>
      </c>
      <c r="F80" s="1">
        <f t="shared" si="2"/>
        <v>2.477112953</v>
      </c>
      <c r="G80" s="7">
        <v>228.5</v>
      </c>
      <c r="H80" s="8">
        <f t="shared" si="3"/>
        <v>-0.002841631612</v>
      </c>
      <c r="I80" s="7">
        <f t="shared" si="4"/>
        <v>0.2841631612</v>
      </c>
      <c r="J80" s="9">
        <v>44975.0</v>
      </c>
    </row>
    <row r="81">
      <c r="A81" s="3" t="s">
        <v>168</v>
      </c>
      <c r="B81" s="3" t="s">
        <v>180</v>
      </c>
      <c r="C81" s="3">
        <v>230.0</v>
      </c>
      <c r="D81" s="3">
        <v>231.0</v>
      </c>
      <c r="E81" s="1">
        <f t="shared" si="1"/>
        <v>0.001884143875</v>
      </c>
      <c r="F81" s="1">
        <f t="shared" si="2"/>
        <v>0.1884143875</v>
      </c>
      <c r="G81" s="7">
        <v>218.5</v>
      </c>
      <c r="H81" s="8">
        <f t="shared" si="3"/>
        <v>-0.02227639471</v>
      </c>
      <c r="I81" s="7">
        <f t="shared" si="4"/>
        <v>2.227639471</v>
      </c>
      <c r="J81" s="9">
        <v>44976.0</v>
      </c>
    </row>
    <row r="82">
      <c r="A82" s="3" t="s">
        <v>179</v>
      </c>
      <c r="B82" s="3" t="s">
        <v>181</v>
      </c>
      <c r="C82" s="3">
        <v>230.0</v>
      </c>
      <c r="D82" s="3">
        <v>216.5</v>
      </c>
      <c r="E82" s="1">
        <f t="shared" si="1"/>
        <v>-0.02626993533</v>
      </c>
      <c r="F82" s="1">
        <f t="shared" si="2"/>
        <v>2.626993533</v>
      </c>
      <c r="G82" s="7">
        <v>219.0</v>
      </c>
      <c r="H82" s="8">
        <f t="shared" si="3"/>
        <v>-0.02128372118</v>
      </c>
      <c r="I82" s="7">
        <f t="shared" si="4"/>
        <v>2.128372118</v>
      </c>
      <c r="J82" s="9">
        <v>44977.0</v>
      </c>
    </row>
    <row r="83">
      <c r="A83" s="3" t="s">
        <v>166</v>
      </c>
      <c r="B83" s="3" t="s">
        <v>175</v>
      </c>
      <c r="C83" s="3">
        <v>223.0</v>
      </c>
      <c r="D83" s="3">
        <v>233.5</v>
      </c>
      <c r="E83" s="1">
        <f t="shared" si="1"/>
        <v>0.01998202185</v>
      </c>
      <c r="F83" s="1">
        <f t="shared" si="2"/>
        <v>1.998202185</v>
      </c>
      <c r="G83" s="7">
        <v>238.0</v>
      </c>
      <c r="H83" s="8">
        <f t="shared" si="3"/>
        <v>0.02827209401</v>
      </c>
      <c r="I83" s="7">
        <f t="shared" si="4"/>
        <v>2.827209401</v>
      </c>
      <c r="J83" s="9">
        <v>44978.0</v>
      </c>
    </row>
    <row r="84">
      <c r="A84" s="3" t="s">
        <v>164</v>
      </c>
      <c r="B84" s="3" t="s">
        <v>186</v>
      </c>
      <c r="C84" s="3">
        <v>236.0</v>
      </c>
      <c r="D84" s="3">
        <v>227.5</v>
      </c>
      <c r="E84" s="1">
        <f t="shared" si="1"/>
        <v>-0.01593060198</v>
      </c>
      <c r="F84" s="1">
        <f t="shared" si="2"/>
        <v>1.593060198</v>
      </c>
      <c r="G84" s="7">
        <v>240.0</v>
      </c>
      <c r="H84" s="8">
        <f t="shared" si="3"/>
        <v>0.007299238741</v>
      </c>
      <c r="I84" s="7">
        <f t="shared" si="4"/>
        <v>0.7299238741</v>
      </c>
      <c r="J84" s="9">
        <v>44979.0</v>
      </c>
    </row>
    <row r="85">
      <c r="A85" s="3" t="s">
        <v>169</v>
      </c>
      <c r="B85" s="3" t="s">
        <v>160</v>
      </c>
      <c r="C85" s="3">
        <v>221.0</v>
      </c>
      <c r="D85" s="3">
        <v>211.5</v>
      </c>
      <c r="E85" s="1">
        <f t="shared" si="1"/>
        <v>-0.01908190197</v>
      </c>
      <c r="F85" s="1">
        <f t="shared" si="2"/>
        <v>1.908190197</v>
      </c>
      <c r="G85" s="7">
        <v>219.5</v>
      </c>
      <c r="H85" s="8">
        <f t="shared" si="3"/>
        <v>-0.002957749107</v>
      </c>
      <c r="I85" s="7">
        <f t="shared" si="4"/>
        <v>0.2957749107</v>
      </c>
      <c r="J85" s="9">
        <v>44980.0</v>
      </c>
    </row>
    <row r="86">
      <c r="A86" s="3" t="s">
        <v>188</v>
      </c>
      <c r="B86" s="3" t="s">
        <v>183</v>
      </c>
      <c r="C86" s="3">
        <v>228.0</v>
      </c>
      <c r="D86" s="3">
        <v>239.0</v>
      </c>
      <c r="E86" s="1">
        <f t="shared" si="1"/>
        <v>0.02046305395</v>
      </c>
      <c r="F86" s="1">
        <f t="shared" si="2"/>
        <v>2.046305395</v>
      </c>
      <c r="G86" s="7">
        <v>234.5</v>
      </c>
      <c r="H86" s="8">
        <f t="shared" si="3"/>
        <v>0.01220800005</v>
      </c>
      <c r="I86" s="7">
        <f t="shared" si="4"/>
        <v>1.220800005</v>
      </c>
      <c r="J86" s="9">
        <v>44981.0</v>
      </c>
    </row>
    <row r="87">
      <c r="A87" s="3" t="s">
        <v>171</v>
      </c>
      <c r="B87" s="3" t="s">
        <v>172</v>
      </c>
      <c r="C87" s="3">
        <v>229.0</v>
      </c>
      <c r="D87" s="3">
        <v>234.0</v>
      </c>
      <c r="E87" s="1">
        <f t="shared" si="1"/>
        <v>0.00938037507</v>
      </c>
      <c r="F87" s="1">
        <f t="shared" si="2"/>
        <v>0.938037507</v>
      </c>
      <c r="G87" s="7">
        <v>239.0</v>
      </c>
      <c r="H87" s="8">
        <f t="shared" si="3"/>
        <v>0.01856241861</v>
      </c>
      <c r="I87" s="7">
        <f t="shared" si="4"/>
        <v>1.856241861</v>
      </c>
      <c r="J87" s="9">
        <v>44982.0</v>
      </c>
    </row>
    <row r="88">
      <c r="A88" s="3" t="s">
        <v>173</v>
      </c>
      <c r="B88" s="3" t="s">
        <v>176</v>
      </c>
      <c r="C88" s="3">
        <v>227.0</v>
      </c>
      <c r="D88" s="3">
        <v>234.0</v>
      </c>
      <c r="E88" s="1">
        <f t="shared" si="1"/>
        <v>0.01319000022</v>
      </c>
      <c r="F88" s="1">
        <f t="shared" si="2"/>
        <v>1.319000022</v>
      </c>
      <c r="G88" s="7">
        <v>220.0</v>
      </c>
      <c r="H88" s="8">
        <f t="shared" si="3"/>
        <v>-0.01360317637</v>
      </c>
      <c r="I88" s="7">
        <f t="shared" si="4"/>
        <v>1.360317637</v>
      </c>
      <c r="J88" s="9">
        <v>44983.0</v>
      </c>
    </row>
    <row r="89">
      <c r="A89" s="3" t="s">
        <v>162</v>
      </c>
      <c r="B89" s="3" t="s">
        <v>161</v>
      </c>
      <c r="C89" s="3">
        <v>222.0</v>
      </c>
      <c r="D89" s="3">
        <v>234.5</v>
      </c>
      <c r="E89" s="1">
        <f t="shared" si="1"/>
        <v>0.0237898726</v>
      </c>
      <c r="F89" s="1">
        <f t="shared" si="2"/>
        <v>2.37898726</v>
      </c>
      <c r="G89" s="7">
        <v>239.0</v>
      </c>
      <c r="H89" s="8">
        <f t="shared" si="3"/>
        <v>0.0320449265</v>
      </c>
      <c r="I89" s="7">
        <f t="shared" si="4"/>
        <v>3.20449265</v>
      </c>
      <c r="J89" s="9">
        <v>44984.0</v>
      </c>
    </row>
    <row r="90">
      <c r="A90" s="3" t="s">
        <v>170</v>
      </c>
      <c r="B90" s="3" t="s">
        <v>168</v>
      </c>
      <c r="C90" s="3">
        <v>212.0</v>
      </c>
      <c r="D90" s="3">
        <v>229.0</v>
      </c>
      <c r="E90" s="1">
        <f t="shared" si="1"/>
        <v>0.03349962141</v>
      </c>
      <c r="F90" s="1">
        <f t="shared" si="2"/>
        <v>3.349962141</v>
      </c>
      <c r="G90" s="7">
        <v>228.5</v>
      </c>
      <c r="H90" s="8">
        <f t="shared" si="3"/>
        <v>0.03255034348</v>
      </c>
      <c r="I90" s="7">
        <f t="shared" si="4"/>
        <v>3.255034348</v>
      </c>
      <c r="J90" s="9">
        <v>44985.0</v>
      </c>
    </row>
    <row r="91">
      <c r="A91" s="3" t="s">
        <v>159</v>
      </c>
      <c r="B91" s="3" t="s">
        <v>189</v>
      </c>
      <c r="C91" s="3">
        <v>220.0</v>
      </c>
      <c r="D91" s="3">
        <v>235.0</v>
      </c>
      <c r="E91" s="1">
        <f t="shared" si="1"/>
        <v>0.02864518145</v>
      </c>
      <c r="F91" s="1">
        <f t="shared" si="2"/>
        <v>2.864518145</v>
      </c>
      <c r="G91" s="7">
        <v>242.0</v>
      </c>
      <c r="H91" s="8">
        <f t="shared" si="3"/>
        <v>0.04139268516</v>
      </c>
      <c r="I91" s="7">
        <f t="shared" si="4"/>
        <v>4.139268516</v>
      </c>
      <c r="J91" s="9">
        <v>44986.0</v>
      </c>
    </row>
    <row r="92">
      <c r="A92" s="6" t="s">
        <v>165</v>
      </c>
      <c r="B92" s="6" t="s">
        <v>163</v>
      </c>
      <c r="C92" s="6">
        <v>224.0</v>
      </c>
      <c r="D92" s="6">
        <v>221.5</v>
      </c>
      <c r="E92" s="1">
        <f t="shared" si="1"/>
        <v>-0.004874287775</v>
      </c>
      <c r="F92" s="1">
        <f t="shared" si="2"/>
        <v>0.4874287775</v>
      </c>
      <c r="G92" s="7">
        <v>198.5</v>
      </c>
      <c r="H92" s="8">
        <f t="shared" si="3"/>
        <v>-0.05248750724</v>
      </c>
      <c r="I92" s="7">
        <f t="shared" si="4"/>
        <v>5.248750724</v>
      </c>
      <c r="J92" s="9">
        <v>44987.0</v>
      </c>
    </row>
    <row r="93">
      <c r="A93" s="6" t="s">
        <v>176</v>
      </c>
      <c r="B93" s="6" t="s">
        <v>179</v>
      </c>
      <c r="C93" s="6">
        <v>224.0</v>
      </c>
      <c r="D93" s="6">
        <v>222.5</v>
      </c>
      <c r="E93" s="1">
        <f t="shared" si="1"/>
        <v>-0.002918003017</v>
      </c>
      <c r="F93" s="1">
        <f t="shared" si="2"/>
        <v>0.2918003017</v>
      </c>
      <c r="G93" s="7">
        <v>228.5</v>
      </c>
      <c r="H93" s="8">
        <f t="shared" si="3"/>
        <v>0.008638186072</v>
      </c>
      <c r="I93" s="7">
        <f t="shared" si="4"/>
        <v>0.8638186072</v>
      </c>
      <c r="J93" s="9">
        <v>44988.0</v>
      </c>
    </row>
    <row r="94">
      <c r="A94" s="3" t="s">
        <v>186</v>
      </c>
      <c r="B94" s="3" t="s">
        <v>180</v>
      </c>
      <c r="C94" s="3">
        <v>280.0</v>
      </c>
      <c r="D94" s="3">
        <v>232.0</v>
      </c>
      <c r="E94" s="1">
        <f t="shared" si="1"/>
        <v>-0.08167004645</v>
      </c>
      <c r="F94" s="1">
        <f t="shared" si="2"/>
        <v>8.167004645</v>
      </c>
      <c r="G94" s="7">
        <v>221.0</v>
      </c>
      <c r="H94" s="8">
        <f t="shared" si="3"/>
        <v>-0.1027657577</v>
      </c>
      <c r="I94" s="7">
        <f t="shared" si="4"/>
        <v>10.27657577</v>
      </c>
      <c r="J94" s="9">
        <v>44989.0</v>
      </c>
    </row>
    <row r="95">
      <c r="A95" s="3" t="s">
        <v>164</v>
      </c>
      <c r="B95" s="3" t="s">
        <v>177</v>
      </c>
      <c r="C95" s="3">
        <v>214.0</v>
      </c>
      <c r="D95" s="3">
        <v>228.5</v>
      </c>
      <c r="E95" s="1">
        <f t="shared" si="1"/>
        <v>0.02847243106</v>
      </c>
      <c r="F95" s="1">
        <f t="shared" si="2"/>
        <v>2.847243106</v>
      </c>
      <c r="G95" s="7">
        <v>226.5</v>
      </c>
      <c r="H95" s="8">
        <f t="shared" si="3"/>
        <v>0.024654433</v>
      </c>
      <c r="I95" s="7">
        <f t="shared" si="4"/>
        <v>2.4654433</v>
      </c>
      <c r="J95" s="9">
        <v>44990.0</v>
      </c>
    </row>
    <row r="96">
      <c r="A96" s="3" t="s">
        <v>183</v>
      </c>
      <c r="B96" s="3" t="s">
        <v>181</v>
      </c>
      <c r="C96" s="3">
        <v>215.0</v>
      </c>
      <c r="D96" s="3">
        <v>230.5</v>
      </c>
      <c r="E96" s="1">
        <f t="shared" si="1"/>
        <v>0.03023246981</v>
      </c>
      <c r="F96" s="1">
        <f t="shared" si="2"/>
        <v>3.023246981</v>
      </c>
      <c r="G96" s="7">
        <v>232.5</v>
      </c>
      <c r="H96" s="8">
        <f t="shared" si="3"/>
        <v>0.03398449731</v>
      </c>
      <c r="I96" s="7">
        <f t="shared" si="4"/>
        <v>3.398449731</v>
      </c>
      <c r="J96" s="9">
        <v>44991.0</v>
      </c>
    </row>
    <row r="97">
      <c r="A97" s="3" t="s">
        <v>162</v>
      </c>
      <c r="B97" s="3" t="s">
        <v>182</v>
      </c>
      <c r="C97" s="3">
        <v>225.0</v>
      </c>
      <c r="D97" s="3">
        <v>226.0</v>
      </c>
      <c r="E97" s="1">
        <f t="shared" si="1"/>
        <v>0.001925921036</v>
      </c>
      <c r="F97" s="1">
        <f t="shared" si="2"/>
        <v>0.1925921036</v>
      </c>
      <c r="G97" s="7">
        <v>217.5</v>
      </c>
      <c r="H97" s="8">
        <f t="shared" si="3"/>
        <v>-0.01472325682</v>
      </c>
      <c r="I97" s="7">
        <f t="shared" si="4"/>
        <v>1.472325682</v>
      </c>
      <c r="J97" s="9">
        <v>44992.0</v>
      </c>
    </row>
    <row r="98">
      <c r="A98" s="3" t="s">
        <v>187</v>
      </c>
      <c r="B98" s="3" t="s">
        <v>193</v>
      </c>
      <c r="C98" s="3">
        <v>258.0</v>
      </c>
      <c r="D98" s="3">
        <v>239.5</v>
      </c>
      <c r="E98" s="1">
        <f t="shared" si="1"/>
        <v>-0.03231418821</v>
      </c>
      <c r="F98" s="1">
        <f t="shared" si="2"/>
        <v>3.231418821</v>
      </c>
      <c r="G98" s="7">
        <v>235.5</v>
      </c>
      <c r="H98" s="8">
        <f t="shared" si="3"/>
        <v>-0.0396287945</v>
      </c>
      <c r="I98" s="7">
        <f t="shared" si="4"/>
        <v>3.96287945</v>
      </c>
      <c r="J98" s="9">
        <v>44993.0</v>
      </c>
    </row>
    <row r="99">
      <c r="A99" s="3" t="s">
        <v>172</v>
      </c>
      <c r="B99" s="3" t="s">
        <v>188</v>
      </c>
      <c r="C99" s="3">
        <v>239.0</v>
      </c>
      <c r="D99" s="3">
        <v>240.0</v>
      </c>
      <c r="E99" s="1">
        <f t="shared" si="1"/>
        <v>0.001813340763</v>
      </c>
      <c r="F99" s="1">
        <f t="shared" si="2"/>
        <v>0.1813340763</v>
      </c>
      <c r="G99" s="7">
        <v>243.0</v>
      </c>
      <c r="H99" s="8">
        <f t="shared" si="3"/>
        <v>0.00720837265</v>
      </c>
      <c r="I99" s="7">
        <f t="shared" si="4"/>
        <v>0.720837265</v>
      </c>
      <c r="J99" s="9">
        <v>44994.0</v>
      </c>
    </row>
    <row r="100">
      <c r="A100" s="3" t="s">
        <v>174</v>
      </c>
      <c r="B100" s="3" t="s">
        <v>161</v>
      </c>
      <c r="C100" s="3">
        <v>235.0</v>
      </c>
      <c r="D100" s="3">
        <v>238.5</v>
      </c>
      <c r="E100" s="1">
        <f t="shared" si="1"/>
        <v>0.006420521104</v>
      </c>
      <c r="F100" s="1">
        <f t="shared" si="2"/>
        <v>0.6420521104</v>
      </c>
      <c r="G100" s="7">
        <v>256.0</v>
      </c>
      <c r="H100" s="8">
        <f t="shared" si="3"/>
        <v>0.03717210304</v>
      </c>
      <c r="I100" s="7">
        <f t="shared" si="4"/>
        <v>3.717210304</v>
      </c>
      <c r="J100" s="9">
        <v>44995.0</v>
      </c>
    </row>
    <row r="101">
      <c r="A101" s="3" t="s">
        <v>167</v>
      </c>
      <c r="B101" s="3" t="s">
        <v>185</v>
      </c>
      <c r="C101" s="3">
        <v>249.0</v>
      </c>
      <c r="D101" s="3">
        <v>241.5</v>
      </c>
      <c r="E101" s="1">
        <f t="shared" si="1"/>
        <v>-0.01328221201</v>
      </c>
      <c r="F101" s="1">
        <f t="shared" si="2"/>
        <v>1.328221201</v>
      </c>
      <c r="G101" s="7">
        <v>237.5</v>
      </c>
      <c r="H101" s="8">
        <f t="shared" si="3"/>
        <v>-0.02053573313</v>
      </c>
      <c r="I101" s="7">
        <f t="shared" si="4"/>
        <v>2.053573313</v>
      </c>
      <c r="J101" s="9">
        <v>44996.0</v>
      </c>
    </row>
    <row r="102">
      <c r="A102" s="3" t="s">
        <v>182</v>
      </c>
      <c r="B102" s="3" t="s">
        <v>159</v>
      </c>
      <c r="C102" s="3">
        <v>227.0</v>
      </c>
      <c r="D102" s="3">
        <v>222.0</v>
      </c>
      <c r="E102" s="1">
        <f t="shared" si="1"/>
        <v>-0.009672882742</v>
      </c>
      <c r="F102" s="1">
        <f t="shared" si="2"/>
        <v>0.9672882742</v>
      </c>
      <c r="G102" s="7">
        <v>240.0</v>
      </c>
      <c r="H102" s="8">
        <f t="shared" si="3"/>
        <v>0.02418538452</v>
      </c>
      <c r="I102" s="7">
        <f t="shared" si="4"/>
        <v>2.418538452</v>
      </c>
      <c r="J102" s="9">
        <v>44997.0</v>
      </c>
    </row>
    <row r="103">
      <c r="A103" s="3" t="s">
        <v>181</v>
      </c>
      <c r="B103" s="3" t="s">
        <v>193</v>
      </c>
      <c r="C103" s="3">
        <v>259.0</v>
      </c>
      <c r="D103" s="3">
        <v>229.0</v>
      </c>
      <c r="E103" s="1">
        <f t="shared" si="1"/>
        <v>-0.05346428174</v>
      </c>
      <c r="F103" s="1">
        <f t="shared" si="2"/>
        <v>5.346428174</v>
      </c>
      <c r="G103" s="7">
        <v>225.0</v>
      </c>
      <c r="H103" s="8">
        <f t="shared" si="3"/>
        <v>-0.06111724597</v>
      </c>
      <c r="I103" s="7">
        <f t="shared" si="4"/>
        <v>6.111724597</v>
      </c>
      <c r="J103" s="9">
        <v>44998.0</v>
      </c>
    </row>
    <row r="104">
      <c r="A104" s="3" t="s">
        <v>180</v>
      </c>
      <c r="B104" s="3" t="s">
        <v>187</v>
      </c>
      <c r="C104" s="3">
        <v>209.0</v>
      </c>
      <c r="D104" s="3">
        <v>237.5</v>
      </c>
      <c r="E104" s="1">
        <f t="shared" si="1"/>
        <v>0.05551732785</v>
      </c>
      <c r="F104" s="1">
        <f t="shared" si="2"/>
        <v>5.551732785</v>
      </c>
      <c r="G104" s="7">
        <v>251.5</v>
      </c>
      <c r="H104" s="8">
        <f t="shared" si="3"/>
        <v>0.08039170328</v>
      </c>
      <c r="I104" s="7">
        <f t="shared" si="4"/>
        <v>8.039170328</v>
      </c>
      <c r="J104" s="9">
        <v>44999.0</v>
      </c>
    </row>
    <row r="105">
      <c r="A105" s="3" t="s">
        <v>165</v>
      </c>
      <c r="B105" s="3" t="s">
        <v>174</v>
      </c>
      <c r="C105" s="3">
        <v>206.0</v>
      </c>
      <c r="D105" s="3">
        <v>231.5</v>
      </c>
      <c r="E105" s="1">
        <f t="shared" si="1"/>
        <v>0.05068377498</v>
      </c>
      <c r="F105" s="1">
        <f t="shared" si="2"/>
        <v>5.068377498</v>
      </c>
      <c r="G105" s="7">
        <v>233.5</v>
      </c>
      <c r="H105" s="8">
        <f t="shared" si="3"/>
        <v>0.05441966453</v>
      </c>
      <c r="I105" s="7">
        <f t="shared" si="4"/>
        <v>5.441966453</v>
      </c>
      <c r="J105" s="9">
        <v>45000.0</v>
      </c>
    </row>
    <row r="106">
      <c r="A106" s="3" t="s">
        <v>177</v>
      </c>
      <c r="B106" s="3" t="s">
        <v>178</v>
      </c>
      <c r="C106" s="3">
        <v>223.0</v>
      </c>
      <c r="D106" s="3">
        <v>225.0</v>
      </c>
      <c r="E106" s="1">
        <f t="shared" si="1"/>
        <v>0.003877655063</v>
      </c>
      <c r="F106" s="1">
        <f t="shared" si="2"/>
        <v>0.3877655063</v>
      </c>
      <c r="G106" s="7">
        <v>226.0</v>
      </c>
      <c r="H106" s="8">
        <f t="shared" si="3"/>
        <v>0.005803576099</v>
      </c>
      <c r="I106" s="7">
        <f t="shared" si="4"/>
        <v>0.5803576099</v>
      </c>
      <c r="J106" s="9">
        <v>45001.0</v>
      </c>
    </row>
    <row r="107">
      <c r="A107" s="3" t="s">
        <v>167</v>
      </c>
      <c r="B107" s="3" t="s">
        <v>175</v>
      </c>
      <c r="C107" s="3">
        <v>240.0</v>
      </c>
      <c r="D107" s="3">
        <v>241.5</v>
      </c>
      <c r="E107" s="1">
        <f t="shared" si="1"/>
        <v>0.002705893376</v>
      </c>
      <c r="F107" s="1">
        <f t="shared" si="2"/>
        <v>0.2705893376</v>
      </c>
      <c r="G107" s="7">
        <v>237.5</v>
      </c>
      <c r="H107" s="8">
        <f t="shared" si="3"/>
        <v>-0.004547627751</v>
      </c>
      <c r="I107" s="7">
        <f t="shared" si="4"/>
        <v>0.4547627751</v>
      </c>
      <c r="J107" s="9">
        <v>45002.0</v>
      </c>
    </row>
    <row r="108">
      <c r="A108" s="3" t="s">
        <v>160</v>
      </c>
      <c r="B108" s="3" t="s">
        <v>186</v>
      </c>
      <c r="C108" s="3">
        <v>220.0</v>
      </c>
      <c r="D108" s="3">
        <v>227.5</v>
      </c>
      <c r="E108" s="1">
        <f t="shared" si="1"/>
        <v>0.01455872017</v>
      </c>
      <c r="F108" s="1">
        <f t="shared" si="2"/>
        <v>1.455872017</v>
      </c>
      <c r="G108" s="7">
        <v>227.5</v>
      </c>
      <c r="H108" s="8">
        <f t="shared" si="3"/>
        <v>0.01455872017</v>
      </c>
      <c r="I108" s="7">
        <f t="shared" si="4"/>
        <v>1.455872017</v>
      </c>
      <c r="J108" s="9">
        <v>45003.0</v>
      </c>
    </row>
    <row r="109">
      <c r="A109" s="3" t="s">
        <v>166</v>
      </c>
      <c r="B109" s="3" t="s">
        <v>169</v>
      </c>
      <c r="C109" s="3">
        <v>242.0</v>
      </c>
      <c r="D109" s="3">
        <v>215.0</v>
      </c>
      <c r="E109" s="1">
        <f t="shared" si="1"/>
        <v>-0.05137690606</v>
      </c>
      <c r="F109" s="1">
        <f t="shared" si="2"/>
        <v>5.137690606</v>
      </c>
      <c r="G109" s="7">
        <v>212.0</v>
      </c>
      <c r="H109" s="8">
        <f t="shared" si="3"/>
        <v>-0.05747950505</v>
      </c>
      <c r="I109" s="7">
        <f t="shared" si="4"/>
        <v>5.747950505</v>
      </c>
      <c r="J109" s="9">
        <v>45004.0</v>
      </c>
    </row>
    <row r="110">
      <c r="A110" s="3" t="s">
        <v>163</v>
      </c>
      <c r="B110" s="3" t="s">
        <v>168</v>
      </c>
      <c r="C110" s="3">
        <v>229.0</v>
      </c>
      <c r="D110" s="3">
        <v>223.0</v>
      </c>
      <c r="E110" s="1">
        <f t="shared" si="1"/>
        <v>-0.01153061929</v>
      </c>
      <c r="F110" s="1">
        <f t="shared" si="2"/>
        <v>1.153061929</v>
      </c>
      <c r="G110" s="7">
        <v>219.0</v>
      </c>
      <c r="H110" s="8">
        <f t="shared" si="3"/>
        <v>-0.0193913675</v>
      </c>
      <c r="I110" s="7">
        <f t="shared" si="4"/>
        <v>1.93913675</v>
      </c>
      <c r="J110" s="9">
        <v>45005.0</v>
      </c>
    </row>
    <row r="111">
      <c r="A111" s="3" t="s">
        <v>188</v>
      </c>
      <c r="B111" s="3" t="s">
        <v>172</v>
      </c>
      <c r="C111" s="3">
        <v>233.0</v>
      </c>
      <c r="D111" s="3">
        <v>231.5</v>
      </c>
      <c r="E111" s="1">
        <f t="shared" si="1"/>
        <v>-0.002804925672</v>
      </c>
      <c r="F111" s="1">
        <f t="shared" si="2"/>
        <v>0.2804925672</v>
      </c>
      <c r="G111" s="7">
        <v>248.0</v>
      </c>
      <c r="H111" s="8">
        <f t="shared" si="3"/>
        <v>0.0270957598</v>
      </c>
      <c r="I111" s="7">
        <f t="shared" si="4"/>
        <v>2.70957598</v>
      </c>
      <c r="J111" s="9">
        <v>45006.0</v>
      </c>
    </row>
    <row r="112">
      <c r="A112" s="3" t="s">
        <v>183</v>
      </c>
      <c r="B112" s="3" t="s">
        <v>176</v>
      </c>
      <c r="C112" s="3">
        <v>210.0</v>
      </c>
      <c r="D112" s="3">
        <v>234.0</v>
      </c>
      <c r="E112" s="1">
        <f t="shared" si="1"/>
        <v>0.04699656268</v>
      </c>
      <c r="F112" s="1">
        <f t="shared" si="2"/>
        <v>4.699656268</v>
      </c>
      <c r="G112" s="7">
        <v>237.5</v>
      </c>
      <c r="H112" s="8">
        <f t="shared" si="3"/>
        <v>0.05344431923</v>
      </c>
      <c r="I112" s="7">
        <f t="shared" si="4"/>
        <v>5.344431923</v>
      </c>
      <c r="J112" s="9">
        <v>45007.0</v>
      </c>
    </row>
    <row r="113">
      <c r="A113" s="3" t="s">
        <v>162</v>
      </c>
      <c r="B113" s="3" t="s">
        <v>174</v>
      </c>
      <c r="C113" s="3">
        <v>207.0</v>
      </c>
      <c r="D113" s="3">
        <v>231.5</v>
      </c>
      <c r="E113" s="1">
        <f t="shared" si="1"/>
        <v>0.0485806499</v>
      </c>
      <c r="F113" s="1">
        <f t="shared" si="2"/>
        <v>4.85806499</v>
      </c>
      <c r="G113" s="7">
        <v>239.5</v>
      </c>
      <c r="H113" s="8">
        <f t="shared" si="3"/>
        <v>0.06333517229</v>
      </c>
      <c r="I113" s="7">
        <f t="shared" si="4"/>
        <v>6.333517229</v>
      </c>
      <c r="J113" s="9">
        <v>45008.0</v>
      </c>
    </row>
    <row r="114">
      <c r="A114" s="3" t="s">
        <v>165</v>
      </c>
      <c r="B114" s="3" t="s">
        <v>185</v>
      </c>
      <c r="C114" s="3">
        <v>255.0</v>
      </c>
      <c r="D114" s="3">
        <v>240.0</v>
      </c>
      <c r="E114" s="1">
        <f t="shared" si="1"/>
        <v>-0.02632893872</v>
      </c>
      <c r="F114" s="1">
        <f t="shared" si="2"/>
        <v>2.632893872</v>
      </c>
      <c r="G114" s="7">
        <v>240.5</v>
      </c>
      <c r="H114" s="8">
        <f t="shared" si="3"/>
        <v>-0.02542509972</v>
      </c>
      <c r="I114" s="7">
        <f t="shared" si="4"/>
        <v>2.542509972</v>
      </c>
      <c r="J114" s="9">
        <v>45009.0</v>
      </c>
    </row>
    <row r="115">
      <c r="A115" s="3" t="s">
        <v>189</v>
      </c>
      <c r="B115" s="3" t="s">
        <v>161</v>
      </c>
      <c r="C115" s="3">
        <v>212.0</v>
      </c>
      <c r="D115" s="3">
        <v>227.5</v>
      </c>
      <c r="E115" s="1">
        <f t="shared" si="1"/>
        <v>0.03064554006</v>
      </c>
      <c r="F115" s="1">
        <f t="shared" si="2"/>
        <v>3.064554006</v>
      </c>
      <c r="G115" s="7">
        <v>254.5</v>
      </c>
      <c r="H115" s="8">
        <f t="shared" si="3"/>
        <v>0.07935192574</v>
      </c>
      <c r="I115" s="7">
        <f t="shared" si="4"/>
        <v>7.935192574</v>
      </c>
      <c r="J115" s="9">
        <v>45010.0</v>
      </c>
    </row>
    <row r="116">
      <c r="A116" s="3" t="s">
        <v>194</v>
      </c>
      <c r="B116" s="3" t="s">
        <v>164</v>
      </c>
      <c r="C116" s="14">
        <v>280.0</v>
      </c>
      <c r="D116" s="14">
        <v>236.0</v>
      </c>
      <c r="E116" s="1">
        <f t="shared" si="1"/>
        <v>-0.07424602837</v>
      </c>
      <c r="F116" s="1">
        <f t="shared" si="2"/>
        <v>7.424602837</v>
      </c>
      <c r="G116" s="14">
        <v>222.66666666666666</v>
      </c>
      <c r="H116" s="8">
        <f t="shared" si="3"/>
        <v>-0.09950282359</v>
      </c>
      <c r="I116" s="7">
        <f t="shared" si="4"/>
        <v>9.950282359</v>
      </c>
      <c r="J116" s="9">
        <v>45011.0</v>
      </c>
    </row>
    <row r="117">
      <c r="A117" s="3" t="s">
        <v>195</v>
      </c>
      <c r="B117" s="3" t="s">
        <v>177</v>
      </c>
      <c r="C117" s="14">
        <v>211.0</v>
      </c>
      <c r="D117" s="14">
        <v>229.0</v>
      </c>
      <c r="E117" s="1">
        <f t="shared" si="1"/>
        <v>0.03555302704</v>
      </c>
      <c r="F117" s="1">
        <f t="shared" si="2"/>
        <v>3.555302704</v>
      </c>
      <c r="G117" s="14">
        <v>226.33333333333334</v>
      </c>
      <c r="H117" s="8">
        <f t="shared" si="3"/>
        <v>0.03046606426</v>
      </c>
      <c r="I117" s="7">
        <f t="shared" si="4"/>
        <v>3.046606426</v>
      </c>
      <c r="J117" s="9">
        <v>45012.0</v>
      </c>
    </row>
    <row r="118">
      <c r="A118" s="3" t="s">
        <v>196</v>
      </c>
      <c r="B118" s="3" t="s">
        <v>168</v>
      </c>
      <c r="C118" s="14">
        <v>211.0</v>
      </c>
      <c r="D118" s="14">
        <v>238.5</v>
      </c>
      <c r="E118" s="1">
        <f t="shared" si="1"/>
        <v>0.05320592808</v>
      </c>
      <c r="F118" s="1">
        <f t="shared" si="2"/>
        <v>5.320592808</v>
      </c>
      <c r="G118" s="14">
        <v>239.0</v>
      </c>
      <c r="H118" s="8">
        <f t="shared" si="3"/>
        <v>0.05411544565</v>
      </c>
      <c r="I118" s="7">
        <f t="shared" si="4"/>
        <v>5.411544565</v>
      </c>
      <c r="J118" s="9">
        <v>45013.0</v>
      </c>
    </row>
    <row r="119">
      <c r="A119" s="3" t="s">
        <v>189</v>
      </c>
      <c r="B119" s="3" t="s">
        <v>171</v>
      </c>
      <c r="C119" s="14">
        <v>233.0</v>
      </c>
      <c r="D119" s="14">
        <v>233.0</v>
      </c>
      <c r="E119" s="1">
        <f t="shared" si="1"/>
        <v>0</v>
      </c>
      <c r="F119" s="1">
        <f t="shared" si="2"/>
        <v>0</v>
      </c>
      <c r="G119" s="14">
        <v>231.0</v>
      </c>
      <c r="H119" s="8">
        <f t="shared" si="3"/>
        <v>-0.003743941134</v>
      </c>
      <c r="I119" s="7">
        <f t="shared" si="4"/>
        <v>0.3743941134</v>
      </c>
      <c r="J119" s="9">
        <v>45014.0</v>
      </c>
    </row>
    <row r="120">
      <c r="A120" s="3" t="s">
        <v>178</v>
      </c>
      <c r="B120" s="3" t="s">
        <v>188</v>
      </c>
      <c r="C120" s="14">
        <v>222.0</v>
      </c>
      <c r="D120" s="14">
        <v>236.5</v>
      </c>
      <c r="E120" s="1">
        <f t="shared" si="1"/>
        <v>0.02747817062</v>
      </c>
      <c r="F120" s="1">
        <f t="shared" si="2"/>
        <v>2.747817062</v>
      </c>
      <c r="G120" s="14">
        <v>254.66666666666666</v>
      </c>
      <c r="H120" s="8">
        <f t="shared" si="3"/>
        <v>0.05961912941</v>
      </c>
      <c r="I120" s="7">
        <f t="shared" si="4"/>
        <v>5.961912941</v>
      </c>
      <c r="J120" s="9">
        <v>45015.0</v>
      </c>
    </row>
    <row r="121">
      <c r="A121" s="3" t="s">
        <v>197</v>
      </c>
      <c r="B121" s="3" t="s">
        <v>180</v>
      </c>
      <c r="C121" s="14">
        <v>226.0</v>
      </c>
      <c r="D121" s="14">
        <v>234.5</v>
      </c>
      <c r="E121" s="1">
        <f t="shared" si="1"/>
        <v>0.0160344079</v>
      </c>
      <c r="F121" s="1">
        <f t="shared" si="2"/>
        <v>1.60344079</v>
      </c>
      <c r="G121" s="14">
        <v>214.0</v>
      </c>
      <c r="H121" s="8">
        <f t="shared" si="3"/>
        <v>-0.0236946658</v>
      </c>
      <c r="I121" s="7">
        <f t="shared" si="4"/>
        <v>2.36946658</v>
      </c>
      <c r="J121" s="9">
        <v>45016.0</v>
      </c>
    </row>
    <row r="122">
      <c r="A122" s="3" t="s">
        <v>195</v>
      </c>
      <c r="B122" s="3" t="s">
        <v>169</v>
      </c>
      <c r="C122" s="14">
        <v>193.0</v>
      </c>
      <c r="D122" s="14">
        <v>215.5</v>
      </c>
      <c r="E122" s="1">
        <f t="shared" si="1"/>
        <v>0.04788996549</v>
      </c>
      <c r="F122" s="1">
        <f t="shared" si="2"/>
        <v>4.788996549</v>
      </c>
      <c r="G122" s="14">
        <v>216.33333333333334</v>
      </c>
      <c r="H122" s="8">
        <f t="shared" si="3"/>
        <v>0.04956613307</v>
      </c>
      <c r="I122" s="7">
        <f t="shared" si="4"/>
        <v>4.956613307</v>
      </c>
      <c r="J122" s="9">
        <v>45017.0</v>
      </c>
    </row>
    <row r="123">
      <c r="A123" s="3" t="s">
        <v>198</v>
      </c>
      <c r="B123" s="3" t="s">
        <v>166</v>
      </c>
      <c r="C123" s="14">
        <v>205.0</v>
      </c>
      <c r="D123" s="14">
        <v>220.5</v>
      </c>
      <c r="E123" s="1">
        <f t="shared" si="1"/>
        <v>0.03165473275</v>
      </c>
      <c r="F123" s="1">
        <f t="shared" si="2"/>
        <v>3.165473275</v>
      </c>
      <c r="G123" s="14">
        <v>226.0</v>
      </c>
      <c r="H123" s="8">
        <f t="shared" si="3"/>
        <v>0.04235457809</v>
      </c>
      <c r="I123" s="7">
        <f t="shared" si="4"/>
        <v>4.235457809</v>
      </c>
      <c r="J123" s="9">
        <v>45018.0</v>
      </c>
    </row>
    <row r="124">
      <c r="A124" s="3" t="s">
        <v>176</v>
      </c>
      <c r="B124" s="3" t="s">
        <v>162</v>
      </c>
      <c r="C124" s="14">
        <v>197.0</v>
      </c>
      <c r="D124" s="14">
        <v>230.5</v>
      </c>
      <c r="E124" s="1">
        <f t="shared" si="1"/>
        <v>0.06820470356</v>
      </c>
      <c r="F124" s="1">
        <f t="shared" si="2"/>
        <v>6.820470356</v>
      </c>
      <c r="G124" s="14">
        <v>218.0</v>
      </c>
      <c r="H124" s="8">
        <f t="shared" si="3"/>
        <v>0.04399026744</v>
      </c>
      <c r="I124" s="7">
        <f t="shared" si="4"/>
        <v>4.399026744</v>
      </c>
      <c r="J124" s="9">
        <v>45019.0</v>
      </c>
    </row>
    <row r="125">
      <c r="A125" s="3" t="s">
        <v>159</v>
      </c>
      <c r="B125" s="3" t="s">
        <v>173</v>
      </c>
      <c r="C125" s="14">
        <v>253.0</v>
      </c>
      <c r="D125" s="14">
        <v>226.0</v>
      </c>
      <c r="E125" s="1">
        <f t="shared" si="1"/>
        <v>-0.04901208203</v>
      </c>
      <c r="F125" s="1">
        <f t="shared" si="2"/>
        <v>4.901208203</v>
      </c>
      <c r="G125" s="14">
        <v>216.33333333333334</v>
      </c>
      <c r="H125" s="8">
        <f t="shared" si="3"/>
        <v>-0.0679970791</v>
      </c>
      <c r="I125" s="7">
        <f t="shared" si="4"/>
        <v>6.79970791</v>
      </c>
      <c r="J125" s="9">
        <v>45020.0</v>
      </c>
    </row>
    <row r="126">
      <c r="A126" s="3" t="s">
        <v>178</v>
      </c>
      <c r="B126" s="3" t="s">
        <v>163</v>
      </c>
      <c r="C126" s="14">
        <v>225.0</v>
      </c>
      <c r="D126" s="14">
        <v>226.5</v>
      </c>
      <c r="E126" s="1">
        <f t="shared" si="1"/>
        <v>0.002885688237</v>
      </c>
      <c r="F126" s="1">
        <f t="shared" si="2"/>
        <v>0.2885688237</v>
      </c>
      <c r="G126" s="14">
        <v>234.0</v>
      </c>
      <c r="H126" s="8">
        <f t="shared" si="3"/>
        <v>0.0170333393</v>
      </c>
      <c r="I126" s="7">
        <f t="shared" si="4"/>
        <v>1.70333393</v>
      </c>
      <c r="J126" s="9">
        <v>45021.0</v>
      </c>
    </row>
    <row r="127">
      <c r="A127" s="3" t="s">
        <v>165</v>
      </c>
      <c r="B127" s="3" t="s">
        <v>161</v>
      </c>
      <c r="C127" s="14">
        <v>248.0</v>
      </c>
      <c r="D127" s="14">
        <v>230.0</v>
      </c>
      <c r="E127" s="1">
        <f t="shared" si="1"/>
        <v>-0.03272384481</v>
      </c>
      <c r="F127" s="1">
        <f t="shared" si="2"/>
        <v>3.272384481</v>
      </c>
      <c r="G127" s="14">
        <v>213.33333333333334</v>
      </c>
      <c r="H127" s="8">
        <f t="shared" si="3"/>
        <v>-0.06539296156</v>
      </c>
      <c r="I127" s="7">
        <f t="shared" si="4"/>
        <v>6.539296156</v>
      </c>
      <c r="J127" s="9">
        <v>45022.0</v>
      </c>
    </row>
    <row r="128">
      <c r="A128" s="3" t="s">
        <v>180</v>
      </c>
      <c r="B128" s="3" t="s">
        <v>177</v>
      </c>
      <c r="C128" s="14">
        <v>246.0</v>
      </c>
      <c r="D128" s="14">
        <v>234.5</v>
      </c>
      <c r="E128" s="1">
        <f t="shared" si="1"/>
        <v>-0.02079226005</v>
      </c>
      <c r="F128" s="1">
        <f t="shared" si="2"/>
        <v>2.079226005</v>
      </c>
      <c r="G128" s="14">
        <v>238.0</v>
      </c>
      <c r="H128" s="8">
        <f t="shared" si="3"/>
        <v>-0.01435815005</v>
      </c>
      <c r="I128" s="7">
        <f t="shared" si="4"/>
        <v>1.435815005</v>
      </c>
      <c r="J128" s="9">
        <v>45023.0</v>
      </c>
    </row>
    <row r="129">
      <c r="A129" s="3" t="s">
        <v>160</v>
      </c>
      <c r="B129" s="3" t="s">
        <v>181</v>
      </c>
      <c r="C129" s="14">
        <v>270.0</v>
      </c>
      <c r="D129" s="14">
        <v>224.5</v>
      </c>
      <c r="E129" s="1">
        <f t="shared" si="1"/>
        <v>-0.08014741882</v>
      </c>
      <c r="F129" s="1">
        <f t="shared" si="2"/>
        <v>8.014741882</v>
      </c>
      <c r="G129" s="14">
        <v>214.33333333333334</v>
      </c>
      <c r="H129" s="8">
        <f t="shared" si="3"/>
        <v>-0.100274046</v>
      </c>
      <c r="I129" s="7">
        <f t="shared" si="4"/>
        <v>10.0274046</v>
      </c>
      <c r="J129" s="9">
        <v>45024.0</v>
      </c>
    </row>
    <row r="130">
      <c r="A130" s="3" t="s">
        <v>159</v>
      </c>
      <c r="B130" s="3" t="s">
        <v>171</v>
      </c>
      <c r="C130" s="14">
        <v>211.0</v>
      </c>
      <c r="D130" s="14">
        <v>233.5</v>
      </c>
      <c r="E130" s="1">
        <f t="shared" si="1"/>
        <v>0.0440044296</v>
      </c>
      <c r="F130" s="1">
        <f t="shared" si="2"/>
        <v>4.40044296</v>
      </c>
      <c r="G130" s="14">
        <v>249.33333333333334</v>
      </c>
      <c r="H130" s="8">
        <f t="shared" si="3"/>
        <v>0.07249788785</v>
      </c>
      <c r="I130" s="7">
        <f t="shared" si="4"/>
        <v>7.249788785</v>
      </c>
      <c r="J130" s="9">
        <v>45025.0</v>
      </c>
    </row>
    <row r="131">
      <c r="A131" s="3" t="s">
        <v>176</v>
      </c>
      <c r="B131" s="3" t="s">
        <v>170</v>
      </c>
      <c r="C131" s="14">
        <v>206.0</v>
      </c>
      <c r="D131" s="14">
        <v>227.5</v>
      </c>
      <c r="E131" s="1">
        <f t="shared" si="1"/>
        <v>0.04311418062</v>
      </c>
      <c r="F131" s="1">
        <f t="shared" si="2"/>
        <v>4.311418062</v>
      </c>
      <c r="G131" s="14">
        <v>254.66666666666666</v>
      </c>
      <c r="H131" s="8">
        <f t="shared" si="3"/>
        <v>0.09210488349</v>
      </c>
      <c r="I131" s="7">
        <f t="shared" si="4"/>
        <v>9.210488349</v>
      </c>
      <c r="J131" s="9">
        <v>45026.0</v>
      </c>
    </row>
    <row r="132">
      <c r="A132" s="3" t="s">
        <v>166</v>
      </c>
      <c r="B132" s="3" t="s">
        <v>186</v>
      </c>
      <c r="C132" s="14">
        <v>237.0</v>
      </c>
      <c r="D132" s="14">
        <v>221.5</v>
      </c>
      <c r="E132" s="1">
        <f t="shared" si="1"/>
        <v>-0.02937461545</v>
      </c>
      <c r="F132" s="1">
        <f t="shared" si="2"/>
        <v>2.937461545</v>
      </c>
      <c r="G132" s="14">
        <v>231.66666666666666</v>
      </c>
      <c r="H132" s="8">
        <f t="shared" si="3"/>
        <v>-0.00988479614</v>
      </c>
      <c r="I132" s="7">
        <f t="shared" si="4"/>
        <v>0.988479614</v>
      </c>
      <c r="J132" s="9">
        <v>45027.0</v>
      </c>
    </row>
    <row r="133">
      <c r="A133" s="3" t="s">
        <v>164</v>
      </c>
      <c r="B133" s="3" t="s">
        <v>160</v>
      </c>
      <c r="C133" s="14">
        <v>252.0</v>
      </c>
      <c r="D133" s="14">
        <v>236.5</v>
      </c>
      <c r="E133" s="1">
        <f t="shared" si="1"/>
        <v>-0.02756939571</v>
      </c>
      <c r="F133" s="1">
        <f t="shared" si="2"/>
        <v>2.756939571</v>
      </c>
      <c r="G133" s="14">
        <v>223.66666666666666</v>
      </c>
      <c r="H133" s="8">
        <f t="shared" si="3"/>
        <v>-0.05179927533</v>
      </c>
      <c r="I133" s="7">
        <f t="shared" si="4"/>
        <v>5.179927533</v>
      </c>
      <c r="J133" s="9">
        <v>45028.0</v>
      </c>
    </row>
    <row r="134">
      <c r="A134" s="3" t="s">
        <v>168</v>
      </c>
      <c r="B134" s="3" t="s">
        <v>178</v>
      </c>
      <c r="C134" s="14">
        <v>207.0</v>
      </c>
      <c r="D134" s="14">
        <v>234.5</v>
      </c>
      <c r="E134" s="1">
        <f t="shared" si="1"/>
        <v>0.05417250159</v>
      </c>
      <c r="F134" s="1">
        <f t="shared" si="2"/>
        <v>5.417250159</v>
      </c>
      <c r="G134" s="14">
        <v>224.66666666666666</v>
      </c>
      <c r="H134" s="8">
        <f t="shared" si="3"/>
        <v>0.03556829636</v>
      </c>
      <c r="I134" s="7">
        <f t="shared" si="4"/>
        <v>3.556829636</v>
      </c>
      <c r="J134" s="9">
        <v>45029.0</v>
      </c>
    </row>
    <row r="135">
      <c r="A135" s="3" t="s">
        <v>179</v>
      </c>
      <c r="B135" s="3" t="s">
        <v>171</v>
      </c>
      <c r="C135" s="14">
        <v>208.0</v>
      </c>
      <c r="D135" s="14">
        <v>219.5</v>
      </c>
      <c r="E135" s="1">
        <f t="shared" si="1"/>
        <v>0.02337118962</v>
      </c>
      <c r="F135" s="1">
        <f t="shared" si="2"/>
        <v>2.337118962</v>
      </c>
      <c r="G135" s="14">
        <v>228.0</v>
      </c>
      <c r="H135" s="8">
        <f t="shared" si="3"/>
        <v>0.03987151204</v>
      </c>
      <c r="I135" s="7">
        <f t="shared" si="4"/>
        <v>3.987151204</v>
      </c>
      <c r="J135" s="9">
        <v>45030.0</v>
      </c>
    </row>
    <row r="136">
      <c r="A136" s="3" t="s">
        <v>173</v>
      </c>
      <c r="B136" s="3" t="s">
        <v>163</v>
      </c>
      <c r="C136" s="14">
        <v>194.0</v>
      </c>
      <c r="D136" s="14">
        <v>221.5</v>
      </c>
      <c r="E136" s="1">
        <f t="shared" si="1"/>
        <v>0.05757200063</v>
      </c>
      <c r="F136" s="1">
        <f t="shared" si="2"/>
        <v>5.757200063</v>
      </c>
      <c r="G136" s="14">
        <v>227.66666666666666</v>
      </c>
      <c r="H136" s="8">
        <f t="shared" si="3"/>
        <v>0.06949771903</v>
      </c>
      <c r="I136" s="7">
        <f t="shared" si="4"/>
        <v>6.949771903</v>
      </c>
      <c r="J136" s="9">
        <v>45031.0</v>
      </c>
    </row>
    <row r="137">
      <c r="A137" s="3" t="s">
        <v>187</v>
      </c>
      <c r="B137" s="3" t="s">
        <v>165</v>
      </c>
      <c r="C137" s="14">
        <v>238.0</v>
      </c>
      <c r="D137" s="14">
        <v>234.5</v>
      </c>
      <c r="E137" s="1">
        <f t="shared" si="1"/>
        <v>-0.006434110005</v>
      </c>
      <c r="F137" s="1">
        <f t="shared" si="2"/>
        <v>0.6434110005</v>
      </c>
      <c r="G137" s="14">
        <v>240.66666666666666</v>
      </c>
      <c r="H137" s="8">
        <f t="shared" si="3"/>
        <v>0.004838985793</v>
      </c>
      <c r="I137" s="7">
        <f t="shared" si="4"/>
        <v>0.4838985793</v>
      </c>
      <c r="J137" s="9">
        <v>45032.0</v>
      </c>
    </row>
    <row r="138">
      <c r="A138" s="3" t="s">
        <v>170</v>
      </c>
      <c r="B138" s="3" t="s">
        <v>180</v>
      </c>
      <c r="C138" s="14">
        <v>272.0</v>
      </c>
      <c r="D138" s="14">
        <v>239.0</v>
      </c>
      <c r="E138" s="1">
        <f t="shared" si="1"/>
        <v>-0.05617100309</v>
      </c>
      <c r="F138" s="1">
        <f t="shared" si="2"/>
        <v>5.617100309</v>
      </c>
      <c r="G138" s="14">
        <v>213.33333333333334</v>
      </c>
      <c r="H138" s="8">
        <f t="shared" si="3"/>
        <v>-0.1055101848</v>
      </c>
      <c r="I138" s="7">
        <f t="shared" si="4"/>
        <v>10.55101848</v>
      </c>
      <c r="J138" s="9">
        <v>45033.0</v>
      </c>
    </row>
    <row r="139">
      <c r="A139" s="3" t="s">
        <v>183</v>
      </c>
      <c r="B139" s="3" t="s">
        <v>189</v>
      </c>
      <c r="C139" s="14">
        <v>211.0</v>
      </c>
      <c r="D139" s="14">
        <v>237.5</v>
      </c>
      <c r="E139" s="1">
        <f t="shared" si="1"/>
        <v>0.05138115866</v>
      </c>
      <c r="F139" s="1">
        <f t="shared" si="2"/>
        <v>5.138115866</v>
      </c>
      <c r="G139" s="14">
        <v>222.33333333333334</v>
      </c>
      <c r="H139" s="8">
        <f t="shared" si="3"/>
        <v>0.0227221239</v>
      </c>
      <c r="I139" s="7">
        <f t="shared" si="4"/>
        <v>2.27221239</v>
      </c>
      <c r="J139" s="9">
        <v>45034.0</v>
      </c>
    </row>
    <row r="140">
      <c r="A140" s="3" t="s">
        <v>177</v>
      </c>
      <c r="B140" s="3" t="s">
        <v>169</v>
      </c>
      <c r="C140" s="14">
        <v>215.0</v>
      </c>
      <c r="D140" s="14">
        <v>219.0</v>
      </c>
      <c r="E140" s="1">
        <f t="shared" si="1"/>
        <v>0.008005654925</v>
      </c>
      <c r="F140" s="1">
        <f t="shared" si="2"/>
        <v>0.8005654925</v>
      </c>
      <c r="G140" s="14">
        <v>211.0</v>
      </c>
      <c r="H140" s="8">
        <f t="shared" si="3"/>
        <v>-0.008156004618</v>
      </c>
      <c r="I140" s="7">
        <f t="shared" si="4"/>
        <v>0.8156004618</v>
      </c>
      <c r="J140" s="9">
        <v>45035.0</v>
      </c>
    </row>
    <row r="141">
      <c r="A141" s="3" t="s">
        <v>179</v>
      </c>
      <c r="B141" s="3" t="s">
        <v>172</v>
      </c>
      <c r="C141" s="14">
        <v>212.0</v>
      </c>
      <c r="D141" s="14">
        <v>222.5</v>
      </c>
      <c r="E141" s="1">
        <f t="shared" si="1"/>
        <v>0.02099415439</v>
      </c>
      <c r="F141" s="1">
        <f t="shared" si="2"/>
        <v>2.099415439</v>
      </c>
      <c r="G141" s="14">
        <v>222.0</v>
      </c>
      <c r="H141" s="8">
        <f t="shared" si="3"/>
        <v>0.02001711352</v>
      </c>
      <c r="I141" s="7">
        <f t="shared" si="4"/>
        <v>2.001711352</v>
      </c>
      <c r="J141" s="9">
        <v>45036.0</v>
      </c>
    </row>
    <row r="142">
      <c r="A142" s="3" t="s">
        <v>182</v>
      </c>
      <c r="B142" s="3" t="s">
        <v>174</v>
      </c>
      <c r="C142" s="14">
        <v>246.0</v>
      </c>
      <c r="D142" s="14">
        <v>235.0</v>
      </c>
      <c r="E142" s="1">
        <f t="shared" si="1"/>
        <v>-0.01986724483</v>
      </c>
      <c r="F142" s="1">
        <f t="shared" si="2"/>
        <v>1.986724483</v>
      </c>
      <c r="G142" s="14">
        <v>249.66666666666666</v>
      </c>
      <c r="H142" s="8">
        <f t="shared" si="3"/>
        <v>0.006425455876</v>
      </c>
      <c r="I142" s="7">
        <f t="shared" si="4"/>
        <v>0.6425455876</v>
      </c>
      <c r="J142" s="9">
        <v>45037.0</v>
      </c>
    </row>
    <row r="143">
      <c r="A143" s="3" t="s">
        <v>176</v>
      </c>
      <c r="B143" s="3" t="s">
        <v>181</v>
      </c>
      <c r="C143" s="14">
        <v>245.0</v>
      </c>
      <c r="D143" s="14">
        <v>231.5</v>
      </c>
      <c r="E143" s="1">
        <f t="shared" si="1"/>
        <v>-0.02461508901</v>
      </c>
      <c r="F143" s="1">
        <f t="shared" si="2"/>
        <v>2.461508901</v>
      </c>
      <c r="G143" s="14">
        <v>212.33333333333334</v>
      </c>
      <c r="H143" s="8">
        <f t="shared" si="3"/>
        <v>-0.06214790675</v>
      </c>
      <c r="I143" s="7">
        <f t="shared" si="4"/>
        <v>6.214790675</v>
      </c>
      <c r="J143" s="9">
        <v>45038.0</v>
      </c>
    </row>
    <row r="144">
      <c r="A144" s="3" t="s">
        <v>166</v>
      </c>
      <c r="B144" s="3" t="s">
        <v>160</v>
      </c>
      <c r="C144" s="14">
        <v>237.0</v>
      </c>
      <c r="D144" s="14">
        <v>223.5</v>
      </c>
      <c r="E144" s="1">
        <f t="shared" si="1"/>
        <v>-0.02547081854</v>
      </c>
      <c r="F144" s="1">
        <f t="shared" si="2"/>
        <v>2.547081854</v>
      </c>
      <c r="G144" s="14">
        <v>209.0</v>
      </c>
      <c r="H144" s="8">
        <f t="shared" si="3"/>
        <v>-0.0546020599</v>
      </c>
      <c r="I144" s="7">
        <f t="shared" si="4"/>
        <v>5.46020599</v>
      </c>
      <c r="J144" s="9">
        <v>45039.0</v>
      </c>
    </row>
    <row r="145">
      <c r="A145" s="3" t="s">
        <v>171</v>
      </c>
      <c r="B145" s="3" t="s">
        <v>164</v>
      </c>
      <c r="C145" s="14">
        <v>231.0</v>
      </c>
      <c r="D145" s="14">
        <v>236.5</v>
      </c>
      <c r="E145" s="1">
        <f t="shared" si="1"/>
        <v>0.01021916518</v>
      </c>
      <c r="F145" s="1">
        <f t="shared" si="2"/>
        <v>1.021916518</v>
      </c>
      <c r="G145" s="14">
        <v>230.33333333333334</v>
      </c>
      <c r="H145" s="8">
        <f t="shared" si="3"/>
        <v>-0.001255187238</v>
      </c>
      <c r="I145" s="7">
        <f t="shared" si="4"/>
        <v>0.1255187238</v>
      </c>
      <c r="J145" s="9">
        <v>45040.0</v>
      </c>
    </row>
    <row r="146">
      <c r="A146" s="3" t="s">
        <v>168</v>
      </c>
      <c r="B146" s="3" t="s">
        <v>177</v>
      </c>
      <c r="C146" s="14">
        <v>237.0</v>
      </c>
      <c r="D146" s="14">
        <v>230.5</v>
      </c>
      <c r="E146" s="1">
        <f t="shared" si="1"/>
        <v>-0.01207741628</v>
      </c>
      <c r="F146" s="1">
        <f t="shared" si="2"/>
        <v>1.207741628</v>
      </c>
      <c r="G146" s="14">
        <v>214.66666666666666</v>
      </c>
      <c r="H146" s="8">
        <f t="shared" si="3"/>
        <v>-0.04298373337</v>
      </c>
      <c r="I146" s="7">
        <f t="shared" si="4"/>
        <v>4.298373337</v>
      </c>
      <c r="J146" s="9">
        <v>45041.0</v>
      </c>
    </row>
    <row r="147">
      <c r="A147" s="3" t="s">
        <v>165</v>
      </c>
      <c r="B147" s="3" t="s">
        <v>175</v>
      </c>
      <c r="C147" s="14">
        <v>233.0</v>
      </c>
      <c r="D147" s="14">
        <v>232.5</v>
      </c>
      <c r="E147" s="1">
        <f t="shared" si="1"/>
        <v>-0.0009329638</v>
      </c>
      <c r="F147" s="1">
        <f t="shared" si="2"/>
        <v>0.09329638</v>
      </c>
      <c r="G147" s="14">
        <v>212.0</v>
      </c>
      <c r="H147" s="8">
        <f t="shared" si="3"/>
        <v>-0.0410200601</v>
      </c>
      <c r="I147" s="7">
        <f t="shared" si="4"/>
        <v>4.10200601</v>
      </c>
      <c r="J147" s="9">
        <v>45042.0</v>
      </c>
    </row>
    <row r="148">
      <c r="A148" s="3" t="s">
        <v>185</v>
      </c>
      <c r="B148" s="3" t="s">
        <v>189</v>
      </c>
      <c r="C148" s="14">
        <v>227.0</v>
      </c>
      <c r="D148" s="14">
        <v>237.5</v>
      </c>
      <c r="E148" s="1">
        <f t="shared" si="1"/>
        <v>0.01963775677</v>
      </c>
      <c r="F148" s="1">
        <f t="shared" si="2"/>
        <v>1.963775677</v>
      </c>
      <c r="G148" s="14">
        <v>213.0</v>
      </c>
      <c r="H148" s="8">
        <f t="shared" si="3"/>
        <v>-0.02764625375</v>
      </c>
      <c r="I148" s="7">
        <f t="shared" si="4"/>
        <v>2.764625375</v>
      </c>
      <c r="J148" s="9">
        <v>45043.0</v>
      </c>
    </row>
    <row r="149">
      <c r="A149" s="3" t="s">
        <v>199</v>
      </c>
      <c r="B149" s="3" t="s">
        <v>162</v>
      </c>
      <c r="C149" s="14">
        <v>216.0</v>
      </c>
      <c r="D149" s="14">
        <v>230.0</v>
      </c>
      <c r="E149" s="1">
        <f t="shared" si="1"/>
        <v>0.02727408487</v>
      </c>
      <c r="F149" s="1">
        <f t="shared" si="2"/>
        <v>2.727408487</v>
      </c>
      <c r="G149" s="14">
        <v>225.66666666666666</v>
      </c>
      <c r="H149" s="8">
        <f t="shared" si="3"/>
        <v>0.01901366281</v>
      </c>
      <c r="I149" s="7">
        <f t="shared" si="4"/>
        <v>1.901366281</v>
      </c>
      <c r="J149" s="9">
        <v>45044.0</v>
      </c>
    </row>
    <row r="150">
      <c r="A150" s="3" t="s">
        <v>200</v>
      </c>
      <c r="B150" s="3" t="s">
        <v>187</v>
      </c>
      <c r="C150" s="14">
        <v>246.0</v>
      </c>
      <c r="D150" s="14">
        <v>232.0</v>
      </c>
      <c r="E150" s="1">
        <f t="shared" si="1"/>
        <v>-0.02544712221</v>
      </c>
      <c r="F150" s="1">
        <f t="shared" si="2"/>
        <v>2.544712221</v>
      </c>
      <c r="G150" s="14">
        <v>249.0</v>
      </c>
      <c r="H150" s="8">
        <f t="shared" si="3"/>
        <v>0.005264239992</v>
      </c>
      <c r="I150" s="7">
        <f t="shared" si="4"/>
        <v>0.5264239992</v>
      </c>
      <c r="J150" s="9">
        <v>45045.0</v>
      </c>
    </row>
    <row r="151">
      <c r="A151" s="3" t="s">
        <v>201</v>
      </c>
      <c r="B151" s="3" t="s">
        <v>186</v>
      </c>
      <c r="C151" s="14">
        <v>246.0</v>
      </c>
      <c r="D151" s="14">
        <v>234.0</v>
      </c>
      <c r="E151" s="1">
        <f t="shared" si="1"/>
        <v>-0.02171924969</v>
      </c>
      <c r="F151" s="1">
        <f t="shared" si="2"/>
        <v>2.171924969</v>
      </c>
      <c r="G151" s="14">
        <v>240.66666666666666</v>
      </c>
      <c r="H151" s="8">
        <f t="shared" si="3"/>
        <v>-0.009519164253</v>
      </c>
      <c r="I151" s="7">
        <f t="shared" si="4"/>
        <v>0.9519164253</v>
      </c>
      <c r="J151" s="9">
        <v>45046.0</v>
      </c>
    </row>
    <row r="152">
      <c r="A152" s="3" t="s">
        <v>202</v>
      </c>
      <c r="B152" s="3" t="s">
        <v>188</v>
      </c>
      <c r="C152" s="14">
        <v>208.0</v>
      </c>
      <c r="D152" s="14">
        <v>224.0</v>
      </c>
      <c r="E152" s="1">
        <f t="shared" si="1"/>
        <v>0.03218468337</v>
      </c>
      <c r="F152" s="1">
        <f t="shared" si="2"/>
        <v>3.218468337</v>
      </c>
      <c r="G152" s="14">
        <v>242.66666666666666</v>
      </c>
      <c r="H152" s="8">
        <f t="shared" si="3"/>
        <v>0.06694678963</v>
      </c>
      <c r="I152" s="7">
        <f t="shared" si="4"/>
        <v>6.694678963</v>
      </c>
      <c r="J152" s="9">
        <v>45047.0</v>
      </c>
    </row>
    <row r="153">
      <c r="A153" s="3" t="s">
        <v>203</v>
      </c>
      <c r="B153" s="3" t="s">
        <v>167</v>
      </c>
      <c r="C153" s="14">
        <v>228.0</v>
      </c>
      <c r="D153" s="14">
        <v>231.5</v>
      </c>
      <c r="E153" s="1">
        <f t="shared" si="1"/>
        <v>0.006616148354</v>
      </c>
      <c r="F153" s="1">
        <f t="shared" si="2"/>
        <v>0.6616148354</v>
      </c>
      <c r="G153" s="14">
        <v>232.33333333333334</v>
      </c>
      <c r="H153" s="8">
        <f t="shared" si="3"/>
        <v>0.008176676378</v>
      </c>
      <c r="I153" s="7">
        <f t="shared" si="4"/>
        <v>0.8176676378</v>
      </c>
      <c r="J153" s="9">
        <v>45048.0</v>
      </c>
    </row>
    <row r="154">
      <c r="A154" s="3" t="s">
        <v>204</v>
      </c>
      <c r="B154" s="3" t="s">
        <v>178</v>
      </c>
      <c r="C154" s="14">
        <v>239.0</v>
      </c>
      <c r="D154" s="14">
        <v>223.5</v>
      </c>
      <c r="E154" s="1">
        <f t="shared" si="1"/>
        <v>-0.02912037348</v>
      </c>
      <c r="F154" s="1">
        <f t="shared" si="2"/>
        <v>2.912037348</v>
      </c>
      <c r="G154" s="14">
        <v>232.66666666666666</v>
      </c>
      <c r="H154" s="8">
        <f t="shared" si="3"/>
        <v>-0.01166373304</v>
      </c>
      <c r="I154" s="7">
        <f t="shared" si="4"/>
        <v>1.166373304</v>
      </c>
      <c r="J154" s="9">
        <v>45049.0</v>
      </c>
    </row>
    <row r="155">
      <c r="A155" s="3" t="s">
        <v>205</v>
      </c>
      <c r="B155" s="3" t="s">
        <v>183</v>
      </c>
      <c r="C155" s="14">
        <v>212.0</v>
      </c>
      <c r="D155" s="14">
        <v>241.0</v>
      </c>
      <c r="E155" s="1">
        <f t="shared" si="1"/>
        <v>0.05568118165</v>
      </c>
      <c r="F155" s="1">
        <f t="shared" si="2"/>
        <v>5.568118165</v>
      </c>
      <c r="G155" s="14">
        <v>255.33333333333334</v>
      </c>
      <c r="H155" s="8">
        <f t="shared" si="3"/>
        <v>0.08077165398</v>
      </c>
      <c r="I155" s="7">
        <f t="shared" si="4"/>
        <v>8.077165398</v>
      </c>
      <c r="J155" s="9">
        <v>45050.0</v>
      </c>
    </row>
    <row r="156">
      <c r="A156" s="3" t="s">
        <v>206</v>
      </c>
      <c r="B156" s="3" t="s">
        <v>179</v>
      </c>
      <c r="C156" s="14">
        <v>221.0</v>
      </c>
      <c r="D156" s="14">
        <v>214.0</v>
      </c>
      <c r="E156" s="1">
        <f t="shared" si="1"/>
        <v>-0.01397850034</v>
      </c>
      <c r="F156" s="1">
        <f t="shared" si="2"/>
        <v>1.397850034</v>
      </c>
      <c r="G156" s="14">
        <v>205.0</v>
      </c>
      <c r="H156" s="8">
        <f t="shared" si="3"/>
        <v>-0.03263841263</v>
      </c>
      <c r="I156" s="7">
        <f t="shared" si="4"/>
        <v>3.263841263</v>
      </c>
      <c r="J156" s="9">
        <v>45051.0</v>
      </c>
    </row>
    <row r="157">
      <c r="A157" s="3" t="s">
        <v>207</v>
      </c>
      <c r="B157" s="3" t="s">
        <v>170</v>
      </c>
      <c r="C157" s="14">
        <v>245.0</v>
      </c>
      <c r="D157" s="14">
        <v>229.5</v>
      </c>
      <c r="E157" s="1">
        <f t="shared" si="1"/>
        <v>-0.02838339449</v>
      </c>
      <c r="F157" s="1">
        <f t="shared" si="2"/>
        <v>2.838339449</v>
      </c>
      <c r="G157" s="14">
        <v>256.0</v>
      </c>
      <c r="H157" s="8">
        <f t="shared" si="3"/>
        <v>0.01907388095</v>
      </c>
      <c r="I157" s="7">
        <f t="shared" si="4"/>
        <v>1.907388095</v>
      </c>
      <c r="J157" s="9">
        <v>45052.0</v>
      </c>
    </row>
    <row r="158">
      <c r="A158" s="3" t="s">
        <v>208</v>
      </c>
      <c r="B158" s="3" t="s">
        <v>181</v>
      </c>
      <c r="C158" s="14">
        <v>228.0</v>
      </c>
      <c r="D158" s="14">
        <v>230.5</v>
      </c>
      <c r="E158" s="1">
        <f t="shared" si="1"/>
        <v>0.004736082725</v>
      </c>
      <c r="F158" s="1">
        <f t="shared" si="2"/>
        <v>0.4736082725</v>
      </c>
      <c r="G158" s="14">
        <v>223.5</v>
      </c>
      <c r="H158" s="8">
        <f t="shared" si="3"/>
        <v>-0.008657319532</v>
      </c>
      <c r="I158" s="7">
        <f t="shared" si="4"/>
        <v>0.8657319532</v>
      </c>
      <c r="J158" s="9">
        <v>45053.0</v>
      </c>
    </row>
    <row r="159">
      <c r="A159" s="3" t="s">
        <v>201</v>
      </c>
      <c r="B159" s="3" t="s">
        <v>160</v>
      </c>
      <c r="C159" s="14">
        <v>225.0</v>
      </c>
      <c r="D159" s="14">
        <v>231.5</v>
      </c>
      <c r="E159" s="1">
        <f t="shared" si="1"/>
        <v>0.01236847724</v>
      </c>
      <c r="F159" s="1">
        <f t="shared" si="2"/>
        <v>1.236847724</v>
      </c>
      <c r="G159" s="14">
        <v>230.5</v>
      </c>
      <c r="H159" s="8">
        <f t="shared" si="3"/>
        <v>0.01048841161</v>
      </c>
      <c r="I159" s="7">
        <f t="shared" si="4"/>
        <v>1.048841161</v>
      </c>
      <c r="J159" s="9">
        <v>45054.0</v>
      </c>
    </row>
    <row r="160">
      <c r="A160" s="3" t="s">
        <v>209</v>
      </c>
      <c r="B160" s="3" t="s">
        <v>189</v>
      </c>
      <c r="C160" s="14">
        <v>229.0</v>
      </c>
      <c r="D160" s="14">
        <v>237.0</v>
      </c>
      <c r="E160" s="1">
        <f t="shared" si="1"/>
        <v>0.01491286367</v>
      </c>
      <c r="F160" s="1">
        <f t="shared" si="2"/>
        <v>1.491286367</v>
      </c>
      <c r="G160" s="14">
        <v>219.0</v>
      </c>
      <c r="H160" s="8">
        <f t="shared" si="3"/>
        <v>-0.0193913675</v>
      </c>
      <c r="I160" s="7">
        <f t="shared" si="4"/>
        <v>1.93913675</v>
      </c>
      <c r="J160" s="9">
        <v>45055.0</v>
      </c>
    </row>
    <row r="161">
      <c r="A161" s="3" t="s">
        <v>210</v>
      </c>
      <c r="B161" s="3" t="s">
        <v>172</v>
      </c>
      <c r="C161" s="14">
        <v>248.0</v>
      </c>
      <c r="D161" s="14">
        <v>242.5</v>
      </c>
      <c r="E161" s="1">
        <f t="shared" si="1"/>
        <v>-0.009739937888</v>
      </c>
      <c r="F161" s="1">
        <f t="shared" si="2"/>
        <v>0.9739937888</v>
      </c>
      <c r="G161" s="14">
        <v>235.0</v>
      </c>
      <c r="H161" s="8">
        <f t="shared" si="3"/>
        <v>-0.02338381855</v>
      </c>
      <c r="I161" s="7">
        <f t="shared" si="4"/>
        <v>2.338381855</v>
      </c>
      <c r="J161" s="9">
        <v>45056.0</v>
      </c>
    </row>
    <row r="162">
      <c r="A162" s="3" t="s">
        <v>199</v>
      </c>
      <c r="B162" s="3" t="s">
        <v>187</v>
      </c>
      <c r="C162" s="14">
        <v>233.0</v>
      </c>
      <c r="D162" s="14">
        <v>240.0</v>
      </c>
      <c r="E162" s="1">
        <f t="shared" si="1"/>
        <v>0.01285532069</v>
      </c>
      <c r="F162" s="1">
        <f t="shared" si="2"/>
        <v>1.285532069</v>
      </c>
      <c r="G162" s="14">
        <v>243.5</v>
      </c>
      <c r="H162" s="8">
        <f t="shared" si="3"/>
        <v>0.01914304452</v>
      </c>
      <c r="I162" s="7">
        <f t="shared" si="4"/>
        <v>1.914304452</v>
      </c>
      <c r="J162" s="9">
        <v>45057.0</v>
      </c>
    </row>
    <row r="163">
      <c r="A163" s="3" t="s">
        <v>211</v>
      </c>
      <c r="B163" s="3" t="s">
        <v>173</v>
      </c>
      <c r="C163" s="14">
        <v>216.0</v>
      </c>
      <c r="D163" s="14">
        <v>232.0</v>
      </c>
      <c r="E163" s="1">
        <f t="shared" si="1"/>
        <v>0.03103423374</v>
      </c>
      <c r="F163" s="1">
        <f t="shared" si="2"/>
        <v>3.103423374</v>
      </c>
      <c r="G163" s="14">
        <v>242.0</v>
      </c>
      <c r="H163" s="8">
        <f t="shared" si="3"/>
        <v>0.04936161483</v>
      </c>
      <c r="I163" s="7">
        <f t="shared" si="4"/>
        <v>4.936161483</v>
      </c>
      <c r="J163" s="9">
        <v>45058.0</v>
      </c>
    </row>
    <row r="164">
      <c r="A164" s="3" t="s">
        <v>203</v>
      </c>
      <c r="B164" s="3" t="s">
        <v>163</v>
      </c>
      <c r="C164" s="14">
        <v>220.0</v>
      </c>
      <c r="D164" s="14">
        <v>220.5</v>
      </c>
      <c r="E164" s="1">
        <f t="shared" si="1"/>
        <v>0.0009859129817</v>
      </c>
      <c r="F164" s="1">
        <f t="shared" si="2"/>
        <v>0.09859129817</v>
      </c>
      <c r="G164" s="14">
        <v>238.5</v>
      </c>
      <c r="H164" s="8">
        <f t="shared" si="3"/>
        <v>0.03506570255</v>
      </c>
      <c r="I164" s="7">
        <f t="shared" si="4"/>
        <v>3.506570255</v>
      </c>
      <c r="J164" s="9">
        <v>45059.0</v>
      </c>
    </row>
    <row r="165">
      <c r="A165" s="3" t="s">
        <v>196</v>
      </c>
      <c r="B165" s="3" t="s">
        <v>167</v>
      </c>
      <c r="C165" s="14">
        <v>254.0</v>
      </c>
      <c r="D165" s="14">
        <v>234.0</v>
      </c>
      <c r="E165" s="1">
        <f t="shared" si="1"/>
        <v>-0.03561785921</v>
      </c>
      <c r="F165" s="1">
        <f t="shared" si="2"/>
        <v>3.561785921</v>
      </c>
      <c r="G165" s="14">
        <v>225.5</v>
      </c>
      <c r="H165" s="8">
        <f t="shared" si="3"/>
        <v>-0.05168717041</v>
      </c>
      <c r="I165" s="7">
        <f t="shared" si="4"/>
        <v>5.168717041</v>
      </c>
      <c r="J165" s="9">
        <v>45060.0</v>
      </c>
    </row>
    <row r="166">
      <c r="A166" s="3" t="s">
        <v>204</v>
      </c>
      <c r="B166" s="3" t="s">
        <v>179</v>
      </c>
      <c r="C166" s="14">
        <v>197.0</v>
      </c>
      <c r="D166" s="14">
        <v>210.5</v>
      </c>
      <c r="E166" s="1">
        <f t="shared" si="1"/>
        <v>0.02878587401</v>
      </c>
      <c r="F166" s="1">
        <f t="shared" si="2"/>
        <v>2.878587401</v>
      </c>
      <c r="G166" s="14">
        <v>229.0</v>
      </c>
      <c r="H166" s="8">
        <f t="shared" si="3"/>
        <v>0.06536925618</v>
      </c>
      <c r="I166" s="7">
        <f t="shared" si="4"/>
        <v>6.536925618</v>
      </c>
      <c r="J166" s="9">
        <v>45061.0</v>
      </c>
    </row>
    <row r="167">
      <c r="A167" s="3" t="s">
        <v>201</v>
      </c>
      <c r="B167" s="3" t="s">
        <v>166</v>
      </c>
      <c r="C167" s="14">
        <v>252.0</v>
      </c>
      <c r="D167" s="14">
        <v>232.0</v>
      </c>
      <c r="E167" s="1">
        <f t="shared" si="1"/>
        <v>-0.03591255589</v>
      </c>
      <c r="F167" s="1">
        <f t="shared" si="2"/>
        <v>3.591255589</v>
      </c>
      <c r="G167" s="14">
        <v>238.0</v>
      </c>
      <c r="H167" s="8">
        <f t="shared" si="3"/>
        <v>-0.02482358373</v>
      </c>
      <c r="I167" s="7">
        <f t="shared" si="4"/>
        <v>2.482358373</v>
      </c>
      <c r="J167" s="9">
        <v>45062.0</v>
      </c>
    </row>
    <row r="168">
      <c r="A168" s="3" t="s">
        <v>212</v>
      </c>
      <c r="B168" s="3" t="s">
        <v>168</v>
      </c>
      <c r="C168" s="14">
        <v>211.0</v>
      </c>
      <c r="D168" s="14">
        <v>226.0</v>
      </c>
      <c r="E168" s="1">
        <f t="shared" si="1"/>
        <v>0.02982598385</v>
      </c>
      <c r="F168" s="1">
        <f t="shared" si="2"/>
        <v>2.982598385</v>
      </c>
      <c r="G168" s="14">
        <v>221.5</v>
      </c>
      <c r="H168" s="8">
        <f t="shared" si="3"/>
        <v>0.02109127526</v>
      </c>
      <c r="I168" s="7">
        <f t="shared" si="4"/>
        <v>2.109127526</v>
      </c>
      <c r="J168" s="9">
        <v>45063.0</v>
      </c>
    </row>
    <row r="169">
      <c r="A169" s="3" t="s">
        <v>213</v>
      </c>
      <c r="B169" s="3" t="s">
        <v>170</v>
      </c>
      <c r="C169" s="14">
        <v>239.0</v>
      </c>
      <c r="D169" s="14">
        <v>244.5</v>
      </c>
      <c r="E169" s="1">
        <f t="shared" si="1"/>
        <v>0.009880962512</v>
      </c>
      <c r="F169" s="1">
        <f t="shared" si="2"/>
        <v>0.9880962512</v>
      </c>
      <c r="G169" s="14">
        <v>271.0</v>
      </c>
      <c r="H169" s="8">
        <f t="shared" si="3"/>
        <v>0.05457138993</v>
      </c>
      <c r="I169" s="7">
        <f t="shared" si="4"/>
        <v>5.457138993</v>
      </c>
      <c r="J169" s="9">
        <v>45064.0</v>
      </c>
    </row>
    <row r="170">
      <c r="A170" s="3" t="s">
        <v>207</v>
      </c>
      <c r="B170" s="3" t="s">
        <v>176</v>
      </c>
      <c r="C170" s="14">
        <v>235.0</v>
      </c>
      <c r="D170" s="14">
        <v>231.0</v>
      </c>
      <c r="E170" s="1">
        <f t="shared" si="1"/>
        <v>-0.00745588238</v>
      </c>
      <c r="F170" s="1">
        <f t="shared" si="2"/>
        <v>0.745588238</v>
      </c>
      <c r="G170" s="14">
        <v>226.5</v>
      </c>
      <c r="H170" s="8">
        <f t="shared" si="3"/>
        <v>-0.01599965592</v>
      </c>
      <c r="I170" s="7">
        <f t="shared" si="4"/>
        <v>1.599965592</v>
      </c>
      <c r="J170" s="9">
        <v>45065.0</v>
      </c>
    </row>
    <row r="171">
      <c r="A171" s="3" t="s">
        <v>208</v>
      </c>
      <c r="B171" s="3" t="s">
        <v>181</v>
      </c>
      <c r="C171" s="14">
        <v>199.0</v>
      </c>
      <c r="D171" s="14">
        <v>230.5</v>
      </c>
      <c r="E171" s="1">
        <f t="shared" si="1"/>
        <v>0.06381785332</v>
      </c>
      <c r="F171" s="1">
        <f t="shared" si="2"/>
        <v>6.381785332</v>
      </c>
      <c r="G171" s="14">
        <v>222.5</v>
      </c>
      <c r="H171" s="8">
        <f t="shared" si="3"/>
        <v>0.04847693891</v>
      </c>
      <c r="I171" s="7">
        <f t="shared" si="4"/>
        <v>4.847693891</v>
      </c>
      <c r="J171" s="9">
        <v>45066.0</v>
      </c>
    </row>
    <row r="172">
      <c r="A172" s="3" t="s">
        <v>214</v>
      </c>
      <c r="B172" s="3" t="s">
        <v>183</v>
      </c>
      <c r="C172" s="14">
        <v>234.0</v>
      </c>
      <c r="D172" s="14">
        <v>239.0</v>
      </c>
      <c r="E172" s="1">
        <f t="shared" si="1"/>
        <v>0.009182043538</v>
      </c>
      <c r="F172" s="1">
        <f t="shared" si="2"/>
        <v>0.9182043538</v>
      </c>
      <c r="G172" s="14">
        <v>217.5</v>
      </c>
      <c r="H172" s="8">
        <f t="shared" si="3"/>
        <v>-0.03175659612</v>
      </c>
      <c r="I172" s="7">
        <f t="shared" si="4"/>
        <v>3.175659612</v>
      </c>
      <c r="J172" s="9">
        <v>45067.0</v>
      </c>
    </row>
    <row r="173">
      <c r="A173" s="3" t="s">
        <v>215</v>
      </c>
      <c r="B173" s="3" t="s">
        <v>186</v>
      </c>
      <c r="C173" s="14">
        <v>235.0</v>
      </c>
      <c r="D173" s="14">
        <v>224.0</v>
      </c>
      <c r="E173" s="1">
        <f t="shared" si="1"/>
        <v>-0.02081984394</v>
      </c>
      <c r="F173" s="1">
        <f t="shared" si="2"/>
        <v>2.081984394</v>
      </c>
      <c r="G173" s="14">
        <v>232.0</v>
      </c>
      <c r="H173" s="8">
        <f t="shared" si="3"/>
        <v>-0.005579877381</v>
      </c>
      <c r="I173" s="7">
        <f t="shared" si="4"/>
        <v>0.5579877381</v>
      </c>
      <c r="J173" s="9">
        <v>45068.0</v>
      </c>
    </row>
    <row r="174">
      <c r="A174" s="3" t="s">
        <v>216</v>
      </c>
      <c r="B174" s="3" t="s">
        <v>171</v>
      </c>
      <c r="C174" s="14">
        <v>218.0</v>
      </c>
      <c r="D174" s="14">
        <v>232.5</v>
      </c>
      <c r="E174" s="1">
        <f t="shared" si="1"/>
        <v>0.02796646362</v>
      </c>
      <c r="F174" s="1">
        <f t="shared" si="2"/>
        <v>2.796646362</v>
      </c>
      <c r="G174" s="14">
        <v>234.5</v>
      </c>
      <c r="H174" s="8">
        <f t="shared" si="3"/>
        <v>0.03168635345</v>
      </c>
      <c r="I174" s="7">
        <f t="shared" si="4"/>
        <v>3.168635345</v>
      </c>
      <c r="J174" s="9">
        <v>45069.0</v>
      </c>
    </row>
    <row r="175">
      <c r="A175" s="3" t="s">
        <v>210</v>
      </c>
      <c r="B175" s="3" t="s">
        <v>189</v>
      </c>
      <c r="C175" s="14">
        <v>233.0</v>
      </c>
      <c r="D175" s="14">
        <v>238.0</v>
      </c>
      <c r="E175" s="1">
        <f t="shared" si="1"/>
        <v>0.00922103603</v>
      </c>
      <c r="F175" s="1">
        <f t="shared" si="2"/>
        <v>0.922103603</v>
      </c>
      <c r="G175" s="14">
        <v>245.0</v>
      </c>
      <c r="H175" s="8">
        <f t="shared" si="3"/>
        <v>0.02181016334</v>
      </c>
      <c r="I175" s="7">
        <f t="shared" si="4"/>
        <v>2.181016334</v>
      </c>
      <c r="J175" s="9">
        <v>45070.0</v>
      </c>
    </row>
    <row r="176">
      <c r="A176" s="3" t="s">
        <v>209</v>
      </c>
      <c r="B176" s="3" t="s">
        <v>187</v>
      </c>
      <c r="C176" s="14">
        <v>228.0</v>
      </c>
      <c r="D176" s="14">
        <v>244.0</v>
      </c>
      <c r="E176" s="1">
        <f t="shared" si="1"/>
        <v>0.02945497934</v>
      </c>
      <c r="F176" s="1">
        <f t="shared" si="2"/>
        <v>2.945497934</v>
      </c>
      <c r="G176" s="14">
        <v>237.0</v>
      </c>
      <c r="H176" s="8">
        <f t="shared" si="3"/>
        <v>0.01681349901</v>
      </c>
      <c r="I176" s="7">
        <f t="shared" si="4"/>
        <v>1.681349901</v>
      </c>
      <c r="J176" s="9">
        <v>45071.0</v>
      </c>
    </row>
    <row r="177">
      <c r="A177" s="3" t="s">
        <v>203</v>
      </c>
      <c r="B177" s="3" t="s">
        <v>188</v>
      </c>
      <c r="C177" s="14">
        <v>259.0</v>
      </c>
      <c r="D177" s="14">
        <v>230.5</v>
      </c>
      <c r="E177" s="1">
        <f t="shared" si="1"/>
        <v>-0.05062883436</v>
      </c>
      <c r="F177" s="1">
        <f t="shared" si="2"/>
        <v>5.062883436</v>
      </c>
      <c r="G177" s="14">
        <v>254.0</v>
      </c>
      <c r="H177" s="8">
        <f t="shared" si="3"/>
        <v>-0.008466047461</v>
      </c>
      <c r="I177" s="7">
        <f t="shared" si="4"/>
        <v>0.8466047461</v>
      </c>
      <c r="J177" s="9">
        <v>45072.0</v>
      </c>
    </row>
    <row r="178">
      <c r="A178" s="3" t="s">
        <v>196</v>
      </c>
      <c r="B178" s="3" t="s">
        <v>163</v>
      </c>
      <c r="C178" s="14">
        <v>232.0</v>
      </c>
      <c r="D178" s="14">
        <v>231.5</v>
      </c>
      <c r="E178" s="1">
        <f t="shared" si="1"/>
        <v>-0.0009369895369</v>
      </c>
      <c r="F178" s="1">
        <f t="shared" si="2"/>
        <v>0.09369895369</v>
      </c>
      <c r="G178" s="14">
        <v>234.0</v>
      </c>
      <c r="H178" s="8">
        <f t="shared" si="3"/>
        <v>0.003727872519</v>
      </c>
      <c r="I178" s="7">
        <f t="shared" si="4"/>
        <v>0.3727872519</v>
      </c>
      <c r="J178" s="9">
        <v>45073.0</v>
      </c>
    </row>
    <row r="179">
      <c r="A179" s="3" t="s">
        <v>201</v>
      </c>
      <c r="B179" s="3" t="s">
        <v>180</v>
      </c>
      <c r="C179" s="14">
        <v>223.0</v>
      </c>
      <c r="D179" s="14">
        <v>240.5</v>
      </c>
      <c r="E179" s="1">
        <f t="shared" si="1"/>
        <v>0.03281021766</v>
      </c>
      <c r="F179" s="1">
        <f t="shared" si="2"/>
        <v>3.281021766</v>
      </c>
      <c r="G179" s="14">
        <v>233.5</v>
      </c>
      <c r="H179" s="8">
        <f t="shared" si="3"/>
        <v>0.01998202185</v>
      </c>
      <c r="I179" s="7">
        <f t="shared" si="4"/>
        <v>1.998202185</v>
      </c>
      <c r="J179" s="9">
        <v>45074.0</v>
      </c>
    </row>
    <row r="180">
      <c r="A180" s="3" t="s">
        <v>217</v>
      </c>
      <c r="B180" s="3" t="s">
        <v>179</v>
      </c>
      <c r="C180" s="14">
        <v>241.0</v>
      </c>
      <c r="D180" s="14">
        <v>222.5</v>
      </c>
      <c r="E180" s="1">
        <f t="shared" si="1"/>
        <v>-0.03468702726</v>
      </c>
      <c r="F180" s="1">
        <f t="shared" si="2"/>
        <v>3.468702726</v>
      </c>
      <c r="G180" s="14">
        <v>235.5</v>
      </c>
      <c r="H180" s="8">
        <f t="shared" si="3"/>
        <v>-0.01002613111</v>
      </c>
      <c r="I180" s="7">
        <f t="shared" si="4"/>
        <v>1.002613111</v>
      </c>
      <c r="J180" s="9">
        <v>45075.0</v>
      </c>
    </row>
    <row r="181">
      <c r="A181" s="3" t="s">
        <v>204</v>
      </c>
      <c r="B181" s="3" t="s">
        <v>166</v>
      </c>
      <c r="C181" s="14">
        <v>210.0</v>
      </c>
      <c r="D181" s="14">
        <v>213.0</v>
      </c>
      <c r="E181" s="1">
        <f t="shared" si="1"/>
        <v>0.006160308705</v>
      </c>
      <c r="F181" s="1">
        <f t="shared" si="2"/>
        <v>0.6160308705</v>
      </c>
      <c r="G181" s="14">
        <v>238.5</v>
      </c>
      <c r="H181" s="8">
        <f t="shared" si="3"/>
        <v>0.05526908864</v>
      </c>
      <c r="I181" s="7">
        <f t="shared" si="4"/>
        <v>5.526908864</v>
      </c>
      <c r="J181" s="9">
        <v>45076.0</v>
      </c>
    </row>
    <row r="182">
      <c r="A182" s="3" t="s">
        <v>213</v>
      </c>
      <c r="B182" s="3" t="s">
        <v>168</v>
      </c>
      <c r="C182" s="14">
        <v>212.0</v>
      </c>
      <c r="D182" s="14">
        <v>236.5</v>
      </c>
      <c r="E182" s="1">
        <f t="shared" si="1"/>
        <v>0.04749528415</v>
      </c>
      <c r="F182" s="1">
        <f t="shared" si="2"/>
        <v>4.749528415</v>
      </c>
      <c r="G182" s="14">
        <v>241.5</v>
      </c>
      <c r="H182" s="8">
        <f t="shared" si="3"/>
        <v>0.05658127416</v>
      </c>
      <c r="I182" s="7">
        <f t="shared" si="4"/>
        <v>5.658127416</v>
      </c>
      <c r="J182" s="9">
        <v>45077.0</v>
      </c>
    </row>
    <row r="183">
      <c r="A183" s="3" t="s">
        <v>207</v>
      </c>
      <c r="B183" s="3" t="s">
        <v>173</v>
      </c>
      <c r="C183" s="14">
        <v>217.0</v>
      </c>
      <c r="D183" s="14">
        <v>225.5</v>
      </c>
      <c r="E183" s="1">
        <f t="shared" si="1"/>
        <v>0.01668681237</v>
      </c>
      <c r="F183" s="1">
        <f t="shared" si="2"/>
        <v>1.668681237</v>
      </c>
      <c r="G183" s="14">
        <v>242.5</v>
      </c>
      <c r="H183" s="8">
        <f t="shared" si="3"/>
        <v>0.04825200909</v>
      </c>
      <c r="I183" s="7">
        <f t="shared" si="4"/>
        <v>4.825200909</v>
      </c>
      <c r="J183" s="9">
        <v>45078.0</v>
      </c>
    </row>
    <row r="184">
      <c r="A184" s="3" t="s">
        <v>210</v>
      </c>
      <c r="B184" s="3" t="s">
        <v>176</v>
      </c>
      <c r="C184" s="14">
        <v>251.0</v>
      </c>
      <c r="D184" s="14">
        <v>232.5</v>
      </c>
      <c r="E184" s="1">
        <f t="shared" si="1"/>
        <v>-0.03325076426</v>
      </c>
      <c r="F184" s="1">
        <f t="shared" si="2"/>
        <v>3.325076426</v>
      </c>
      <c r="G184" s="14">
        <v>242.5</v>
      </c>
      <c r="H184" s="8">
        <f t="shared" si="3"/>
        <v>-0.01496197854</v>
      </c>
      <c r="I184" s="7">
        <f t="shared" si="4"/>
        <v>1.496197854</v>
      </c>
      <c r="J184" s="9">
        <v>45079.0</v>
      </c>
    </row>
    <row r="185">
      <c r="A185" s="3" t="s">
        <v>212</v>
      </c>
      <c r="B185" s="3" t="s">
        <v>170</v>
      </c>
      <c r="C185" s="14">
        <v>215.0</v>
      </c>
      <c r="D185" s="14">
        <v>230.5</v>
      </c>
      <c r="E185" s="1">
        <f t="shared" si="1"/>
        <v>0.03023246981</v>
      </c>
      <c r="F185" s="1">
        <f t="shared" si="2"/>
        <v>3.023246981</v>
      </c>
      <c r="G185" s="14">
        <v>250.5</v>
      </c>
      <c r="H185" s="8">
        <f t="shared" si="3"/>
        <v>0.06636927029</v>
      </c>
      <c r="I185" s="7">
        <f t="shared" si="4"/>
        <v>6.636927029</v>
      </c>
      <c r="J185" s="9">
        <v>45080.0</v>
      </c>
    </row>
    <row r="186">
      <c r="A186" s="3" t="s">
        <v>213</v>
      </c>
      <c r="B186" s="3" t="s">
        <v>164</v>
      </c>
      <c r="C186" s="14">
        <v>230.0</v>
      </c>
      <c r="D186" s="14">
        <v>240.0</v>
      </c>
      <c r="E186" s="1">
        <f t="shared" si="1"/>
        <v>0.01848340569</v>
      </c>
      <c r="F186" s="1">
        <f t="shared" si="2"/>
        <v>1.848340569</v>
      </c>
      <c r="G186" s="14">
        <v>243.0</v>
      </c>
      <c r="H186" s="8">
        <f t="shared" si="3"/>
        <v>0.02387843758</v>
      </c>
      <c r="I186" s="7">
        <f t="shared" si="4"/>
        <v>2.387843758</v>
      </c>
      <c r="J186" s="9">
        <v>45081.0</v>
      </c>
    </row>
    <row r="187">
      <c r="A187" s="3" t="s">
        <v>185</v>
      </c>
      <c r="B187" s="3" t="s">
        <v>180</v>
      </c>
      <c r="C187" s="14">
        <v>211.0</v>
      </c>
      <c r="D187" s="14">
        <v>235.5</v>
      </c>
      <c r="E187" s="1">
        <f t="shared" si="1"/>
        <v>0.04770845617</v>
      </c>
      <c r="F187" s="1">
        <f t="shared" si="2"/>
        <v>4.770845617</v>
      </c>
      <c r="G187" s="14">
        <v>228.5</v>
      </c>
      <c r="H187" s="8">
        <f t="shared" si="3"/>
        <v>0.03460374911</v>
      </c>
      <c r="I187" s="7">
        <f t="shared" si="4"/>
        <v>3.460374911</v>
      </c>
      <c r="J187" s="9">
        <v>45082.0</v>
      </c>
    </row>
    <row r="188">
      <c r="A188" s="3" t="s">
        <v>167</v>
      </c>
      <c r="B188" s="3" t="s">
        <v>159</v>
      </c>
      <c r="C188" s="14">
        <v>240.0</v>
      </c>
      <c r="D188" s="14">
        <v>238.5</v>
      </c>
      <c r="E188" s="1">
        <f t="shared" si="1"/>
        <v>-0.002722858335</v>
      </c>
      <c r="F188" s="1">
        <f t="shared" si="2"/>
        <v>0.2722858335</v>
      </c>
      <c r="G188" s="14">
        <v>219.5</v>
      </c>
      <c r="H188" s="8">
        <f t="shared" si="3"/>
        <v>-0.03877671713</v>
      </c>
      <c r="I188" s="7">
        <f t="shared" si="4"/>
        <v>3.877671713</v>
      </c>
      <c r="J188" s="9">
        <v>45083.0</v>
      </c>
    </row>
    <row r="189">
      <c r="A189" s="3" t="s">
        <v>200</v>
      </c>
      <c r="B189" s="3" t="s">
        <v>186</v>
      </c>
      <c r="C189" s="14">
        <v>200.0</v>
      </c>
      <c r="D189" s="14">
        <v>220.0</v>
      </c>
      <c r="E189" s="1">
        <f t="shared" si="1"/>
        <v>0.04139268516</v>
      </c>
      <c r="F189" s="1">
        <f t="shared" si="2"/>
        <v>4.139268516</v>
      </c>
      <c r="G189" s="14">
        <v>255.5</v>
      </c>
      <c r="H189" s="8">
        <f t="shared" si="3"/>
        <v>0.1063609088</v>
      </c>
      <c r="I189" s="7">
        <f t="shared" si="4"/>
        <v>10.63609088</v>
      </c>
      <c r="J189" s="9">
        <v>45084.0</v>
      </c>
    </row>
    <row r="190">
      <c r="A190" s="3" t="s">
        <v>203</v>
      </c>
      <c r="B190" s="3" t="s">
        <v>171</v>
      </c>
      <c r="C190" s="14">
        <v>228.0</v>
      </c>
      <c r="D190" s="14">
        <v>223.0</v>
      </c>
      <c r="E190" s="1">
        <f t="shared" si="1"/>
        <v>-0.009629983952</v>
      </c>
      <c r="F190" s="1">
        <f t="shared" si="2"/>
        <v>0.9629983952</v>
      </c>
      <c r="G190" s="14">
        <v>258.0</v>
      </c>
      <c r="H190" s="8">
        <f t="shared" si="3"/>
        <v>0.05368485896</v>
      </c>
      <c r="I190" s="7">
        <f t="shared" si="4"/>
        <v>5.368485896</v>
      </c>
      <c r="J190" s="9">
        <v>45085.0</v>
      </c>
    </row>
    <row r="191">
      <c r="A191" s="3" t="s">
        <v>177</v>
      </c>
      <c r="B191" s="3" t="s">
        <v>189</v>
      </c>
      <c r="C191" s="14">
        <v>247.0</v>
      </c>
      <c r="D191" s="14">
        <v>229.0</v>
      </c>
      <c r="E191" s="1">
        <f t="shared" si="1"/>
        <v>-0.03286147092</v>
      </c>
      <c r="F191" s="1">
        <f t="shared" si="2"/>
        <v>3.286147092</v>
      </c>
      <c r="G191" s="14">
        <v>223.5</v>
      </c>
      <c r="H191" s="8">
        <f t="shared" si="3"/>
        <v>-0.04341942579</v>
      </c>
      <c r="I191" s="7">
        <f t="shared" si="4"/>
        <v>4.341942579</v>
      </c>
      <c r="J191" s="9">
        <v>45086.0</v>
      </c>
    </row>
    <row r="192">
      <c r="A192" s="3" t="s">
        <v>191</v>
      </c>
      <c r="B192" s="3" t="s">
        <v>187</v>
      </c>
      <c r="C192" s="14">
        <v>262.0</v>
      </c>
      <c r="D192" s="14">
        <v>234.0</v>
      </c>
      <c r="E192" s="1">
        <f t="shared" si="1"/>
        <v>-0.04908543391</v>
      </c>
      <c r="F192" s="1">
        <f t="shared" si="2"/>
        <v>4.908543391</v>
      </c>
      <c r="G192" s="14">
        <v>233.5</v>
      </c>
      <c r="H192" s="8">
        <f t="shared" si="3"/>
        <v>-0.05001440642</v>
      </c>
      <c r="I192" s="7">
        <f t="shared" si="4"/>
        <v>5.001440642</v>
      </c>
      <c r="J192" s="9">
        <v>45087.0</v>
      </c>
    </row>
    <row r="193">
      <c r="A193" s="3" t="s">
        <v>175</v>
      </c>
      <c r="B193" s="3" t="s">
        <v>188</v>
      </c>
      <c r="C193" s="14">
        <v>228.0</v>
      </c>
      <c r="D193" s="14">
        <v>242.0</v>
      </c>
      <c r="E193" s="1">
        <f t="shared" si="1"/>
        <v>0.02588051898</v>
      </c>
      <c r="F193" s="1">
        <f t="shared" si="2"/>
        <v>2.588051898</v>
      </c>
      <c r="G193" s="14">
        <v>246.0</v>
      </c>
      <c r="H193" s="8">
        <f t="shared" si="3"/>
        <v>0.0330002601</v>
      </c>
      <c r="I193" s="7">
        <f t="shared" si="4"/>
        <v>3.30002601</v>
      </c>
      <c r="J193" s="9">
        <v>45088.0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38"/>
  </cols>
  <sheetData>
    <row r="1">
      <c r="B1" s="3" t="s">
        <v>0</v>
      </c>
      <c r="C1" s="3" t="s">
        <v>1</v>
      </c>
      <c r="D1" s="3" t="s">
        <v>218</v>
      </c>
      <c r="E1" s="3" t="s">
        <v>219</v>
      </c>
      <c r="F1" s="3" t="s">
        <v>220</v>
      </c>
      <c r="G1" s="3" t="s">
        <v>221</v>
      </c>
      <c r="H1" s="3" t="s">
        <v>222</v>
      </c>
      <c r="I1" s="3" t="s">
        <v>223</v>
      </c>
      <c r="J1" s="3" t="s">
        <v>224</v>
      </c>
      <c r="K1" s="3" t="s">
        <v>225</v>
      </c>
      <c r="L1" s="3" t="s">
        <v>226</v>
      </c>
      <c r="M1" s="3" t="s">
        <v>227</v>
      </c>
      <c r="N1" s="3" t="s">
        <v>228</v>
      </c>
      <c r="O1" s="3" t="s">
        <v>229</v>
      </c>
      <c r="P1" s="3" t="s">
        <v>230</v>
      </c>
      <c r="Q1" s="3" t="s">
        <v>231</v>
      </c>
      <c r="R1" s="3" t="s">
        <v>232</v>
      </c>
      <c r="S1" s="3" t="s">
        <v>233</v>
      </c>
      <c r="T1" s="3" t="s">
        <v>234</v>
      </c>
      <c r="U1" s="3" t="s">
        <v>235</v>
      </c>
      <c r="Z1" s="7">
        <f t="shared" ref="Z1:AA1" si="1">AVERAGE(Z3:Z57)</f>
        <v>0.75</v>
      </c>
      <c r="AA1" s="7">
        <f t="shared" si="1"/>
        <v>0.5555555556</v>
      </c>
    </row>
    <row r="2">
      <c r="A2" s="3"/>
      <c r="B2" s="3"/>
      <c r="C2" s="3"/>
      <c r="D2" s="3"/>
      <c r="E2" s="3">
        <f>AVERAGE(E3:E44)</f>
        <v>0.4523809524</v>
      </c>
      <c r="F2" s="3"/>
      <c r="G2" s="3">
        <f>AVERAGE(G3:G44)</f>
        <v>0.4285714286</v>
      </c>
      <c r="H2" s="3"/>
      <c r="I2" s="3">
        <f>AVERAGE(I3:I44)</f>
        <v>0.5476190476</v>
      </c>
      <c r="J2" s="3"/>
      <c r="K2" s="3">
        <f>AVERAGE(K3:K65)</f>
        <v>0.6031746032</v>
      </c>
      <c r="L2" s="7">
        <f>AVERAGE(R3:R81)</f>
        <v>209.5714286</v>
      </c>
      <c r="M2" s="3">
        <f>AVERAGE(M3:M44)</f>
        <v>0.4047619048</v>
      </c>
      <c r="N2" s="7">
        <f>AVERAGE(S3:S81)</f>
        <v>243.0897436</v>
      </c>
      <c r="O2" s="3">
        <f>AVERAGE(O3:O52)</f>
        <v>0.38</v>
      </c>
      <c r="P2" s="7">
        <f>AVERAGE(T3:T81)</f>
        <v>231.2948718</v>
      </c>
      <c r="Q2" s="3">
        <f>AVERAGE(Q3:Q65)</f>
        <v>0.6507936508</v>
      </c>
      <c r="R2" s="3"/>
      <c r="S2" s="3"/>
      <c r="T2" s="3"/>
      <c r="W2" s="3" t="s">
        <v>236</v>
      </c>
      <c r="X2" s="3" t="s">
        <v>237</v>
      </c>
      <c r="Y2" s="3" t="s">
        <v>238</v>
      </c>
      <c r="Z2" s="3" t="s">
        <v>239</v>
      </c>
      <c r="AA2" s="3" t="s">
        <v>240</v>
      </c>
    </row>
    <row r="3">
      <c r="A3" s="3" t="s">
        <v>241</v>
      </c>
      <c r="B3" s="3">
        <v>280.0</v>
      </c>
      <c r="C3" s="3">
        <v>236.0</v>
      </c>
      <c r="D3" s="3">
        <f t="shared" ref="D3:D80" si="2">AVERAGE(R3:T3)</f>
        <v>222.6666667</v>
      </c>
      <c r="E3" s="3">
        <v>0.0</v>
      </c>
      <c r="F3" s="3">
        <f t="shared" ref="F3:F44" si="3">L3+N3+P3</f>
        <v>-5.436549489</v>
      </c>
      <c r="G3" s="3">
        <v>0.0</v>
      </c>
      <c r="H3" s="3">
        <f t="shared" ref="H3:H44" si="4">N3-L3</f>
        <v>2.519049494</v>
      </c>
      <c r="I3" s="3">
        <v>1.0</v>
      </c>
      <c r="J3" s="3">
        <f t="shared" ref="J3:J80" si="5">P3-N3</f>
        <v>5.790411765</v>
      </c>
      <c r="K3" s="3">
        <v>1.0</v>
      </c>
      <c r="L3" s="3">
        <f t="shared" ref="L3:L44" si="6">(R3-207.25)/207.5*100</f>
        <v>-5.421686747</v>
      </c>
      <c r="M3" s="3">
        <v>0.0</v>
      </c>
      <c r="N3" s="3">
        <f t="shared" ref="N3:N80" si="7">(S3-241)/241.16*100</f>
        <v>-2.902637253</v>
      </c>
      <c r="O3" s="3">
        <v>0.0</v>
      </c>
      <c r="P3" s="3">
        <f t="shared" ref="P3:P80" si="8">(T3-231.32)/231.32*100</f>
        <v>2.887774511</v>
      </c>
      <c r="Q3" s="3">
        <v>1.0</v>
      </c>
      <c r="R3" s="3">
        <v>196.0</v>
      </c>
      <c r="S3" s="3">
        <v>234.0</v>
      </c>
      <c r="T3" s="3">
        <v>238.0</v>
      </c>
      <c r="U3" s="7">
        <f t="shared" ref="U3:U80" si="9">S3-T3</f>
        <v>-4</v>
      </c>
      <c r="W3" s="3">
        <v>1.0</v>
      </c>
      <c r="X3" s="3">
        <v>0.0</v>
      </c>
      <c r="Y3" s="3">
        <v>1.0</v>
      </c>
    </row>
    <row r="4">
      <c r="A4" s="3" t="s">
        <v>242</v>
      </c>
      <c r="B4" s="3">
        <v>211.0</v>
      </c>
      <c r="C4" s="3">
        <v>229.0</v>
      </c>
      <c r="D4" s="3">
        <f t="shared" si="2"/>
        <v>226.3333333</v>
      </c>
      <c r="E4" s="3">
        <v>1.0</v>
      </c>
      <c r="F4" s="3">
        <f t="shared" si="3"/>
        <v>0.4138340296</v>
      </c>
      <c r="G4" s="3">
        <v>0.0</v>
      </c>
      <c r="H4" s="3">
        <f t="shared" si="4"/>
        <v>-8.845419828</v>
      </c>
      <c r="I4" s="3">
        <v>1.0</v>
      </c>
      <c r="J4" s="3">
        <f t="shared" si="5"/>
        <v>4.008288144</v>
      </c>
      <c r="K4" s="3">
        <v>0.0</v>
      </c>
      <c r="L4" s="3">
        <f t="shared" si="6"/>
        <v>4.698795181</v>
      </c>
      <c r="M4" s="3">
        <v>0.0</v>
      </c>
      <c r="N4" s="3">
        <f t="shared" si="7"/>
        <v>-4.146624648</v>
      </c>
      <c r="O4" s="3">
        <v>1.0</v>
      </c>
      <c r="P4" s="3">
        <f t="shared" si="8"/>
        <v>-0.1383365035</v>
      </c>
      <c r="Q4" s="3">
        <v>1.0</v>
      </c>
      <c r="R4" s="3">
        <v>217.0</v>
      </c>
      <c r="S4" s="3">
        <v>231.0</v>
      </c>
      <c r="T4" s="3">
        <v>231.0</v>
      </c>
      <c r="U4" s="7">
        <f t="shared" si="9"/>
        <v>0</v>
      </c>
      <c r="W4" s="3">
        <v>0.0</v>
      </c>
      <c r="X4" s="3">
        <v>1.0</v>
      </c>
      <c r="Y4" s="3">
        <v>1.0</v>
      </c>
      <c r="AA4" s="3">
        <v>1.0</v>
      </c>
    </row>
    <row r="5">
      <c r="A5" s="3" t="s">
        <v>243</v>
      </c>
      <c r="B5" s="3">
        <v>211.0</v>
      </c>
      <c r="C5" s="3">
        <v>238.5</v>
      </c>
      <c r="D5" s="3">
        <f t="shared" si="2"/>
        <v>239</v>
      </c>
      <c r="E5" s="3">
        <v>0.0</v>
      </c>
      <c r="F5" s="3">
        <f t="shared" si="3"/>
        <v>17.34979509</v>
      </c>
      <c r="G5" s="3">
        <v>0.0</v>
      </c>
      <c r="H5" s="3">
        <f t="shared" si="4"/>
        <v>-9.159604082</v>
      </c>
      <c r="I5" s="3">
        <v>1.0</v>
      </c>
      <c r="J5" s="3">
        <f t="shared" si="5"/>
        <v>-3.005695539</v>
      </c>
      <c r="K5" s="3">
        <v>1.0</v>
      </c>
      <c r="L5" s="3">
        <f t="shared" si="6"/>
        <v>12.89156627</v>
      </c>
      <c r="M5" s="3">
        <v>0.0</v>
      </c>
      <c r="N5" s="3">
        <f t="shared" si="7"/>
        <v>3.731962183</v>
      </c>
      <c r="O5" s="3">
        <v>0.0</v>
      </c>
      <c r="P5" s="3">
        <f t="shared" si="8"/>
        <v>0.7262666436</v>
      </c>
      <c r="Q5" s="3">
        <v>1.0</v>
      </c>
      <c r="R5" s="3">
        <v>234.0</v>
      </c>
      <c r="S5" s="3">
        <v>250.0</v>
      </c>
      <c r="T5" s="3">
        <v>233.0</v>
      </c>
      <c r="U5" s="7">
        <f t="shared" si="9"/>
        <v>17</v>
      </c>
      <c r="W5" s="3">
        <v>1.0</v>
      </c>
      <c r="X5" s="3">
        <v>0.0</v>
      </c>
      <c r="Y5" s="3">
        <v>1.0</v>
      </c>
    </row>
    <row r="6">
      <c r="A6" s="3" t="s">
        <v>244</v>
      </c>
      <c r="B6" s="3">
        <v>233.0</v>
      </c>
      <c r="C6" s="3">
        <v>233.0</v>
      </c>
      <c r="D6" s="3">
        <f t="shared" si="2"/>
        <v>231</v>
      </c>
      <c r="E6" s="3">
        <v>1.0</v>
      </c>
      <c r="F6" s="3">
        <f t="shared" si="3"/>
        <v>6.912691295</v>
      </c>
      <c r="G6" s="3">
        <v>1.0</v>
      </c>
      <c r="H6" s="3">
        <f t="shared" si="4"/>
        <v>-13.18276923</v>
      </c>
      <c r="I6" s="3">
        <v>1.0</v>
      </c>
      <c r="J6" s="3">
        <f t="shared" si="5"/>
        <v>6.169796012</v>
      </c>
      <c r="K6" s="3">
        <v>1.0</v>
      </c>
      <c r="L6" s="3">
        <f t="shared" si="6"/>
        <v>9.036144578</v>
      </c>
      <c r="M6" s="3">
        <v>1.0</v>
      </c>
      <c r="N6" s="3">
        <f t="shared" si="7"/>
        <v>-4.146624648</v>
      </c>
      <c r="O6" s="3">
        <v>1.0</v>
      </c>
      <c r="P6" s="3">
        <f t="shared" si="8"/>
        <v>2.023171364</v>
      </c>
      <c r="Q6" s="3">
        <v>1.0</v>
      </c>
      <c r="R6" s="3">
        <v>226.0</v>
      </c>
      <c r="S6" s="3">
        <v>231.0</v>
      </c>
      <c r="T6" s="3">
        <v>236.0</v>
      </c>
      <c r="U6" s="7">
        <f t="shared" si="9"/>
        <v>-5</v>
      </c>
      <c r="W6" s="3">
        <v>1.0</v>
      </c>
      <c r="X6" s="3">
        <v>1.0</v>
      </c>
      <c r="Y6" s="3">
        <v>1.0</v>
      </c>
      <c r="Z6" s="3">
        <v>1.0</v>
      </c>
    </row>
    <row r="7">
      <c r="A7" s="3" t="s">
        <v>245</v>
      </c>
      <c r="B7" s="3">
        <v>222.0</v>
      </c>
      <c r="C7" s="3">
        <v>236.5</v>
      </c>
      <c r="D7" s="3">
        <f t="shared" si="2"/>
        <v>254.6666667</v>
      </c>
      <c r="E7" s="3">
        <v>0.0</v>
      </c>
      <c r="F7" s="3">
        <f t="shared" si="3"/>
        <v>37.86107438</v>
      </c>
      <c r="G7" s="3">
        <v>0.0</v>
      </c>
      <c r="H7" s="3">
        <f t="shared" si="4"/>
        <v>-6.167559606</v>
      </c>
      <c r="I7" s="3">
        <v>1.0</v>
      </c>
      <c r="J7" s="3">
        <f t="shared" si="5"/>
        <v>-4.382119657</v>
      </c>
      <c r="K7" s="3">
        <v>1.0</v>
      </c>
      <c r="L7" s="3">
        <f t="shared" si="6"/>
        <v>18.19277108</v>
      </c>
      <c r="M7" s="3">
        <v>0.0</v>
      </c>
      <c r="N7" s="3">
        <f t="shared" si="7"/>
        <v>12.02521148</v>
      </c>
      <c r="O7" s="3">
        <v>0.0</v>
      </c>
      <c r="P7" s="3">
        <f t="shared" si="8"/>
        <v>7.643091821</v>
      </c>
      <c r="Q7" s="3">
        <v>0.0</v>
      </c>
      <c r="R7" s="3">
        <v>245.0</v>
      </c>
      <c r="S7" s="3">
        <v>270.0</v>
      </c>
      <c r="T7" s="3">
        <v>249.0</v>
      </c>
      <c r="U7" s="7">
        <f t="shared" si="9"/>
        <v>21</v>
      </c>
      <c r="W7" s="3">
        <v>1.0</v>
      </c>
      <c r="X7" s="3">
        <v>0.0</v>
      </c>
      <c r="Y7" s="3">
        <v>0.0</v>
      </c>
      <c r="AA7" s="3">
        <v>0.0</v>
      </c>
    </row>
    <row r="8">
      <c r="A8" s="3" t="s">
        <v>246</v>
      </c>
      <c r="B8" s="3">
        <v>226.0</v>
      </c>
      <c r="C8" s="3">
        <v>234.5</v>
      </c>
      <c r="D8" s="3">
        <f t="shared" si="2"/>
        <v>214</v>
      </c>
      <c r="E8" s="3">
        <v>1.0</v>
      </c>
      <c r="F8" s="3">
        <f t="shared" si="3"/>
        <v>-16.52211277</v>
      </c>
      <c r="G8" s="3">
        <v>1.0</v>
      </c>
      <c r="H8" s="3">
        <f t="shared" si="4"/>
        <v>-3.846488958</v>
      </c>
      <c r="I8" s="3">
        <v>1.0</v>
      </c>
      <c r="J8" s="3">
        <f t="shared" si="5"/>
        <v>13.21905791</v>
      </c>
      <c r="K8" s="3">
        <v>0.0</v>
      </c>
      <c r="L8" s="3">
        <f t="shared" si="6"/>
        <v>-7.34939759</v>
      </c>
      <c r="M8" s="3">
        <v>1.0</v>
      </c>
      <c r="N8" s="3">
        <f t="shared" si="7"/>
        <v>-11.19588655</v>
      </c>
      <c r="O8" s="3">
        <v>1.0</v>
      </c>
      <c r="P8" s="3">
        <f t="shared" si="8"/>
        <v>2.023171364</v>
      </c>
      <c r="Q8" s="3">
        <v>0.0</v>
      </c>
      <c r="R8" s="3">
        <v>192.0</v>
      </c>
      <c r="S8" s="3">
        <v>214.0</v>
      </c>
      <c r="T8" s="3">
        <v>236.0</v>
      </c>
      <c r="U8" s="7">
        <f t="shared" si="9"/>
        <v>-22</v>
      </c>
      <c r="W8" s="3">
        <v>0.0</v>
      </c>
      <c r="X8" s="3">
        <v>1.0</v>
      </c>
      <c r="Y8" s="3">
        <v>0.0</v>
      </c>
    </row>
    <row r="9">
      <c r="A9" s="3" t="s">
        <v>247</v>
      </c>
      <c r="B9" s="3">
        <v>193.0</v>
      </c>
      <c r="C9" s="3">
        <v>215.5</v>
      </c>
      <c r="D9" s="3">
        <f t="shared" si="2"/>
        <v>216.3333333</v>
      </c>
      <c r="E9" s="3">
        <v>0.0</v>
      </c>
      <c r="F9" s="3">
        <f t="shared" si="3"/>
        <v>-13.45624919</v>
      </c>
      <c r="G9" s="3">
        <v>1.0</v>
      </c>
      <c r="H9" s="3">
        <f t="shared" si="4"/>
        <v>-2.042237619</v>
      </c>
      <c r="I9" s="3">
        <v>1.0</v>
      </c>
      <c r="J9" s="3">
        <f t="shared" si="5"/>
        <v>6.893286288</v>
      </c>
      <c r="K9" s="3">
        <v>0.0</v>
      </c>
      <c r="L9" s="3">
        <f t="shared" si="6"/>
        <v>-5.421686747</v>
      </c>
      <c r="M9" s="3">
        <v>1.0</v>
      </c>
      <c r="N9" s="3">
        <f t="shared" si="7"/>
        <v>-7.463924366</v>
      </c>
      <c r="O9" s="3">
        <v>1.0</v>
      </c>
      <c r="P9" s="3">
        <f t="shared" si="8"/>
        <v>-0.5706380771</v>
      </c>
      <c r="Q9" s="3">
        <v>1.0</v>
      </c>
      <c r="R9" s="3">
        <v>196.0</v>
      </c>
      <c r="S9" s="3">
        <v>223.0</v>
      </c>
      <c r="T9" s="3">
        <v>230.0</v>
      </c>
      <c r="U9" s="7">
        <f t="shared" si="9"/>
        <v>-7</v>
      </c>
      <c r="W9" s="3">
        <v>0.0</v>
      </c>
      <c r="X9" s="3">
        <v>1.0</v>
      </c>
      <c r="Y9" s="3">
        <v>1.0</v>
      </c>
      <c r="AA9" s="3">
        <v>1.0</v>
      </c>
    </row>
    <row r="10">
      <c r="A10" s="3" t="s">
        <v>248</v>
      </c>
      <c r="B10" s="3">
        <v>205.0</v>
      </c>
      <c r="C10" s="3">
        <v>220.5</v>
      </c>
      <c r="D10" s="3">
        <f t="shared" si="2"/>
        <v>226</v>
      </c>
      <c r="E10" s="3">
        <v>0.0</v>
      </c>
      <c r="F10" s="3">
        <f t="shared" si="3"/>
        <v>-0.3613761528</v>
      </c>
      <c r="G10" s="3">
        <v>0.0</v>
      </c>
      <c r="H10" s="3">
        <f t="shared" si="4"/>
        <v>-2.838349583</v>
      </c>
      <c r="I10" s="3">
        <v>1.0</v>
      </c>
      <c r="J10" s="3">
        <f t="shared" si="5"/>
        <v>-4.44371313</v>
      </c>
      <c r="K10" s="3">
        <v>1.0</v>
      </c>
      <c r="L10" s="3">
        <f t="shared" si="6"/>
        <v>3.253012048</v>
      </c>
      <c r="M10" s="3">
        <v>0.0</v>
      </c>
      <c r="N10" s="3">
        <f t="shared" si="7"/>
        <v>0.4146624648</v>
      </c>
      <c r="O10" s="3">
        <v>0.0</v>
      </c>
      <c r="P10" s="3">
        <f t="shared" si="8"/>
        <v>-4.029050666</v>
      </c>
      <c r="Q10" s="3">
        <v>1.0</v>
      </c>
      <c r="R10" s="3">
        <v>214.0</v>
      </c>
      <c r="S10" s="3">
        <v>242.0</v>
      </c>
      <c r="T10" s="3">
        <v>222.0</v>
      </c>
      <c r="U10" s="7">
        <f t="shared" si="9"/>
        <v>20</v>
      </c>
      <c r="W10" s="3">
        <v>1.0</v>
      </c>
      <c r="X10" s="3">
        <v>0.0</v>
      </c>
      <c r="Y10" s="3">
        <v>1.0</v>
      </c>
    </row>
    <row r="11">
      <c r="A11" s="3" t="s">
        <v>249</v>
      </c>
      <c r="B11" s="3">
        <v>197.0</v>
      </c>
      <c r="C11" s="3">
        <v>230.5</v>
      </c>
      <c r="D11" s="3">
        <f t="shared" si="2"/>
        <v>218</v>
      </c>
      <c r="E11" s="3">
        <v>1.0</v>
      </c>
      <c r="F11" s="3">
        <f t="shared" si="3"/>
        <v>-11.70491518</v>
      </c>
      <c r="G11" s="3">
        <v>1.0</v>
      </c>
      <c r="H11" s="3">
        <f t="shared" si="4"/>
        <v>4.861422802</v>
      </c>
      <c r="I11" s="3">
        <v>0.0</v>
      </c>
      <c r="J11" s="3">
        <f t="shared" si="5"/>
        <v>0.6204319907</v>
      </c>
      <c r="K11" s="3">
        <v>1.0</v>
      </c>
      <c r="L11" s="3">
        <f t="shared" si="6"/>
        <v>-7.34939759</v>
      </c>
      <c r="M11" s="3">
        <v>1.0</v>
      </c>
      <c r="N11" s="3">
        <f t="shared" si="7"/>
        <v>-2.487974789</v>
      </c>
      <c r="O11" s="3">
        <v>1.0</v>
      </c>
      <c r="P11" s="3">
        <f t="shared" si="8"/>
        <v>-1.867542798</v>
      </c>
      <c r="Q11" s="3">
        <v>1.0</v>
      </c>
      <c r="R11" s="3">
        <v>192.0</v>
      </c>
      <c r="S11" s="3">
        <v>235.0</v>
      </c>
      <c r="T11" s="3">
        <v>227.0</v>
      </c>
      <c r="U11" s="7">
        <f t="shared" si="9"/>
        <v>8</v>
      </c>
      <c r="W11" s="3">
        <v>1.0</v>
      </c>
      <c r="X11" s="3">
        <v>1.0</v>
      </c>
      <c r="Y11" s="3">
        <v>1.0</v>
      </c>
      <c r="Z11" s="3">
        <v>1.0</v>
      </c>
    </row>
    <row r="12">
      <c r="A12" s="3" t="s">
        <v>250</v>
      </c>
      <c r="B12" s="3">
        <v>253.0</v>
      </c>
      <c r="C12" s="3">
        <v>226.0</v>
      </c>
      <c r="D12" s="3">
        <f t="shared" si="2"/>
        <v>216.3333333</v>
      </c>
      <c r="E12" s="3">
        <v>0.0</v>
      </c>
      <c r="F12" s="3">
        <f t="shared" si="3"/>
        <v>-13.75400601</v>
      </c>
      <c r="G12" s="3">
        <v>0.0</v>
      </c>
      <c r="H12" s="3">
        <f t="shared" si="4"/>
        <v>0.8493286465</v>
      </c>
      <c r="I12" s="3">
        <v>1.0</v>
      </c>
      <c r="J12" s="3">
        <f t="shared" si="5"/>
        <v>9.48709573</v>
      </c>
      <c r="K12" s="3">
        <v>1.0</v>
      </c>
      <c r="L12" s="3">
        <f t="shared" si="6"/>
        <v>-8.313253012</v>
      </c>
      <c r="M12" s="3">
        <v>0.0</v>
      </c>
      <c r="N12" s="3">
        <f t="shared" si="7"/>
        <v>-7.463924366</v>
      </c>
      <c r="O12" s="3">
        <v>0.0</v>
      </c>
      <c r="P12" s="3">
        <f t="shared" si="8"/>
        <v>2.023171364</v>
      </c>
      <c r="Q12" s="3">
        <v>1.0</v>
      </c>
      <c r="R12" s="3">
        <v>190.0</v>
      </c>
      <c r="S12" s="3">
        <v>223.0</v>
      </c>
      <c r="T12" s="3">
        <v>236.0</v>
      </c>
      <c r="U12" s="7">
        <f t="shared" si="9"/>
        <v>-13</v>
      </c>
      <c r="W12" s="3">
        <v>1.0</v>
      </c>
      <c r="X12" s="3">
        <v>0.0</v>
      </c>
      <c r="Y12" s="3">
        <v>1.0</v>
      </c>
    </row>
    <row r="13">
      <c r="A13" s="3" t="s">
        <v>251</v>
      </c>
      <c r="B13" s="3">
        <v>225.0</v>
      </c>
      <c r="C13" s="3">
        <v>226.5</v>
      </c>
      <c r="D13" s="3">
        <f t="shared" si="2"/>
        <v>234</v>
      </c>
      <c r="E13" s="3">
        <v>0.0</v>
      </c>
      <c r="F13" s="3">
        <f t="shared" si="3"/>
        <v>9.574991919</v>
      </c>
      <c r="G13" s="3">
        <v>0.0</v>
      </c>
      <c r="H13" s="3">
        <f t="shared" si="4"/>
        <v>3.3705164</v>
      </c>
      <c r="I13" s="3">
        <v>0.0</v>
      </c>
      <c r="J13" s="3">
        <f t="shared" si="5"/>
        <v>1.74962177</v>
      </c>
      <c r="K13" s="3">
        <v>1.0</v>
      </c>
      <c r="L13" s="3">
        <f t="shared" si="6"/>
        <v>0.3614457831</v>
      </c>
      <c r="M13" s="3">
        <v>0.0</v>
      </c>
      <c r="N13" s="3">
        <f t="shared" si="7"/>
        <v>3.731962183</v>
      </c>
      <c r="O13" s="3">
        <v>0.0</v>
      </c>
      <c r="P13" s="3">
        <f t="shared" si="8"/>
        <v>5.481583953</v>
      </c>
      <c r="Q13" s="3">
        <v>0.0</v>
      </c>
      <c r="R13" s="3">
        <v>208.0</v>
      </c>
      <c r="S13" s="3">
        <v>250.0</v>
      </c>
      <c r="T13" s="3">
        <v>244.0</v>
      </c>
      <c r="U13" s="7">
        <f t="shared" si="9"/>
        <v>6</v>
      </c>
      <c r="W13" s="3">
        <v>1.0</v>
      </c>
      <c r="X13" s="3">
        <v>0.0</v>
      </c>
      <c r="Y13" s="3">
        <v>0.0</v>
      </c>
    </row>
    <row r="14">
      <c r="A14" s="3" t="s">
        <v>252</v>
      </c>
      <c r="B14" s="3">
        <v>248.0</v>
      </c>
      <c r="C14" s="3">
        <v>230.0</v>
      </c>
      <c r="D14" s="3">
        <f t="shared" si="2"/>
        <v>213.3333333</v>
      </c>
      <c r="E14" s="3">
        <v>0.0</v>
      </c>
      <c r="F14" s="3">
        <f t="shared" si="3"/>
        <v>-18.43097283</v>
      </c>
      <c r="G14" s="3">
        <v>0.0</v>
      </c>
      <c r="H14" s="3">
        <f t="shared" si="4"/>
        <v>10.43168861</v>
      </c>
      <c r="I14" s="3">
        <v>1.0</v>
      </c>
      <c r="J14" s="3">
        <f t="shared" si="5"/>
        <v>4.440589718</v>
      </c>
      <c r="K14" s="3">
        <v>1.0</v>
      </c>
      <c r="L14" s="3">
        <f t="shared" si="6"/>
        <v>-14.57831325</v>
      </c>
      <c r="M14" s="3">
        <v>0.0</v>
      </c>
      <c r="N14" s="3">
        <f t="shared" si="7"/>
        <v>-4.146624648</v>
      </c>
      <c r="O14" s="3">
        <v>0.0</v>
      </c>
      <c r="P14" s="3">
        <f t="shared" si="8"/>
        <v>0.29396507</v>
      </c>
      <c r="Q14" s="3">
        <v>0.0</v>
      </c>
      <c r="R14" s="3">
        <v>177.0</v>
      </c>
      <c r="S14" s="3">
        <v>231.0</v>
      </c>
      <c r="T14" s="3">
        <v>232.0</v>
      </c>
      <c r="U14" s="7">
        <f t="shared" si="9"/>
        <v>-1</v>
      </c>
      <c r="W14" s="3">
        <v>1.0</v>
      </c>
      <c r="X14" s="3">
        <v>0.0</v>
      </c>
      <c r="Y14" s="3">
        <v>0.0</v>
      </c>
    </row>
    <row r="15">
      <c r="A15" s="3" t="s">
        <v>253</v>
      </c>
      <c r="B15" s="3">
        <v>246.0</v>
      </c>
      <c r="C15" s="3">
        <v>234.5</v>
      </c>
      <c r="D15" s="3">
        <f t="shared" si="2"/>
        <v>238</v>
      </c>
      <c r="E15" s="3">
        <v>1.0</v>
      </c>
      <c r="F15" s="3">
        <f t="shared" si="3"/>
        <v>15.53898989</v>
      </c>
      <c r="G15" s="3">
        <v>1.0</v>
      </c>
      <c r="H15" s="3">
        <f t="shared" si="4"/>
        <v>-3.925664509</v>
      </c>
      <c r="I15" s="3">
        <v>0.0</v>
      </c>
      <c r="J15" s="3">
        <f t="shared" si="5"/>
        <v>-0.8265485625</v>
      </c>
      <c r="K15" s="3">
        <v>0.0</v>
      </c>
      <c r="L15" s="3">
        <f t="shared" si="6"/>
        <v>8.072289157</v>
      </c>
      <c r="M15" s="3">
        <v>1.0</v>
      </c>
      <c r="N15" s="3">
        <f t="shared" si="7"/>
        <v>4.146624648</v>
      </c>
      <c r="O15" s="3">
        <v>1.0</v>
      </c>
      <c r="P15" s="3">
        <f t="shared" si="8"/>
        <v>3.320076085</v>
      </c>
      <c r="Q15" s="3">
        <v>1.0</v>
      </c>
      <c r="R15" s="3">
        <v>224.0</v>
      </c>
      <c r="S15" s="3">
        <v>251.0</v>
      </c>
      <c r="T15" s="3">
        <v>239.0</v>
      </c>
      <c r="U15" s="7">
        <f t="shared" si="9"/>
        <v>12</v>
      </c>
      <c r="W15" s="3">
        <v>0.0</v>
      </c>
      <c r="X15" s="3">
        <v>1.0</v>
      </c>
      <c r="Y15" s="3">
        <v>1.0</v>
      </c>
      <c r="AA15" s="3">
        <v>1.0</v>
      </c>
    </row>
    <row r="16">
      <c r="A16" s="3" t="s">
        <v>254</v>
      </c>
      <c r="B16" s="3">
        <v>270.0</v>
      </c>
      <c r="C16" s="3">
        <v>224.5</v>
      </c>
      <c r="D16" s="3">
        <f t="shared" si="2"/>
        <v>214.3333333</v>
      </c>
      <c r="E16" s="3">
        <v>0.0</v>
      </c>
      <c r="F16" s="3">
        <f t="shared" si="3"/>
        <v>-15.92987606</v>
      </c>
      <c r="G16" s="3">
        <v>0.0</v>
      </c>
      <c r="H16" s="3">
        <f t="shared" si="4"/>
        <v>-4.182815188</v>
      </c>
      <c r="I16" s="3">
        <v>0.0</v>
      </c>
      <c r="J16" s="3">
        <f t="shared" si="5"/>
        <v>7.255031427</v>
      </c>
      <c r="K16" s="3">
        <v>1.0</v>
      </c>
      <c r="L16" s="3">
        <f t="shared" si="6"/>
        <v>-4.939759036</v>
      </c>
      <c r="M16" s="3">
        <v>0.0</v>
      </c>
      <c r="N16" s="3">
        <f t="shared" si="7"/>
        <v>-9.122574225</v>
      </c>
      <c r="O16" s="3">
        <v>0.0</v>
      </c>
      <c r="P16" s="3">
        <f t="shared" si="8"/>
        <v>-1.867542798</v>
      </c>
      <c r="Q16" s="3">
        <v>0.0</v>
      </c>
      <c r="R16" s="3">
        <v>197.0</v>
      </c>
      <c r="S16" s="3">
        <v>219.0</v>
      </c>
      <c r="T16" s="3">
        <v>227.0</v>
      </c>
      <c r="U16" s="7">
        <f t="shared" si="9"/>
        <v>-8</v>
      </c>
      <c r="W16" s="3">
        <v>1.0</v>
      </c>
      <c r="X16" s="3">
        <v>0.0</v>
      </c>
      <c r="Y16" s="3">
        <v>0.0</v>
      </c>
    </row>
    <row r="17">
      <c r="A17" s="3" t="s">
        <v>255</v>
      </c>
      <c r="B17" s="3">
        <v>211.0</v>
      </c>
      <c r="C17" s="3">
        <v>233.5</v>
      </c>
      <c r="D17" s="3">
        <f t="shared" si="2"/>
        <v>249.3333333</v>
      </c>
      <c r="E17" s="3">
        <v>0.0</v>
      </c>
      <c r="F17" s="3">
        <f t="shared" si="3"/>
        <v>30.76009258</v>
      </c>
      <c r="G17" s="3">
        <v>0.0</v>
      </c>
      <c r="H17" s="3">
        <f t="shared" si="4"/>
        <v>-3.892451544</v>
      </c>
      <c r="I17" s="3">
        <v>1.0</v>
      </c>
      <c r="J17" s="3">
        <f t="shared" si="5"/>
        <v>-11.69596819</v>
      </c>
      <c r="K17" s="3">
        <v>1.0</v>
      </c>
      <c r="L17" s="3">
        <f t="shared" si="6"/>
        <v>16.74698795</v>
      </c>
      <c r="M17" s="3">
        <v>0.0</v>
      </c>
      <c r="N17" s="3">
        <f t="shared" si="7"/>
        <v>12.85453641</v>
      </c>
      <c r="O17" s="3">
        <v>0.0</v>
      </c>
      <c r="P17" s="3">
        <f t="shared" si="8"/>
        <v>1.158568217</v>
      </c>
      <c r="Q17" s="3">
        <v>1.0</v>
      </c>
      <c r="R17" s="3">
        <v>242.0</v>
      </c>
      <c r="S17" s="3">
        <v>272.0</v>
      </c>
      <c r="T17" s="3">
        <v>234.0</v>
      </c>
      <c r="U17" s="7">
        <f t="shared" si="9"/>
        <v>38</v>
      </c>
      <c r="W17" s="3">
        <v>1.0</v>
      </c>
      <c r="X17" s="3">
        <v>0.0</v>
      </c>
      <c r="Y17" s="3">
        <v>1.0</v>
      </c>
    </row>
    <row r="18">
      <c r="A18" s="3" t="s">
        <v>256</v>
      </c>
      <c r="B18" s="3">
        <v>206.0</v>
      </c>
      <c r="C18" s="3">
        <v>227.5</v>
      </c>
      <c r="D18" s="3">
        <f t="shared" si="2"/>
        <v>254.6666667</v>
      </c>
      <c r="E18" s="3">
        <v>0.0</v>
      </c>
      <c r="F18" s="3">
        <f t="shared" si="3"/>
        <v>37.6428227</v>
      </c>
      <c r="G18" s="3">
        <v>0.0</v>
      </c>
      <c r="H18" s="3">
        <f t="shared" si="4"/>
        <v>0.3325093374</v>
      </c>
      <c r="I18" s="3">
        <v>0.0</v>
      </c>
      <c r="J18" s="3">
        <f t="shared" si="5"/>
        <v>-20.49207549</v>
      </c>
      <c r="K18" s="3">
        <v>1.0</v>
      </c>
      <c r="L18" s="3">
        <f t="shared" si="6"/>
        <v>19.15662651</v>
      </c>
      <c r="M18" s="3">
        <v>0.0</v>
      </c>
      <c r="N18" s="3">
        <f t="shared" si="7"/>
        <v>19.48913584</v>
      </c>
      <c r="O18" s="3">
        <v>0.0</v>
      </c>
      <c r="P18" s="3">
        <f t="shared" si="8"/>
        <v>-1.002939651</v>
      </c>
      <c r="Q18" s="3">
        <v>1.0</v>
      </c>
      <c r="R18" s="3">
        <v>247.0</v>
      </c>
      <c r="S18" s="3">
        <v>288.0</v>
      </c>
      <c r="T18" s="3">
        <v>229.0</v>
      </c>
      <c r="U18" s="7">
        <f t="shared" si="9"/>
        <v>59</v>
      </c>
      <c r="W18" s="3">
        <v>1.0</v>
      </c>
      <c r="X18" s="3">
        <v>0.0</v>
      </c>
      <c r="Y18" s="3">
        <v>1.0</v>
      </c>
    </row>
    <row r="19">
      <c r="A19" s="3" t="s">
        <v>257</v>
      </c>
      <c r="B19" s="3">
        <v>237.0</v>
      </c>
      <c r="C19" s="3">
        <v>221.5</v>
      </c>
      <c r="D19" s="3">
        <f t="shared" si="2"/>
        <v>231.6666667</v>
      </c>
      <c r="E19" s="3">
        <v>1.0</v>
      </c>
      <c r="F19" s="3">
        <f t="shared" si="3"/>
        <v>7.356063857</v>
      </c>
      <c r="G19" s="3">
        <v>1.0</v>
      </c>
      <c r="H19" s="3">
        <f t="shared" si="4"/>
        <v>-7.388565708</v>
      </c>
      <c r="I19" s="3">
        <v>0.0</v>
      </c>
      <c r="J19" s="3">
        <f t="shared" si="5"/>
        <v>3.699460332</v>
      </c>
      <c r="K19" s="3">
        <v>1.0</v>
      </c>
      <c r="L19" s="3">
        <f t="shared" si="6"/>
        <v>6.144578313</v>
      </c>
      <c r="M19" s="3">
        <v>1.0</v>
      </c>
      <c r="N19" s="3">
        <f t="shared" si="7"/>
        <v>-1.243987394</v>
      </c>
      <c r="O19" s="3">
        <v>0.0</v>
      </c>
      <c r="P19" s="3">
        <f t="shared" si="8"/>
        <v>2.455472938</v>
      </c>
      <c r="Q19" s="3">
        <v>1.0</v>
      </c>
      <c r="R19" s="3">
        <v>220.0</v>
      </c>
      <c r="S19" s="3">
        <v>238.0</v>
      </c>
      <c r="T19" s="3">
        <v>237.0</v>
      </c>
      <c r="U19" s="7">
        <f t="shared" si="9"/>
        <v>1</v>
      </c>
      <c r="W19" s="3">
        <v>1.0</v>
      </c>
      <c r="X19" s="3">
        <v>0.0</v>
      </c>
      <c r="Y19" s="3">
        <v>1.0</v>
      </c>
    </row>
    <row r="20">
      <c r="A20" s="3" t="s">
        <v>258</v>
      </c>
      <c r="B20" s="3">
        <v>252.0</v>
      </c>
      <c r="C20" s="3">
        <v>236.5</v>
      </c>
      <c r="D20" s="3">
        <f t="shared" si="2"/>
        <v>223.6666667</v>
      </c>
      <c r="E20" s="3">
        <v>0.0</v>
      </c>
      <c r="F20" s="3">
        <f t="shared" si="3"/>
        <v>-3.952196949</v>
      </c>
      <c r="G20" s="3">
        <v>0.0</v>
      </c>
      <c r="H20" s="3">
        <f t="shared" si="4"/>
        <v>-0.5181182517</v>
      </c>
      <c r="I20" s="3">
        <v>0.0</v>
      </c>
      <c r="J20" s="3">
        <f t="shared" si="5"/>
        <v>10.45753353</v>
      </c>
      <c r="K20" s="3">
        <v>1.0</v>
      </c>
      <c r="L20" s="3">
        <f t="shared" si="6"/>
        <v>-4.457831325</v>
      </c>
      <c r="M20" s="3">
        <v>0.0</v>
      </c>
      <c r="N20" s="3">
        <f t="shared" si="7"/>
        <v>-4.975949577</v>
      </c>
      <c r="O20" s="3">
        <v>0.0</v>
      </c>
      <c r="P20" s="3">
        <f t="shared" si="8"/>
        <v>5.481583953</v>
      </c>
      <c r="Q20" s="3">
        <v>1.0</v>
      </c>
      <c r="R20" s="3">
        <v>198.0</v>
      </c>
      <c r="S20" s="3">
        <v>229.0</v>
      </c>
      <c r="T20" s="3">
        <v>244.0</v>
      </c>
      <c r="U20" s="7">
        <f t="shared" si="9"/>
        <v>-15</v>
      </c>
      <c r="W20" s="3">
        <v>1.0</v>
      </c>
      <c r="X20" s="3">
        <v>0.0</v>
      </c>
      <c r="Y20" s="3">
        <v>1.0</v>
      </c>
    </row>
    <row r="21">
      <c r="A21" s="3" t="s">
        <v>259</v>
      </c>
      <c r="B21" s="3">
        <v>207.0</v>
      </c>
      <c r="C21" s="3">
        <v>234.5</v>
      </c>
      <c r="D21" s="3">
        <f t="shared" si="2"/>
        <v>224.6666667</v>
      </c>
      <c r="E21" s="3">
        <v>1.0</v>
      </c>
      <c r="F21" s="3">
        <f t="shared" si="3"/>
        <v>-2.179961154</v>
      </c>
      <c r="G21" s="3">
        <v>1.0</v>
      </c>
      <c r="H21" s="3">
        <f t="shared" si="4"/>
        <v>-4.160673212</v>
      </c>
      <c r="I21" s="3">
        <v>1.0</v>
      </c>
      <c r="J21" s="3">
        <f t="shared" si="5"/>
        <v>3.611264788</v>
      </c>
      <c r="K21" s="3">
        <v>0.0</v>
      </c>
      <c r="L21" s="3">
        <f t="shared" si="6"/>
        <v>0.843373494</v>
      </c>
      <c r="M21" s="3">
        <v>0.0</v>
      </c>
      <c r="N21" s="3">
        <f t="shared" si="7"/>
        <v>-3.317299718</v>
      </c>
      <c r="O21" s="3">
        <v>1.0</v>
      </c>
      <c r="P21" s="3">
        <f t="shared" si="8"/>
        <v>0.29396507</v>
      </c>
      <c r="Q21" s="3">
        <v>1.0</v>
      </c>
      <c r="R21" s="3">
        <v>209.0</v>
      </c>
      <c r="S21" s="3">
        <v>233.0</v>
      </c>
      <c r="T21" s="3">
        <v>232.0</v>
      </c>
      <c r="U21" s="7">
        <f t="shared" si="9"/>
        <v>1</v>
      </c>
      <c r="W21" s="3">
        <v>0.0</v>
      </c>
      <c r="X21" s="3">
        <v>1.0</v>
      </c>
      <c r="Y21" s="3">
        <v>1.0</v>
      </c>
      <c r="AA21" s="3">
        <v>1.0</v>
      </c>
    </row>
    <row r="22">
      <c r="A22" s="3" t="s">
        <v>260</v>
      </c>
      <c r="B22" s="3">
        <v>208.0</v>
      </c>
      <c r="C22" s="3">
        <v>219.5</v>
      </c>
      <c r="D22" s="3">
        <f t="shared" si="2"/>
        <v>228</v>
      </c>
      <c r="E22" s="3">
        <v>0.0</v>
      </c>
      <c r="F22" s="3">
        <f t="shared" si="3"/>
        <v>2.179515962</v>
      </c>
      <c r="G22" s="3">
        <v>0.0</v>
      </c>
      <c r="H22" s="3">
        <f t="shared" si="4"/>
        <v>-1.594362189</v>
      </c>
      <c r="I22" s="3">
        <v>1.0</v>
      </c>
      <c r="J22" s="3">
        <f t="shared" si="5"/>
        <v>-4.390795804</v>
      </c>
      <c r="K22" s="3">
        <v>1.0</v>
      </c>
      <c r="L22" s="3">
        <f t="shared" si="6"/>
        <v>3.253012048</v>
      </c>
      <c r="M22" s="3">
        <v>0.0</v>
      </c>
      <c r="N22" s="3">
        <f t="shared" si="7"/>
        <v>1.658649859</v>
      </c>
      <c r="O22" s="3">
        <v>0.0</v>
      </c>
      <c r="P22" s="3">
        <f t="shared" si="8"/>
        <v>-2.732145945</v>
      </c>
      <c r="Q22" s="3">
        <v>1.0</v>
      </c>
      <c r="R22" s="3">
        <v>214.0</v>
      </c>
      <c r="S22" s="3">
        <v>245.0</v>
      </c>
      <c r="T22" s="3">
        <v>225.0</v>
      </c>
      <c r="U22" s="7">
        <f t="shared" si="9"/>
        <v>20</v>
      </c>
      <c r="W22" s="3">
        <v>1.0</v>
      </c>
      <c r="X22" s="3">
        <v>0.0</v>
      </c>
      <c r="Y22" s="3">
        <v>1.0</v>
      </c>
    </row>
    <row r="23">
      <c r="A23" s="3" t="s">
        <v>261</v>
      </c>
      <c r="B23" s="3">
        <v>194.0</v>
      </c>
      <c r="C23" s="3">
        <v>221.5</v>
      </c>
      <c r="D23" s="3">
        <f t="shared" si="2"/>
        <v>227.6666667</v>
      </c>
      <c r="E23" s="3">
        <v>0.0</v>
      </c>
      <c r="F23" s="3">
        <f t="shared" si="3"/>
        <v>2.709858132</v>
      </c>
      <c r="G23" s="3">
        <v>0.0</v>
      </c>
      <c r="H23" s="3">
        <f t="shared" si="4"/>
        <v>-15.3233468</v>
      </c>
      <c r="I23" s="3">
        <v>1.0</v>
      </c>
      <c r="J23" s="3">
        <f t="shared" si="5"/>
        <v>4.802334856</v>
      </c>
      <c r="K23" s="3">
        <v>0.0</v>
      </c>
      <c r="L23" s="3">
        <f t="shared" si="6"/>
        <v>9.518072289</v>
      </c>
      <c r="M23" s="3">
        <v>0.0</v>
      </c>
      <c r="N23" s="3">
        <f t="shared" si="7"/>
        <v>-5.805274507</v>
      </c>
      <c r="O23" s="3">
        <v>1.0</v>
      </c>
      <c r="P23" s="3">
        <f t="shared" si="8"/>
        <v>-1.002939651</v>
      </c>
      <c r="Q23" s="3">
        <v>1.0</v>
      </c>
      <c r="R23" s="3">
        <v>227.0</v>
      </c>
      <c r="S23" s="3">
        <v>227.0</v>
      </c>
      <c r="T23" s="3">
        <v>229.0</v>
      </c>
      <c r="U23" s="7">
        <f t="shared" si="9"/>
        <v>-2</v>
      </c>
      <c r="W23" s="3">
        <v>0.0</v>
      </c>
      <c r="X23" s="3">
        <v>1.0</v>
      </c>
      <c r="Y23" s="3">
        <v>1.0</v>
      </c>
      <c r="AA23" s="3">
        <v>1.0</v>
      </c>
    </row>
    <row r="24">
      <c r="A24" s="5" t="s">
        <v>262</v>
      </c>
      <c r="B24" s="3">
        <v>238.0</v>
      </c>
      <c r="C24" s="3">
        <v>234.5</v>
      </c>
      <c r="D24" s="3">
        <f t="shared" si="2"/>
        <v>240.6666667</v>
      </c>
      <c r="E24" s="3">
        <v>1.0</v>
      </c>
      <c r="F24" s="3">
        <f t="shared" si="3"/>
        <v>17.34775835</v>
      </c>
      <c r="G24" s="3">
        <v>1.0</v>
      </c>
      <c r="H24" s="3">
        <f t="shared" si="4"/>
        <v>18.42182463</v>
      </c>
      <c r="I24" s="3">
        <v>1.0</v>
      </c>
      <c r="J24" s="3">
        <f t="shared" si="5"/>
        <v>-9.013963205</v>
      </c>
      <c r="K24" s="3">
        <v>0.0</v>
      </c>
      <c r="L24" s="3">
        <f t="shared" si="6"/>
        <v>-3.493975904</v>
      </c>
      <c r="M24" s="3">
        <v>0.0</v>
      </c>
      <c r="N24" s="3">
        <f t="shared" si="7"/>
        <v>14.92784873</v>
      </c>
      <c r="O24" s="3">
        <v>1.0</v>
      </c>
      <c r="P24" s="3">
        <f t="shared" si="8"/>
        <v>5.913885527</v>
      </c>
      <c r="Q24" s="3">
        <v>1.0</v>
      </c>
      <c r="R24" s="3">
        <v>200.0</v>
      </c>
      <c r="S24" s="3">
        <v>277.0</v>
      </c>
      <c r="T24" s="3">
        <v>245.0</v>
      </c>
      <c r="U24" s="7">
        <f t="shared" si="9"/>
        <v>32</v>
      </c>
      <c r="W24" s="3">
        <v>0.0</v>
      </c>
      <c r="X24" s="3">
        <v>1.0</v>
      </c>
      <c r="Y24" s="3">
        <v>1.0</v>
      </c>
      <c r="AA24" s="3">
        <v>1.0</v>
      </c>
    </row>
    <row r="25">
      <c r="A25" s="5" t="s">
        <v>263</v>
      </c>
      <c r="B25" s="3">
        <v>272.0</v>
      </c>
      <c r="C25" s="3">
        <v>239.0</v>
      </c>
      <c r="D25" s="3">
        <f t="shared" si="2"/>
        <v>213.3333333</v>
      </c>
      <c r="E25" s="3">
        <v>0.0</v>
      </c>
      <c r="F25" s="3">
        <f t="shared" si="3"/>
        <v>-18.02079898</v>
      </c>
      <c r="G25" s="3">
        <v>0.0</v>
      </c>
      <c r="H25" s="3">
        <f t="shared" si="4"/>
        <v>3.528028185</v>
      </c>
      <c r="I25" s="3">
        <v>1.0</v>
      </c>
      <c r="J25" s="3">
        <f t="shared" si="5"/>
        <v>12.87495188</v>
      </c>
      <c r="K25" s="3">
        <v>1.0</v>
      </c>
      <c r="L25" s="3">
        <f t="shared" si="6"/>
        <v>-12.65060241</v>
      </c>
      <c r="M25" s="3">
        <v>0.0</v>
      </c>
      <c r="N25" s="3">
        <f t="shared" si="7"/>
        <v>-9.122574225</v>
      </c>
      <c r="O25" s="3">
        <v>0.0</v>
      </c>
      <c r="P25" s="3">
        <f t="shared" si="8"/>
        <v>3.752377659</v>
      </c>
      <c r="Q25" s="3">
        <v>1.0</v>
      </c>
      <c r="R25" s="3">
        <v>181.0</v>
      </c>
      <c r="S25" s="3">
        <v>219.0</v>
      </c>
      <c r="T25" s="3">
        <v>240.0</v>
      </c>
      <c r="U25" s="7">
        <f t="shared" si="9"/>
        <v>-21</v>
      </c>
      <c r="W25" s="3">
        <v>1.0</v>
      </c>
      <c r="X25" s="3">
        <v>0.0</v>
      </c>
      <c r="Y25" s="3">
        <v>1.0</v>
      </c>
    </row>
    <row r="26">
      <c r="A26" s="5" t="s">
        <v>264</v>
      </c>
      <c r="B26" s="3">
        <v>211.0</v>
      </c>
      <c r="C26" s="3">
        <v>237.5</v>
      </c>
      <c r="D26" s="3">
        <f t="shared" si="2"/>
        <v>222.3333333</v>
      </c>
      <c r="E26" s="3">
        <v>1.0</v>
      </c>
      <c r="F26" s="3">
        <f t="shared" si="3"/>
        <v>-6.661686096</v>
      </c>
      <c r="G26" s="3">
        <v>1.0</v>
      </c>
      <c r="H26" s="3">
        <f t="shared" si="4"/>
        <v>13.62552882</v>
      </c>
      <c r="I26" s="3">
        <v>0.0</v>
      </c>
      <c r="J26" s="3">
        <f t="shared" si="5"/>
        <v>-1.744069036</v>
      </c>
      <c r="K26" s="3">
        <v>1.0</v>
      </c>
      <c r="L26" s="3">
        <f t="shared" si="6"/>
        <v>-10.72289157</v>
      </c>
      <c r="M26" s="3">
        <v>1.0</v>
      </c>
      <c r="N26" s="3">
        <f t="shared" si="7"/>
        <v>2.902637253</v>
      </c>
      <c r="O26" s="3">
        <v>0.0</v>
      </c>
      <c r="P26" s="3">
        <f t="shared" si="8"/>
        <v>1.158568217</v>
      </c>
      <c r="Q26" s="3">
        <v>1.0</v>
      </c>
      <c r="R26" s="3">
        <v>185.0</v>
      </c>
      <c r="S26" s="3">
        <v>248.0</v>
      </c>
      <c r="T26" s="3">
        <v>234.0</v>
      </c>
      <c r="U26" s="7">
        <f t="shared" si="9"/>
        <v>14</v>
      </c>
      <c r="W26" s="3">
        <v>1.0</v>
      </c>
      <c r="X26" s="3">
        <v>0.0</v>
      </c>
      <c r="Y26" s="3">
        <v>1.0</v>
      </c>
    </row>
    <row r="27">
      <c r="A27" s="5" t="s">
        <v>265</v>
      </c>
      <c r="B27" s="3">
        <v>215.0</v>
      </c>
      <c r="C27" s="3">
        <v>219.0</v>
      </c>
      <c r="D27" s="3">
        <f t="shared" si="2"/>
        <v>211</v>
      </c>
      <c r="E27" s="3">
        <v>1.0</v>
      </c>
      <c r="F27" s="3">
        <f t="shared" si="3"/>
        <v>-20.77784901</v>
      </c>
      <c r="G27" s="3">
        <v>1.0</v>
      </c>
      <c r="H27" s="3">
        <f t="shared" si="4"/>
        <v>-0.05833251733</v>
      </c>
      <c r="I27" s="3">
        <v>1.0</v>
      </c>
      <c r="J27" s="3">
        <f t="shared" si="5"/>
        <v>11.50749073</v>
      </c>
      <c r="K27" s="3">
        <v>0.0</v>
      </c>
      <c r="L27" s="3">
        <f t="shared" si="6"/>
        <v>-10.72289157</v>
      </c>
      <c r="M27" s="3">
        <v>1.0</v>
      </c>
      <c r="N27" s="3">
        <f t="shared" si="7"/>
        <v>-10.78122408</v>
      </c>
      <c r="O27" s="3">
        <v>1.0</v>
      </c>
      <c r="P27" s="3">
        <f t="shared" si="8"/>
        <v>0.7262666436</v>
      </c>
      <c r="Q27" s="3">
        <v>1.0</v>
      </c>
      <c r="R27" s="3">
        <v>185.0</v>
      </c>
      <c r="S27" s="3">
        <v>215.0</v>
      </c>
      <c r="T27" s="3">
        <v>233.0</v>
      </c>
      <c r="U27" s="7">
        <f t="shared" si="9"/>
        <v>-18</v>
      </c>
      <c r="W27" s="3">
        <v>0.0</v>
      </c>
      <c r="X27" s="3">
        <v>1.0</v>
      </c>
      <c r="Y27" s="3">
        <v>1.0</v>
      </c>
      <c r="AA27" s="3">
        <v>1.0</v>
      </c>
    </row>
    <row r="28">
      <c r="A28" s="5" t="s">
        <v>266</v>
      </c>
      <c r="B28" s="3">
        <v>212.0</v>
      </c>
      <c r="C28" s="3">
        <v>222.5</v>
      </c>
      <c r="D28" s="3">
        <f t="shared" si="2"/>
        <v>222</v>
      </c>
      <c r="E28" s="3">
        <v>1.0</v>
      </c>
      <c r="F28" s="3">
        <f t="shared" si="3"/>
        <v>-6.19413482</v>
      </c>
      <c r="G28" s="3">
        <v>1.0</v>
      </c>
      <c r="H28" s="3">
        <f t="shared" si="4"/>
        <v>3.426710658</v>
      </c>
      <c r="I28" s="3">
        <v>0.0</v>
      </c>
      <c r="J28" s="3">
        <f t="shared" si="5"/>
        <v>-4.011411557</v>
      </c>
      <c r="K28" s="3">
        <v>1.0</v>
      </c>
      <c r="L28" s="3">
        <f t="shared" si="6"/>
        <v>-3.012048193</v>
      </c>
      <c r="M28" s="3">
        <v>1.0</v>
      </c>
      <c r="N28" s="3">
        <f t="shared" si="7"/>
        <v>0.4146624648</v>
      </c>
      <c r="O28" s="3">
        <v>0.0</v>
      </c>
      <c r="P28" s="3">
        <f t="shared" si="8"/>
        <v>-3.596749092</v>
      </c>
      <c r="Q28" s="3">
        <v>1.0</v>
      </c>
      <c r="R28" s="3">
        <v>201.0</v>
      </c>
      <c r="S28" s="3">
        <v>242.0</v>
      </c>
      <c r="T28" s="3">
        <v>223.0</v>
      </c>
      <c r="U28" s="7">
        <f t="shared" si="9"/>
        <v>19</v>
      </c>
      <c r="W28" s="3">
        <v>1.0</v>
      </c>
      <c r="X28" s="3">
        <v>0.0</v>
      </c>
      <c r="Y28" s="3">
        <v>1.0</v>
      </c>
    </row>
    <row r="29">
      <c r="A29" s="5" t="s">
        <v>267</v>
      </c>
      <c r="B29" s="3">
        <v>246.0</v>
      </c>
      <c r="C29" s="3">
        <v>235.0</v>
      </c>
      <c r="D29" s="3">
        <f t="shared" si="2"/>
        <v>249.6666667</v>
      </c>
      <c r="E29" s="3">
        <v>1.0</v>
      </c>
      <c r="F29" s="3">
        <f t="shared" si="3"/>
        <v>31.36220286</v>
      </c>
      <c r="G29" s="3">
        <v>1.0</v>
      </c>
      <c r="H29" s="3">
        <f t="shared" si="4"/>
        <v>-6.514956825</v>
      </c>
      <c r="I29" s="3">
        <v>0.0</v>
      </c>
      <c r="J29" s="3">
        <f t="shared" si="5"/>
        <v>-8.74041361</v>
      </c>
      <c r="K29" s="3">
        <v>0.0</v>
      </c>
      <c r="L29" s="3">
        <f t="shared" si="6"/>
        <v>17.71084337</v>
      </c>
      <c r="M29" s="3">
        <v>1.0</v>
      </c>
      <c r="N29" s="3">
        <f t="shared" si="7"/>
        <v>11.19588655</v>
      </c>
      <c r="O29" s="3">
        <v>1.0</v>
      </c>
      <c r="P29" s="3">
        <f t="shared" si="8"/>
        <v>2.455472938</v>
      </c>
      <c r="Q29" s="3">
        <v>1.0</v>
      </c>
      <c r="R29" s="3">
        <v>244.0</v>
      </c>
      <c r="S29" s="3">
        <v>268.0</v>
      </c>
      <c r="T29" s="3">
        <v>237.0</v>
      </c>
      <c r="U29" s="7">
        <f t="shared" si="9"/>
        <v>31</v>
      </c>
      <c r="W29" s="3">
        <v>0.0</v>
      </c>
      <c r="X29" s="3">
        <v>1.0</v>
      </c>
      <c r="Y29" s="3">
        <v>1.0</v>
      </c>
      <c r="AA29" s="3">
        <v>1.0</v>
      </c>
    </row>
    <row r="30">
      <c r="A30" s="5" t="s">
        <v>268</v>
      </c>
      <c r="B30" s="3">
        <v>245.0</v>
      </c>
      <c r="C30" s="3">
        <v>231.5</v>
      </c>
      <c r="D30" s="3">
        <f t="shared" si="2"/>
        <v>212.3333333</v>
      </c>
      <c r="E30" s="3">
        <v>0.0</v>
      </c>
      <c r="F30" s="3">
        <f t="shared" si="3"/>
        <v>-19.17540766</v>
      </c>
      <c r="G30" s="3">
        <v>0.0</v>
      </c>
      <c r="H30" s="3">
        <f t="shared" si="4"/>
        <v>3.606364419</v>
      </c>
      <c r="I30" s="3">
        <v>1.0</v>
      </c>
      <c r="J30" s="3">
        <f t="shared" si="5"/>
        <v>4.334755065</v>
      </c>
      <c r="K30" s="3">
        <v>1.0</v>
      </c>
      <c r="L30" s="3">
        <f t="shared" si="6"/>
        <v>-10.24096386</v>
      </c>
      <c r="M30" s="3">
        <v>0.0</v>
      </c>
      <c r="N30" s="3">
        <f t="shared" si="7"/>
        <v>-6.634599436</v>
      </c>
      <c r="O30" s="3">
        <v>0.0</v>
      </c>
      <c r="P30" s="3">
        <f t="shared" si="8"/>
        <v>-2.299844371</v>
      </c>
      <c r="Q30" s="3">
        <v>0.0</v>
      </c>
      <c r="R30" s="3">
        <v>186.0</v>
      </c>
      <c r="S30" s="3">
        <v>225.0</v>
      </c>
      <c r="T30" s="3">
        <v>226.0</v>
      </c>
      <c r="U30" s="7">
        <f t="shared" si="9"/>
        <v>-1</v>
      </c>
      <c r="W30" s="3">
        <v>1.0</v>
      </c>
      <c r="X30" s="3">
        <v>0.0</v>
      </c>
      <c r="Y30" s="3">
        <v>0.0</v>
      </c>
      <c r="AA30" s="3">
        <v>0.0</v>
      </c>
    </row>
    <row r="31">
      <c r="A31" s="5" t="s">
        <v>269</v>
      </c>
      <c r="B31" s="3">
        <v>237.0</v>
      </c>
      <c r="C31" s="3">
        <v>223.5</v>
      </c>
      <c r="D31" s="3">
        <f t="shared" si="2"/>
        <v>209</v>
      </c>
      <c r="E31" s="3">
        <v>0.0</v>
      </c>
      <c r="F31" s="3">
        <f t="shared" si="3"/>
        <v>-23.90648923</v>
      </c>
      <c r="G31" s="3">
        <v>0.0</v>
      </c>
      <c r="H31" s="3">
        <f t="shared" si="4"/>
        <v>6.352329204</v>
      </c>
      <c r="I31" s="3">
        <v>1.0</v>
      </c>
      <c r="J31" s="3">
        <f t="shared" si="5"/>
        <v>8.569575256</v>
      </c>
      <c r="K31" s="3">
        <v>1.0</v>
      </c>
      <c r="L31" s="3">
        <f t="shared" si="6"/>
        <v>-15.06024096</v>
      </c>
      <c r="M31" s="3">
        <v>0.0</v>
      </c>
      <c r="N31" s="3">
        <f t="shared" si="7"/>
        <v>-8.70791176</v>
      </c>
      <c r="O31" s="3">
        <v>0.0</v>
      </c>
      <c r="P31" s="3">
        <f t="shared" si="8"/>
        <v>-0.1383365035</v>
      </c>
      <c r="Q31" s="3">
        <v>0.0</v>
      </c>
      <c r="R31" s="3">
        <v>176.0</v>
      </c>
      <c r="S31" s="3">
        <v>220.0</v>
      </c>
      <c r="T31" s="3">
        <v>231.0</v>
      </c>
      <c r="U31" s="7">
        <f t="shared" si="9"/>
        <v>-11</v>
      </c>
      <c r="W31" s="3">
        <v>1.0</v>
      </c>
      <c r="X31" s="3">
        <v>0.0</v>
      </c>
      <c r="Y31" s="3">
        <v>0.0</v>
      </c>
      <c r="AA31" s="3">
        <v>0.0</v>
      </c>
    </row>
    <row r="32">
      <c r="A32" s="5" t="s">
        <v>270</v>
      </c>
      <c r="B32" s="3">
        <v>231.0</v>
      </c>
      <c r="C32" s="3">
        <v>236.5</v>
      </c>
      <c r="D32" s="3">
        <f t="shared" si="2"/>
        <v>230.3333333</v>
      </c>
      <c r="E32" s="3">
        <v>1.0</v>
      </c>
      <c r="F32" s="3">
        <f t="shared" si="3"/>
        <v>4.762282931</v>
      </c>
      <c r="G32" s="3">
        <v>0.0</v>
      </c>
      <c r="H32" s="3">
        <f t="shared" si="4"/>
        <v>1.980927525</v>
      </c>
      <c r="I32" s="3">
        <v>0.0</v>
      </c>
      <c r="J32" s="3">
        <f t="shared" si="5"/>
        <v>5.499223062</v>
      </c>
      <c r="K32" s="3">
        <v>0.0</v>
      </c>
      <c r="L32" s="3">
        <f t="shared" si="6"/>
        <v>-1.56626506</v>
      </c>
      <c r="M32" s="3">
        <v>1.0</v>
      </c>
      <c r="N32" s="3">
        <f t="shared" si="7"/>
        <v>0.4146624648</v>
      </c>
      <c r="O32" s="3">
        <v>0.0</v>
      </c>
      <c r="P32" s="3">
        <f t="shared" si="8"/>
        <v>5.913885527</v>
      </c>
      <c r="Q32" s="3">
        <v>0.0</v>
      </c>
      <c r="R32" s="3">
        <v>204.0</v>
      </c>
      <c r="S32" s="3">
        <v>242.0</v>
      </c>
      <c r="T32" s="3">
        <v>245.0</v>
      </c>
      <c r="U32" s="7">
        <f t="shared" si="9"/>
        <v>-3</v>
      </c>
      <c r="W32" s="3">
        <v>0.0</v>
      </c>
      <c r="X32" s="3">
        <v>0.0</v>
      </c>
      <c r="Y32" s="3">
        <v>0.0</v>
      </c>
      <c r="Z32" s="3">
        <v>0.0</v>
      </c>
      <c r="AA32" s="3">
        <v>0.0</v>
      </c>
    </row>
    <row r="33">
      <c r="A33" s="5" t="s">
        <v>271</v>
      </c>
      <c r="B33" s="3">
        <v>237.0</v>
      </c>
      <c r="C33" s="3">
        <v>230.5</v>
      </c>
      <c r="D33" s="3">
        <f t="shared" si="2"/>
        <v>214.6666667</v>
      </c>
      <c r="E33" s="3">
        <v>0.0</v>
      </c>
      <c r="F33" s="3">
        <f t="shared" si="3"/>
        <v>-15.78098339</v>
      </c>
      <c r="G33" s="3">
        <v>0.0</v>
      </c>
      <c r="H33" s="3">
        <f t="shared" si="4"/>
        <v>-0.9438517047</v>
      </c>
      <c r="I33" s="3">
        <v>0.0</v>
      </c>
      <c r="J33" s="3">
        <f t="shared" si="5"/>
        <v>8.154912792</v>
      </c>
      <c r="K33" s="3">
        <v>1.0</v>
      </c>
      <c r="L33" s="3">
        <f t="shared" si="6"/>
        <v>-7.34939759</v>
      </c>
      <c r="M33" s="3">
        <v>0.0</v>
      </c>
      <c r="N33" s="3">
        <f t="shared" si="7"/>
        <v>-8.293249295</v>
      </c>
      <c r="O33" s="3">
        <v>0.0</v>
      </c>
      <c r="P33" s="3">
        <f t="shared" si="8"/>
        <v>-0.1383365035</v>
      </c>
      <c r="Q33" s="3">
        <v>0.0</v>
      </c>
      <c r="R33" s="3">
        <v>192.0</v>
      </c>
      <c r="S33" s="3">
        <v>221.0</v>
      </c>
      <c r="T33" s="3">
        <v>231.0</v>
      </c>
      <c r="U33" s="7">
        <f t="shared" si="9"/>
        <v>-10</v>
      </c>
      <c r="W33" s="3">
        <v>1.0</v>
      </c>
      <c r="X33" s="3">
        <v>0.0</v>
      </c>
      <c r="Y33" s="3">
        <v>0.0</v>
      </c>
      <c r="AA33" s="3">
        <v>0.0</v>
      </c>
    </row>
    <row r="34">
      <c r="A34" s="5" t="s">
        <v>272</v>
      </c>
      <c r="B34" s="3">
        <v>233.0</v>
      </c>
      <c r="C34" s="3">
        <v>232.5</v>
      </c>
      <c r="D34" s="3">
        <f t="shared" si="2"/>
        <v>212</v>
      </c>
      <c r="E34" s="3">
        <v>0.0</v>
      </c>
      <c r="F34" s="3">
        <f t="shared" si="3"/>
        <v>-20.34433575</v>
      </c>
      <c r="G34" s="3">
        <v>0.0</v>
      </c>
      <c r="H34" s="3">
        <f t="shared" si="4"/>
        <v>12.70679667</v>
      </c>
      <c r="I34" s="3">
        <v>1.0</v>
      </c>
      <c r="J34" s="3">
        <f t="shared" si="5"/>
        <v>2.314360067</v>
      </c>
      <c r="K34" s="3">
        <v>1.0</v>
      </c>
      <c r="L34" s="3">
        <f t="shared" si="6"/>
        <v>-16.02409639</v>
      </c>
      <c r="M34" s="3">
        <v>0.0</v>
      </c>
      <c r="N34" s="3">
        <f t="shared" si="7"/>
        <v>-3.317299718</v>
      </c>
      <c r="O34" s="3">
        <v>0.0</v>
      </c>
      <c r="P34" s="3">
        <f t="shared" si="8"/>
        <v>-1.002939651</v>
      </c>
      <c r="Q34" s="3">
        <v>0.0</v>
      </c>
      <c r="R34" s="3">
        <v>174.0</v>
      </c>
      <c r="S34" s="3">
        <v>233.0</v>
      </c>
      <c r="T34" s="3">
        <v>229.0</v>
      </c>
      <c r="U34" s="7">
        <f t="shared" si="9"/>
        <v>4</v>
      </c>
      <c r="W34" s="3">
        <v>1.0</v>
      </c>
      <c r="X34" s="3">
        <v>0.0</v>
      </c>
      <c r="Y34" s="3">
        <v>0.0</v>
      </c>
      <c r="AA34" s="3">
        <v>0.0</v>
      </c>
    </row>
    <row r="35">
      <c r="A35" s="5" t="s">
        <v>273</v>
      </c>
      <c r="B35" s="3">
        <v>227.0</v>
      </c>
      <c r="C35" s="3">
        <v>237.5</v>
      </c>
      <c r="D35" s="3">
        <f t="shared" si="2"/>
        <v>213</v>
      </c>
      <c r="E35" s="3">
        <v>1.0</v>
      </c>
      <c r="F35" s="3">
        <f t="shared" si="3"/>
        <v>-18.32515244</v>
      </c>
      <c r="G35" s="3">
        <v>1.0</v>
      </c>
      <c r="H35" s="3">
        <f t="shared" si="4"/>
        <v>3.258967201</v>
      </c>
      <c r="I35" s="3">
        <v>0.0</v>
      </c>
      <c r="J35" s="3">
        <f t="shared" si="5"/>
        <v>7.325587862</v>
      </c>
      <c r="K35" s="3">
        <v>0.0</v>
      </c>
      <c r="L35" s="3">
        <f t="shared" si="6"/>
        <v>-10.72289157</v>
      </c>
      <c r="M35" s="3">
        <v>1.0</v>
      </c>
      <c r="N35" s="3">
        <f t="shared" si="7"/>
        <v>-7.463924366</v>
      </c>
      <c r="O35" s="3">
        <v>1.0</v>
      </c>
      <c r="P35" s="3">
        <f t="shared" si="8"/>
        <v>-0.1383365035</v>
      </c>
      <c r="Q35" s="3">
        <v>1.0</v>
      </c>
      <c r="R35" s="3">
        <v>185.0</v>
      </c>
      <c r="S35" s="3">
        <v>223.0</v>
      </c>
      <c r="T35" s="3">
        <v>231.0</v>
      </c>
      <c r="U35" s="7">
        <f t="shared" si="9"/>
        <v>-8</v>
      </c>
      <c r="W35" s="3">
        <v>0.0</v>
      </c>
      <c r="X35" s="3">
        <v>1.0</v>
      </c>
      <c r="Y35" s="3">
        <v>1.0</v>
      </c>
    </row>
    <row r="36">
      <c r="A36" s="5" t="s">
        <v>274</v>
      </c>
      <c r="B36" s="3">
        <v>216.0</v>
      </c>
      <c r="C36" s="3">
        <v>230.0</v>
      </c>
      <c r="D36" s="3">
        <f t="shared" si="2"/>
        <v>225.6666667</v>
      </c>
      <c r="E36" s="3">
        <v>1.0</v>
      </c>
      <c r="F36" s="3">
        <f t="shared" si="3"/>
        <v>-1.79278285</v>
      </c>
      <c r="G36" s="3">
        <v>1.0</v>
      </c>
      <c r="H36" s="3">
        <f t="shared" si="4"/>
        <v>8.324324</v>
      </c>
      <c r="I36" s="3">
        <v>0.0</v>
      </c>
      <c r="J36" s="3">
        <f t="shared" si="5"/>
        <v>-2.17637061</v>
      </c>
      <c r="K36" s="3">
        <v>1.0</v>
      </c>
      <c r="L36" s="3">
        <f t="shared" si="6"/>
        <v>-5.421686747</v>
      </c>
      <c r="M36" s="3">
        <v>1.0</v>
      </c>
      <c r="N36" s="3">
        <f t="shared" si="7"/>
        <v>2.902637253</v>
      </c>
      <c r="O36" s="3">
        <v>0.0</v>
      </c>
      <c r="P36" s="3">
        <f t="shared" si="8"/>
        <v>0.7262666436</v>
      </c>
      <c r="Q36" s="3">
        <v>1.0</v>
      </c>
      <c r="R36" s="3">
        <v>196.0</v>
      </c>
      <c r="S36" s="3">
        <v>248.0</v>
      </c>
      <c r="T36" s="3">
        <v>233.0</v>
      </c>
      <c r="U36" s="7">
        <f t="shared" si="9"/>
        <v>15</v>
      </c>
      <c r="W36" s="3">
        <v>1.0</v>
      </c>
      <c r="X36" s="3">
        <v>0.0</v>
      </c>
      <c r="Y36" s="3">
        <v>1.0</v>
      </c>
    </row>
    <row r="37">
      <c r="A37" s="3" t="s">
        <v>275</v>
      </c>
      <c r="B37" s="3">
        <v>246.0</v>
      </c>
      <c r="C37" s="3">
        <v>232.0</v>
      </c>
      <c r="D37" s="3">
        <f t="shared" si="2"/>
        <v>249</v>
      </c>
      <c r="E37" s="3">
        <v>1.0</v>
      </c>
      <c r="F37" s="3">
        <f t="shared" si="3"/>
        <v>30.49759971</v>
      </c>
      <c r="G37" s="3">
        <v>1.0</v>
      </c>
      <c r="H37" s="3">
        <f t="shared" si="4"/>
        <v>-6.514956825</v>
      </c>
      <c r="I37" s="3">
        <v>0.0</v>
      </c>
      <c r="J37" s="3">
        <f t="shared" si="5"/>
        <v>-9.605016758</v>
      </c>
      <c r="K37" s="3">
        <v>0.0</v>
      </c>
      <c r="L37" s="3">
        <f t="shared" si="6"/>
        <v>17.71084337</v>
      </c>
      <c r="M37" s="3">
        <v>1.0</v>
      </c>
      <c r="N37" s="3">
        <f t="shared" si="7"/>
        <v>11.19588655</v>
      </c>
      <c r="O37" s="3">
        <v>1.0</v>
      </c>
      <c r="P37" s="3">
        <f t="shared" si="8"/>
        <v>1.590869791</v>
      </c>
      <c r="Q37" s="3">
        <v>1.0</v>
      </c>
      <c r="R37" s="3">
        <v>244.0</v>
      </c>
      <c r="S37" s="3">
        <v>268.0</v>
      </c>
      <c r="T37" s="3">
        <v>235.0</v>
      </c>
      <c r="U37" s="7">
        <f t="shared" si="9"/>
        <v>33</v>
      </c>
      <c r="W37" s="3">
        <v>0.0</v>
      </c>
      <c r="X37" s="3">
        <v>1.0</v>
      </c>
      <c r="Y37" s="3">
        <v>1.0</v>
      </c>
      <c r="AA37" s="3">
        <v>1.0</v>
      </c>
    </row>
    <row r="38">
      <c r="A38" s="3" t="s">
        <v>276</v>
      </c>
      <c r="B38" s="3">
        <v>246.0</v>
      </c>
      <c r="C38" s="3">
        <v>234.0</v>
      </c>
      <c r="D38" s="3">
        <f t="shared" si="2"/>
        <v>240.6666667</v>
      </c>
      <c r="E38" s="3">
        <v>1.0</v>
      </c>
      <c r="F38" s="3">
        <f t="shared" si="3"/>
        <v>18.80666347</v>
      </c>
      <c r="G38" s="3">
        <v>1.0</v>
      </c>
      <c r="H38" s="3">
        <f t="shared" si="4"/>
        <v>-0.1264370802</v>
      </c>
      <c r="I38" s="3">
        <v>0.0</v>
      </c>
      <c r="J38" s="3">
        <f t="shared" si="5"/>
        <v>-3.711546707</v>
      </c>
      <c r="K38" s="3">
        <v>0.0</v>
      </c>
      <c r="L38" s="3">
        <f t="shared" si="6"/>
        <v>7.590361446</v>
      </c>
      <c r="M38" s="3">
        <v>1.0</v>
      </c>
      <c r="N38" s="3">
        <f t="shared" si="7"/>
        <v>7.463924366</v>
      </c>
      <c r="O38" s="3">
        <v>1.0</v>
      </c>
      <c r="P38" s="3">
        <f t="shared" si="8"/>
        <v>3.752377659</v>
      </c>
      <c r="Q38" s="3">
        <v>1.0</v>
      </c>
      <c r="R38" s="3">
        <v>223.0</v>
      </c>
      <c r="S38" s="3">
        <v>259.0</v>
      </c>
      <c r="T38" s="3">
        <v>240.0</v>
      </c>
      <c r="U38" s="7">
        <f t="shared" si="9"/>
        <v>19</v>
      </c>
      <c r="W38" s="3">
        <v>0.0</v>
      </c>
      <c r="X38" s="3">
        <v>1.0</v>
      </c>
      <c r="Y38" s="3">
        <v>1.0</v>
      </c>
      <c r="AA38" s="3">
        <v>1.0</v>
      </c>
    </row>
    <row r="39">
      <c r="A39" s="3" t="s">
        <v>277</v>
      </c>
      <c r="B39" s="3">
        <v>208.0</v>
      </c>
      <c r="C39" s="3">
        <v>224.0</v>
      </c>
      <c r="D39" s="3">
        <f t="shared" si="2"/>
        <v>242.6666667</v>
      </c>
      <c r="E39" s="3">
        <v>0.0</v>
      </c>
      <c r="F39" s="3">
        <f t="shared" si="3"/>
        <v>22.98732614</v>
      </c>
      <c r="G39" s="3">
        <v>0.0</v>
      </c>
      <c r="H39" s="3">
        <f t="shared" si="4"/>
        <v>-18.94375978</v>
      </c>
      <c r="I39" s="3">
        <v>1.0</v>
      </c>
      <c r="J39" s="3">
        <f t="shared" si="5"/>
        <v>-0.9323832154</v>
      </c>
      <c r="K39" s="3">
        <v>1.0</v>
      </c>
      <c r="L39" s="3">
        <f t="shared" si="6"/>
        <v>20.60240964</v>
      </c>
      <c r="M39" s="3">
        <v>0.0</v>
      </c>
      <c r="N39" s="3">
        <f t="shared" si="7"/>
        <v>1.658649859</v>
      </c>
      <c r="O39" s="3">
        <v>0.0</v>
      </c>
      <c r="P39" s="3">
        <f t="shared" si="8"/>
        <v>0.7262666436</v>
      </c>
      <c r="Q39" s="3">
        <v>1.0</v>
      </c>
      <c r="R39" s="3">
        <v>250.0</v>
      </c>
      <c r="S39" s="3">
        <v>245.0</v>
      </c>
      <c r="T39" s="3">
        <v>233.0</v>
      </c>
      <c r="U39" s="7">
        <f t="shared" si="9"/>
        <v>12</v>
      </c>
      <c r="W39" s="3">
        <v>1.0</v>
      </c>
      <c r="X39" s="3">
        <v>0.0</v>
      </c>
      <c r="Y39" s="3">
        <v>1.0</v>
      </c>
    </row>
    <row r="40">
      <c r="A40" s="3" t="s">
        <v>278</v>
      </c>
      <c r="B40" s="3">
        <v>228.0</v>
      </c>
      <c r="C40" s="3">
        <v>231.5</v>
      </c>
      <c r="D40" s="3">
        <f t="shared" si="2"/>
        <v>232.3333333</v>
      </c>
      <c r="E40" s="3">
        <v>0.0</v>
      </c>
      <c r="F40" s="3">
        <f t="shared" si="3"/>
        <v>7.711240875</v>
      </c>
      <c r="G40" s="3">
        <v>0.0</v>
      </c>
      <c r="H40" s="3">
        <f t="shared" si="4"/>
        <v>0.4789501346</v>
      </c>
      <c r="I40" s="3">
        <v>0.0</v>
      </c>
      <c r="J40" s="3">
        <f t="shared" si="5"/>
        <v>-3.005695539</v>
      </c>
      <c r="K40" s="3">
        <v>1.0</v>
      </c>
      <c r="L40" s="3">
        <f t="shared" si="6"/>
        <v>3.253012048</v>
      </c>
      <c r="M40" s="3">
        <v>0.0</v>
      </c>
      <c r="N40" s="3">
        <f t="shared" si="7"/>
        <v>3.731962183</v>
      </c>
      <c r="O40" s="3">
        <v>0.0</v>
      </c>
      <c r="P40" s="3">
        <f t="shared" si="8"/>
        <v>0.7262666436</v>
      </c>
      <c r="Q40" s="3">
        <v>1.0</v>
      </c>
      <c r="R40" s="3">
        <v>214.0</v>
      </c>
      <c r="S40" s="3">
        <v>250.0</v>
      </c>
      <c r="T40" s="3">
        <v>233.0</v>
      </c>
      <c r="U40" s="7">
        <f t="shared" si="9"/>
        <v>17</v>
      </c>
      <c r="W40" s="3">
        <v>1.0</v>
      </c>
      <c r="X40" s="3">
        <v>0.0</v>
      </c>
      <c r="Y40" s="3">
        <v>1.0</v>
      </c>
    </row>
    <row r="41">
      <c r="A41" s="3" t="s">
        <v>279</v>
      </c>
      <c r="B41" s="3">
        <v>239.0</v>
      </c>
      <c r="C41" s="3">
        <v>223.5</v>
      </c>
      <c r="D41" s="3">
        <f t="shared" si="2"/>
        <v>232.6666667</v>
      </c>
      <c r="E41" s="3">
        <v>1.0</v>
      </c>
      <c r="F41" s="3">
        <f t="shared" si="3"/>
        <v>9.096312624</v>
      </c>
      <c r="G41" s="3">
        <v>1.0</v>
      </c>
      <c r="H41" s="3">
        <f t="shared" si="4"/>
        <v>-10.96385542</v>
      </c>
      <c r="I41" s="3">
        <v>0.0</v>
      </c>
      <c r="J41" s="3">
        <f t="shared" si="5"/>
        <v>-1.867542798</v>
      </c>
      <c r="K41" s="3">
        <v>0.0</v>
      </c>
      <c r="L41" s="3">
        <f t="shared" si="6"/>
        <v>10.96385542</v>
      </c>
      <c r="M41" s="3">
        <v>1.0</v>
      </c>
      <c r="N41" s="3">
        <f t="shared" si="7"/>
        <v>0</v>
      </c>
      <c r="O41" s="3">
        <v>0.0</v>
      </c>
      <c r="P41" s="3">
        <f t="shared" si="8"/>
        <v>-1.867542798</v>
      </c>
      <c r="Q41" s="3">
        <v>0.0</v>
      </c>
      <c r="R41" s="3">
        <v>230.0</v>
      </c>
      <c r="S41" s="3">
        <v>241.0</v>
      </c>
      <c r="T41" s="3">
        <v>227.0</v>
      </c>
      <c r="U41" s="7">
        <f t="shared" si="9"/>
        <v>14</v>
      </c>
      <c r="W41" s="3">
        <v>0.0</v>
      </c>
      <c r="X41" s="3">
        <v>0.0</v>
      </c>
      <c r="Y41" s="3">
        <v>0.0</v>
      </c>
      <c r="AA41" s="3">
        <v>0.0</v>
      </c>
    </row>
    <row r="42">
      <c r="A42" s="3" t="s">
        <v>280</v>
      </c>
      <c r="B42" s="3">
        <v>212.0</v>
      </c>
      <c r="C42" s="3">
        <v>241.0</v>
      </c>
      <c r="D42" s="3">
        <f t="shared" si="2"/>
        <v>255.3333333</v>
      </c>
      <c r="E42" s="3">
        <v>0.0</v>
      </c>
      <c r="F42" s="3">
        <f t="shared" si="3"/>
        <v>38.78306921</v>
      </c>
      <c r="G42" s="3">
        <v>0.0</v>
      </c>
      <c r="H42" s="3">
        <f t="shared" si="4"/>
        <v>-4.777970732</v>
      </c>
      <c r="I42" s="3">
        <v>1.0</v>
      </c>
      <c r="J42" s="3">
        <f t="shared" si="5"/>
        <v>-12.02243511</v>
      </c>
      <c r="K42" s="3">
        <v>1.0</v>
      </c>
      <c r="L42" s="3">
        <f t="shared" si="6"/>
        <v>20.12048193</v>
      </c>
      <c r="M42" s="3">
        <v>0.0</v>
      </c>
      <c r="N42" s="3">
        <f t="shared" si="7"/>
        <v>15.3425112</v>
      </c>
      <c r="O42" s="3">
        <v>0.0</v>
      </c>
      <c r="P42" s="3">
        <f t="shared" si="8"/>
        <v>3.320076085</v>
      </c>
      <c r="Q42" s="3">
        <v>0.0</v>
      </c>
      <c r="R42" s="3">
        <v>249.0</v>
      </c>
      <c r="S42" s="3">
        <v>278.0</v>
      </c>
      <c r="T42" s="3">
        <v>239.0</v>
      </c>
      <c r="U42" s="7">
        <f t="shared" si="9"/>
        <v>39</v>
      </c>
      <c r="W42" s="3">
        <v>1.0</v>
      </c>
      <c r="X42" s="3">
        <v>0.0</v>
      </c>
      <c r="Y42" s="3">
        <v>0.0</v>
      </c>
      <c r="AA42" s="3">
        <v>0.0</v>
      </c>
    </row>
    <row r="43">
      <c r="A43" s="3" t="s">
        <v>281</v>
      </c>
      <c r="B43" s="3">
        <v>221.0</v>
      </c>
      <c r="C43" s="3">
        <v>214.0</v>
      </c>
      <c r="D43" s="3">
        <f t="shared" si="2"/>
        <v>205</v>
      </c>
      <c r="E43" s="3">
        <v>0.0</v>
      </c>
      <c r="F43" s="3">
        <f t="shared" si="3"/>
        <v>-29.6256477</v>
      </c>
      <c r="G43" s="3">
        <v>0.0</v>
      </c>
      <c r="H43" s="3">
        <f t="shared" si="4"/>
        <v>12.00093124</v>
      </c>
      <c r="I43" s="3">
        <v>1.0</v>
      </c>
      <c r="J43" s="3">
        <f t="shared" si="5"/>
        <v>6.011044032</v>
      </c>
      <c r="K43" s="3">
        <v>1.0</v>
      </c>
      <c r="L43" s="3">
        <f t="shared" si="6"/>
        <v>-19.87951807</v>
      </c>
      <c r="M43" s="3">
        <v>0.0</v>
      </c>
      <c r="N43" s="3">
        <f t="shared" si="7"/>
        <v>-7.87858683</v>
      </c>
      <c r="O43" s="3">
        <v>0.0</v>
      </c>
      <c r="P43" s="3">
        <f t="shared" si="8"/>
        <v>-1.867542798</v>
      </c>
      <c r="Q43" s="3">
        <v>0.0</v>
      </c>
      <c r="R43" s="3">
        <v>166.0</v>
      </c>
      <c r="S43" s="3">
        <v>222.0</v>
      </c>
      <c r="T43" s="3">
        <v>227.0</v>
      </c>
      <c r="U43" s="7">
        <f t="shared" si="9"/>
        <v>-5</v>
      </c>
      <c r="W43" s="3">
        <v>1.0</v>
      </c>
      <c r="X43" s="3">
        <v>0.0</v>
      </c>
      <c r="Y43" s="3">
        <v>0.0</v>
      </c>
      <c r="AA43" s="3">
        <v>0.0</v>
      </c>
    </row>
    <row r="44">
      <c r="A44" s="3" t="s">
        <v>282</v>
      </c>
      <c r="B44" s="3">
        <v>245.0</v>
      </c>
      <c r="C44" s="3">
        <v>229.5</v>
      </c>
      <c r="D44" s="3">
        <f t="shared" si="2"/>
        <v>256</v>
      </c>
      <c r="E44" s="3">
        <v>1.0</v>
      </c>
      <c r="F44" s="3">
        <f t="shared" si="3"/>
        <v>39.76127255</v>
      </c>
      <c r="G44" s="3">
        <v>1.0</v>
      </c>
      <c r="H44" s="3">
        <f t="shared" si="4"/>
        <v>-5.394428935</v>
      </c>
      <c r="I44" s="3">
        <v>0.0</v>
      </c>
      <c r="J44" s="3">
        <f t="shared" si="5"/>
        <v>-14.14866476</v>
      </c>
      <c r="K44" s="3">
        <v>0.0</v>
      </c>
      <c r="L44" s="3">
        <f t="shared" si="6"/>
        <v>21.56626506</v>
      </c>
      <c r="M44" s="3">
        <v>1.0</v>
      </c>
      <c r="N44" s="3">
        <f t="shared" si="7"/>
        <v>16.17183613</v>
      </c>
      <c r="O44" s="3">
        <v>1.0</v>
      </c>
      <c r="P44" s="3">
        <f t="shared" si="8"/>
        <v>2.023171364</v>
      </c>
      <c r="Q44" s="3">
        <v>1.0</v>
      </c>
      <c r="R44" s="3">
        <v>252.0</v>
      </c>
      <c r="S44" s="3">
        <v>280.0</v>
      </c>
      <c r="T44" s="3">
        <v>236.0</v>
      </c>
      <c r="U44" s="7">
        <f t="shared" si="9"/>
        <v>44</v>
      </c>
      <c r="W44" s="3">
        <v>0.0</v>
      </c>
      <c r="X44" s="3">
        <v>1.0</v>
      </c>
      <c r="Y44" s="3">
        <v>1.0</v>
      </c>
      <c r="AA44" s="3">
        <v>1.0</v>
      </c>
    </row>
    <row r="45">
      <c r="A45" s="15" t="s">
        <v>283</v>
      </c>
      <c r="B45" s="15">
        <v>228.0</v>
      </c>
      <c r="C45" s="15">
        <v>230.5</v>
      </c>
      <c r="D45" s="3">
        <f t="shared" si="2"/>
        <v>223.5</v>
      </c>
      <c r="E45" s="16"/>
      <c r="F45" s="16"/>
      <c r="G45" s="16"/>
      <c r="H45" s="16"/>
      <c r="I45" s="16"/>
      <c r="J45" s="15">
        <f t="shared" si="5"/>
        <v>2.60554877</v>
      </c>
      <c r="K45" s="15">
        <v>0.0</v>
      </c>
      <c r="L45" s="16"/>
      <c r="M45" s="16"/>
      <c r="N45" s="15">
        <f t="shared" si="7"/>
        <v>-6.634599436</v>
      </c>
      <c r="O45" s="15">
        <v>1.0</v>
      </c>
      <c r="P45" s="3">
        <f t="shared" si="8"/>
        <v>-4.029050666</v>
      </c>
      <c r="Q45" s="15">
        <v>1.0</v>
      </c>
      <c r="R45" s="16"/>
      <c r="S45" s="15">
        <v>225.0</v>
      </c>
      <c r="T45" s="15">
        <v>222.0</v>
      </c>
      <c r="U45" s="7">
        <f t="shared" si="9"/>
        <v>3</v>
      </c>
      <c r="V45" s="2"/>
      <c r="W45" s="1">
        <v>0.0</v>
      </c>
      <c r="X45" s="1">
        <v>1.0</v>
      </c>
      <c r="Y45" s="1">
        <v>1.0</v>
      </c>
      <c r="AA45" s="3">
        <v>1.0</v>
      </c>
    </row>
    <row r="46">
      <c r="A46" s="3" t="s">
        <v>284</v>
      </c>
      <c r="B46" s="3">
        <v>225.0</v>
      </c>
      <c r="C46" s="3">
        <v>231.5</v>
      </c>
      <c r="D46" s="3">
        <f t="shared" si="2"/>
        <v>230.5</v>
      </c>
      <c r="J46" s="3">
        <f t="shared" si="5"/>
        <v>7.810806762</v>
      </c>
      <c r="K46" s="3">
        <v>0.0</v>
      </c>
      <c r="N46" s="3">
        <f t="shared" si="7"/>
        <v>-6.219936971</v>
      </c>
      <c r="O46" s="3">
        <v>1.0</v>
      </c>
      <c r="P46" s="3">
        <f t="shared" si="8"/>
        <v>1.590869791</v>
      </c>
      <c r="Q46" s="3">
        <v>0.0</v>
      </c>
      <c r="S46" s="3">
        <v>226.0</v>
      </c>
      <c r="T46" s="3">
        <v>235.0</v>
      </c>
      <c r="U46" s="7">
        <f t="shared" si="9"/>
        <v>-9</v>
      </c>
      <c r="W46" s="3">
        <v>0.0</v>
      </c>
      <c r="X46" s="3">
        <v>1.0</v>
      </c>
      <c r="Y46" s="3">
        <v>0.0</v>
      </c>
    </row>
    <row r="47">
      <c r="A47" s="3" t="s">
        <v>285</v>
      </c>
      <c r="B47" s="3">
        <v>229.0</v>
      </c>
      <c r="C47" s="3">
        <v>237.0</v>
      </c>
      <c r="D47" s="3">
        <f t="shared" si="2"/>
        <v>219</v>
      </c>
      <c r="J47" s="3">
        <f t="shared" si="5"/>
        <v>9.725367106</v>
      </c>
      <c r="K47" s="3">
        <v>0.0</v>
      </c>
      <c r="N47" s="3">
        <f t="shared" si="7"/>
        <v>-12.02521148</v>
      </c>
      <c r="O47" s="3">
        <v>1.0</v>
      </c>
      <c r="P47" s="3">
        <f t="shared" si="8"/>
        <v>-2.299844371</v>
      </c>
      <c r="Q47" s="3">
        <v>1.0</v>
      </c>
      <c r="S47" s="3">
        <v>212.0</v>
      </c>
      <c r="T47" s="3">
        <v>226.0</v>
      </c>
      <c r="U47" s="7">
        <f t="shared" si="9"/>
        <v>-14</v>
      </c>
      <c r="W47" s="3">
        <v>0.0</v>
      </c>
      <c r="X47" s="3">
        <v>1.0</v>
      </c>
      <c r="Y47" s="3">
        <v>1.0</v>
      </c>
      <c r="AA47" s="3">
        <v>1.0</v>
      </c>
    </row>
    <row r="48">
      <c r="A48" s="3" t="s">
        <v>286</v>
      </c>
      <c r="B48" s="3">
        <v>248.0</v>
      </c>
      <c r="C48" s="3">
        <v>242.5</v>
      </c>
      <c r="D48" s="3">
        <f t="shared" si="2"/>
        <v>235</v>
      </c>
      <c r="J48" s="3">
        <f t="shared" si="5"/>
        <v>4.078844579</v>
      </c>
      <c r="K48" s="3">
        <v>1.0</v>
      </c>
      <c r="N48" s="3">
        <f t="shared" si="7"/>
        <v>-2.487974789</v>
      </c>
      <c r="O48" s="3">
        <v>0.0</v>
      </c>
      <c r="P48" s="3">
        <f t="shared" si="8"/>
        <v>1.590869791</v>
      </c>
      <c r="Q48" s="3">
        <v>1.0</v>
      </c>
      <c r="S48" s="3">
        <v>235.0</v>
      </c>
      <c r="T48" s="3">
        <v>235.0</v>
      </c>
      <c r="U48" s="7">
        <f t="shared" si="9"/>
        <v>0</v>
      </c>
      <c r="W48" s="3">
        <v>1.0</v>
      </c>
      <c r="X48" s="3">
        <v>0.0</v>
      </c>
      <c r="Y48" s="3">
        <v>1.0</v>
      </c>
    </row>
    <row r="49">
      <c r="A49" s="3" t="s">
        <v>287</v>
      </c>
      <c r="B49" s="3">
        <v>233.0</v>
      </c>
      <c r="C49" s="3">
        <v>240.0</v>
      </c>
      <c r="D49" s="3">
        <f t="shared" si="2"/>
        <v>243.5</v>
      </c>
      <c r="J49" s="3">
        <f t="shared" si="5"/>
        <v>-10.59309367</v>
      </c>
      <c r="K49" s="3">
        <v>1.0</v>
      </c>
      <c r="N49" s="3">
        <f t="shared" si="7"/>
        <v>8.293249295</v>
      </c>
      <c r="O49" s="3">
        <v>0.0</v>
      </c>
      <c r="P49" s="3">
        <f t="shared" si="8"/>
        <v>-2.299844371</v>
      </c>
      <c r="Q49" s="3">
        <v>1.0</v>
      </c>
      <c r="S49" s="3">
        <v>261.0</v>
      </c>
      <c r="T49" s="3">
        <v>226.0</v>
      </c>
      <c r="U49" s="7">
        <f t="shared" si="9"/>
        <v>35</v>
      </c>
      <c r="W49" s="3">
        <v>1.0</v>
      </c>
      <c r="X49" s="3">
        <v>0.0</v>
      </c>
      <c r="Y49" s="3">
        <v>1.0</v>
      </c>
    </row>
    <row r="50">
      <c r="A50" s="3" t="s">
        <v>288</v>
      </c>
      <c r="B50" s="3">
        <v>216.0</v>
      </c>
      <c r="C50" s="3">
        <v>232.0</v>
      </c>
      <c r="D50" s="3">
        <f t="shared" si="2"/>
        <v>242</v>
      </c>
      <c r="J50" s="3">
        <f t="shared" si="5"/>
        <v>7.590174494</v>
      </c>
      <c r="K50" s="3">
        <v>0.0</v>
      </c>
      <c r="N50" s="3">
        <f t="shared" si="7"/>
        <v>-1.243987394</v>
      </c>
      <c r="O50" s="3">
        <v>1.0</v>
      </c>
      <c r="P50" s="3">
        <f t="shared" si="8"/>
        <v>6.3461871</v>
      </c>
      <c r="Q50" s="3">
        <v>0.0</v>
      </c>
      <c r="S50" s="3">
        <v>238.0</v>
      </c>
      <c r="T50" s="3">
        <v>246.0</v>
      </c>
      <c r="U50" s="7">
        <f t="shared" si="9"/>
        <v>-8</v>
      </c>
      <c r="W50" s="3">
        <v>0.0</v>
      </c>
      <c r="X50" s="3">
        <v>1.0</v>
      </c>
      <c r="Y50" s="3">
        <v>0.0</v>
      </c>
    </row>
    <row r="51">
      <c r="A51" s="3" t="s">
        <v>289</v>
      </c>
      <c r="B51" s="3">
        <v>220.0</v>
      </c>
      <c r="C51" s="3">
        <v>220.5</v>
      </c>
      <c r="D51" s="3">
        <f t="shared" si="2"/>
        <v>238.5</v>
      </c>
      <c r="J51" s="3">
        <f t="shared" si="5"/>
        <v>-12.37521729</v>
      </c>
      <c r="K51" s="3">
        <v>1.0</v>
      </c>
      <c r="N51" s="3">
        <f t="shared" si="7"/>
        <v>7.049261901</v>
      </c>
      <c r="O51" s="3">
        <v>0.0</v>
      </c>
      <c r="P51" s="3">
        <f t="shared" si="8"/>
        <v>-5.325955386</v>
      </c>
      <c r="Q51" s="3">
        <v>1.0</v>
      </c>
      <c r="S51" s="3">
        <v>258.0</v>
      </c>
      <c r="T51" s="3">
        <v>219.0</v>
      </c>
      <c r="U51" s="7">
        <f t="shared" si="9"/>
        <v>39</v>
      </c>
      <c r="W51" s="3">
        <v>1.0</v>
      </c>
      <c r="X51" s="3">
        <v>0.0</v>
      </c>
      <c r="Y51" s="3">
        <v>1.0</v>
      </c>
    </row>
    <row r="52">
      <c r="A52" s="3" t="s">
        <v>290</v>
      </c>
      <c r="B52" s="3">
        <v>254.0</v>
      </c>
      <c r="C52" s="3">
        <v>234.0</v>
      </c>
      <c r="D52" s="3">
        <f t="shared" si="2"/>
        <v>225.5</v>
      </c>
      <c r="J52" s="3">
        <f t="shared" si="5"/>
        <v>7.722611218</v>
      </c>
      <c r="K52" s="3">
        <v>1.0</v>
      </c>
      <c r="N52" s="3">
        <f t="shared" si="7"/>
        <v>-8.293249295</v>
      </c>
      <c r="O52" s="3">
        <v>0.0</v>
      </c>
      <c r="P52" s="3">
        <f t="shared" si="8"/>
        <v>-0.5706380771</v>
      </c>
      <c r="Q52" s="3">
        <v>0.0</v>
      </c>
      <c r="S52" s="3">
        <v>221.0</v>
      </c>
      <c r="T52" s="3">
        <v>230.0</v>
      </c>
      <c r="U52" s="7">
        <f t="shared" si="9"/>
        <v>-9</v>
      </c>
      <c r="W52" s="3">
        <v>1.0</v>
      </c>
      <c r="X52" s="3">
        <v>0.0</v>
      </c>
      <c r="Y52" s="3">
        <v>0.0</v>
      </c>
      <c r="AA52" s="3">
        <v>0.0</v>
      </c>
    </row>
    <row r="53">
      <c r="A53" s="3" t="s">
        <v>291</v>
      </c>
      <c r="B53" s="3">
        <v>197.0</v>
      </c>
      <c r="C53" s="3">
        <v>210.5</v>
      </c>
      <c r="D53" s="3">
        <f t="shared" si="2"/>
        <v>229</v>
      </c>
      <c r="J53" s="3">
        <f t="shared" si="5"/>
        <v>-4.496630457</v>
      </c>
      <c r="K53" s="3">
        <v>1.0</v>
      </c>
      <c r="N53" s="3">
        <f t="shared" si="7"/>
        <v>-0.8293249295</v>
      </c>
      <c r="O53" s="3">
        <v>1.0</v>
      </c>
      <c r="P53" s="3">
        <f t="shared" si="8"/>
        <v>-5.325955386</v>
      </c>
      <c r="Q53" s="3">
        <v>1.0</v>
      </c>
      <c r="S53" s="3">
        <v>239.0</v>
      </c>
      <c r="T53" s="3">
        <v>219.0</v>
      </c>
      <c r="U53" s="7">
        <f t="shared" si="9"/>
        <v>20</v>
      </c>
      <c r="W53" s="3">
        <v>1.0</v>
      </c>
      <c r="X53" s="3">
        <v>1.0</v>
      </c>
      <c r="Y53" s="3">
        <v>1.0</v>
      </c>
      <c r="Z53" s="3">
        <v>1.0</v>
      </c>
      <c r="AA53" s="3">
        <v>1.0</v>
      </c>
    </row>
    <row r="54">
      <c r="A54" s="3" t="s">
        <v>292</v>
      </c>
      <c r="B54" s="3">
        <v>252.0</v>
      </c>
      <c r="C54" s="3">
        <v>232.0</v>
      </c>
      <c r="D54" s="3">
        <f t="shared" si="2"/>
        <v>238</v>
      </c>
      <c r="J54" s="3">
        <f t="shared" si="5"/>
        <v>-17.88930309</v>
      </c>
      <c r="K54" s="3">
        <v>0.0</v>
      </c>
      <c r="N54" s="3">
        <f t="shared" si="7"/>
        <v>9.537236689</v>
      </c>
      <c r="O54" s="3">
        <v>1.0</v>
      </c>
      <c r="P54" s="3">
        <f t="shared" si="8"/>
        <v>-8.352066402</v>
      </c>
      <c r="Q54" s="3">
        <v>0.0</v>
      </c>
      <c r="S54" s="3">
        <v>264.0</v>
      </c>
      <c r="T54" s="3">
        <v>212.0</v>
      </c>
      <c r="U54" s="7">
        <f t="shared" si="9"/>
        <v>52</v>
      </c>
      <c r="W54" s="3">
        <v>0.0</v>
      </c>
      <c r="X54" s="3">
        <v>1.0</v>
      </c>
      <c r="Y54" s="3">
        <v>0.0</v>
      </c>
    </row>
    <row r="55">
      <c r="A55" s="3" t="s">
        <v>293</v>
      </c>
      <c r="B55" s="3">
        <v>211.0</v>
      </c>
      <c r="C55" s="3">
        <v>226.0</v>
      </c>
      <c r="D55" s="3">
        <f t="shared" si="2"/>
        <v>221.5</v>
      </c>
      <c r="J55" s="3">
        <f t="shared" si="5"/>
        <v>1.723306514</v>
      </c>
      <c r="K55" s="3">
        <v>0.0</v>
      </c>
      <c r="N55" s="3">
        <f t="shared" si="7"/>
        <v>-7.049261901</v>
      </c>
      <c r="O55" s="3">
        <v>1.0</v>
      </c>
      <c r="P55" s="3">
        <f t="shared" si="8"/>
        <v>-5.325955386</v>
      </c>
      <c r="Q55" s="3">
        <v>1.0</v>
      </c>
      <c r="S55" s="3">
        <v>224.0</v>
      </c>
      <c r="T55" s="3">
        <v>219.0</v>
      </c>
      <c r="U55" s="7">
        <f t="shared" si="9"/>
        <v>5</v>
      </c>
      <c r="W55" s="3">
        <v>0.0</v>
      </c>
      <c r="X55" s="3">
        <v>1.0</v>
      </c>
      <c r="Y55" s="3">
        <v>1.0</v>
      </c>
      <c r="AA55" s="3">
        <v>1.0</v>
      </c>
    </row>
    <row r="56">
      <c r="A56" s="3" t="s">
        <v>294</v>
      </c>
      <c r="B56" s="3">
        <v>239.0</v>
      </c>
      <c r="C56" s="3">
        <v>244.5</v>
      </c>
      <c r="D56" s="3">
        <f t="shared" si="2"/>
        <v>271</v>
      </c>
      <c r="J56" s="3">
        <f t="shared" si="5"/>
        <v>-19.00114058</v>
      </c>
      <c r="K56" s="3">
        <v>1.0</v>
      </c>
      <c r="N56" s="3">
        <f t="shared" si="7"/>
        <v>24.05042296</v>
      </c>
      <c r="O56" s="3">
        <v>0.0</v>
      </c>
      <c r="P56" s="3">
        <f t="shared" si="8"/>
        <v>5.049282379</v>
      </c>
      <c r="Q56" s="3">
        <v>0.0</v>
      </c>
      <c r="S56" s="3">
        <v>299.0</v>
      </c>
      <c r="T56" s="3">
        <v>243.0</v>
      </c>
      <c r="U56" s="7">
        <f t="shared" si="9"/>
        <v>56</v>
      </c>
      <c r="W56" s="3">
        <v>1.0</v>
      </c>
      <c r="X56" s="3">
        <v>0.0</v>
      </c>
      <c r="Y56" s="3">
        <v>0.0</v>
      </c>
      <c r="AA56" s="3">
        <v>0.0</v>
      </c>
    </row>
    <row r="57">
      <c r="A57" s="3" t="s">
        <v>295</v>
      </c>
      <c r="B57" s="3">
        <v>235.0</v>
      </c>
      <c r="C57" s="3">
        <v>231.0</v>
      </c>
      <c r="D57" s="3">
        <f t="shared" si="2"/>
        <v>226.5</v>
      </c>
      <c r="J57" s="3">
        <f t="shared" si="5"/>
        <v>6.04632225</v>
      </c>
      <c r="K57" s="3">
        <v>1.0</v>
      </c>
      <c r="N57" s="3">
        <f t="shared" si="7"/>
        <v>-7.049261901</v>
      </c>
      <c r="O57" s="3">
        <v>0.0</v>
      </c>
      <c r="P57" s="3">
        <f t="shared" si="8"/>
        <v>-1.002939651</v>
      </c>
      <c r="Q57" s="3">
        <v>0.0</v>
      </c>
      <c r="S57" s="3">
        <v>224.0</v>
      </c>
      <c r="T57" s="3">
        <v>229.0</v>
      </c>
      <c r="U57" s="7">
        <f t="shared" si="9"/>
        <v>-5</v>
      </c>
      <c r="W57" s="3">
        <v>1.0</v>
      </c>
      <c r="X57" s="3">
        <v>0.0</v>
      </c>
      <c r="Y57" s="3">
        <v>0.0</v>
      </c>
      <c r="AA57" s="3">
        <v>0.0</v>
      </c>
    </row>
    <row r="58">
      <c r="A58" s="3" t="s">
        <v>283</v>
      </c>
      <c r="B58" s="3">
        <v>199.0</v>
      </c>
      <c r="C58" s="3">
        <v>230.5</v>
      </c>
      <c r="D58" s="3">
        <f t="shared" si="2"/>
        <v>222.5</v>
      </c>
      <c r="J58" s="3">
        <f t="shared" si="5"/>
        <v>3.4348737</v>
      </c>
      <c r="K58" s="3">
        <v>0.0</v>
      </c>
      <c r="N58" s="3">
        <f t="shared" si="7"/>
        <v>-7.463924366</v>
      </c>
      <c r="O58" s="3">
        <v>1.0</v>
      </c>
      <c r="P58" s="3">
        <f t="shared" si="8"/>
        <v>-4.029050666</v>
      </c>
      <c r="Q58" s="3">
        <v>1.0</v>
      </c>
      <c r="S58" s="3">
        <v>223.0</v>
      </c>
      <c r="T58" s="3">
        <v>222.0</v>
      </c>
      <c r="U58" s="7">
        <f t="shared" si="9"/>
        <v>1</v>
      </c>
    </row>
    <row r="59">
      <c r="A59" s="17" t="s">
        <v>296</v>
      </c>
      <c r="B59" s="17">
        <v>234.0</v>
      </c>
      <c r="C59" s="17">
        <v>239.0</v>
      </c>
      <c r="D59" s="3">
        <f t="shared" si="2"/>
        <v>217.5</v>
      </c>
      <c r="E59" s="18"/>
      <c r="F59" s="18"/>
      <c r="G59" s="18"/>
      <c r="H59" s="18"/>
      <c r="I59" s="18"/>
      <c r="J59" s="17">
        <f t="shared" si="5"/>
        <v>-9.357782419</v>
      </c>
      <c r="K59" s="17">
        <v>1.0</v>
      </c>
      <c r="L59" s="18"/>
      <c r="M59" s="18"/>
      <c r="N59" s="17">
        <f t="shared" si="7"/>
        <v>-3.317299718</v>
      </c>
      <c r="O59" s="17">
        <v>1.0</v>
      </c>
      <c r="P59" s="3">
        <f t="shared" si="8"/>
        <v>-12.67508214</v>
      </c>
      <c r="Q59" s="17">
        <v>1.0</v>
      </c>
      <c r="R59" s="18"/>
      <c r="S59" s="17">
        <v>233.0</v>
      </c>
      <c r="T59" s="17">
        <v>202.0</v>
      </c>
      <c r="U59" s="19">
        <f t="shared" si="9"/>
        <v>31</v>
      </c>
      <c r="V59" s="18"/>
      <c r="W59" s="18"/>
      <c r="X59" s="18"/>
      <c r="Y59" s="18"/>
    </row>
    <row r="60">
      <c r="A60" s="3" t="s">
        <v>117</v>
      </c>
      <c r="B60" s="3">
        <v>235.0</v>
      </c>
      <c r="C60" s="3">
        <v>224.0</v>
      </c>
      <c r="D60" s="3">
        <f t="shared" si="2"/>
        <v>232</v>
      </c>
      <c r="J60" s="3">
        <f t="shared" si="5"/>
        <v>5.719855329</v>
      </c>
      <c r="K60" s="3">
        <v>1.0</v>
      </c>
      <c r="N60" s="3">
        <f t="shared" si="7"/>
        <v>-4.561287112</v>
      </c>
      <c r="O60" s="3">
        <v>0.0</v>
      </c>
      <c r="P60" s="3">
        <f t="shared" si="8"/>
        <v>1.158568217</v>
      </c>
      <c r="Q60" s="3">
        <v>1.0</v>
      </c>
      <c r="S60" s="3">
        <v>230.0</v>
      </c>
      <c r="T60" s="3">
        <v>234.0</v>
      </c>
      <c r="U60" s="7">
        <f t="shared" si="9"/>
        <v>-4</v>
      </c>
    </row>
    <row r="61">
      <c r="A61" s="3" t="s">
        <v>297</v>
      </c>
      <c r="B61" s="3">
        <v>218.0</v>
      </c>
      <c r="C61" s="3">
        <v>232.5</v>
      </c>
      <c r="D61" s="3">
        <f t="shared" si="2"/>
        <v>234.5</v>
      </c>
      <c r="J61" s="3">
        <f t="shared" si="5"/>
        <v>-6.517025454</v>
      </c>
      <c r="K61" s="3">
        <v>1.0</v>
      </c>
      <c r="N61" s="3">
        <f t="shared" si="7"/>
        <v>2.487974789</v>
      </c>
      <c r="O61" s="3">
        <v>0.0</v>
      </c>
      <c r="P61" s="3">
        <f t="shared" si="8"/>
        <v>-4.029050666</v>
      </c>
      <c r="Q61" s="3">
        <v>1.0</v>
      </c>
      <c r="S61" s="3">
        <v>247.0</v>
      </c>
      <c r="T61" s="3">
        <v>222.0</v>
      </c>
      <c r="U61" s="7">
        <f t="shared" si="9"/>
        <v>25</v>
      </c>
    </row>
    <row r="62">
      <c r="A62" s="3" t="s">
        <v>298</v>
      </c>
      <c r="B62" s="3">
        <v>233.0</v>
      </c>
      <c r="C62" s="3">
        <v>238.0</v>
      </c>
      <c r="D62" s="3">
        <f t="shared" si="2"/>
        <v>245</v>
      </c>
      <c r="J62" s="3">
        <f t="shared" si="5"/>
        <v>5.102199706</v>
      </c>
      <c r="K62" s="3">
        <v>0.0</v>
      </c>
      <c r="N62" s="3">
        <f t="shared" si="7"/>
        <v>1.243987394</v>
      </c>
      <c r="O62" s="3">
        <v>0.0</v>
      </c>
      <c r="P62" s="3">
        <f t="shared" si="8"/>
        <v>6.3461871</v>
      </c>
      <c r="Q62" s="3">
        <v>0.0</v>
      </c>
      <c r="S62" s="3">
        <v>244.0</v>
      </c>
      <c r="T62" s="3">
        <v>246.0</v>
      </c>
      <c r="U62" s="7">
        <f t="shared" si="9"/>
        <v>-2</v>
      </c>
    </row>
    <row r="63">
      <c r="A63" s="3" t="s">
        <v>299</v>
      </c>
      <c r="B63" s="3">
        <v>228.0</v>
      </c>
      <c r="C63" s="3">
        <v>244.0</v>
      </c>
      <c r="D63" s="3">
        <f t="shared" si="2"/>
        <v>237</v>
      </c>
      <c r="J63" s="3">
        <f t="shared" si="5"/>
        <v>-4.355517586</v>
      </c>
      <c r="K63" s="3">
        <v>1.0</v>
      </c>
      <c r="N63" s="3">
        <f t="shared" si="7"/>
        <v>2.487974789</v>
      </c>
      <c r="O63" s="3">
        <v>0.0</v>
      </c>
      <c r="P63" s="3">
        <f t="shared" si="8"/>
        <v>-1.867542798</v>
      </c>
      <c r="Q63" s="3">
        <v>1.0</v>
      </c>
      <c r="S63" s="3">
        <v>247.0</v>
      </c>
      <c r="T63" s="3">
        <v>227.0</v>
      </c>
      <c r="U63" s="7">
        <f t="shared" si="9"/>
        <v>20</v>
      </c>
    </row>
    <row r="64">
      <c r="A64" s="3" t="s">
        <v>300</v>
      </c>
      <c r="B64" s="3">
        <v>259.0</v>
      </c>
      <c r="C64" s="3">
        <v>230.5</v>
      </c>
      <c r="D64" s="3">
        <f t="shared" si="2"/>
        <v>254</v>
      </c>
      <c r="J64" s="3">
        <f t="shared" si="5"/>
        <v>-17.60707735</v>
      </c>
      <c r="K64" s="3">
        <v>0.0</v>
      </c>
      <c r="N64" s="3">
        <f t="shared" si="7"/>
        <v>16.17183613</v>
      </c>
      <c r="O64" s="3">
        <v>1.0</v>
      </c>
      <c r="P64" s="3">
        <f t="shared" si="8"/>
        <v>-1.435241224</v>
      </c>
      <c r="Q64" s="3">
        <v>0.0</v>
      </c>
      <c r="S64" s="3">
        <v>280.0</v>
      </c>
      <c r="T64" s="3">
        <v>228.0</v>
      </c>
      <c r="U64" s="7">
        <f t="shared" si="9"/>
        <v>52</v>
      </c>
    </row>
    <row r="65">
      <c r="A65" s="3" t="s">
        <v>301</v>
      </c>
      <c r="B65" s="3">
        <v>232.0</v>
      </c>
      <c r="C65" s="3">
        <v>231.5</v>
      </c>
      <c r="D65" s="3">
        <f t="shared" si="2"/>
        <v>234</v>
      </c>
      <c r="J65" s="3">
        <f t="shared" si="5"/>
        <v>-1.867542798</v>
      </c>
      <c r="K65" s="3">
        <v>0.0</v>
      </c>
      <c r="N65" s="3">
        <f t="shared" si="7"/>
        <v>0</v>
      </c>
      <c r="O65" s="3">
        <v>0.0</v>
      </c>
      <c r="P65" s="3">
        <f t="shared" si="8"/>
        <v>-1.867542798</v>
      </c>
      <c r="Q65" s="3">
        <v>0.0</v>
      </c>
      <c r="S65" s="3">
        <v>241.0</v>
      </c>
      <c r="T65" s="3">
        <v>227.0</v>
      </c>
      <c r="U65" s="7">
        <f t="shared" si="9"/>
        <v>14</v>
      </c>
    </row>
    <row r="66">
      <c r="A66" s="3" t="s">
        <v>302</v>
      </c>
      <c r="B66" s="3">
        <v>223.0</v>
      </c>
      <c r="C66" s="3">
        <v>240.5</v>
      </c>
      <c r="D66" s="3">
        <f t="shared" si="2"/>
        <v>233.5</v>
      </c>
      <c r="J66" s="3">
        <f t="shared" si="5"/>
        <v>6.169796012</v>
      </c>
      <c r="K66" s="3">
        <v>0.0</v>
      </c>
      <c r="N66" s="3">
        <f t="shared" si="7"/>
        <v>-4.146624648</v>
      </c>
      <c r="O66" s="3">
        <v>1.0</v>
      </c>
      <c r="P66" s="3">
        <f t="shared" si="8"/>
        <v>2.023171364</v>
      </c>
      <c r="Q66" s="3">
        <v>0.0</v>
      </c>
      <c r="S66" s="3">
        <v>231.0</v>
      </c>
      <c r="T66" s="3">
        <v>236.0</v>
      </c>
      <c r="U66" s="7">
        <f t="shared" si="9"/>
        <v>-5</v>
      </c>
    </row>
    <row r="67">
      <c r="A67" s="3" t="s">
        <v>303</v>
      </c>
      <c r="B67" s="3">
        <v>241.0</v>
      </c>
      <c r="C67" s="3">
        <v>222.5</v>
      </c>
      <c r="D67" s="3">
        <f t="shared" si="2"/>
        <v>235.5</v>
      </c>
      <c r="J67" s="3">
        <f t="shared" si="5"/>
        <v>-1.417602115</v>
      </c>
      <c r="K67" s="3">
        <v>0.0</v>
      </c>
      <c r="N67" s="3">
        <f t="shared" si="7"/>
        <v>0.4146624648</v>
      </c>
      <c r="O67" s="3">
        <v>1.0</v>
      </c>
      <c r="P67" s="3">
        <f t="shared" si="8"/>
        <v>-1.002939651</v>
      </c>
      <c r="Q67" s="3">
        <v>0.0</v>
      </c>
      <c r="S67" s="3">
        <v>242.0</v>
      </c>
      <c r="T67" s="3">
        <v>229.0</v>
      </c>
      <c r="U67" s="7">
        <f t="shared" si="9"/>
        <v>13</v>
      </c>
    </row>
    <row r="68">
      <c r="A68" s="3" t="s">
        <v>304</v>
      </c>
      <c r="B68" s="3">
        <v>210.0</v>
      </c>
      <c r="C68" s="3">
        <v>213.0</v>
      </c>
      <c r="D68" s="3">
        <f t="shared" si="2"/>
        <v>238.5</v>
      </c>
      <c r="J68" s="3">
        <f t="shared" si="5"/>
        <v>-20.84485767</v>
      </c>
      <c r="K68" s="3">
        <v>1.0</v>
      </c>
      <c r="N68" s="3">
        <f t="shared" si="7"/>
        <v>11.19588655</v>
      </c>
      <c r="O68" s="3">
        <v>0.0</v>
      </c>
      <c r="P68" s="3">
        <f t="shared" si="8"/>
        <v>-9.648971122</v>
      </c>
      <c r="Q68" s="3">
        <v>1.0</v>
      </c>
      <c r="S68" s="3">
        <v>268.0</v>
      </c>
      <c r="T68" s="3">
        <v>209.0</v>
      </c>
      <c r="U68" s="7">
        <f t="shared" si="9"/>
        <v>59</v>
      </c>
    </row>
    <row r="69">
      <c r="A69" s="3" t="s">
        <v>305</v>
      </c>
      <c r="B69" s="3">
        <v>212.0</v>
      </c>
      <c r="C69" s="3">
        <v>236.5</v>
      </c>
      <c r="D69" s="3">
        <f t="shared" si="2"/>
        <v>241.5</v>
      </c>
      <c r="J69" s="3">
        <f t="shared" si="5"/>
        <v>0.3821606142</v>
      </c>
      <c r="K69" s="3">
        <v>1.0</v>
      </c>
      <c r="N69" s="3">
        <f t="shared" si="7"/>
        <v>2.073312324</v>
      </c>
      <c r="O69" s="3">
        <v>0.0</v>
      </c>
      <c r="P69" s="3">
        <f t="shared" si="8"/>
        <v>2.455472938</v>
      </c>
      <c r="Q69" s="3">
        <v>0.0</v>
      </c>
      <c r="S69" s="3">
        <v>246.0</v>
      </c>
      <c r="T69" s="3">
        <v>237.0</v>
      </c>
      <c r="U69" s="7">
        <f t="shared" si="9"/>
        <v>9</v>
      </c>
    </row>
    <row r="70">
      <c r="A70" s="3" t="s">
        <v>306</v>
      </c>
      <c r="B70" s="3">
        <v>217.0</v>
      </c>
      <c r="C70" s="3">
        <v>225.5</v>
      </c>
      <c r="D70" s="3">
        <f t="shared" si="2"/>
        <v>242.5</v>
      </c>
      <c r="J70" s="3">
        <f t="shared" si="5"/>
        <v>6.328547991</v>
      </c>
      <c r="K70" s="3">
        <v>0.0</v>
      </c>
      <c r="N70" s="3">
        <f t="shared" si="7"/>
        <v>-0.4146624648</v>
      </c>
      <c r="O70" s="3">
        <v>1.0</v>
      </c>
      <c r="P70" s="3">
        <f t="shared" si="8"/>
        <v>5.913885527</v>
      </c>
      <c r="Q70" s="3">
        <v>0.0</v>
      </c>
      <c r="S70" s="3">
        <v>240.0</v>
      </c>
      <c r="T70" s="3">
        <v>245.0</v>
      </c>
      <c r="U70" s="7">
        <f t="shared" si="9"/>
        <v>-5</v>
      </c>
    </row>
    <row r="71">
      <c r="A71" s="3" t="s">
        <v>307</v>
      </c>
      <c r="B71" s="3">
        <v>251.0</v>
      </c>
      <c r="C71" s="3">
        <v>232.5</v>
      </c>
      <c r="D71" s="3">
        <f t="shared" si="2"/>
        <v>242.5</v>
      </c>
      <c r="J71" s="3">
        <f t="shared" si="5"/>
        <v>2.940691838</v>
      </c>
      <c r="K71" s="3">
        <v>1.0</v>
      </c>
      <c r="N71" s="3">
        <f t="shared" si="7"/>
        <v>1.243987394</v>
      </c>
      <c r="O71" s="3">
        <v>1.0</v>
      </c>
      <c r="P71" s="3">
        <f t="shared" si="8"/>
        <v>4.184679232</v>
      </c>
      <c r="Q71" s="3">
        <v>1.0</v>
      </c>
      <c r="S71" s="3">
        <v>244.0</v>
      </c>
      <c r="T71" s="3">
        <v>241.0</v>
      </c>
      <c r="U71" s="7">
        <f t="shared" si="9"/>
        <v>3</v>
      </c>
    </row>
    <row r="72">
      <c r="A72" s="3" t="s">
        <v>308</v>
      </c>
      <c r="B72" s="3">
        <v>215.0</v>
      </c>
      <c r="C72" s="3">
        <v>230.5</v>
      </c>
      <c r="D72" s="3">
        <f t="shared" si="2"/>
        <v>250.5</v>
      </c>
      <c r="J72" s="3">
        <f t="shared" si="5"/>
        <v>-18.09229625</v>
      </c>
      <c r="K72" s="3">
        <v>1.0</v>
      </c>
      <c r="N72" s="3">
        <f t="shared" si="7"/>
        <v>14.92784873</v>
      </c>
      <c r="O72" s="3">
        <v>0.0</v>
      </c>
      <c r="P72" s="3">
        <f t="shared" si="8"/>
        <v>-3.164447519</v>
      </c>
      <c r="Q72" s="3">
        <v>1.0</v>
      </c>
      <c r="S72" s="3">
        <v>277.0</v>
      </c>
      <c r="T72" s="3">
        <v>224.0</v>
      </c>
      <c r="U72" s="7">
        <f t="shared" si="9"/>
        <v>53</v>
      </c>
    </row>
    <row r="73">
      <c r="A73" s="3" t="s">
        <v>309</v>
      </c>
      <c r="B73" s="3">
        <v>230.0</v>
      </c>
      <c r="C73" s="3">
        <v>240.0</v>
      </c>
      <c r="D73" s="3">
        <f t="shared" si="2"/>
        <v>243</v>
      </c>
      <c r="J73" s="3">
        <f t="shared" si="5"/>
        <v>-1.708790818</v>
      </c>
      <c r="K73" s="3">
        <v>1.0</v>
      </c>
      <c r="N73" s="3">
        <f t="shared" si="7"/>
        <v>3.731962183</v>
      </c>
      <c r="O73" s="3">
        <v>0.0</v>
      </c>
      <c r="P73" s="3">
        <f t="shared" si="8"/>
        <v>2.023171364</v>
      </c>
      <c r="Q73" s="3">
        <v>0.0</v>
      </c>
      <c r="S73" s="3">
        <v>250.0</v>
      </c>
      <c r="T73" s="3">
        <v>236.0</v>
      </c>
      <c r="U73" s="7">
        <f t="shared" si="9"/>
        <v>14</v>
      </c>
    </row>
    <row r="74">
      <c r="A74" s="3" t="s">
        <v>310</v>
      </c>
      <c r="B74" s="3">
        <v>211.0</v>
      </c>
      <c r="C74" s="3">
        <v>235.5</v>
      </c>
      <c r="D74" s="3">
        <f t="shared" si="2"/>
        <v>228.5</v>
      </c>
      <c r="J74" s="3">
        <f t="shared" si="5"/>
        <v>7.775528544</v>
      </c>
      <c r="K74" s="3">
        <v>0.0</v>
      </c>
      <c r="N74" s="3">
        <f t="shared" si="7"/>
        <v>-7.049261901</v>
      </c>
      <c r="O74" s="3">
        <v>1.0</v>
      </c>
      <c r="P74" s="3">
        <f t="shared" si="8"/>
        <v>0.7262666436</v>
      </c>
      <c r="Q74" s="3">
        <v>0.0</v>
      </c>
      <c r="S74" s="3">
        <v>224.0</v>
      </c>
      <c r="T74" s="3">
        <v>233.0</v>
      </c>
      <c r="U74" s="7">
        <f t="shared" si="9"/>
        <v>-9</v>
      </c>
    </row>
    <row r="75">
      <c r="A75" s="3" t="s">
        <v>311</v>
      </c>
      <c r="B75" s="3">
        <v>240.0</v>
      </c>
      <c r="C75" s="3">
        <v>238.5</v>
      </c>
      <c r="D75" s="3">
        <f t="shared" si="2"/>
        <v>219.5</v>
      </c>
      <c r="J75" s="3">
        <f t="shared" si="5"/>
        <v>4.228920412</v>
      </c>
      <c r="K75" s="3">
        <v>1.0</v>
      </c>
      <c r="N75" s="3">
        <f t="shared" si="7"/>
        <v>-9.122574225</v>
      </c>
      <c r="O75" s="3">
        <v>0.0</v>
      </c>
      <c r="P75" s="3">
        <f t="shared" si="8"/>
        <v>-4.893653813</v>
      </c>
      <c r="Q75" s="3">
        <v>0.0</v>
      </c>
      <c r="S75" s="3">
        <v>219.0</v>
      </c>
      <c r="T75" s="3">
        <v>220.0</v>
      </c>
      <c r="U75" s="7">
        <f t="shared" si="9"/>
        <v>-1</v>
      </c>
    </row>
    <row r="76">
      <c r="A76" s="3" t="s">
        <v>312</v>
      </c>
      <c r="B76" s="3">
        <v>200.0</v>
      </c>
      <c r="C76" s="3">
        <v>220.0</v>
      </c>
      <c r="D76" s="3">
        <f t="shared" si="2"/>
        <v>255.5</v>
      </c>
      <c r="J76" s="3">
        <f t="shared" si="5"/>
        <v>-1.064819939</v>
      </c>
      <c r="K76" s="3">
        <v>1.0</v>
      </c>
      <c r="N76" s="3">
        <f t="shared" si="7"/>
        <v>8.70791176</v>
      </c>
      <c r="O76" s="3">
        <v>0.0</v>
      </c>
      <c r="P76" s="3">
        <f t="shared" si="8"/>
        <v>7.643091821</v>
      </c>
      <c r="Q76" s="3">
        <v>0.0</v>
      </c>
      <c r="S76" s="3">
        <v>262.0</v>
      </c>
      <c r="T76" s="3">
        <v>249.0</v>
      </c>
      <c r="U76" s="7">
        <f t="shared" si="9"/>
        <v>13</v>
      </c>
    </row>
    <row r="77">
      <c r="A77" s="3" t="s">
        <v>313</v>
      </c>
      <c r="B77" s="3">
        <v>228.0</v>
      </c>
      <c r="C77" s="3">
        <v>223.0</v>
      </c>
      <c r="D77" s="3">
        <f t="shared" si="2"/>
        <v>258</v>
      </c>
      <c r="J77" s="3">
        <f t="shared" si="5"/>
        <v>-33.62883764</v>
      </c>
      <c r="K77" s="3">
        <v>1.0</v>
      </c>
      <c r="N77" s="3">
        <f t="shared" si="7"/>
        <v>25.70907281</v>
      </c>
      <c r="O77" s="3">
        <v>0.0</v>
      </c>
      <c r="P77" s="3">
        <f t="shared" si="8"/>
        <v>-7.919764828</v>
      </c>
      <c r="Q77" s="3">
        <v>1.0</v>
      </c>
      <c r="S77" s="3">
        <v>303.0</v>
      </c>
      <c r="T77" s="3">
        <v>213.0</v>
      </c>
      <c r="U77" s="7">
        <f t="shared" si="9"/>
        <v>90</v>
      </c>
    </row>
    <row r="78">
      <c r="A78" s="3" t="s">
        <v>314</v>
      </c>
      <c r="B78" s="3">
        <v>247.0</v>
      </c>
      <c r="C78" s="3">
        <v>229.0</v>
      </c>
      <c r="D78" s="3">
        <f t="shared" si="2"/>
        <v>223.5</v>
      </c>
      <c r="J78" s="3">
        <f t="shared" si="5"/>
        <v>5.146440885</v>
      </c>
      <c r="K78" s="3">
        <v>1.0</v>
      </c>
      <c r="N78" s="3">
        <f t="shared" si="7"/>
        <v>-7.87858683</v>
      </c>
      <c r="O78" s="3">
        <v>0.0</v>
      </c>
      <c r="P78" s="3">
        <f t="shared" si="8"/>
        <v>-2.732145945</v>
      </c>
      <c r="Q78" s="3">
        <v>0.0</v>
      </c>
      <c r="S78" s="3">
        <v>222.0</v>
      </c>
      <c r="T78" s="3">
        <v>225.0</v>
      </c>
      <c r="U78" s="7">
        <f t="shared" si="9"/>
        <v>-3</v>
      </c>
    </row>
    <row r="79">
      <c r="A79" s="3" t="s">
        <v>315</v>
      </c>
      <c r="B79" s="3">
        <v>262.0</v>
      </c>
      <c r="C79" s="3">
        <v>234.0</v>
      </c>
      <c r="D79" s="3">
        <f t="shared" si="2"/>
        <v>233.5</v>
      </c>
      <c r="J79" s="3">
        <f t="shared" si="5"/>
        <v>-7.381628601</v>
      </c>
      <c r="K79" s="3">
        <v>0.0</v>
      </c>
      <c r="N79" s="3">
        <f t="shared" si="7"/>
        <v>2.487974789</v>
      </c>
      <c r="O79" s="3">
        <v>1.0</v>
      </c>
      <c r="P79" s="3">
        <f t="shared" si="8"/>
        <v>-4.893653813</v>
      </c>
      <c r="Q79" s="3">
        <v>0.0</v>
      </c>
      <c r="S79" s="3">
        <v>247.0</v>
      </c>
      <c r="T79" s="3">
        <v>220.0</v>
      </c>
      <c r="U79" s="7">
        <f t="shared" si="9"/>
        <v>27</v>
      </c>
    </row>
    <row r="80">
      <c r="A80" s="3" t="s">
        <v>316</v>
      </c>
      <c r="B80" s="3">
        <v>228.0</v>
      </c>
      <c r="C80" s="3">
        <v>242.0</v>
      </c>
      <c r="D80" s="3">
        <f t="shared" si="2"/>
        <v>246</v>
      </c>
      <c r="J80" s="3">
        <f t="shared" si="5"/>
        <v>-3.349801569</v>
      </c>
      <c r="K80" s="3">
        <v>1.0</v>
      </c>
      <c r="N80" s="3">
        <f t="shared" si="7"/>
        <v>5.805274507</v>
      </c>
      <c r="O80" s="3">
        <v>0.0</v>
      </c>
      <c r="P80" s="3">
        <f t="shared" si="8"/>
        <v>2.455472938</v>
      </c>
      <c r="Q80" s="3">
        <v>0.0</v>
      </c>
      <c r="S80" s="3">
        <v>255.0</v>
      </c>
      <c r="T80" s="3">
        <v>237.0</v>
      </c>
      <c r="U80" s="7">
        <f t="shared" si="9"/>
        <v>18</v>
      </c>
    </row>
    <row r="86">
      <c r="O86" s="3">
        <v>11.0</v>
      </c>
    </row>
  </sheetData>
  <conditionalFormatting sqref="A2:T2">
    <cfRule type="cellIs" dxfId="0" priority="1" operator="lessThanOrEqual">
      <formula>0.2</formula>
    </cfRule>
  </conditionalFormatting>
  <conditionalFormatting sqref="A2:T2">
    <cfRule type="cellIs" dxfId="1" priority="2" operator="lessThanOrEqual">
      <formula>0.4</formula>
    </cfRule>
  </conditionalFormatting>
  <conditionalFormatting sqref="A2:T2">
    <cfRule type="cellIs" dxfId="2" priority="3" operator="lessThanOrEqual">
      <formula>0.53</formula>
    </cfRule>
  </conditionalFormatting>
  <conditionalFormatting sqref="A2:T2">
    <cfRule type="cellIs" dxfId="3" priority="4" operator="between">
      <formula>0.54</formula>
      <formula>0.6</formula>
    </cfRule>
  </conditionalFormatting>
  <conditionalFormatting sqref="A2:T2">
    <cfRule type="cellIs" dxfId="4" priority="5" operator="between">
      <formula>0.6</formula>
      <formula>0.7</formula>
    </cfRule>
  </conditionalFormatting>
  <conditionalFormatting sqref="A2:T2">
    <cfRule type="cellIs" dxfId="5" priority="6" operator="between">
      <formula>0.7</formula>
      <formula>1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63"/>
    <col customWidth="1" min="5" max="5" width="16.25"/>
    <col customWidth="1" min="7" max="12" width="14.88"/>
    <col customWidth="1" min="13" max="18" width="16.5"/>
    <col customWidth="1" min="19" max="20" width="22.25"/>
    <col customWidth="1" min="21" max="21" width="16.5"/>
    <col customWidth="1" min="22" max="24" width="21.75"/>
    <col customWidth="1" min="25" max="27" width="15.25"/>
    <col customWidth="1" min="28" max="29" width="22.0"/>
    <col customWidth="1" min="31" max="31" width="14.88"/>
  </cols>
  <sheetData>
    <row r="1">
      <c r="A1" s="3" t="s">
        <v>317</v>
      </c>
      <c r="B1" s="3" t="s">
        <v>318</v>
      </c>
      <c r="C1" s="3" t="s">
        <v>319</v>
      </c>
      <c r="D1" s="3"/>
      <c r="E1" s="3" t="s">
        <v>320</v>
      </c>
      <c r="F1" s="3" t="s">
        <v>321</v>
      </c>
      <c r="G1" s="3" t="s">
        <v>322</v>
      </c>
      <c r="H1" s="3"/>
      <c r="I1" s="3"/>
      <c r="J1" s="3" t="s">
        <v>323</v>
      </c>
      <c r="K1" s="3"/>
      <c r="M1" s="3" t="s">
        <v>324</v>
      </c>
      <c r="N1" s="3"/>
      <c r="O1" s="3"/>
      <c r="P1" s="3" t="s">
        <v>325</v>
      </c>
      <c r="Q1" s="3"/>
      <c r="R1" s="3"/>
      <c r="S1" s="3" t="s">
        <v>326</v>
      </c>
      <c r="T1" s="3"/>
      <c r="U1" s="3"/>
      <c r="V1" s="3" t="s">
        <v>327</v>
      </c>
      <c r="W1" s="3"/>
      <c r="X1" s="3"/>
      <c r="Y1" s="3" t="s">
        <v>328</v>
      </c>
      <c r="Z1" s="3"/>
      <c r="AA1" s="3"/>
      <c r="AB1" s="3" t="s">
        <v>329</v>
      </c>
      <c r="AC1" s="3"/>
      <c r="AE1" s="3" t="s">
        <v>330</v>
      </c>
      <c r="AG1" s="3" t="s">
        <v>331</v>
      </c>
    </row>
    <row r="2">
      <c r="A2" s="3" t="s">
        <v>183</v>
      </c>
      <c r="B2" s="3">
        <v>239.0</v>
      </c>
      <c r="C2" s="3">
        <v>226.0</v>
      </c>
      <c r="D2" s="3" t="s">
        <v>332</v>
      </c>
      <c r="E2" s="3">
        <f t="shared" ref="E2:E49" si="1">Average(H2+N2+Q2+T2+W2+Z2+AC2+K2)</f>
        <v>-13.10823759</v>
      </c>
      <c r="F2" s="3" t="s">
        <v>333</v>
      </c>
      <c r="G2" s="3">
        <v>219.14</v>
      </c>
      <c r="H2" s="3">
        <f t="shared" ref="H2:H49" si="2">(G2-220)/220*100</f>
        <v>-0.3909090909</v>
      </c>
      <c r="I2" s="3" t="s">
        <v>332</v>
      </c>
      <c r="J2" s="3">
        <v>221.0</v>
      </c>
      <c r="K2" s="3">
        <f t="shared" ref="K2:K49" si="3">(J2-221)/221*100</f>
        <v>0</v>
      </c>
      <c r="L2" s="3" t="s">
        <v>332</v>
      </c>
      <c r="M2" s="3">
        <v>223.0</v>
      </c>
      <c r="N2" s="3">
        <f t="shared" ref="N2:N49" si="4">(M2-241)/241*100</f>
        <v>-7.468879668</v>
      </c>
      <c r="O2" s="3" t="s">
        <v>332</v>
      </c>
      <c r="P2" s="3">
        <v>226.0</v>
      </c>
      <c r="Q2" s="3">
        <f t="shared" ref="Q2:Q49" si="5">(P2-240)/240*100</f>
        <v>-5.833333333</v>
      </c>
      <c r="R2" s="3" t="s">
        <v>332</v>
      </c>
      <c r="S2" s="3">
        <v>227.0</v>
      </c>
      <c r="T2" s="3">
        <f t="shared" ref="T2:T49" si="6">(S2-239)/239*100</f>
        <v>-5.020920502</v>
      </c>
      <c r="U2" s="3" t="s">
        <v>332</v>
      </c>
      <c r="V2" s="3">
        <v>229.0</v>
      </c>
      <c r="W2" s="3">
        <f t="shared" ref="W2:W49" si="7">(V2-257)/257*100</f>
        <v>-10.89494163</v>
      </c>
      <c r="X2" s="3" t="s">
        <v>332</v>
      </c>
      <c r="Y2" s="3">
        <v>214.0</v>
      </c>
      <c r="Z2" s="3">
        <f t="shared" ref="Z2:Z49" si="8">(Y2-196)/196*100</f>
        <v>9.183673469</v>
      </c>
      <c r="AA2" s="3" t="s">
        <v>332</v>
      </c>
      <c r="AB2" s="3">
        <v>220.0</v>
      </c>
      <c r="AC2" s="3">
        <f t="shared" ref="AC2:AC49" si="9">(AB2-205)/205*100</f>
        <v>7.317073171</v>
      </c>
      <c r="AD2" s="3" t="s">
        <v>332</v>
      </c>
    </row>
    <row r="3">
      <c r="A3" s="3" t="s">
        <v>334</v>
      </c>
      <c r="B3" s="3">
        <v>224.5</v>
      </c>
      <c r="C3" s="3">
        <v>213.0</v>
      </c>
      <c r="D3" s="3" t="s">
        <v>332</v>
      </c>
      <c r="E3" s="3">
        <f t="shared" si="1"/>
        <v>-28.46763045</v>
      </c>
      <c r="F3" s="3" t="s">
        <v>333</v>
      </c>
      <c r="G3" s="3">
        <v>214.0</v>
      </c>
      <c r="H3" s="3">
        <f t="shared" si="2"/>
        <v>-2.727272727</v>
      </c>
      <c r="I3" s="3" t="s">
        <v>332</v>
      </c>
      <c r="J3" s="3">
        <v>216.0</v>
      </c>
      <c r="K3" s="3">
        <f t="shared" si="3"/>
        <v>-2.262443439</v>
      </c>
      <c r="L3" s="3" t="s">
        <v>332</v>
      </c>
      <c r="M3" s="3">
        <v>217.0</v>
      </c>
      <c r="N3" s="3">
        <f t="shared" si="4"/>
        <v>-9.958506224</v>
      </c>
      <c r="O3" s="3" t="s">
        <v>332</v>
      </c>
      <c r="P3" s="3">
        <v>218.0</v>
      </c>
      <c r="Q3" s="3">
        <f t="shared" si="5"/>
        <v>-9.166666667</v>
      </c>
      <c r="R3" s="3" t="s">
        <v>332</v>
      </c>
      <c r="S3" s="3">
        <v>217.0</v>
      </c>
      <c r="T3" s="3">
        <f t="shared" si="6"/>
        <v>-9.205020921</v>
      </c>
      <c r="U3" s="3" t="s">
        <v>332</v>
      </c>
      <c r="V3" s="3">
        <v>218.0</v>
      </c>
      <c r="W3" s="3">
        <f t="shared" si="7"/>
        <v>-15.17509728</v>
      </c>
      <c r="X3" s="3" t="s">
        <v>332</v>
      </c>
      <c r="Y3" s="3">
        <v>219.0</v>
      </c>
      <c r="Z3" s="3">
        <f t="shared" si="8"/>
        <v>11.73469388</v>
      </c>
      <c r="AA3" s="3" t="s">
        <v>332</v>
      </c>
      <c r="AB3" s="3">
        <v>222.0</v>
      </c>
      <c r="AC3" s="3">
        <f t="shared" si="9"/>
        <v>8.292682927</v>
      </c>
      <c r="AD3" s="3" t="s">
        <v>332</v>
      </c>
    </row>
    <row r="4">
      <c r="A4" s="3" t="s">
        <v>335</v>
      </c>
      <c r="B4" s="3">
        <v>234.0</v>
      </c>
      <c r="C4" s="3">
        <v>234.0</v>
      </c>
      <c r="D4" s="3" t="s">
        <v>336</v>
      </c>
      <c r="E4" s="3">
        <f t="shared" si="1"/>
        <v>-7.040686086</v>
      </c>
      <c r="F4" s="3" t="s">
        <v>336</v>
      </c>
      <c r="G4" s="3">
        <v>223.0</v>
      </c>
      <c r="H4" s="3">
        <f t="shared" si="2"/>
        <v>1.363636364</v>
      </c>
      <c r="I4" s="3" t="s">
        <v>336</v>
      </c>
      <c r="J4" s="3">
        <v>224.0</v>
      </c>
      <c r="K4" s="3">
        <f t="shared" si="3"/>
        <v>1.357466063</v>
      </c>
      <c r="L4" s="3" t="s">
        <v>336</v>
      </c>
      <c r="M4" s="3">
        <v>233.0</v>
      </c>
      <c r="N4" s="3">
        <f t="shared" si="4"/>
        <v>-3.319502075</v>
      </c>
      <c r="O4" s="3" t="s">
        <v>336</v>
      </c>
      <c r="P4" s="3">
        <v>230.0</v>
      </c>
      <c r="Q4" s="3">
        <f t="shared" si="5"/>
        <v>-4.166666667</v>
      </c>
      <c r="R4" s="3" t="s">
        <v>336</v>
      </c>
      <c r="S4" s="3">
        <v>226.0</v>
      </c>
      <c r="T4" s="3">
        <f t="shared" si="6"/>
        <v>-5.439330544</v>
      </c>
      <c r="U4" s="3" t="s">
        <v>336</v>
      </c>
      <c r="V4" s="3">
        <v>240.0</v>
      </c>
      <c r="W4" s="3">
        <f t="shared" si="7"/>
        <v>-6.614785992</v>
      </c>
      <c r="X4" s="3" t="s">
        <v>336</v>
      </c>
      <c r="Y4" s="3">
        <v>197.0</v>
      </c>
      <c r="Z4" s="3">
        <f t="shared" si="8"/>
        <v>0.5102040816</v>
      </c>
      <c r="AA4" s="3" t="s">
        <v>336</v>
      </c>
      <c r="AB4" s="3">
        <v>224.0</v>
      </c>
      <c r="AC4" s="3">
        <f t="shared" si="9"/>
        <v>9.268292683</v>
      </c>
      <c r="AD4" s="3" t="s">
        <v>336</v>
      </c>
    </row>
    <row r="5">
      <c r="A5" s="3" t="s">
        <v>178</v>
      </c>
      <c r="B5" s="3">
        <v>242.5</v>
      </c>
      <c r="C5" s="3">
        <v>236.0</v>
      </c>
      <c r="D5" s="3" t="s">
        <v>332</v>
      </c>
      <c r="E5" s="3">
        <f t="shared" si="1"/>
        <v>-13.55641283</v>
      </c>
      <c r="F5" s="3" t="s">
        <v>333</v>
      </c>
      <c r="G5" s="3">
        <v>223.0</v>
      </c>
      <c r="H5" s="3">
        <f t="shared" si="2"/>
        <v>1.363636364</v>
      </c>
      <c r="I5" s="3" t="s">
        <v>332</v>
      </c>
      <c r="J5" s="3">
        <v>223.0</v>
      </c>
      <c r="K5" s="3">
        <f t="shared" si="3"/>
        <v>0.9049773756</v>
      </c>
      <c r="L5" s="3" t="s">
        <v>332</v>
      </c>
      <c r="M5" s="3">
        <v>246.0</v>
      </c>
      <c r="N5" s="3">
        <f t="shared" si="4"/>
        <v>2.074688797</v>
      </c>
      <c r="O5" s="3" t="s">
        <v>337</v>
      </c>
      <c r="P5" s="3">
        <v>245.0</v>
      </c>
      <c r="Q5" s="3">
        <f t="shared" si="5"/>
        <v>2.083333333</v>
      </c>
      <c r="R5" s="3" t="s">
        <v>337</v>
      </c>
      <c r="S5" s="3">
        <v>243.0</v>
      </c>
      <c r="T5" s="3">
        <f t="shared" si="6"/>
        <v>1.673640167</v>
      </c>
      <c r="U5" s="3" t="s">
        <v>337</v>
      </c>
      <c r="V5" s="3">
        <v>258.0</v>
      </c>
      <c r="W5" s="3">
        <f t="shared" si="7"/>
        <v>0.3891050584</v>
      </c>
      <c r="X5" s="3" t="s">
        <v>337</v>
      </c>
      <c r="Y5" s="3">
        <v>170.0</v>
      </c>
      <c r="Z5" s="3">
        <f t="shared" si="8"/>
        <v>-13.26530612</v>
      </c>
      <c r="AA5" s="3" t="s">
        <v>332</v>
      </c>
      <c r="AB5" s="3">
        <v>187.0</v>
      </c>
      <c r="AC5" s="3">
        <f t="shared" si="9"/>
        <v>-8.780487805</v>
      </c>
      <c r="AD5" s="3" t="s">
        <v>332</v>
      </c>
    </row>
    <row r="6">
      <c r="A6" s="3" t="s">
        <v>179</v>
      </c>
      <c r="B6" s="3">
        <v>222.5</v>
      </c>
      <c r="C6" s="3">
        <v>279.0</v>
      </c>
      <c r="D6" s="3" t="s">
        <v>332</v>
      </c>
      <c r="E6" s="3">
        <f t="shared" si="1"/>
        <v>12.50780293</v>
      </c>
      <c r="F6" s="3" t="s">
        <v>338</v>
      </c>
      <c r="G6" s="3">
        <v>217.0</v>
      </c>
      <c r="H6" s="3">
        <f t="shared" si="2"/>
        <v>-1.363636364</v>
      </c>
      <c r="I6" s="3" t="s">
        <v>337</v>
      </c>
      <c r="J6" s="3">
        <v>219.0</v>
      </c>
      <c r="K6" s="3">
        <f t="shared" si="3"/>
        <v>-0.9049773756</v>
      </c>
      <c r="L6" s="3" t="s">
        <v>337</v>
      </c>
      <c r="M6" s="3">
        <v>244.0</v>
      </c>
      <c r="N6" s="3">
        <f t="shared" si="4"/>
        <v>1.244813278</v>
      </c>
      <c r="O6" s="3" t="s">
        <v>332</v>
      </c>
      <c r="P6" s="3">
        <v>251.0</v>
      </c>
      <c r="Q6" s="3">
        <f t="shared" si="5"/>
        <v>4.583333333</v>
      </c>
      <c r="R6" s="3" t="s">
        <v>332</v>
      </c>
      <c r="S6" s="3">
        <v>254.0</v>
      </c>
      <c r="T6" s="3">
        <f t="shared" si="6"/>
        <v>6.276150628</v>
      </c>
      <c r="U6" s="3" t="s">
        <v>332</v>
      </c>
      <c r="V6" s="3">
        <v>256.0</v>
      </c>
      <c r="W6" s="3">
        <f t="shared" si="7"/>
        <v>-0.3891050584</v>
      </c>
      <c r="X6" s="3" t="s">
        <v>332</v>
      </c>
      <c r="Y6" s="3">
        <v>202.0</v>
      </c>
      <c r="Z6" s="3">
        <f t="shared" si="8"/>
        <v>3.06122449</v>
      </c>
      <c r="AA6" s="3" t="s">
        <v>337</v>
      </c>
      <c r="AB6" s="3">
        <v>205.0</v>
      </c>
      <c r="AC6" s="3">
        <f t="shared" si="9"/>
        <v>0</v>
      </c>
      <c r="AD6" s="3" t="s">
        <v>337</v>
      </c>
    </row>
    <row r="7">
      <c r="A7" s="3" t="s">
        <v>180</v>
      </c>
      <c r="B7" s="3">
        <v>232.5</v>
      </c>
      <c r="C7" s="3">
        <v>236.0</v>
      </c>
      <c r="D7" s="3" t="s">
        <v>332</v>
      </c>
      <c r="E7" s="3">
        <f t="shared" si="1"/>
        <v>1.162015055</v>
      </c>
      <c r="F7" s="3" t="s">
        <v>338</v>
      </c>
      <c r="G7" s="3">
        <v>216.0</v>
      </c>
      <c r="H7" s="3">
        <f t="shared" si="2"/>
        <v>-1.818181818</v>
      </c>
      <c r="I7" s="3" t="s">
        <v>337</v>
      </c>
      <c r="J7" s="3">
        <v>218.0</v>
      </c>
      <c r="K7" s="3">
        <f t="shared" si="3"/>
        <v>-1.357466063</v>
      </c>
      <c r="L7" s="3" t="s">
        <v>337</v>
      </c>
      <c r="M7" s="3">
        <v>242.0</v>
      </c>
      <c r="N7" s="3">
        <f t="shared" si="4"/>
        <v>0.4149377593</v>
      </c>
      <c r="O7" s="3" t="s">
        <v>332</v>
      </c>
      <c r="P7" s="3">
        <v>235.0</v>
      </c>
      <c r="Q7" s="3">
        <f t="shared" si="5"/>
        <v>-2.083333333</v>
      </c>
      <c r="R7" s="3" t="s">
        <v>332</v>
      </c>
      <c r="S7" s="3">
        <v>241.0</v>
      </c>
      <c r="T7" s="3">
        <f t="shared" si="6"/>
        <v>0.8368200837</v>
      </c>
      <c r="U7" s="3" t="s">
        <v>332</v>
      </c>
      <c r="V7" s="3">
        <v>257.0</v>
      </c>
      <c r="W7" s="3">
        <f t="shared" si="7"/>
        <v>0</v>
      </c>
      <c r="X7" s="3" t="s">
        <v>332</v>
      </c>
      <c r="Y7" s="3">
        <v>209.0</v>
      </c>
      <c r="Z7" s="3">
        <f t="shared" si="8"/>
        <v>6.632653061</v>
      </c>
      <c r="AA7" s="3" t="s">
        <v>337</v>
      </c>
      <c r="AB7" s="3">
        <v>202.0</v>
      </c>
      <c r="AC7" s="3">
        <f t="shared" si="9"/>
        <v>-1.463414634</v>
      </c>
      <c r="AD7" s="3" t="s">
        <v>337</v>
      </c>
    </row>
    <row r="8">
      <c r="A8" s="3" t="s">
        <v>181</v>
      </c>
      <c r="B8" s="3">
        <v>228.0</v>
      </c>
      <c r="C8" s="3">
        <v>231.0</v>
      </c>
      <c r="D8" s="3" t="s">
        <v>332</v>
      </c>
      <c r="E8" s="3">
        <f t="shared" si="1"/>
        <v>54.23979865</v>
      </c>
      <c r="F8" s="3" t="s">
        <v>338</v>
      </c>
      <c r="G8" s="3">
        <v>219.0</v>
      </c>
      <c r="H8" s="3">
        <f t="shared" si="2"/>
        <v>-0.4545454545</v>
      </c>
      <c r="I8" s="3" t="s">
        <v>337</v>
      </c>
      <c r="J8" s="3">
        <v>221.0</v>
      </c>
      <c r="K8" s="3">
        <f t="shared" si="3"/>
        <v>0</v>
      </c>
      <c r="L8" s="3" t="s">
        <v>337</v>
      </c>
      <c r="M8" s="3">
        <v>265.0</v>
      </c>
      <c r="N8" s="3">
        <f t="shared" si="4"/>
        <v>9.958506224</v>
      </c>
      <c r="O8" s="3" t="s">
        <v>332</v>
      </c>
      <c r="P8" s="3">
        <v>253.0</v>
      </c>
      <c r="Q8" s="3">
        <f t="shared" si="5"/>
        <v>5.416666667</v>
      </c>
      <c r="R8" s="3" t="s">
        <v>332</v>
      </c>
      <c r="S8" s="3">
        <v>256.0</v>
      </c>
      <c r="T8" s="3">
        <f t="shared" si="6"/>
        <v>7.112970711</v>
      </c>
      <c r="U8" s="3" t="s">
        <v>332</v>
      </c>
      <c r="V8" s="3">
        <v>270.0</v>
      </c>
      <c r="W8" s="3">
        <f t="shared" si="7"/>
        <v>5.058365759</v>
      </c>
      <c r="X8" s="3" t="s">
        <v>332</v>
      </c>
      <c r="Y8" s="3">
        <v>232.0</v>
      </c>
      <c r="Z8" s="3">
        <f t="shared" si="8"/>
        <v>18.36734694</v>
      </c>
      <c r="AA8" s="3" t="s">
        <v>332</v>
      </c>
      <c r="AB8" s="3">
        <v>223.0</v>
      </c>
      <c r="AC8" s="3">
        <f t="shared" si="9"/>
        <v>8.780487805</v>
      </c>
      <c r="AD8" s="3" t="s">
        <v>337</v>
      </c>
    </row>
    <row r="9">
      <c r="A9" s="3" t="s">
        <v>160</v>
      </c>
      <c r="B9" s="3">
        <v>236.5</v>
      </c>
      <c r="C9" s="3">
        <v>242.0</v>
      </c>
      <c r="D9" s="3" t="s">
        <v>332</v>
      </c>
      <c r="E9" s="3">
        <f t="shared" si="1"/>
        <v>8.492111457</v>
      </c>
      <c r="F9" s="3" t="s">
        <v>338</v>
      </c>
      <c r="G9" s="3">
        <v>233.0</v>
      </c>
      <c r="H9" s="3">
        <f t="shared" si="2"/>
        <v>5.909090909</v>
      </c>
      <c r="I9" s="3" t="s">
        <v>337</v>
      </c>
      <c r="J9" s="3">
        <v>233.0</v>
      </c>
      <c r="K9" s="3">
        <f t="shared" si="3"/>
        <v>5.429864253</v>
      </c>
      <c r="L9" s="3" t="s">
        <v>337</v>
      </c>
      <c r="M9" s="3">
        <v>252.0</v>
      </c>
      <c r="N9" s="3">
        <f t="shared" si="4"/>
        <v>4.564315353</v>
      </c>
      <c r="O9" s="3" t="s">
        <v>332</v>
      </c>
      <c r="P9" s="3">
        <v>255.0</v>
      </c>
      <c r="Q9" s="3">
        <f t="shared" si="5"/>
        <v>6.25</v>
      </c>
      <c r="R9" s="3" t="s">
        <v>332</v>
      </c>
      <c r="S9" s="3">
        <v>250.0</v>
      </c>
      <c r="T9" s="3">
        <f t="shared" si="6"/>
        <v>4.60251046</v>
      </c>
      <c r="U9" s="3" t="s">
        <v>332</v>
      </c>
      <c r="V9" s="3">
        <v>256.0</v>
      </c>
      <c r="W9" s="3">
        <f t="shared" si="7"/>
        <v>-0.3891050584</v>
      </c>
      <c r="X9" s="3" t="s">
        <v>332</v>
      </c>
      <c r="Y9" s="3">
        <v>182.0</v>
      </c>
      <c r="Z9" s="3">
        <f t="shared" si="8"/>
        <v>-7.142857143</v>
      </c>
      <c r="AA9" s="3" t="s">
        <v>337</v>
      </c>
      <c r="AB9" s="3">
        <v>183.0</v>
      </c>
      <c r="AC9" s="3">
        <f t="shared" si="9"/>
        <v>-10.73170732</v>
      </c>
      <c r="AD9" s="3" t="s">
        <v>337</v>
      </c>
    </row>
    <row r="10">
      <c r="A10" s="3" t="s">
        <v>171</v>
      </c>
      <c r="B10" s="3">
        <v>226.5</v>
      </c>
      <c r="C10" s="3">
        <v>217.0</v>
      </c>
      <c r="D10" s="3" t="s">
        <v>332</v>
      </c>
      <c r="E10" s="3">
        <f t="shared" si="1"/>
        <v>-25.23198602</v>
      </c>
      <c r="F10" s="3" t="s">
        <v>333</v>
      </c>
      <c r="G10" s="3">
        <v>210.0</v>
      </c>
      <c r="H10" s="3">
        <f t="shared" si="2"/>
        <v>-4.545454545</v>
      </c>
      <c r="I10" s="3" t="s">
        <v>332</v>
      </c>
      <c r="J10" s="3">
        <v>211.0</v>
      </c>
      <c r="K10" s="3">
        <f t="shared" si="3"/>
        <v>-4.524886878</v>
      </c>
      <c r="L10" s="3" t="s">
        <v>332</v>
      </c>
      <c r="M10" s="3">
        <v>230.0</v>
      </c>
      <c r="N10" s="3">
        <f t="shared" si="4"/>
        <v>-4.564315353</v>
      </c>
      <c r="O10" s="3" t="s">
        <v>337</v>
      </c>
      <c r="P10" s="3">
        <v>234.0</v>
      </c>
      <c r="Q10" s="3">
        <f t="shared" si="5"/>
        <v>-2.5</v>
      </c>
      <c r="R10" s="3" t="s">
        <v>337</v>
      </c>
      <c r="S10" s="3">
        <v>231.0</v>
      </c>
      <c r="T10" s="3">
        <f t="shared" si="6"/>
        <v>-3.347280335</v>
      </c>
      <c r="U10" s="3" t="s">
        <v>337</v>
      </c>
      <c r="V10" s="3">
        <v>253.0</v>
      </c>
      <c r="W10" s="3">
        <f t="shared" si="7"/>
        <v>-1.556420233</v>
      </c>
      <c r="X10" s="3" t="s">
        <v>337</v>
      </c>
      <c r="Y10" s="3">
        <v>183.0</v>
      </c>
      <c r="Z10" s="3">
        <f t="shared" si="8"/>
        <v>-6.632653061</v>
      </c>
      <c r="AA10" s="3" t="s">
        <v>332</v>
      </c>
      <c r="AB10" s="3">
        <v>210.0</v>
      </c>
      <c r="AC10" s="3">
        <f t="shared" si="9"/>
        <v>2.43902439</v>
      </c>
      <c r="AD10" s="3" t="s">
        <v>332</v>
      </c>
    </row>
    <row r="11">
      <c r="A11" s="3" t="s">
        <v>339</v>
      </c>
      <c r="B11" s="3">
        <v>233.0</v>
      </c>
      <c r="C11" s="3">
        <v>235.0</v>
      </c>
      <c r="D11" s="3" t="s">
        <v>337</v>
      </c>
      <c r="E11" s="3">
        <f t="shared" si="1"/>
        <v>-46.63423881</v>
      </c>
      <c r="F11" s="3" t="s">
        <v>338</v>
      </c>
      <c r="G11" s="3">
        <v>223.0</v>
      </c>
      <c r="H11" s="3">
        <f t="shared" si="2"/>
        <v>1.363636364</v>
      </c>
      <c r="I11" s="3" t="s">
        <v>337</v>
      </c>
      <c r="J11" s="3">
        <v>225.0</v>
      </c>
      <c r="K11" s="3">
        <f t="shared" si="3"/>
        <v>1.809954751</v>
      </c>
      <c r="L11" s="3" t="s">
        <v>337</v>
      </c>
      <c r="M11" s="3">
        <v>226.0</v>
      </c>
      <c r="N11" s="3">
        <f t="shared" si="4"/>
        <v>-6.22406639</v>
      </c>
      <c r="O11" s="3" t="s">
        <v>337</v>
      </c>
      <c r="P11" s="3">
        <v>228.0</v>
      </c>
      <c r="Q11" s="3">
        <f t="shared" si="5"/>
        <v>-5</v>
      </c>
      <c r="R11" s="3" t="s">
        <v>337</v>
      </c>
      <c r="S11" s="3">
        <v>223.0</v>
      </c>
      <c r="T11" s="3">
        <f t="shared" si="6"/>
        <v>-6.694560669</v>
      </c>
      <c r="U11" s="3" t="s">
        <v>337</v>
      </c>
      <c r="V11" s="3">
        <v>248.0</v>
      </c>
      <c r="W11" s="3">
        <f t="shared" si="7"/>
        <v>-3.501945525</v>
      </c>
      <c r="X11" s="3" t="s">
        <v>332</v>
      </c>
      <c r="Y11" s="3">
        <v>170.0</v>
      </c>
      <c r="Z11" s="3">
        <f t="shared" si="8"/>
        <v>-13.26530612</v>
      </c>
      <c r="AA11" s="3" t="s">
        <v>337</v>
      </c>
      <c r="AB11" s="3">
        <v>174.0</v>
      </c>
      <c r="AC11" s="3">
        <f t="shared" si="9"/>
        <v>-15.12195122</v>
      </c>
      <c r="AD11" s="3" t="s">
        <v>337</v>
      </c>
    </row>
    <row r="12">
      <c r="A12" s="3" t="s">
        <v>340</v>
      </c>
      <c r="B12" s="3">
        <v>237.0</v>
      </c>
      <c r="C12" s="3">
        <v>284.0</v>
      </c>
      <c r="D12" s="3" t="s">
        <v>332</v>
      </c>
      <c r="E12" s="3">
        <f t="shared" si="1"/>
        <v>93.49135428</v>
      </c>
      <c r="F12" s="3" t="s">
        <v>338</v>
      </c>
      <c r="G12" s="3">
        <v>219.0</v>
      </c>
      <c r="H12" s="3">
        <f t="shared" si="2"/>
        <v>-0.4545454545</v>
      </c>
      <c r="I12" s="3" t="s">
        <v>337</v>
      </c>
      <c r="J12" s="3">
        <v>221.0</v>
      </c>
      <c r="K12" s="3">
        <f t="shared" si="3"/>
        <v>0</v>
      </c>
      <c r="L12" s="3" t="s">
        <v>337</v>
      </c>
      <c r="M12" s="3">
        <v>271.0</v>
      </c>
      <c r="N12" s="3">
        <f t="shared" si="4"/>
        <v>12.44813278</v>
      </c>
      <c r="O12" s="3" t="s">
        <v>332</v>
      </c>
      <c r="P12" s="3">
        <v>263.0</v>
      </c>
      <c r="Q12" s="3">
        <f t="shared" si="5"/>
        <v>9.583333333</v>
      </c>
      <c r="R12" s="3" t="s">
        <v>332</v>
      </c>
      <c r="S12" s="3">
        <v>261.0</v>
      </c>
      <c r="T12" s="3">
        <f t="shared" si="6"/>
        <v>9.205020921</v>
      </c>
      <c r="U12" s="3" t="s">
        <v>332</v>
      </c>
      <c r="V12" s="3">
        <v>291.0</v>
      </c>
      <c r="W12" s="3">
        <f t="shared" si="7"/>
        <v>13.22957198</v>
      </c>
      <c r="X12" s="3" t="s">
        <v>332</v>
      </c>
      <c r="Y12" s="3">
        <v>249.0</v>
      </c>
      <c r="Z12" s="3">
        <f t="shared" si="8"/>
        <v>27.04081633</v>
      </c>
      <c r="AA12" s="3" t="s">
        <v>332</v>
      </c>
      <c r="AB12" s="3">
        <v>251.0</v>
      </c>
      <c r="AC12" s="3">
        <f t="shared" si="9"/>
        <v>22.43902439</v>
      </c>
      <c r="AD12" s="3" t="s">
        <v>332</v>
      </c>
    </row>
    <row r="13">
      <c r="A13" s="3" t="s">
        <v>341</v>
      </c>
      <c r="B13" s="3">
        <v>232.5</v>
      </c>
      <c r="C13" s="3">
        <v>241.0</v>
      </c>
      <c r="D13" s="3" t="s">
        <v>332</v>
      </c>
      <c r="E13" s="3">
        <f t="shared" si="1"/>
        <v>23.63673364</v>
      </c>
      <c r="F13" s="3" t="s">
        <v>338</v>
      </c>
      <c r="G13" s="3">
        <v>223.0</v>
      </c>
      <c r="H13" s="3">
        <f t="shared" si="2"/>
        <v>1.363636364</v>
      </c>
      <c r="I13" s="3" t="s">
        <v>337</v>
      </c>
      <c r="J13" s="3">
        <v>225.0</v>
      </c>
      <c r="K13" s="3">
        <f t="shared" si="3"/>
        <v>1.809954751</v>
      </c>
      <c r="L13" s="3" t="s">
        <v>337</v>
      </c>
      <c r="M13" s="3">
        <v>259.0</v>
      </c>
      <c r="N13" s="3">
        <f t="shared" si="4"/>
        <v>7.468879668</v>
      </c>
      <c r="O13" s="3" t="s">
        <v>332</v>
      </c>
      <c r="P13" s="3">
        <v>265.0</v>
      </c>
      <c r="Q13" s="3">
        <f t="shared" si="5"/>
        <v>10.41666667</v>
      </c>
      <c r="R13" s="3" t="s">
        <v>332</v>
      </c>
      <c r="S13" s="3">
        <v>260.0</v>
      </c>
      <c r="T13" s="3">
        <f t="shared" si="6"/>
        <v>8.786610879</v>
      </c>
      <c r="U13" s="3" t="s">
        <v>332</v>
      </c>
      <c r="V13" s="3">
        <v>281.0</v>
      </c>
      <c r="W13" s="3">
        <f t="shared" si="7"/>
        <v>9.338521401</v>
      </c>
      <c r="X13" s="3" t="s">
        <v>332</v>
      </c>
      <c r="Y13" s="3">
        <v>177.0</v>
      </c>
      <c r="Z13" s="3">
        <f t="shared" si="8"/>
        <v>-9.693877551</v>
      </c>
      <c r="AA13" s="3" t="s">
        <v>337</v>
      </c>
      <c r="AB13" s="3">
        <v>193.0</v>
      </c>
      <c r="AC13" s="3">
        <f t="shared" si="9"/>
        <v>-5.853658537</v>
      </c>
      <c r="AD13" s="3" t="s">
        <v>337</v>
      </c>
    </row>
    <row r="14">
      <c r="A14" s="3" t="s">
        <v>342</v>
      </c>
      <c r="B14" s="3">
        <v>219.0</v>
      </c>
      <c r="C14" s="3">
        <v>210.0</v>
      </c>
      <c r="D14" s="3" t="s">
        <v>337</v>
      </c>
      <c r="E14" s="3">
        <f t="shared" si="1"/>
        <v>0.777513131</v>
      </c>
      <c r="F14" s="3" t="s">
        <v>333</v>
      </c>
      <c r="G14" s="3">
        <v>209.0</v>
      </c>
      <c r="H14" s="3">
        <f t="shared" si="2"/>
        <v>-5</v>
      </c>
      <c r="I14" s="3" t="s">
        <v>332</v>
      </c>
      <c r="J14" s="3">
        <v>211.0</v>
      </c>
      <c r="K14" s="3">
        <f t="shared" si="3"/>
        <v>-4.524886878</v>
      </c>
      <c r="L14" s="3" t="s">
        <v>332</v>
      </c>
      <c r="M14" s="3">
        <v>246.0</v>
      </c>
      <c r="N14" s="3">
        <f t="shared" si="4"/>
        <v>2.074688797</v>
      </c>
      <c r="O14" s="3" t="s">
        <v>337</v>
      </c>
      <c r="P14" s="3">
        <v>245.0</v>
      </c>
      <c r="Q14" s="3">
        <f t="shared" si="5"/>
        <v>2.083333333</v>
      </c>
      <c r="R14" s="3" t="s">
        <v>337</v>
      </c>
      <c r="S14" s="3">
        <v>243.0</v>
      </c>
      <c r="T14" s="3">
        <f t="shared" si="6"/>
        <v>1.673640167</v>
      </c>
      <c r="U14" s="3" t="s">
        <v>337</v>
      </c>
      <c r="V14" s="3">
        <v>258.0</v>
      </c>
      <c r="W14" s="3">
        <f t="shared" si="7"/>
        <v>0.3891050584</v>
      </c>
      <c r="X14" s="3" t="s">
        <v>337</v>
      </c>
      <c r="Y14" s="3">
        <v>204.0</v>
      </c>
      <c r="Z14" s="3">
        <f t="shared" si="8"/>
        <v>4.081632653</v>
      </c>
      <c r="AA14" s="3" t="s">
        <v>332</v>
      </c>
      <c r="AB14" s="3">
        <v>205.0</v>
      </c>
      <c r="AC14" s="3">
        <f t="shared" si="9"/>
        <v>0</v>
      </c>
      <c r="AD14" s="3" t="s">
        <v>332</v>
      </c>
    </row>
    <row r="15">
      <c r="A15" s="3" t="s">
        <v>343</v>
      </c>
      <c r="B15" s="3">
        <v>230.0</v>
      </c>
      <c r="C15" s="3">
        <v>236.0</v>
      </c>
      <c r="D15" s="3" t="s">
        <v>337</v>
      </c>
      <c r="E15" s="3">
        <f t="shared" si="1"/>
        <v>-6.338969361</v>
      </c>
      <c r="F15" s="3" t="s">
        <v>338</v>
      </c>
      <c r="G15" s="3">
        <v>214.0</v>
      </c>
      <c r="H15" s="3">
        <f t="shared" si="2"/>
        <v>-2.727272727</v>
      </c>
      <c r="I15" s="3" t="s">
        <v>337</v>
      </c>
      <c r="J15" s="3">
        <v>216.0</v>
      </c>
      <c r="K15" s="3">
        <f t="shared" si="3"/>
        <v>-2.262443439</v>
      </c>
      <c r="L15" s="3" t="s">
        <v>337</v>
      </c>
      <c r="M15" s="3">
        <v>217.0</v>
      </c>
      <c r="N15" s="3">
        <f t="shared" si="4"/>
        <v>-9.958506224</v>
      </c>
      <c r="O15" s="3" t="s">
        <v>337</v>
      </c>
      <c r="P15" s="3">
        <v>245.0</v>
      </c>
      <c r="Q15" s="3">
        <f t="shared" si="5"/>
        <v>2.083333333</v>
      </c>
      <c r="R15" s="3" t="s">
        <v>332</v>
      </c>
      <c r="S15" s="3">
        <v>243.0</v>
      </c>
      <c r="T15" s="3">
        <f t="shared" si="6"/>
        <v>1.673640167</v>
      </c>
      <c r="U15" s="3" t="s">
        <v>332</v>
      </c>
      <c r="V15" s="3">
        <v>218.0</v>
      </c>
      <c r="W15" s="3">
        <f t="shared" si="7"/>
        <v>-15.17509728</v>
      </c>
      <c r="X15" s="3" t="s">
        <v>337</v>
      </c>
      <c r="Y15" s="3">
        <v>219.0</v>
      </c>
      <c r="Z15" s="3">
        <f t="shared" si="8"/>
        <v>11.73469388</v>
      </c>
      <c r="AA15" s="3" t="s">
        <v>337</v>
      </c>
      <c r="AB15" s="3">
        <v>222.0</v>
      </c>
      <c r="AC15" s="3">
        <f t="shared" si="9"/>
        <v>8.292682927</v>
      </c>
      <c r="AD15" s="3" t="s">
        <v>337</v>
      </c>
    </row>
    <row r="16">
      <c r="A16" s="3" t="s">
        <v>344</v>
      </c>
      <c r="B16" s="3">
        <v>232.0</v>
      </c>
      <c r="C16" s="3">
        <v>267.0</v>
      </c>
      <c r="D16" s="3" t="s">
        <v>337</v>
      </c>
      <c r="E16" s="3">
        <f t="shared" si="1"/>
        <v>-11.02917635</v>
      </c>
      <c r="F16" s="3" t="s">
        <v>338</v>
      </c>
      <c r="G16" s="3">
        <v>225.0</v>
      </c>
      <c r="H16" s="3">
        <f t="shared" si="2"/>
        <v>2.272727273</v>
      </c>
      <c r="I16" s="3" t="s">
        <v>337</v>
      </c>
      <c r="J16" s="3">
        <v>226.0</v>
      </c>
      <c r="K16" s="3">
        <f t="shared" si="3"/>
        <v>2.262443439</v>
      </c>
      <c r="L16" s="3" t="s">
        <v>337</v>
      </c>
      <c r="M16" s="3">
        <v>216.0</v>
      </c>
      <c r="N16" s="3">
        <f t="shared" si="4"/>
        <v>-10.37344398</v>
      </c>
      <c r="O16" s="3" t="s">
        <v>337</v>
      </c>
      <c r="P16" s="3">
        <v>245.0</v>
      </c>
      <c r="Q16" s="3">
        <f t="shared" si="5"/>
        <v>2.083333333</v>
      </c>
      <c r="R16" s="3" t="s">
        <v>332</v>
      </c>
      <c r="S16" s="3">
        <v>243.0</v>
      </c>
      <c r="T16" s="3">
        <f t="shared" si="6"/>
        <v>1.673640167</v>
      </c>
      <c r="U16" s="3" t="s">
        <v>332</v>
      </c>
      <c r="V16" s="3">
        <v>192.0</v>
      </c>
      <c r="W16" s="3">
        <f t="shared" si="7"/>
        <v>-25.29182879</v>
      </c>
      <c r="X16" s="3" t="s">
        <v>337</v>
      </c>
      <c r="Y16" s="3">
        <v>207.0</v>
      </c>
      <c r="Z16" s="3">
        <f t="shared" si="8"/>
        <v>5.612244898</v>
      </c>
      <c r="AA16" s="3" t="s">
        <v>337</v>
      </c>
      <c r="AB16" s="3">
        <v>227.0</v>
      </c>
      <c r="AC16" s="3">
        <f t="shared" si="9"/>
        <v>10.73170732</v>
      </c>
      <c r="AD16" s="3" t="s">
        <v>337</v>
      </c>
    </row>
    <row r="17">
      <c r="A17" s="3" t="s">
        <v>345</v>
      </c>
      <c r="B17" s="3">
        <v>243.0</v>
      </c>
      <c r="C17" s="3">
        <v>242.0</v>
      </c>
      <c r="D17" s="3" t="s">
        <v>332</v>
      </c>
      <c r="E17" s="3">
        <f t="shared" si="1"/>
        <v>-5.402308006</v>
      </c>
      <c r="F17" s="3" t="s">
        <v>333</v>
      </c>
      <c r="G17" s="3">
        <v>219.0</v>
      </c>
      <c r="H17" s="3">
        <f t="shared" si="2"/>
        <v>-0.4545454545</v>
      </c>
      <c r="I17" s="3" t="s">
        <v>332</v>
      </c>
      <c r="J17" s="3">
        <v>220.0</v>
      </c>
      <c r="K17" s="3">
        <f t="shared" si="3"/>
        <v>-0.4524886878</v>
      </c>
      <c r="L17" s="3" t="s">
        <v>332</v>
      </c>
      <c r="M17" s="3">
        <v>231.0</v>
      </c>
      <c r="N17" s="3">
        <f t="shared" si="4"/>
        <v>-4.149377593</v>
      </c>
      <c r="O17" s="3" t="s">
        <v>332</v>
      </c>
      <c r="P17" s="3">
        <v>245.0</v>
      </c>
      <c r="Q17" s="3">
        <f t="shared" si="5"/>
        <v>2.083333333</v>
      </c>
      <c r="R17" s="3" t="s">
        <v>337</v>
      </c>
      <c r="S17" s="3">
        <v>243.0</v>
      </c>
      <c r="T17" s="3">
        <f t="shared" si="6"/>
        <v>1.673640167</v>
      </c>
      <c r="U17" s="3" t="s">
        <v>332</v>
      </c>
      <c r="V17" s="3">
        <v>235.0</v>
      </c>
      <c r="W17" s="3">
        <f t="shared" si="7"/>
        <v>-8.560311284</v>
      </c>
      <c r="X17" s="3" t="s">
        <v>332</v>
      </c>
      <c r="Y17" s="3">
        <v>199.0</v>
      </c>
      <c r="Z17" s="3">
        <f t="shared" si="8"/>
        <v>1.530612245</v>
      </c>
      <c r="AA17" s="3" t="s">
        <v>332</v>
      </c>
      <c r="AB17" s="3">
        <v>211.0</v>
      </c>
      <c r="AC17" s="3">
        <f t="shared" si="9"/>
        <v>2.926829268</v>
      </c>
      <c r="AD17" s="3" t="s">
        <v>332</v>
      </c>
    </row>
    <row r="18">
      <c r="A18" s="3" t="s">
        <v>346</v>
      </c>
      <c r="B18" s="3">
        <v>235.5</v>
      </c>
      <c r="C18" s="3">
        <v>238.0</v>
      </c>
      <c r="D18" s="3" t="s">
        <v>337</v>
      </c>
      <c r="E18" s="3">
        <f t="shared" si="1"/>
        <v>-49.26062957</v>
      </c>
      <c r="F18" s="3" t="s">
        <v>338</v>
      </c>
      <c r="G18" s="3">
        <v>219.0</v>
      </c>
      <c r="H18" s="3">
        <f t="shared" si="2"/>
        <v>-0.4545454545</v>
      </c>
      <c r="J18" s="3">
        <v>219.0</v>
      </c>
      <c r="K18" s="3">
        <f t="shared" si="3"/>
        <v>-0.9049773756</v>
      </c>
      <c r="M18" s="3">
        <v>230.0</v>
      </c>
      <c r="N18" s="3">
        <f t="shared" si="4"/>
        <v>-4.564315353</v>
      </c>
      <c r="P18" s="3">
        <v>232.0</v>
      </c>
      <c r="Q18" s="3">
        <f t="shared" si="5"/>
        <v>-3.333333333</v>
      </c>
      <c r="R18" s="3" t="s">
        <v>337</v>
      </c>
      <c r="S18" s="3">
        <v>229.0</v>
      </c>
      <c r="T18" s="3">
        <f t="shared" si="6"/>
        <v>-4.184100418</v>
      </c>
      <c r="U18" s="3" t="s">
        <v>337</v>
      </c>
      <c r="V18" s="3">
        <v>233.0</v>
      </c>
      <c r="W18" s="3">
        <f t="shared" si="7"/>
        <v>-9.338521401</v>
      </c>
      <c r="Y18" s="3">
        <v>168.0</v>
      </c>
      <c r="Z18" s="3">
        <f t="shared" si="8"/>
        <v>-14.28571429</v>
      </c>
      <c r="AB18" s="3">
        <v>180.0</v>
      </c>
      <c r="AC18" s="3">
        <f t="shared" si="9"/>
        <v>-12.19512195</v>
      </c>
    </row>
    <row r="19">
      <c r="A19" s="3" t="s">
        <v>347</v>
      </c>
      <c r="B19" s="3">
        <v>217.5</v>
      </c>
      <c r="C19" s="3">
        <v>178.0</v>
      </c>
      <c r="D19" s="3" t="s">
        <v>332</v>
      </c>
      <c r="E19" s="3">
        <f t="shared" si="1"/>
        <v>-71.32909799</v>
      </c>
      <c r="F19" s="3" t="s">
        <v>333</v>
      </c>
      <c r="G19" s="3">
        <v>219.0</v>
      </c>
      <c r="H19" s="3">
        <f t="shared" si="2"/>
        <v>-0.4545454545</v>
      </c>
      <c r="J19" s="3">
        <v>221.0</v>
      </c>
      <c r="K19" s="3">
        <f t="shared" si="3"/>
        <v>0</v>
      </c>
      <c r="M19" s="3">
        <v>147.0</v>
      </c>
      <c r="N19" s="3">
        <f t="shared" si="4"/>
        <v>-39.00414938</v>
      </c>
      <c r="P19" s="3">
        <v>141.0</v>
      </c>
      <c r="Q19" s="3">
        <f t="shared" si="5"/>
        <v>-41.25</v>
      </c>
      <c r="R19" s="3" t="s">
        <v>332</v>
      </c>
      <c r="S19" s="3">
        <v>143.0</v>
      </c>
      <c r="T19" s="3">
        <f t="shared" si="6"/>
        <v>-40.16736402</v>
      </c>
      <c r="U19" s="3" t="s">
        <v>332</v>
      </c>
      <c r="V19" s="3">
        <v>327.0</v>
      </c>
      <c r="W19" s="3">
        <f t="shared" si="7"/>
        <v>27.23735409</v>
      </c>
      <c r="Y19" s="3">
        <v>212.0</v>
      </c>
      <c r="Z19" s="3">
        <f t="shared" si="8"/>
        <v>8.163265306</v>
      </c>
      <c r="AB19" s="3">
        <v>234.0</v>
      </c>
      <c r="AC19" s="3">
        <f t="shared" si="9"/>
        <v>14.14634146</v>
      </c>
    </row>
    <row r="20">
      <c r="A20" s="3" t="s">
        <v>348</v>
      </c>
      <c r="B20" s="3">
        <v>230.0</v>
      </c>
      <c r="C20" s="3">
        <v>241.0</v>
      </c>
      <c r="D20" s="3" t="s">
        <v>332</v>
      </c>
      <c r="E20" s="3">
        <f t="shared" si="1"/>
        <v>11.45970749</v>
      </c>
      <c r="F20" s="3" t="s">
        <v>338</v>
      </c>
      <c r="G20" s="3">
        <v>219.0</v>
      </c>
      <c r="H20" s="3">
        <f t="shared" si="2"/>
        <v>-0.4545454545</v>
      </c>
      <c r="J20" s="3">
        <v>220.0</v>
      </c>
      <c r="K20" s="3">
        <f t="shared" si="3"/>
        <v>-0.4524886878</v>
      </c>
      <c r="M20" s="3">
        <v>235.0</v>
      </c>
      <c r="N20" s="3">
        <f t="shared" si="4"/>
        <v>-2.489626556</v>
      </c>
      <c r="P20" s="3">
        <v>237.0</v>
      </c>
      <c r="Q20" s="3">
        <f t="shared" si="5"/>
        <v>-1.25</v>
      </c>
      <c r="R20" s="3" t="s">
        <v>337</v>
      </c>
      <c r="S20" s="3">
        <v>234.0</v>
      </c>
      <c r="T20" s="3">
        <f t="shared" si="6"/>
        <v>-2.092050209</v>
      </c>
      <c r="U20" s="3" t="s">
        <v>337</v>
      </c>
      <c r="V20" s="3">
        <v>234.0</v>
      </c>
      <c r="W20" s="3">
        <f t="shared" si="7"/>
        <v>-8.949416342</v>
      </c>
      <c r="Y20" s="3">
        <v>232.0</v>
      </c>
      <c r="Z20" s="3">
        <f t="shared" si="8"/>
        <v>18.36734694</v>
      </c>
      <c r="AB20" s="3">
        <v>223.0</v>
      </c>
      <c r="AC20" s="3">
        <f t="shared" si="9"/>
        <v>8.780487805</v>
      </c>
    </row>
    <row r="21">
      <c r="A21" s="3" t="s">
        <v>349</v>
      </c>
      <c r="B21" s="3">
        <v>232.0</v>
      </c>
      <c r="C21" s="3">
        <v>255.0</v>
      </c>
      <c r="D21" s="3" t="s">
        <v>332</v>
      </c>
      <c r="E21" s="3">
        <f t="shared" si="1"/>
        <v>54.54565389</v>
      </c>
      <c r="F21" s="3" t="s">
        <v>338</v>
      </c>
      <c r="G21" s="3">
        <v>221.0</v>
      </c>
      <c r="H21" s="3">
        <f t="shared" si="2"/>
        <v>0.4545454545</v>
      </c>
      <c r="J21" s="3">
        <v>223.0</v>
      </c>
      <c r="K21" s="3">
        <f t="shared" si="3"/>
        <v>0.9049773756</v>
      </c>
      <c r="M21" s="3">
        <v>265.0</v>
      </c>
      <c r="N21" s="3">
        <f t="shared" si="4"/>
        <v>9.958506224</v>
      </c>
      <c r="P21" s="3">
        <v>253.0</v>
      </c>
      <c r="Q21" s="3">
        <f t="shared" si="5"/>
        <v>5.416666667</v>
      </c>
      <c r="R21" s="3" t="s">
        <v>332</v>
      </c>
      <c r="S21" s="3">
        <v>256.0</v>
      </c>
      <c r="T21" s="3">
        <f t="shared" si="6"/>
        <v>7.112970711</v>
      </c>
      <c r="U21" s="3" t="s">
        <v>332</v>
      </c>
      <c r="V21" s="3">
        <v>270.0</v>
      </c>
      <c r="W21" s="3">
        <f t="shared" si="7"/>
        <v>5.058365759</v>
      </c>
      <c r="Y21" s="3">
        <v>230.0</v>
      </c>
      <c r="Z21" s="3">
        <f t="shared" si="8"/>
        <v>17.34693878</v>
      </c>
      <c r="AB21" s="3">
        <v>222.0</v>
      </c>
      <c r="AC21" s="3">
        <f t="shared" si="9"/>
        <v>8.292682927</v>
      </c>
    </row>
    <row r="22">
      <c r="A22" s="3" t="s">
        <v>350</v>
      </c>
      <c r="B22" s="3">
        <v>225.5</v>
      </c>
      <c r="C22" s="3">
        <v>241.0</v>
      </c>
      <c r="D22" s="3" t="s">
        <v>332</v>
      </c>
      <c r="E22" s="3">
        <f t="shared" si="1"/>
        <v>23.8152849</v>
      </c>
      <c r="F22" s="3" t="s">
        <v>338</v>
      </c>
      <c r="G22" s="3">
        <v>230.0</v>
      </c>
      <c r="H22" s="3">
        <f t="shared" si="2"/>
        <v>4.545454545</v>
      </c>
      <c r="J22" s="3">
        <v>229.0</v>
      </c>
      <c r="K22" s="3">
        <f t="shared" si="3"/>
        <v>3.619909502</v>
      </c>
      <c r="M22" s="3">
        <v>252.0</v>
      </c>
      <c r="N22" s="3">
        <f t="shared" si="4"/>
        <v>4.564315353</v>
      </c>
      <c r="P22" s="3">
        <v>255.0</v>
      </c>
      <c r="Q22" s="3">
        <f t="shared" si="5"/>
        <v>6.25</v>
      </c>
      <c r="R22" s="3" t="s">
        <v>332</v>
      </c>
      <c r="S22" s="3">
        <v>250.0</v>
      </c>
      <c r="T22" s="3">
        <f t="shared" si="6"/>
        <v>4.60251046</v>
      </c>
      <c r="U22" s="3" t="s">
        <v>332</v>
      </c>
      <c r="V22" s="3">
        <v>256.0</v>
      </c>
      <c r="W22" s="3">
        <f t="shared" si="7"/>
        <v>-0.3891050584</v>
      </c>
      <c r="Y22" s="3">
        <v>202.0</v>
      </c>
      <c r="Z22" s="3">
        <f t="shared" si="8"/>
        <v>3.06122449</v>
      </c>
      <c r="AB22" s="3">
        <v>200.0</v>
      </c>
      <c r="AC22" s="3">
        <f t="shared" si="9"/>
        <v>-2.43902439</v>
      </c>
    </row>
    <row r="23">
      <c r="A23" s="3" t="s">
        <v>351</v>
      </c>
      <c r="B23" s="3">
        <v>225.5</v>
      </c>
      <c r="C23" s="3">
        <v>205.0</v>
      </c>
      <c r="D23" s="3" t="s">
        <v>337</v>
      </c>
      <c r="E23" s="3">
        <f t="shared" si="1"/>
        <v>43.68033309</v>
      </c>
      <c r="F23" s="3" t="s">
        <v>333</v>
      </c>
      <c r="G23" s="3">
        <v>218.0</v>
      </c>
      <c r="H23" s="3">
        <f t="shared" si="2"/>
        <v>-0.9090909091</v>
      </c>
      <c r="J23" s="3">
        <v>218.0</v>
      </c>
      <c r="K23" s="3">
        <f t="shared" si="3"/>
        <v>-1.357466063</v>
      </c>
      <c r="M23" s="3">
        <v>262.0</v>
      </c>
      <c r="N23" s="3">
        <f t="shared" si="4"/>
        <v>8.713692946</v>
      </c>
      <c r="P23" s="3">
        <v>252.0</v>
      </c>
      <c r="Q23" s="3">
        <f t="shared" si="5"/>
        <v>5</v>
      </c>
      <c r="R23" s="3" t="s">
        <v>332</v>
      </c>
      <c r="S23" s="3">
        <v>255.0</v>
      </c>
      <c r="T23" s="3">
        <f t="shared" si="6"/>
        <v>6.694560669</v>
      </c>
      <c r="U23" s="3" t="s">
        <v>332</v>
      </c>
      <c r="V23" s="3">
        <v>267.0</v>
      </c>
      <c r="W23" s="3">
        <f t="shared" si="7"/>
        <v>3.891050584</v>
      </c>
      <c r="Y23" s="3">
        <v>226.0</v>
      </c>
      <c r="Z23" s="3">
        <f t="shared" si="8"/>
        <v>15.30612245</v>
      </c>
      <c r="AB23" s="3">
        <v>218.0</v>
      </c>
      <c r="AC23" s="3">
        <f t="shared" si="9"/>
        <v>6.341463415</v>
      </c>
    </row>
    <row r="24">
      <c r="A24" s="3" t="s">
        <v>352</v>
      </c>
      <c r="B24" s="3">
        <v>235.0</v>
      </c>
      <c r="C24" s="3">
        <v>233.0</v>
      </c>
      <c r="D24" s="3" t="s">
        <v>332</v>
      </c>
      <c r="E24" s="3">
        <f t="shared" si="1"/>
        <v>-22.22997998</v>
      </c>
      <c r="F24" s="3" t="s">
        <v>333</v>
      </c>
      <c r="G24" s="3">
        <v>225.0</v>
      </c>
      <c r="H24" s="3">
        <f t="shared" si="2"/>
        <v>2.272727273</v>
      </c>
      <c r="J24" s="3">
        <v>226.0</v>
      </c>
      <c r="K24" s="3">
        <f t="shared" si="3"/>
        <v>2.262443439</v>
      </c>
      <c r="M24" s="3">
        <v>242.0</v>
      </c>
      <c r="N24" s="3">
        <f t="shared" si="4"/>
        <v>0.4149377593</v>
      </c>
      <c r="P24" s="3">
        <v>238.0</v>
      </c>
      <c r="Q24" s="3">
        <f t="shared" si="5"/>
        <v>-0.8333333333</v>
      </c>
      <c r="R24" s="3" t="s">
        <v>337</v>
      </c>
      <c r="S24" s="3">
        <v>235.0</v>
      </c>
      <c r="T24" s="3">
        <f t="shared" si="6"/>
        <v>-1.673640167</v>
      </c>
      <c r="U24" s="3" t="s">
        <v>337</v>
      </c>
      <c r="V24" s="3">
        <v>258.0</v>
      </c>
      <c r="W24" s="3">
        <f t="shared" si="7"/>
        <v>0.3891050584</v>
      </c>
      <c r="Y24" s="3">
        <v>166.0</v>
      </c>
      <c r="Z24" s="3">
        <f t="shared" si="8"/>
        <v>-15.30612245</v>
      </c>
      <c r="AB24" s="3">
        <v>185.0</v>
      </c>
      <c r="AC24" s="3">
        <f t="shared" si="9"/>
        <v>-9.756097561</v>
      </c>
    </row>
    <row r="25">
      <c r="A25" s="3" t="s">
        <v>353</v>
      </c>
      <c r="B25" s="3">
        <v>233.5</v>
      </c>
      <c r="C25" s="3">
        <v>219.0</v>
      </c>
      <c r="D25" s="3" t="s">
        <v>332</v>
      </c>
      <c r="E25" s="3">
        <f t="shared" si="1"/>
        <v>-20.82666203</v>
      </c>
      <c r="F25" s="3" t="s">
        <v>333</v>
      </c>
      <c r="G25" s="3">
        <v>221.0</v>
      </c>
      <c r="H25" s="3">
        <f t="shared" si="2"/>
        <v>0.4545454545</v>
      </c>
      <c r="J25" s="3">
        <v>223.0</v>
      </c>
      <c r="K25" s="3">
        <f t="shared" si="3"/>
        <v>0.9049773756</v>
      </c>
      <c r="M25" s="3">
        <v>245.0</v>
      </c>
      <c r="N25" s="3">
        <f t="shared" si="4"/>
        <v>1.659751037</v>
      </c>
      <c r="P25" s="3">
        <v>244.0</v>
      </c>
      <c r="Q25" s="3">
        <f t="shared" si="5"/>
        <v>1.666666667</v>
      </c>
      <c r="R25" s="3" t="s">
        <v>337</v>
      </c>
      <c r="S25" s="3">
        <v>242.0</v>
      </c>
      <c r="T25" s="3">
        <f t="shared" si="6"/>
        <v>1.255230126</v>
      </c>
      <c r="U25" s="3" t="s">
        <v>337</v>
      </c>
      <c r="V25" s="3">
        <v>259.0</v>
      </c>
      <c r="W25" s="3">
        <f t="shared" si="7"/>
        <v>0.7782101167</v>
      </c>
      <c r="Y25" s="3">
        <v>164.0</v>
      </c>
      <c r="Z25" s="3">
        <f t="shared" si="8"/>
        <v>-16.32653061</v>
      </c>
      <c r="AB25" s="3">
        <v>182.0</v>
      </c>
      <c r="AC25" s="3">
        <f t="shared" si="9"/>
        <v>-11.2195122</v>
      </c>
    </row>
    <row r="26">
      <c r="A26" s="3" t="s">
        <v>354</v>
      </c>
      <c r="B26" s="3">
        <v>229.5</v>
      </c>
      <c r="C26" s="3">
        <v>227.0</v>
      </c>
      <c r="D26" s="3" t="s">
        <v>332</v>
      </c>
      <c r="E26" s="3">
        <f t="shared" si="1"/>
        <v>-11.18594993</v>
      </c>
      <c r="F26" s="3" t="s">
        <v>333</v>
      </c>
      <c r="G26" s="3">
        <v>222.0</v>
      </c>
      <c r="H26" s="3">
        <f t="shared" si="2"/>
        <v>0.9090909091</v>
      </c>
      <c r="J26" s="3">
        <v>222.0</v>
      </c>
      <c r="K26" s="3">
        <f t="shared" si="3"/>
        <v>0.4524886878</v>
      </c>
      <c r="M26" s="3">
        <v>259.0</v>
      </c>
      <c r="N26" s="3">
        <f t="shared" si="4"/>
        <v>7.468879668</v>
      </c>
      <c r="P26" s="3">
        <v>240.0</v>
      </c>
      <c r="Q26" s="3">
        <f t="shared" si="5"/>
        <v>0</v>
      </c>
      <c r="R26" s="3" t="s">
        <v>337</v>
      </c>
      <c r="S26" s="3">
        <v>244.0</v>
      </c>
      <c r="T26" s="3">
        <f t="shared" si="6"/>
        <v>2.092050209</v>
      </c>
      <c r="U26" s="3" t="s">
        <v>337</v>
      </c>
      <c r="V26" s="3">
        <v>274.0</v>
      </c>
      <c r="W26" s="3">
        <f t="shared" si="7"/>
        <v>6.614785992</v>
      </c>
      <c r="Y26" s="3">
        <v>155.0</v>
      </c>
      <c r="Z26" s="3">
        <f t="shared" si="8"/>
        <v>-20.91836735</v>
      </c>
      <c r="AB26" s="3">
        <v>189.0</v>
      </c>
      <c r="AC26" s="3">
        <f t="shared" si="9"/>
        <v>-7.804878049</v>
      </c>
    </row>
    <row r="27">
      <c r="A27" s="3" t="s">
        <v>355</v>
      </c>
      <c r="B27" s="3">
        <v>231.5</v>
      </c>
      <c r="C27" s="3">
        <v>241.0</v>
      </c>
      <c r="D27" s="3" t="s">
        <v>332</v>
      </c>
      <c r="E27" s="3">
        <f t="shared" si="1"/>
        <v>29.63556633</v>
      </c>
      <c r="F27" s="3" t="s">
        <v>338</v>
      </c>
      <c r="G27" s="3">
        <v>221.0</v>
      </c>
      <c r="H27" s="3">
        <f t="shared" si="2"/>
        <v>0.4545454545</v>
      </c>
      <c r="J27" s="3">
        <v>224.0</v>
      </c>
      <c r="K27" s="3">
        <f t="shared" si="3"/>
        <v>1.357466063</v>
      </c>
      <c r="M27" s="3">
        <v>246.0</v>
      </c>
      <c r="N27" s="3">
        <f t="shared" si="4"/>
        <v>2.074688797</v>
      </c>
      <c r="P27" s="3">
        <v>245.0</v>
      </c>
      <c r="Q27" s="3">
        <f t="shared" si="5"/>
        <v>2.083333333</v>
      </c>
      <c r="R27" s="3" t="s">
        <v>332</v>
      </c>
      <c r="S27" s="3">
        <v>243.0</v>
      </c>
      <c r="T27" s="3">
        <f t="shared" si="6"/>
        <v>1.673640167</v>
      </c>
      <c r="U27" s="3" t="s">
        <v>332</v>
      </c>
      <c r="V27" s="3">
        <v>258.0</v>
      </c>
      <c r="W27" s="3">
        <f t="shared" si="7"/>
        <v>0.3891050584</v>
      </c>
      <c r="Y27" s="3">
        <v>224.0</v>
      </c>
      <c r="Z27" s="3">
        <f t="shared" si="8"/>
        <v>14.28571429</v>
      </c>
      <c r="AB27" s="3">
        <v>220.0</v>
      </c>
      <c r="AC27" s="3">
        <f t="shared" si="9"/>
        <v>7.317073171</v>
      </c>
    </row>
    <row r="28">
      <c r="A28" s="3" t="s">
        <v>356</v>
      </c>
      <c r="B28" s="3">
        <v>226.0</v>
      </c>
      <c r="C28" s="3">
        <v>221.0</v>
      </c>
      <c r="D28" s="3" t="s">
        <v>332</v>
      </c>
      <c r="E28" s="3">
        <f t="shared" si="1"/>
        <v>-6.602602142</v>
      </c>
      <c r="F28" s="3" t="s">
        <v>333</v>
      </c>
      <c r="G28" s="3">
        <v>220.0</v>
      </c>
      <c r="H28" s="3">
        <f t="shared" si="2"/>
        <v>0</v>
      </c>
      <c r="J28" s="3">
        <v>218.0</v>
      </c>
      <c r="K28" s="3">
        <f t="shared" si="3"/>
        <v>-1.357466063</v>
      </c>
      <c r="M28" s="3">
        <v>246.0</v>
      </c>
      <c r="N28" s="3">
        <f t="shared" si="4"/>
        <v>2.074688797</v>
      </c>
      <c r="P28" s="3">
        <v>245.0</v>
      </c>
      <c r="Q28" s="3">
        <f t="shared" si="5"/>
        <v>2.083333333</v>
      </c>
      <c r="R28" s="3" t="s">
        <v>332</v>
      </c>
      <c r="S28" s="3">
        <v>243.0</v>
      </c>
      <c r="T28" s="3">
        <f t="shared" si="6"/>
        <v>1.673640167</v>
      </c>
      <c r="U28" s="3" t="s">
        <v>332</v>
      </c>
      <c r="V28" s="3">
        <v>258.0</v>
      </c>
      <c r="W28" s="3">
        <f t="shared" si="7"/>
        <v>0.3891050584</v>
      </c>
      <c r="Y28" s="3">
        <v>185.0</v>
      </c>
      <c r="Z28" s="3">
        <f t="shared" si="8"/>
        <v>-5.612244898</v>
      </c>
      <c r="AB28" s="3">
        <v>193.0</v>
      </c>
      <c r="AC28" s="3">
        <f t="shared" si="9"/>
        <v>-5.853658537</v>
      </c>
    </row>
    <row r="29">
      <c r="A29" s="3" t="s">
        <v>357</v>
      </c>
      <c r="B29" s="3">
        <v>245.0</v>
      </c>
      <c r="C29" s="3">
        <v>237.0</v>
      </c>
      <c r="D29" s="3" t="s">
        <v>337</v>
      </c>
      <c r="E29" s="3">
        <f t="shared" si="1"/>
        <v>78.1478384</v>
      </c>
      <c r="F29" s="3" t="s">
        <v>333</v>
      </c>
      <c r="G29" s="3">
        <v>223.0</v>
      </c>
      <c r="H29" s="3">
        <f t="shared" si="2"/>
        <v>1.363636364</v>
      </c>
      <c r="J29" s="3">
        <v>224.0</v>
      </c>
      <c r="K29" s="3">
        <f t="shared" si="3"/>
        <v>1.357466063</v>
      </c>
      <c r="M29" s="3">
        <v>271.0</v>
      </c>
      <c r="N29" s="3">
        <f t="shared" si="4"/>
        <v>12.44813278</v>
      </c>
      <c r="P29" s="3">
        <v>263.0</v>
      </c>
      <c r="Q29" s="3">
        <f t="shared" si="5"/>
        <v>9.583333333</v>
      </c>
      <c r="R29" s="3" t="s">
        <v>337</v>
      </c>
      <c r="S29" s="3">
        <v>261.0</v>
      </c>
      <c r="T29" s="3">
        <f t="shared" si="6"/>
        <v>9.205020921</v>
      </c>
      <c r="U29" s="3" t="s">
        <v>337</v>
      </c>
      <c r="V29" s="3">
        <v>291.0</v>
      </c>
      <c r="W29" s="3">
        <f t="shared" si="7"/>
        <v>13.22957198</v>
      </c>
      <c r="Y29" s="3">
        <v>228.0</v>
      </c>
      <c r="Z29" s="3">
        <f t="shared" si="8"/>
        <v>16.32653061</v>
      </c>
      <c r="AB29" s="3">
        <v>235.0</v>
      </c>
      <c r="AC29" s="3">
        <f t="shared" si="9"/>
        <v>14.63414634</v>
      </c>
    </row>
    <row r="30">
      <c r="A30" s="3" t="s">
        <v>358</v>
      </c>
      <c r="B30" s="3">
        <v>230.0</v>
      </c>
      <c r="C30" s="3">
        <v>238.0</v>
      </c>
      <c r="D30" s="3" t="s">
        <v>332</v>
      </c>
      <c r="E30" s="3">
        <f t="shared" si="1"/>
        <v>43.25004167</v>
      </c>
      <c r="G30" s="3">
        <v>216.0</v>
      </c>
      <c r="H30" s="3">
        <f t="shared" si="2"/>
        <v>-1.818181818</v>
      </c>
      <c r="I30" s="7">
        <f>AVERAGE(G2:G44)</f>
        <v>219.98</v>
      </c>
      <c r="J30" s="3">
        <v>218.0</v>
      </c>
      <c r="K30" s="3">
        <f t="shared" si="3"/>
        <v>-1.357466063</v>
      </c>
      <c r="L30" s="7">
        <f>AVERAGE(J2:J44)</f>
        <v>221</v>
      </c>
      <c r="M30" s="3">
        <v>268.0</v>
      </c>
      <c r="N30" s="3">
        <f t="shared" si="4"/>
        <v>11.2033195</v>
      </c>
      <c r="O30" s="7">
        <f>AVERAGE(M2:M44)</f>
        <v>241.3023256</v>
      </c>
      <c r="P30" s="3">
        <v>256.0</v>
      </c>
      <c r="Q30" s="3">
        <f t="shared" si="5"/>
        <v>6.666666667</v>
      </c>
      <c r="R30" s="3">
        <f>AVERAGE(P2:P44)</f>
        <v>240.8139535</v>
      </c>
      <c r="S30" s="3">
        <v>259.0</v>
      </c>
      <c r="T30" s="3">
        <f t="shared" si="6"/>
        <v>8.368200837</v>
      </c>
      <c r="U30" s="3">
        <f>AVERAGE(S2:S44)</f>
        <v>239.3488372</v>
      </c>
      <c r="V30" s="3">
        <v>331.0</v>
      </c>
      <c r="W30" s="3">
        <f t="shared" si="7"/>
        <v>28.79377432</v>
      </c>
      <c r="X30" s="7">
        <f>AVERAGE(V2:V44)</f>
        <v>258.1627907</v>
      </c>
      <c r="Y30" s="3">
        <v>182.0</v>
      </c>
      <c r="Z30" s="3">
        <f t="shared" si="8"/>
        <v>-7.142857143</v>
      </c>
      <c r="AA30" s="7">
        <f>AVERAGE(Y2:Y44)</f>
        <v>196.8372093</v>
      </c>
      <c r="AB30" s="3">
        <v>202.0</v>
      </c>
      <c r="AC30" s="3">
        <f t="shared" si="9"/>
        <v>-1.463414634</v>
      </c>
      <c r="AD30" s="7">
        <f>AVERAGE(AB2:AB44)</f>
        <v>204.3023256</v>
      </c>
    </row>
    <row r="31">
      <c r="A31" s="3" t="s">
        <v>359</v>
      </c>
      <c r="B31" s="3">
        <v>231.5</v>
      </c>
      <c r="C31" s="3">
        <v>219.0</v>
      </c>
      <c r="D31" s="3" t="s">
        <v>332</v>
      </c>
      <c r="E31" s="3">
        <f t="shared" si="1"/>
        <v>-34.08391078</v>
      </c>
      <c r="G31" s="3">
        <v>225.0</v>
      </c>
      <c r="H31" s="3">
        <f t="shared" si="2"/>
        <v>2.272727273</v>
      </c>
      <c r="J31" s="3">
        <v>224.0</v>
      </c>
      <c r="K31" s="3">
        <f t="shared" si="3"/>
        <v>1.357466063</v>
      </c>
      <c r="M31" s="3">
        <v>222.0</v>
      </c>
      <c r="N31" s="3">
        <f t="shared" si="4"/>
        <v>-7.883817427</v>
      </c>
      <c r="P31" s="3">
        <v>217.0</v>
      </c>
      <c r="Q31" s="3">
        <f t="shared" si="5"/>
        <v>-9.583333333</v>
      </c>
      <c r="S31" s="3">
        <v>211.0</v>
      </c>
      <c r="T31" s="3">
        <f t="shared" si="6"/>
        <v>-11.71548117</v>
      </c>
      <c r="V31" s="3">
        <v>263.0</v>
      </c>
      <c r="W31" s="3">
        <f t="shared" si="7"/>
        <v>2.33463035</v>
      </c>
      <c r="Y31" s="3">
        <v>190.0</v>
      </c>
      <c r="Z31" s="3">
        <f t="shared" si="8"/>
        <v>-3.06122449</v>
      </c>
      <c r="AB31" s="3">
        <v>189.0</v>
      </c>
      <c r="AC31" s="3">
        <f t="shared" si="9"/>
        <v>-7.804878049</v>
      </c>
    </row>
    <row r="32">
      <c r="A32" s="3" t="s">
        <v>360</v>
      </c>
      <c r="B32" s="3">
        <v>231.5</v>
      </c>
      <c r="C32" s="3">
        <v>245.0</v>
      </c>
      <c r="D32" s="3" t="s">
        <v>337</v>
      </c>
      <c r="E32" s="3">
        <f t="shared" si="1"/>
        <v>-46.95080202</v>
      </c>
      <c r="G32" s="3">
        <v>220.0</v>
      </c>
      <c r="H32" s="3">
        <f t="shared" si="2"/>
        <v>0</v>
      </c>
      <c r="J32" s="3">
        <v>220.0</v>
      </c>
      <c r="K32" s="3">
        <f t="shared" si="3"/>
        <v>-0.4524886878</v>
      </c>
      <c r="M32" s="3">
        <v>242.0</v>
      </c>
      <c r="N32" s="3">
        <f t="shared" si="4"/>
        <v>0.4149377593</v>
      </c>
      <c r="P32" s="3">
        <v>246.0</v>
      </c>
      <c r="Q32" s="3">
        <f t="shared" si="5"/>
        <v>2.5</v>
      </c>
      <c r="S32" s="3">
        <v>241.0</v>
      </c>
      <c r="T32" s="3">
        <f t="shared" si="6"/>
        <v>0.8368200837</v>
      </c>
      <c r="V32" s="3">
        <v>241.0</v>
      </c>
      <c r="W32" s="3">
        <f t="shared" si="7"/>
        <v>-6.225680934</v>
      </c>
      <c r="Y32" s="3">
        <v>147.0</v>
      </c>
      <c r="Z32" s="3">
        <f t="shared" si="8"/>
        <v>-25</v>
      </c>
      <c r="AB32" s="3">
        <v>166.0</v>
      </c>
      <c r="AC32" s="3">
        <f t="shared" si="9"/>
        <v>-19.02439024</v>
      </c>
    </row>
    <row r="33">
      <c r="A33" s="3" t="s">
        <v>361</v>
      </c>
      <c r="B33" s="3">
        <v>229.0</v>
      </c>
      <c r="C33" s="3">
        <v>213.0</v>
      </c>
      <c r="D33" s="3" t="s">
        <v>332</v>
      </c>
      <c r="E33" s="3">
        <f t="shared" si="1"/>
        <v>-38.95374081</v>
      </c>
      <c r="G33" s="3">
        <v>219.0</v>
      </c>
      <c r="H33" s="3">
        <f t="shared" si="2"/>
        <v>-0.4545454545</v>
      </c>
      <c r="J33" s="3">
        <v>218.0</v>
      </c>
      <c r="K33" s="3">
        <f t="shared" si="3"/>
        <v>-1.357466063</v>
      </c>
      <c r="M33" s="3">
        <v>245.0</v>
      </c>
      <c r="N33" s="3">
        <f t="shared" si="4"/>
        <v>1.659751037</v>
      </c>
      <c r="P33" s="3">
        <v>235.0</v>
      </c>
      <c r="Q33" s="3">
        <f t="shared" si="5"/>
        <v>-2.083333333</v>
      </c>
      <c r="S33" s="3">
        <v>236.0</v>
      </c>
      <c r="T33" s="3">
        <f t="shared" si="6"/>
        <v>-1.255230126</v>
      </c>
      <c r="V33" s="3">
        <v>257.0</v>
      </c>
      <c r="W33" s="3">
        <f t="shared" si="7"/>
        <v>0</v>
      </c>
      <c r="Y33" s="3">
        <v>159.0</v>
      </c>
      <c r="Z33" s="3">
        <f t="shared" si="8"/>
        <v>-18.87755102</v>
      </c>
      <c r="AB33" s="3">
        <v>171.0</v>
      </c>
      <c r="AC33" s="3">
        <f t="shared" si="9"/>
        <v>-16.58536585</v>
      </c>
    </row>
    <row r="34">
      <c r="A34" s="3" t="s">
        <v>362</v>
      </c>
      <c r="B34" s="3">
        <v>237.5</v>
      </c>
      <c r="C34" s="3">
        <v>207.0</v>
      </c>
      <c r="D34" s="3" t="s">
        <v>332</v>
      </c>
      <c r="E34" s="3">
        <f t="shared" si="1"/>
        <v>-49.50062938</v>
      </c>
      <c r="G34" s="3">
        <v>220.0</v>
      </c>
      <c r="H34" s="3">
        <f t="shared" si="2"/>
        <v>0</v>
      </c>
      <c r="J34" s="3">
        <v>222.0</v>
      </c>
      <c r="K34" s="3">
        <f t="shared" si="3"/>
        <v>0.4524886878</v>
      </c>
      <c r="M34" s="3">
        <v>231.0</v>
      </c>
      <c r="N34" s="3">
        <f t="shared" si="4"/>
        <v>-4.149377593</v>
      </c>
      <c r="P34" s="3">
        <v>229.0</v>
      </c>
      <c r="Q34" s="3">
        <f t="shared" si="5"/>
        <v>-4.583333333</v>
      </c>
      <c r="S34" s="3">
        <v>226.0</v>
      </c>
      <c r="T34" s="3">
        <f t="shared" si="6"/>
        <v>-5.439330544</v>
      </c>
      <c r="V34" s="3">
        <v>275.0</v>
      </c>
      <c r="W34" s="3">
        <f t="shared" si="7"/>
        <v>7.003891051</v>
      </c>
      <c r="Y34" s="3">
        <v>137.0</v>
      </c>
      <c r="Z34" s="3">
        <f t="shared" si="8"/>
        <v>-30.10204082</v>
      </c>
      <c r="AB34" s="3">
        <v>179.0</v>
      </c>
      <c r="AC34" s="3">
        <f t="shared" si="9"/>
        <v>-12.68292683</v>
      </c>
      <c r="AE34" s="3">
        <v>213.0</v>
      </c>
    </row>
    <row r="35">
      <c r="A35" s="3" t="s">
        <v>363</v>
      </c>
      <c r="B35" s="3">
        <v>233.0</v>
      </c>
      <c r="C35" s="3">
        <v>238.0</v>
      </c>
      <c r="D35" s="3" t="s">
        <v>332</v>
      </c>
      <c r="E35" s="3">
        <f t="shared" si="1"/>
        <v>6.234063303</v>
      </c>
      <c r="G35" s="3">
        <v>217.0</v>
      </c>
      <c r="H35" s="3">
        <f t="shared" si="2"/>
        <v>-1.363636364</v>
      </c>
      <c r="J35" s="3">
        <v>219.0</v>
      </c>
      <c r="K35" s="3">
        <f t="shared" si="3"/>
        <v>-0.9049773756</v>
      </c>
      <c r="M35" s="3">
        <v>225.0</v>
      </c>
      <c r="N35" s="3">
        <f t="shared" si="4"/>
        <v>-6.639004149</v>
      </c>
      <c r="P35" s="3">
        <v>228.0</v>
      </c>
      <c r="Q35" s="3">
        <f t="shared" si="5"/>
        <v>-5</v>
      </c>
      <c r="S35" s="3">
        <v>224.0</v>
      </c>
      <c r="T35" s="3">
        <f t="shared" si="6"/>
        <v>-6.276150628</v>
      </c>
      <c r="V35" s="3">
        <v>259.0</v>
      </c>
      <c r="W35" s="3">
        <f t="shared" si="7"/>
        <v>0.7782101167</v>
      </c>
      <c r="Y35" s="3">
        <v>230.0</v>
      </c>
      <c r="Z35" s="3">
        <f t="shared" si="8"/>
        <v>17.34693878</v>
      </c>
      <c r="AB35" s="3">
        <v>222.0</v>
      </c>
      <c r="AC35" s="3">
        <f t="shared" si="9"/>
        <v>8.292682927</v>
      </c>
      <c r="AE35" s="3">
        <v>240.0</v>
      </c>
    </row>
    <row r="36">
      <c r="A36" s="3" t="s">
        <v>364</v>
      </c>
      <c r="B36" s="3">
        <v>216.0</v>
      </c>
      <c r="C36" s="3">
        <v>220.0</v>
      </c>
      <c r="D36" s="3" t="s">
        <v>332</v>
      </c>
      <c r="E36" s="3">
        <f t="shared" si="1"/>
        <v>30.1688689</v>
      </c>
      <c r="G36" s="3">
        <v>213.0</v>
      </c>
      <c r="H36" s="3">
        <f t="shared" si="2"/>
        <v>-3.181818182</v>
      </c>
      <c r="J36" s="3">
        <v>217.0</v>
      </c>
      <c r="K36" s="3">
        <f t="shared" si="3"/>
        <v>-1.809954751</v>
      </c>
      <c r="M36" s="3">
        <v>253.0</v>
      </c>
      <c r="N36" s="3">
        <f t="shared" si="4"/>
        <v>4.979253112</v>
      </c>
      <c r="P36" s="3">
        <v>247.0</v>
      </c>
      <c r="Q36" s="3">
        <f t="shared" si="5"/>
        <v>2.916666667</v>
      </c>
      <c r="S36" s="3">
        <v>249.0</v>
      </c>
      <c r="T36" s="3">
        <f t="shared" si="6"/>
        <v>4.184100418</v>
      </c>
      <c r="V36" s="3">
        <v>271.0</v>
      </c>
      <c r="W36" s="3">
        <f t="shared" si="7"/>
        <v>5.447470817</v>
      </c>
      <c r="Y36" s="3">
        <v>221.0</v>
      </c>
      <c r="Z36" s="3">
        <f t="shared" si="8"/>
        <v>12.75510204</v>
      </c>
      <c r="AB36" s="3">
        <v>215.0</v>
      </c>
      <c r="AC36" s="3">
        <f t="shared" si="9"/>
        <v>4.87804878</v>
      </c>
      <c r="AE36" s="3">
        <v>258.0</v>
      </c>
    </row>
    <row r="37">
      <c r="A37" s="3" t="s">
        <v>365</v>
      </c>
      <c r="B37" s="3">
        <v>232.0</v>
      </c>
      <c r="C37" s="3">
        <v>247.0</v>
      </c>
      <c r="D37" s="3" t="s">
        <v>332</v>
      </c>
      <c r="E37" s="3">
        <f t="shared" si="1"/>
        <v>12.27807549</v>
      </c>
      <c r="G37" s="3">
        <v>221.0</v>
      </c>
      <c r="H37" s="3">
        <f t="shared" si="2"/>
        <v>0.4545454545</v>
      </c>
      <c r="J37" s="3">
        <v>220.0</v>
      </c>
      <c r="K37" s="3">
        <f t="shared" si="3"/>
        <v>-0.4524886878</v>
      </c>
      <c r="M37" s="3">
        <v>246.0</v>
      </c>
      <c r="N37" s="3">
        <f t="shared" si="4"/>
        <v>2.074688797</v>
      </c>
      <c r="P37" s="3">
        <v>245.0</v>
      </c>
      <c r="Q37" s="3">
        <f t="shared" si="5"/>
        <v>2.083333333</v>
      </c>
      <c r="S37" s="3">
        <v>243.0</v>
      </c>
      <c r="T37" s="3">
        <f t="shared" si="6"/>
        <v>1.673640167</v>
      </c>
      <c r="V37" s="3">
        <v>258.0</v>
      </c>
      <c r="W37" s="3">
        <f t="shared" si="7"/>
        <v>0.3891050584</v>
      </c>
      <c r="Y37" s="3">
        <v>205.0</v>
      </c>
      <c r="Z37" s="3">
        <f t="shared" si="8"/>
        <v>4.591836735</v>
      </c>
      <c r="AB37" s="3">
        <v>208.0</v>
      </c>
      <c r="AC37" s="3">
        <f t="shared" si="9"/>
        <v>1.463414634</v>
      </c>
      <c r="AE37" s="3">
        <v>246.0</v>
      </c>
    </row>
    <row r="38">
      <c r="A38" s="3" t="s">
        <v>366</v>
      </c>
      <c r="B38" s="3">
        <v>231.5</v>
      </c>
      <c r="C38" s="3">
        <v>237.0</v>
      </c>
      <c r="D38" s="3" t="s">
        <v>332</v>
      </c>
      <c r="E38" s="3">
        <f t="shared" si="1"/>
        <v>13.79714875</v>
      </c>
      <c r="G38" s="3">
        <v>220.0</v>
      </c>
      <c r="H38" s="3">
        <f t="shared" si="2"/>
        <v>0</v>
      </c>
      <c r="J38" s="3">
        <v>220.0</v>
      </c>
      <c r="K38" s="3">
        <f t="shared" si="3"/>
        <v>-0.4524886878</v>
      </c>
      <c r="M38" s="3">
        <v>246.0</v>
      </c>
      <c r="N38" s="3">
        <f t="shared" si="4"/>
        <v>2.074688797</v>
      </c>
      <c r="P38" s="3">
        <v>245.0</v>
      </c>
      <c r="Q38" s="3">
        <f t="shared" si="5"/>
        <v>2.083333333</v>
      </c>
      <c r="S38" s="3">
        <v>243.0</v>
      </c>
      <c r="T38" s="3">
        <f t="shared" si="6"/>
        <v>1.673640167</v>
      </c>
      <c r="V38" s="3">
        <v>258.0</v>
      </c>
      <c r="W38" s="3">
        <f t="shared" si="7"/>
        <v>0.3891050584</v>
      </c>
      <c r="Y38" s="3">
        <v>206.0</v>
      </c>
      <c r="Z38" s="3">
        <f t="shared" si="8"/>
        <v>5.102040816</v>
      </c>
      <c r="AB38" s="3">
        <v>211.0</v>
      </c>
      <c r="AC38" s="3">
        <f t="shared" si="9"/>
        <v>2.926829268</v>
      </c>
      <c r="AE38" s="3">
        <v>246.0</v>
      </c>
    </row>
    <row r="39">
      <c r="A39" s="3" t="s">
        <v>367</v>
      </c>
      <c r="B39" s="3">
        <v>236.5</v>
      </c>
      <c r="C39" s="3">
        <v>230.0</v>
      </c>
      <c r="D39" s="3" t="s">
        <v>337</v>
      </c>
      <c r="E39" s="3">
        <f t="shared" si="1"/>
        <v>37.52833456</v>
      </c>
      <c r="G39" s="3">
        <v>228.0</v>
      </c>
      <c r="H39" s="3">
        <f t="shared" si="2"/>
        <v>3.636363636</v>
      </c>
      <c r="J39" s="3">
        <v>230.0</v>
      </c>
      <c r="K39" s="3">
        <f t="shared" si="3"/>
        <v>4.07239819</v>
      </c>
      <c r="M39" s="3">
        <v>246.0</v>
      </c>
      <c r="N39" s="3">
        <f t="shared" si="4"/>
        <v>2.074688797</v>
      </c>
      <c r="P39" s="3">
        <v>245.0</v>
      </c>
      <c r="Q39" s="3">
        <f t="shared" si="5"/>
        <v>2.083333333</v>
      </c>
      <c r="S39" s="3">
        <v>243.0</v>
      </c>
      <c r="T39" s="3">
        <f t="shared" si="6"/>
        <v>1.673640167</v>
      </c>
      <c r="V39" s="3">
        <v>258.0</v>
      </c>
      <c r="W39" s="3">
        <f t="shared" si="7"/>
        <v>0.3891050584</v>
      </c>
      <c r="Y39" s="3">
        <v>226.0</v>
      </c>
      <c r="Z39" s="3">
        <f t="shared" si="8"/>
        <v>15.30612245</v>
      </c>
      <c r="AB39" s="3">
        <v>222.0</v>
      </c>
      <c r="AC39" s="3">
        <f t="shared" si="9"/>
        <v>8.292682927</v>
      </c>
      <c r="AE39" s="3">
        <v>246.0</v>
      </c>
    </row>
    <row r="40">
      <c r="A40" s="20" t="s">
        <v>368</v>
      </c>
      <c r="B40" s="3">
        <v>231.0</v>
      </c>
      <c r="C40" s="3">
        <v>210.0</v>
      </c>
      <c r="D40" s="3" t="s">
        <v>337</v>
      </c>
      <c r="E40" s="3">
        <f t="shared" si="1"/>
        <v>18.58146671</v>
      </c>
      <c r="G40" s="3">
        <v>223.0</v>
      </c>
      <c r="H40" s="3">
        <f t="shared" si="2"/>
        <v>1.363636364</v>
      </c>
      <c r="J40" s="3">
        <v>223.0</v>
      </c>
      <c r="K40" s="3">
        <f t="shared" si="3"/>
        <v>0.9049773756</v>
      </c>
      <c r="M40" s="3">
        <v>246.0</v>
      </c>
      <c r="N40" s="3">
        <f t="shared" si="4"/>
        <v>2.074688797</v>
      </c>
      <c r="P40" s="3">
        <v>245.0</v>
      </c>
      <c r="Q40" s="3">
        <f t="shared" si="5"/>
        <v>2.083333333</v>
      </c>
      <c r="S40" s="3">
        <v>243.0</v>
      </c>
      <c r="T40" s="3">
        <f t="shared" si="6"/>
        <v>1.673640167</v>
      </c>
      <c r="V40" s="3">
        <v>258.0</v>
      </c>
      <c r="W40" s="3">
        <f t="shared" si="7"/>
        <v>0.3891050584</v>
      </c>
      <c r="Y40" s="3">
        <v>211.0</v>
      </c>
      <c r="Z40" s="3">
        <f t="shared" si="8"/>
        <v>7.653061224</v>
      </c>
      <c r="AB40" s="3">
        <v>210.0</v>
      </c>
      <c r="AC40" s="3">
        <f t="shared" si="9"/>
        <v>2.43902439</v>
      </c>
      <c r="AE40" s="3">
        <v>246.0</v>
      </c>
    </row>
    <row r="41">
      <c r="A41" s="3" t="s">
        <v>369</v>
      </c>
      <c r="B41" s="3">
        <v>224.5</v>
      </c>
      <c r="C41" s="3">
        <v>243.0</v>
      </c>
      <c r="D41" s="3" t="s">
        <v>337</v>
      </c>
      <c r="E41" s="3">
        <f t="shared" si="1"/>
        <v>-9.611602775</v>
      </c>
      <c r="G41" s="3">
        <v>219.0</v>
      </c>
      <c r="H41" s="3">
        <f t="shared" si="2"/>
        <v>-0.4545454545</v>
      </c>
      <c r="J41" s="3">
        <v>220.0</v>
      </c>
      <c r="K41" s="3">
        <f t="shared" si="3"/>
        <v>-0.4524886878</v>
      </c>
      <c r="M41" s="3">
        <v>246.0</v>
      </c>
      <c r="N41" s="3">
        <f t="shared" si="4"/>
        <v>2.074688797</v>
      </c>
      <c r="P41" s="3">
        <v>245.0</v>
      </c>
      <c r="Q41" s="3">
        <f t="shared" si="5"/>
        <v>2.083333333</v>
      </c>
      <c r="S41" s="3">
        <v>243.0</v>
      </c>
      <c r="T41" s="3">
        <f t="shared" si="6"/>
        <v>1.673640167</v>
      </c>
      <c r="V41" s="3">
        <v>258.0</v>
      </c>
      <c r="W41" s="3">
        <f t="shared" si="7"/>
        <v>0.3891050584</v>
      </c>
      <c r="Y41" s="3">
        <v>183.0</v>
      </c>
      <c r="Z41" s="3">
        <f t="shared" si="8"/>
        <v>-6.632653061</v>
      </c>
      <c r="AB41" s="3">
        <v>188.0</v>
      </c>
      <c r="AC41" s="3">
        <f t="shared" si="9"/>
        <v>-8.292682927</v>
      </c>
      <c r="AE41" s="3">
        <v>246.0</v>
      </c>
    </row>
    <row r="42">
      <c r="A42" s="3" t="s">
        <v>370</v>
      </c>
      <c r="B42" s="3">
        <v>221.0</v>
      </c>
      <c r="C42" s="3">
        <v>229.0</v>
      </c>
      <c r="D42" s="3" t="s">
        <v>337</v>
      </c>
      <c r="E42" s="3">
        <f t="shared" si="1"/>
        <v>-23.71711604</v>
      </c>
      <c r="G42" s="3">
        <v>215.0</v>
      </c>
      <c r="H42" s="3">
        <f t="shared" si="2"/>
        <v>-2.272727273</v>
      </c>
      <c r="J42" s="3">
        <v>215.0</v>
      </c>
      <c r="K42" s="3">
        <f t="shared" si="3"/>
        <v>-2.714932127</v>
      </c>
      <c r="M42" s="3">
        <v>246.0</v>
      </c>
      <c r="N42" s="3">
        <f t="shared" si="4"/>
        <v>2.074688797</v>
      </c>
      <c r="P42" s="3">
        <v>245.0</v>
      </c>
      <c r="Q42" s="3">
        <f t="shared" si="5"/>
        <v>2.083333333</v>
      </c>
      <c r="S42" s="3">
        <v>243.0</v>
      </c>
      <c r="T42" s="3">
        <f t="shared" si="6"/>
        <v>1.673640167</v>
      </c>
      <c r="V42" s="3">
        <v>258.0</v>
      </c>
      <c r="W42" s="3">
        <f t="shared" si="7"/>
        <v>0.3891050584</v>
      </c>
      <c r="Y42" s="3">
        <v>171.0</v>
      </c>
      <c r="Z42" s="3">
        <f t="shared" si="8"/>
        <v>-12.75510204</v>
      </c>
      <c r="AB42" s="3">
        <v>180.0</v>
      </c>
      <c r="AC42" s="3">
        <f t="shared" si="9"/>
        <v>-12.19512195</v>
      </c>
      <c r="AE42" s="3">
        <v>246.0</v>
      </c>
    </row>
    <row r="43">
      <c r="A43" s="3" t="s">
        <v>371</v>
      </c>
      <c r="B43" s="3">
        <v>213.0</v>
      </c>
      <c r="C43" s="3">
        <v>200.0</v>
      </c>
      <c r="D43" s="3" t="s">
        <v>332</v>
      </c>
      <c r="E43" s="3">
        <f t="shared" si="1"/>
        <v>-8.635664386</v>
      </c>
      <c r="G43" s="3">
        <v>213.0</v>
      </c>
      <c r="H43" s="3">
        <f t="shared" si="2"/>
        <v>-3.181818182</v>
      </c>
      <c r="J43" s="3">
        <v>215.0</v>
      </c>
      <c r="K43" s="3">
        <f t="shared" si="3"/>
        <v>-2.714932127</v>
      </c>
      <c r="M43" s="3">
        <v>246.0</v>
      </c>
      <c r="N43" s="3">
        <f t="shared" si="4"/>
        <v>2.074688797</v>
      </c>
      <c r="P43" s="3">
        <v>245.0</v>
      </c>
      <c r="Q43" s="3">
        <f t="shared" si="5"/>
        <v>2.083333333</v>
      </c>
      <c r="S43" s="3">
        <v>243.0</v>
      </c>
      <c r="T43" s="3">
        <f t="shared" si="6"/>
        <v>1.673640167</v>
      </c>
      <c r="V43" s="3">
        <v>258.0</v>
      </c>
      <c r="W43" s="3">
        <f t="shared" si="7"/>
        <v>0.3891050584</v>
      </c>
      <c r="Y43" s="3">
        <v>188.0</v>
      </c>
      <c r="Z43" s="3">
        <f t="shared" si="8"/>
        <v>-4.081632653</v>
      </c>
      <c r="AB43" s="3">
        <v>195.0</v>
      </c>
      <c r="AC43" s="3">
        <f t="shared" si="9"/>
        <v>-4.87804878</v>
      </c>
      <c r="AE43" s="3">
        <v>246.0</v>
      </c>
    </row>
    <row r="44">
      <c r="A44" s="3" t="s">
        <v>372</v>
      </c>
      <c r="B44" s="3">
        <v>242.0</v>
      </c>
      <c r="C44" s="3">
        <v>244.0</v>
      </c>
      <c r="D44" s="3" t="s">
        <v>332</v>
      </c>
      <c r="E44" s="3">
        <f t="shared" si="1"/>
        <v>1.319539965</v>
      </c>
      <c r="G44" s="3">
        <v>226.0</v>
      </c>
      <c r="H44" s="3">
        <f t="shared" si="2"/>
        <v>2.727272727</v>
      </c>
      <c r="J44" s="3">
        <v>225.0</v>
      </c>
      <c r="K44" s="3">
        <f t="shared" si="3"/>
        <v>1.809954751</v>
      </c>
      <c r="M44" s="3">
        <v>250.0</v>
      </c>
      <c r="N44" s="3">
        <f t="shared" si="4"/>
        <v>3.734439834</v>
      </c>
      <c r="P44" s="3">
        <v>254.0</v>
      </c>
      <c r="Q44" s="3">
        <f t="shared" si="5"/>
        <v>5.833333333</v>
      </c>
      <c r="S44" s="3">
        <v>249.0</v>
      </c>
      <c r="T44" s="3">
        <f t="shared" si="6"/>
        <v>4.184100418</v>
      </c>
      <c r="V44" s="3">
        <v>253.0</v>
      </c>
      <c r="W44" s="3">
        <f t="shared" si="7"/>
        <v>-1.556420233</v>
      </c>
      <c r="Y44" s="3">
        <v>183.0</v>
      </c>
      <c r="Z44" s="3">
        <f t="shared" si="8"/>
        <v>-6.632653061</v>
      </c>
      <c r="AB44" s="3">
        <v>187.0</v>
      </c>
      <c r="AC44" s="3">
        <f t="shared" si="9"/>
        <v>-8.780487805</v>
      </c>
      <c r="AE44" s="3">
        <v>243.0</v>
      </c>
    </row>
    <row r="45">
      <c r="A45" s="3" t="s">
        <v>373</v>
      </c>
      <c r="B45" s="3">
        <v>234.5</v>
      </c>
      <c r="C45" s="3">
        <v>237.0</v>
      </c>
      <c r="D45" s="3" t="s">
        <v>332</v>
      </c>
      <c r="E45" s="3">
        <f t="shared" si="1"/>
        <v>37.939089</v>
      </c>
      <c r="G45" s="3">
        <v>225.0</v>
      </c>
      <c r="H45" s="3">
        <f t="shared" si="2"/>
        <v>2.272727273</v>
      </c>
      <c r="J45" s="3">
        <v>225.0</v>
      </c>
      <c r="K45" s="3">
        <f t="shared" si="3"/>
        <v>1.809954751</v>
      </c>
      <c r="M45" s="3">
        <v>246.0</v>
      </c>
      <c r="N45" s="3">
        <f t="shared" si="4"/>
        <v>2.074688797</v>
      </c>
      <c r="P45" s="3">
        <v>245.0</v>
      </c>
      <c r="Q45" s="3">
        <f t="shared" si="5"/>
        <v>2.083333333</v>
      </c>
      <c r="S45" s="3">
        <v>243.0</v>
      </c>
      <c r="T45" s="3">
        <f t="shared" si="6"/>
        <v>1.673640167</v>
      </c>
      <c r="V45" s="3">
        <v>258.0</v>
      </c>
      <c r="W45" s="3">
        <f t="shared" si="7"/>
        <v>0.3891050584</v>
      </c>
      <c r="Y45" s="3">
        <v>232.0</v>
      </c>
      <c r="Z45" s="3">
        <f t="shared" si="8"/>
        <v>18.36734694</v>
      </c>
      <c r="AB45" s="3">
        <v>224.0</v>
      </c>
      <c r="AC45" s="3">
        <f t="shared" si="9"/>
        <v>9.268292683</v>
      </c>
      <c r="AE45" s="3">
        <v>246.0</v>
      </c>
    </row>
    <row r="46">
      <c r="A46" s="3" t="s">
        <v>374</v>
      </c>
      <c r="B46" s="3">
        <v>238.5</v>
      </c>
      <c r="C46" s="3">
        <v>244.0</v>
      </c>
      <c r="D46" s="3" t="s">
        <v>337</v>
      </c>
      <c r="E46" s="3">
        <f t="shared" si="1"/>
        <v>1.343439314</v>
      </c>
      <c r="G46" s="3">
        <v>231.0</v>
      </c>
      <c r="H46" s="3">
        <f t="shared" si="2"/>
        <v>5</v>
      </c>
      <c r="J46" s="3">
        <v>230.0</v>
      </c>
      <c r="K46" s="3">
        <f t="shared" si="3"/>
        <v>4.07239819</v>
      </c>
      <c r="M46" s="3">
        <v>246.0</v>
      </c>
      <c r="N46" s="3">
        <f t="shared" si="4"/>
        <v>2.074688797</v>
      </c>
      <c r="P46" s="3">
        <v>245.0</v>
      </c>
      <c r="Q46" s="3">
        <f t="shared" si="5"/>
        <v>2.083333333</v>
      </c>
      <c r="S46" s="3">
        <v>243.0</v>
      </c>
      <c r="T46" s="3">
        <f t="shared" si="6"/>
        <v>1.673640167</v>
      </c>
      <c r="V46" s="3">
        <v>258.0</v>
      </c>
      <c r="W46" s="3">
        <f t="shared" si="7"/>
        <v>0.3891050584</v>
      </c>
      <c r="Y46" s="3">
        <v>183.0</v>
      </c>
      <c r="Z46" s="3">
        <f t="shared" si="8"/>
        <v>-6.632653061</v>
      </c>
      <c r="AB46" s="3">
        <v>190.0</v>
      </c>
      <c r="AC46" s="3">
        <f t="shared" si="9"/>
        <v>-7.317073171</v>
      </c>
      <c r="AE46" s="3">
        <v>246.0</v>
      </c>
    </row>
    <row r="47">
      <c r="A47" s="3" t="s">
        <v>375</v>
      </c>
      <c r="B47" s="3">
        <v>223.5</v>
      </c>
      <c r="C47" s="3">
        <v>244.0</v>
      </c>
      <c r="D47" s="3" t="s">
        <v>337</v>
      </c>
      <c r="E47" s="3">
        <f t="shared" si="1"/>
        <v>6.29950395</v>
      </c>
      <c r="G47" s="3">
        <v>221.0</v>
      </c>
      <c r="H47" s="3">
        <f t="shared" si="2"/>
        <v>0.4545454545</v>
      </c>
      <c r="J47" s="3">
        <v>221.0</v>
      </c>
      <c r="K47" s="3">
        <f t="shared" si="3"/>
        <v>0</v>
      </c>
      <c r="M47" s="3">
        <v>246.0</v>
      </c>
      <c r="N47" s="3">
        <f t="shared" si="4"/>
        <v>2.074688797</v>
      </c>
      <c r="P47" s="3">
        <v>245.0</v>
      </c>
      <c r="Q47" s="3">
        <f t="shared" si="5"/>
        <v>2.083333333</v>
      </c>
      <c r="S47" s="3">
        <v>243.0</v>
      </c>
      <c r="T47" s="3">
        <f t="shared" si="6"/>
        <v>1.673640167</v>
      </c>
      <c r="V47" s="3">
        <v>258.0</v>
      </c>
      <c r="W47" s="3">
        <f t="shared" si="7"/>
        <v>0.3891050584</v>
      </c>
      <c r="Y47" s="3">
        <v>201.0</v>
      </c>
      <c r="Z47" s="3">
        <f t="shared" si="8"/>
        <v>2.551020408</v>
      </c>
      <c r="AB47" s="3">
        <v>199.0</v>
      </c>
      <c r="AC47" s="3">
        <f t="shared" si="9"/>
        <v>-2.926829268</v>
      </c>
      <c r="AE47" s="3">
        <v>246.0</v>
      </c>
    </row>
    <row r="48">
      <c r="A48" s="3" t="s">
        <v>376</v>
      </c>
      <c r="E48" s="3">
        <f t="shared" si="1"/>
        <v>162.8058249</v>
      </c>
      <c r="G48" s="3">
        <v>217.0</v>
      </c>
      <c r="H48" s="3">
        <f t="shared" si="2"/>
        <v>-1.363636364</v>
      </c>
      <c r="J48" s="3">
        <v>218.0</v>
      </c>
      <c r="K48" s="3">
        <f t="shared" si="3"/>
        <v>-1.357466063</v>
      </c>
      <c r="M48" s="3">
        <v>333.0</v>
      </c>
      <c r="N48" s="3">
        <f t="shared" si="4"/>
        <v>38.17427386</v>
      </c>
      <c r="P48" s="3">
        <v>306.0</v>
      </c>
      <c r="Q48" s="3">
        <f t="shared" si="5"/>
        <v>27.5</v>
      </c>
      <c r="S48" s="3">
        <v>309.0</v>
      </c>
      <c r="T48" s="3">
        <f t="shared" si="6"/>
        <v>29.28870293</v>
      </c>
      <c r="V48" s="3">
        <v>396.0</v>
      </c>
      <c r="W48" s="3">
        <f t="shared" si="7"/>
        <v>54.08560311</v>
      </c>
      <c r="Y48" s="3">
        <v>213.0</v>
      </c>
      <c r="Z48" s="3">
        <f t="shared" si="8"/>
        <v>8.673469388</v>
      </c>
      <c r="AB48" s="3">
        <v>221.0</v>
      </c>
      <c r="AC48" s="3">
        <f t="shared" si="9"/>
        <v>7.804878049</v>
      </c>
      <c r="AE48" s="3">
        <v>355.0</v>
      </c>
    </row>
    <row r="49">
      <c r="A49" s="3" t="s">
        <v>377</v>
      </c>
      <c r="E49" s="3">
        <f t="shared" si="1"/>
        <v>129.3753329</v>
      </c>
      <c r="G49" s="3">
        <v>223.0</v>
      </c>
      <c r="H49" s="3">
        <f t="shared" si="2"/>
        <v>1.363636364</v>
      </c>
      <c r="J49" s="3">
        <v>223.0</v>
      </c>
      <c r="K49" s="3">
        <f t="shared" si="3"/>
        <v>0.9049773756</v>
      </c>
      <c r="M49" s="3">
        <v>283.0</v>
      </c>
      <c r="N49" s="3">
        <f t="shared" si="4"/>
        <v>17.42738589</v>
      </c>
      <c r="P49" s="3">
        <v>262.0</v>
      </c>
      <c r="Q49" s="3">
        <f t="shared" si="5"/>
        <v>9.166666667</v>
      </c>
      <c r="S49" s="3">
        <v>260.0</v>
      </c>
      <c r="T49" s="3">
        <f t="shared" si="6"/>
        <v>8.786610879</v>
      </c>
      <c r="V49" s="3">
        <v>352.0</v>
      </c>
      <c r="W49" s="3">
        <f t="shared" si="7"/>
        <v>36.96498054</v>
      </c>
      <c r="Y49" s="3">
        <v>267.0</v>
      </c>
      <c r="Z49" s="3">
        <f t="shared" si="8"/>
        <v>36.2244898</v>
      </c>
      <c r="AB49" s="3">
        <v>243.0</v>
      </c>
      <c r="AC49" s="3">
        <f t="shared" si="9"/>
        <v>18.53658537</v>
      </c>
      <c r="AE49" s="3">
        <v>266.0</v>
      </c>
    </row>
    <row r="56">
      <c r="A56" s="20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5"/>
  </cols>
  <sheetData>
    <row r="1">
      <c r="A1" s="3" t="s">
        <v>378</v>
      </c>
      <c r="B1" s="3" t="s">
        <v>379</v>
      </c>
      <c r="C1" s="3" t="s">
        <v>380</v>
      </c>
    </row>
    <row r="2">
      <c r="A2" s="1" t="s">
        <v>9</v>
      </c>
      <c r="B2" s="3" t="s">
        <v>381</v>
      </c>
      <c r="C2" s="1">
        <v>4.0</v>
      </c>
    </row>
    <row r="3">
      <c r="A3" s="1" t="s">
        <v>10</v>
      </c>
      <c r="B3" s="3" t="s">
        <v>381</v>
      </c>
      <c r="C3" s="1">
        <v>1.0</v>
      </c>
    </row>
    <row r="4">
      <c r="A4" s="1" t="s">
        <v>11</v>
      </c>
      <c r="B4" s="3" t="s">
        <v>381</v>
      </c>
      <c r="C4" s="1">
        <v>-5.0</v>
      </c>
    </row>
    <row r="5">
      <c r="A5" s="1" t="s">
        <v>12</v>
      </c>
      <c r="B5" s="3" t="s">
        <v>381</v>
      </c>
      <c r="C5" s="1">
        <v>-3.0</v>
      </c>
      <c r="H5" s="3" t="s">
        <v>382</v>
      </c>
      <c r="I5" s="3" t="s">
        <v>383</v>
      </c>
    </row>
    <row r="6">
      <c r="A6" s="1" t="s">
        <v>13</v>
      </c>
      <c r="B6" s="3" t="s">
        <v>381</v>
      </c>
      <c r="C6" s="1">
        <v>0.0</v>
      </c>
      <c r="G6" s="3" t="s">
        <v>384</v>
      </c>
    </row>
    <row r="7">
      <c r="A7" s="1" t="s">
        <v>14</v>
      </c>
      <c r="B7" s="3" t="s">
        <v>381</v>
      </c>
      <c r="C7" s="1">
        <v>28.0</v>
      </c>
      <c r="G7" s="3" t="s">
        <v>7</v>
      </c>
    </row>
    <row r="8">
      <c r="A8" s="1" t="s">
        <v>15</v>
      </c>
      <c r="B8" s="3" t="s">
        <v>381</v>
      </c>
      <c r="C8" s="1">
        <v>4.0</v>
      </c>
    </row>
    <row r="9">
      <c r="A9" s="1" t="s">
        <v>16</v>
      </c>
      <c r="B9" s="3" t="s">
        <v>381</v>
      </c>
      <c r="C9" s="1">
        <v>10.0</v>
      </c>
      <c r="G9" s="3" t="s">
        <v>385</v>
      </c>
      <c r="H9" s="3">
        <v>112.0</v>
      </c>
      <c r="I9" s="3">
        <v>18.3</v>
      </c>
      <c r="J9" s="3" t="s">
        <v>386</v>
      </c>
    </row>
    <row r="10">
      <c r="A10" s="1" t="s">
        <v>17</v>
      </c>
      <c r="B10" s="3" t="s">
        <v>381</v>
      </c>
      <c r="C10" s="1">
        <v>-2.0</v>
      </c>
      <c r="G10" s="3" t="s">
        <v>387</v>
      </c>
      <c r="H10" s="3">
        <v>93.0</v>
      </c>
      <c r="I10" s="3">
        <v>22.3</v>
      </c>
    </row>
    <row r="11">
      <c r="A11" s="1" t="s">
        <v>18</v>
      </c>
      <c r="B11" s="3" t="s">
        <v>381</v>
      </c>
      <c r="C11" s="1">
        <v>-7.0</v>
      </c>
      <c r="J11" s="3" t="s">
        <v>388</v>
      </c>
    </row>
    <row r="12">
      <c r="A12" s="1" t="s">
        <v>19</v>
      </c>
      <c r="B12" s="3" t="s">
        <v>381</v>
      </c>
      <c r="C12" s="1">
        <v>9.0</v>
      </c>
    </row>
    <row r="13">
      <c r="A13" s="1" t="s">
        <v>20</v>
      </c>
      <c r="B13" s="3" t="s">
        <v>381</v>
      </c>
      <c r="C13" s="1">
        <v>7.0</v>
      </c>
      <c r="M13" s="3" t="s">
        <v>389</v>
      </c>
    </row>
    <row r="14">
      <c r="A14" s="1" t="s">
        <v>21</v>
      </c>
      <c r="B14" s="3" t="s">
        <v>381</v>
      </c>
      <c r="C14" s="1">
        <v>10.0</v>
      </c>
    </row>
    <row r="15">
      <c r="A15" s="1" t="s">
        <v>22</v>
      </c>
      <c r="B15" s="3" t="s">
        <v>381</v>
      </c>
      <c r="C15" s="1">
        <v>10.0</v>
      </c>
    </row>
    <row r="16">
      <c r="A16" s="1" t="s">
        <v>23</v>
      </c>
      <c r="B16" s="3" t="s">
        <v>381</v>
      </c>
      <c r="C16" s="1">
        <v>12.0</v>
      </c>
      <c r="M16" s="3" t="s">
        <v>390</v>
      </c>
    </row>
    <row r="17">
      <c r="A17" s="3" t="s">
        <v>24</v>
      </c>
      <c r="B17" s="3" t="s">
        <v>381</v>
      </c>
      <c r="C17" s="1">
        <v>7.0</v>
      </c>
      <c r="M17" s="3" t="s">
        <v>391</v>
      </c>
    </row>
    <row r="18">
      <c r="A18" s="3" t="s">
        <v>25</v>
      </c>
      <c r="B18" s="3" t="s">
        <v>381</v>
      </c>
      <c r="C18" s="1">
        <v>19.0</v>
      </c>
      <c r="H18" s="3" t="s">
        <v>392</v>
      </c>
      <c r="I18" s="3" t="s">
        <v>393</v>
      </c>
      <c r="J18" s="3" t="s">
        <v>393</v>
      </c>
      <c r="K18" s="3" t="s">
        <v>394</v>
      </c>
    </row>
    <row r="19">
      <c r="A19" s="3" t="s">
        <v>26</v>
      </c>
      <c r="B19" s="3" t="s">
        <v>381</v>
      </c>
      <c r="C19" s="1">
        <v>14.0</v>
      </c>
      <c r="H19" s="3" t="s">
        <v>395</v>
      </c>
      <c r="I19" s="3" t="s">
        <v>396</v>
      </c>
      <c r="J19" s="3" t="s">
        <v>397</v>
      </c>
      <c r="K19" s="3" t="s">
        <v>397</v>
      </c>
    </row>
    <row r="20">
      <c r="A20" s="3" t="s">
        <v>27</v>
      </c>
      <c r="B20" s="3" t="s">
        <v>381</v>
      </c>
      <c r="C20" s="1">
        <v>15.0</v>
      </c>
      <c r="H20" s="3" t="s">
        <v>398</v>
      </c>
      <c r="I20" s="3" t="s">
        <v>399</v>
      </c>
      <c r="J20" s="3" t="s">
        <v>400</v>
      </c>
      <c r="K20" s="3" t="s">
        <v>391</v>
      </c>
      <c r="M20" s="3" t="s">
        <v>401</v>
      </c>
    </row>
    <row r="21">
      <c r="A21" s="3" t="s">
        <v>28</v>
      </c>
      <c r="B21" s="3" t="s">
        <v>381</v>
      </c>
      <c r="C21" s="1">
        <v>11.0</v>
      </c>
      <c r="H21" s="3" t="s">
        <v>402</v>
      </c>
      <c r="I21" s="3" t="s">
        <v>403</v>
      </c>
      <c r="J21" s="3" t="s">
        <v>404</v>
      </c>
      <c r="K21" s="3" t="s">
        <v>405</v>
      </c>
    </row>
    <row r="22">
      <c r="A22" s="3" t="s">
        <v>29</v>
      </c>
      <c r="B22" s="3" t="s">
        <v>381</v>
      </c>
      <c r="C22" s="1">
        <v>4.0</v>
      </c>
      <c r="H22" s="3" t="s">
        <v>406</v>
      </c>
      <c r="I22" s="3" t="s">
        <v>407</v>
      </c>
      <c r="J22" s="3" t="s">
        <v>403</v>
      </c>
      <c r="K22" s="3" t="s">
        <v>408</v>
      </c>
    </row>
    <row r="23">
      <c r="A23" s="3" t="s">
        <v>30</v>
      </c>
      <c r="B23" s="3" t="s">
        <v>381</v>
      </c>
      <c r="C23" s="1">
        <v>19.0</v>
      </c>
      <c r="H23" s="3" t="s">
        <v>409</v>
      </c>
      <c r="I23" s="3" t="s">
        <v>410</v>
      </c>
      <c r="J23" s="3" t="s">
        <v>411</v>
      </c>
      <c r="K23" s="3" t="s">
        <v>412</v>
      </c>
    </row>
    <row r="24">
      <c r="A24" s="3" t="s">
        <v>31</v>
      </c>
      <c r="B24" s="3" t="s">
        <v>381</v>
      </c>
      <c r="C24" s="1">
        <v>45.0</v>
      </c>
      <c r="H24" s="3" t="s">
        <v>404</v>
      </c>
      <c r="I24" s="3" t="s">
        <v>395</v>
      </c>
      <c r="J24" s="3" t="s">
        <v>396</v>
      </c>
      <c r="K24" s="3" t="s">
        <v>413</v>
      </c>
    </row>
    <row r="25">
      <c r="A25" s="3" t="s">
        <v>32</v>
      </c>
      <c r="B25" s="3" t="s">
        <v>381</v>
      </c>
      <c r="C25" s="1">
        <v>-5.0</v>
      </c>
      <c r="H25" s="3" t="s">
        <v>400</v>
      </c>
      <c r="I25" s="3" t="s">
        <v>414</v>
      </c>
      <c r="J25" s="3" t="s">
        <v>415</v>
      </c>
      <c r="K25" s="3" t="s">
        <v>416</v>
      </c>
    </row>
    <row r="26">
      <c r="A26" s="3" t="s">
        <v>33</v>
      </c>
      <c r="B26" s="3" t="s">
        <v>381</v>
      </c>
      <c r="C26" s="1">
        <v>0.0</v>
      </c>
    </row>
    <row r="27">
      <c r="A27" s="3" t="s">
        <v>34</v>
      </c>
      <c r="B27" s="3" t="s">
        <v>381</v>
      </c>
      <c r="C27" s="1">
        <v>4.0</v>
      </c>
    </row>
    <row r="28">
      <c r="A28" s="3" t="s">
        <v>35</v>
      </c>
      <c r="B28" s="3" t="s">
        <v>381</v>
      </c>
      <c r="C28" s="1">
        <v>24.0</v>
      </c>
    </row>
    <row r="29">
      <c r="A29" s="3" t="s">
        <v>36</v>
      </c>
      <c r="B29" s="3" t="s">
        <v>381</v>
      </c>
      <c r="C29" s="1">
        <v>8.0</v>
      </c>
    </row>
    <row r="30">
      <c r="A30" s="3" t="s">
        <v>37</v>
      </c>
      <c r="B30" s="3" t="s">
        <v>381</v>
      </c>
      <c r="C30" s="1">
        <v>8.0</v>
      </c>
    </row>
    <row r="31">
      <c r="A31" s="3" t="s">
        <v>38</v>
      </c>
      <c r="B31" s="3" t="s">
        <v>381</v>
      </c>
      <c r="C31" s="1">
        <v>-16.0</v>
      </c>
    </row>
    <row r="32">
      <c r="A32" s="3" t="s">
        <v>39</v>
      </c>
      <c r="B32" s="3" t="s">
        <v>381</v>
      </c>
      <c r="C32" s="1">
        <v>31.0</v>
      </c>
    </row>
    <row r="33">
      <c r="A33" s="3" t="s">
        <v>40</v>
      </c>
      <c r="B33" s="3" t="s">
        <v>381</v>
      </c>
      <c r="C33" s="1">
        <v>-25.0</v>
      </c>
    </row>
    <row r="34">
      <c r="A34" s="3" t="s">
        <v>41</v>
      </c>
      <c r="B34" s="3" t="s">
        <v>381</v>
      </c>
      <c r="C34" s="1">
        <v>28.0</v>
      </c>
    </row>
    <row r="35">
      <c r="A35" s="3" t="s">
        <v>42</v>
      </c>
      <c r="B35" s="3" t="s">
        <v>381</v>
      </c>
      <c r="C35" s="1">
        <v>30.0</v>
      </c>
    </row>
    <row r="36">
      <c r="A36" s="3" t="s">
        <v>43</v>
      </c>
      <c r="B36" s="3" t="s">
        <v>381</v>
      </c>
      <c r="C36" s="1">
        <v>11.0</v>
      </c>
    </row>
    <row r="37">
      <c r="A37" s="3" t="s">
        <v>44</v>
      </c>
      <c r="B37" s="3" t="s">
        <v>381</v>
      </c>
      <c r="C37" s="1">
        <v>33.0</v>
      </c>
    </row>
    <row r="38">
      <c r="A38" s="3" t="s">
        <v>45</v>
      </c>
      <c r="B38" s="3" t="s">
        <v>381</v>
      </c>
      <c r="C38" s="1">
        <v>0.0</v>
      </c>
    </row>
    <row r="39">
      <c r="A39" s="3" t="s">
        <v>46</v>
      </c>
      <c r="B39" s="3" t="s">
        <v>381</v>
      </c>
      <c r="C39" s="1">
        <v>34.0</v>
      </c>
    </row>
    <row r="40">
      <c r="A40" s="3" t="s">
        <v>47</v>
      </c>
      <c r="B40" s="3" t="s">
        <v>381</v>
      </c>
      <c r="C40" s="1">
        <v>18.0</v>
      </c>
    </row>
    <row r="41">
      <c r="A41" s="3" t="s">
        <v>48</v>
      </c>
      <c r="B41" s="3" t="s">
        <v>381</v>
      </c>
      <c r="C41" s="1">
        <v>-21.0</v>
      </c>
    </row>
    <row r="42">
      <c r="A42" s="3" t="s">
        <v>49</v>
      </c>
      <c r="B42" s="3" t="s">
        <v>381</v>
      </c>
      <c r="C42" s="1">
        <v>8.0</v>
      </c>
    </row>
    <row r="43">
      <c r="A43" s="3" t="s">
        <v>50</v>
      </c>
      <c r="B43" s="3" t="s">
        <v>381</v>
      </c>
      <c r="C43" s="1">
        <v>7.0</v>
      </c>
    </row>
    <row r="44">
      <c r="A44" s="3" t="s">
        <v>51</v>
      </c>
      <c r="B44" s="3" t="s">
        <v>381</v>
      </c>
      <c r="C44" s="1">
        <v>40.0</v>
      </c>
    </row>
    <row r="45">
      <c r="A45" s="3" t="s">
        <v>52</v>
      </c>
      <c r="B45" s="3" t="s">
        <v>381</v>
      </c>
      <c r="C45" s="1">
        <v>-6.0</v>
      </c>
    </row>
    <row r="46">
      <c r="A46" s="3" t="s">
        <v>53</v>
      </c>
      <c r="B46" s="3" t="s">
        <v>381</v>
      </c>
      <c r="C46" s="1">
        <v>0.0</v>
      </c>
    </row>
    <row r="47">
      <c r="A47" s="3" t="s">
        <v>54</v>
      </c>
      <c r="B47" s="3" t="s">
        <v>381</v>
      </c>
      <c r="C47" s="1">
        <v>-8.0</v>
      </c>
    </row>
    <row r="48">
      <c r="A48" s="3" t="s">
        <v>55</v>
      </c>
      <c r="B48" s="3" t="s">
        <v>381</v>
      </c>
      <c r="C48" s="1">
        <v>32.0</v>
      </c>
    </row>
    <row r="49">
      <c r="A49" s="3" t="s">
        <v>56</v>
      </c>
      <c r="B49" s="3" t="s">
        <v>381</v>
      </c>
      <c r="C49" s="1">
        <v>-2.0</v>
      </c>
    </row>
    <row r="50">
      <c r="A50" s="3" t="s">
        <v>57</v>
      </c>
      <c r="B50" s="3" t="s">
        <v>381</v>
      </c>
      <c r="C50" s="1">
        <v>50.0</v>
      </c>
    </row>
    <row r="51">
      <c r="A51" s="3" t="s">
        <v>58</v>
      </c>
      <c r="B51" s="3" t="s">
        <v>381</v>
      </c>
      <c r="C51" s="1">
        <v>16.0</v>
      </c>
    </row>
    <row r="52">
      <c r="A52" s="3" t="s">
        <v>59</v>
      </c>
      <c r="B52" s="3" t="s">
        <v>381</v>
      </c>
      <c r="C52" s="1">
        <v>31.0</v>
      </c>
    </row>
    <row r="53">
      <c r="A53" s="3" t="s">
        <v>60</v>
      </c>
      <c r="B53" s="3" t="s">
        <v>381</v>
      </c>
      <c r="C53" s="1">
        <v>-33.0</v>
      </c>
    </row>
    <row r="54">
      <c r="A54" s="3" t="s">
        <v>61</v>
      </c>
      <c r="B54" s="3" t="s">
        <v>381</v>
      </c>
      <c r="C54" s="1">
        <v>-3.0</v>
      </c>
    </row>
    <row r="55">
      <c r="A55" s="3" t="s">
        <v>62</v>
      </c>
      <c r="B55" s="3" t="s">
        <v>381</v>
      </c>
      <c r="C55" s="1">
        <v>-5.0</v>
      </c>
    </row>
    <row r="56">
      <c r="A56" s="3" t="s">
        <v>63</v>
      </c>
      <c r="B56" s="3" t="s">
        <v>381</v>
      </c>
      <c r="C56" s="1">
        <v>10.0</v>
      </c>
    </row>
    <row r="57">
      <c r="A57" s="3" t="s">
        <v>64</v>
      </c>
      <c r="B57" s="3" t="s">
        <v>381</v>
      </c>
      <c r="C57" s="1">
        <v>-12.0</v>
      </c>
    </row>
    <row r="58">
      <c r="A58" s="3" t="s">
        <v>65</v>
      </c>
      <c r="B58" s="3" t="s">
        <v>381</v>
      </c>
      <c r="C58" s="1">
        <v>55.0</v>
      </c>
    </row>
    <row r="59">
      <c r="A59" s="3" t="s">
        <v>66</v>
      </c>
      <c r="B59" s="3" t="s">
        <v>381</v>
      </c>
      <c r="C59" s="1">
        <v>25.0</v>
      </c>
    </row>
    <row r="60">
      <c r="A60" s="3" t="s">
        <v>67</v>
      </c>
      <c r="B60" s="3" t="s">
        <v>381</v>
      </c>
      <c r="C60" s="1">
        <v>-13.0</v>
      </c>
    </row>
    <row r="61">
      <c r="A61" s="3" t="s">
        <v>68</v>
      </c>
      <c r="B61" s="3" t="s">
        <v>381</v>
      </c>
      <c r="C61" s="1">
        <v>-3.0</v>
      </c>
    </row>
    <row r="62">
      <c r="A62" s="3" t="s">
        <v>69</v>
      </c>
      <c r="B62" s="3" t="s">
        <v>381</v>
      </c>
      <c r="C62" s="1">
        <v>15.0</v>
      </c>
    </row>
    <row r="63">
      <c r="A63" s="3" t="s">
        <v>60</v>
      </c>
      <c r="B63" s="3" t="s">
        <v>381</v>
      </c>
      <c r="C63" s="1">
        <v>-35.0</v>
      </c>
    </row>
    <row r="64">
      <c r="A64" s="3" t="s">
        <v>70</v>
      </c>
      <c r="B64" s="3" t="s">
        <v>381</v>
      </c>
      <c r="C64" s="1">
        <v>24.0</v>
      </c>
    </row>
    <row r="65">
      <c r="A65" s="3" t="s">
        <v>71</v>
      </c>
      <c r="B65" s="3" t="s">
        <v>381</v>
      </c>
      <c r="C65" s="1">
        <v>4.0</v>
      </c>
    </row>
    <row r="66">
      <c r="A66" s="3" t="s">
        <v>72</v>
      </c>
      <c r="B66" s="3" t="s">
        <v>381</v>
      </c>
      <c r="C66" s="1">
        <v>6.0</v>
      </c>
    </row>
    <row r="67">
      <c r="A67" s="3" t="s">
        <v>73</v>
      </c>
      <c r="B67" s="3" t="s">
        <v>381</v>
      </c>
      <c r="C67" s="1">
        <v>1.0</v>
      </c>
    </row>
    <row r="68">
      <c r="A68" s="3" t="s">
        <v>74</v>
      </c>
      <c r="B68" s="3" t="s">
        <v>381</v>
      </c>
      <c r="C68" s="1">
        <v>16.0</v>
      </c>
    </row>
    <row r="69">
      <c r="A69" s="3" t="s">
        <v>75</v>
      </c>
      <c r="B69" s="3" t="s">
        <v>381</v>
      </c>
      <c r="C69" s="1">
        <v>34.0</v>
      </c>
    </row>
    <row r="70">
      <c r="A70" s="3" t="s">
        <v>76</v>
      </c>
      <c r="B70" s="3" t="s">
        <v>381</v>
      </c>
      <c r="C70" s="1">
        <v>28.0</v>
      </c>
    </row>
    <row r="71">
      <c r="A71" s="3" t="s">
        <v>77</v>
      </c>
      <c r="B71" s="3" t="s">
        <v>381</v>
      </c>
      <c r="C71" s="1">
        <v>-8.0</v>
      </c>
    </row>
    <row r="72">
      <c r="A72" s="3" t="s">
        <v>78</v>
      </c>
      <c r="B72" s="3" t="s">
        <v>381</v>
      </c>
      <c r="C72" s="1">
        <v>18.0</v>
      </c>
    </row>
    <row r="73">
      <c r="A73" s="3" t="s">
        <v>79</v>
      </c>
      <c r="B73" s="3" t="s">
        <v>381</v>
      </c>
      <c r="C73" s="1">
        <v>10.0</v>
      </c>
    </row>
    <row r="74">
      <c r="A74" s="3" t="s">
        <v>80</v>
      </c>
      <c r="B74" s="3" t="s">
        <v>381</v>
      </c>
      <c r="C74" s="1">
        <v>36.0</v>
      </c>
    </row>
    <row r="75">
      <c r="A75" s="3" t="s">
        <v>81</v>
      </c>
      <c r="B75" s="3" t="s">
        <v>381</v>
      </c>
      <c r="C75" s="1">
        <v>22.0</v>
      </c>
    </row>
    <row r="76">
      <c r="A76" s="3" t="s">
        <v>82</v>
      </c>
      <c r="B76" s="3" t="s">
        <v>381</v>
      </c>
      <c r="C76" s="1">
        <v>8.0</v>
      </c>
    </row>
    <row r="77">
      <c r="A77" s="3" t="s">
        <v>83</v>
      </c>
      <c r="B77" s="3" t="s">
        <v>381</v>
      </c>
      <c r="C77" s="1">
        <v>13.0</v>
      </c>
    </row>
    <row r="78">
      <c r="A78" s="3" t="s">
        <v>84</v>
      </c>
      <c r="B78" s="3" t="s">
        <v>381</v>
      </c>
      <c r="C78" s="1">
        <v>-1.0</v>
      </c>
    </row>
    <row r="79">
      <c r="A79" s="3" t="s">
        <v>85</v>
      </c>
      <c r="B79" s="3" t="s">
        <v>381</v>
      </c>
      <c r="C79" s="1">
        <v>18.0</v>
      </c>
      <c r="H79" s="1"/>
      <c r="I79" s="1"/>
    </row>
    <row r="80">
      <c r="A80" s="1" t="s">
        <v>9</v>
      </c>
      <c r="B80" s="3" t="s">
        <v>417</v>
      </c>
      <c r="C80" s="7">
        <v>25.5</v>
      </c>
      <c r="H80" s="1"/>
      <c r="I80" s="1"/>
    </row>
    <row r="81">
      <c r="A81" s="1" t="s">
        <v>10</v>
      </c>
      <c r="B81" s="3" t="s">
        <v>417</v>
      </c>
      <c r="C81" s="7">
        <v>23.5</v>
      </c>
      <c r="H81" s="1"/>
      <c r="I81" s="1"/>
    </row>
    <row r="82">
      <c r="A82" s="1" t="s">
        <v>11</v>
      </c>
      <c r="B82" s="3" t="s">
        <v>417</v>
      </c>
      <c r="C82" s="7">
        <v>-12.5</v>
      </c>
      <c r="H82" s="1"/>
      <c r="I82" s="1"/>
    </row>
    <row r="83">
      <c r="A83" s="1" t="s">
        <v>12</v>
      </c>
      <c r="B83" s="3" t="s">
        <v>417</v>
      </c>
      <c r="C83" s="7">
        <v>41.0</v>
      </c>
      <c r="H83" s="1"/>
      <c r="I83" s="1"/>
    </row>
    <row r="84">
      <c r="A84" s="1" t="s">
        <v>13</v>
      </c>
      <c r="B84" s="3" t="s">
        <v>417</v>
      </c>
      <c r="C84" s="7">
        <v>14.5</v>
      </c>
      <c r="H84" s="1"/>
      <c r="I84" s="1"/>
    </row>
    <row r="85">
      <c r="A85" s="1" t="s">
        <v>14</v>
      </c>
      <c r="B85" s="3" t="s">
        <v>417</v>
      </c>
      <c r="C85" s="7">
        <v>14.5</v>
      </c>
      <c r="H85" s="1"/>
      <c r="I85" s="1"/>
    </row>
    <row r="86">
      <c r="A86" s="1" t="s">
        <v>15</v>
      </c>
      <c r="B86" s="3" t="s">
        <v>417</v>
      </c>
      <c r="C86" s="7">
        <v>42.5</v>
      </c>
      <c r="H86" s="1"/>
      <c r="I86" s="1"/>
    </row>
    <row r="87">
      <c r="A87" s="1" t="s">
        <v>16</v>
      </c>
      <c r="B87" s="3" t="s">
        <v>417</v>
      </c>
      <c r="C87" s="7">
        <v>5.5</v>
      </c>
      <c r="H87" s="1"/>
      <c r="I87" s="1"/>
    </row>
    <row r="88">
      <c r="A88" s="1" t="s">
        <v>17</v>
      </c>
      <c r="B88" s="3" t="s">
        <v>417</v>
      </c>
      <c r="C88" s="7">
        <v>5.5</v>
      </c>
      <c r="H88" s="1"/>
      <c r="I88" s="1"/>
    </row>
    <row r="89">
      <c r="A89" s="1" t="s">
        <v>18</v>
      </c>
      <c r="B89" s="3" t="s">
        <v>417</v>
      </c>
      <c r="C89" s="7">
        <v>-4.0</v>
      </c>
      <c r="H89" s="1"/>
      <c r="I89" s="4"/>
    </row>
    <row r="90">
      <c r="A90" s="1" t="s">
        <v>19</v>
      </c>
      <c r="B90" s="3" t="s">
        <v>417</v>
      </c>
      <c r="C90" s="7">
        <v>-3.5</v>
      </c>
      <c r="H90" s="1"/>
      <c r="I90" s="1"/>
    </row>
    <row r="91">
      <c r="A91" s="1" t="s">
        <v>20</v>
      </c>
      <c r="B91" s="3" t="s">
        <v>417</v>
      </c>
      <c r="C91" s="7">
        <v>-19.5</v>
      </c>
      <c r="H91" s="1"/>
      <c r="I91" s="1"/>
    </row>
    <row r="92">
      <c r="A92" s="1" t="s">
        <v>21</v>
      </c>
      <c r="B92" s="3" t="s">
        <v>417</v>
      </c>
      <c r="C92" s="7">
        <v>-20.0</v>
      </c>
      <c r="H92" s="1"/>
      <c r="I92" s="1"/>
    </row>
    <row r="93">
      <c r="A93" s="1" t="s">
        <v>22</v>
      </c>
      <c r="B93" s="3" t="s">
        <v>417</v>
      </c>
      <c r="C93" s="7">
        <v>-0.5</v>
      </c>
      <c r="H93" s="1"/>
      <c r="I93" s="1"/>
    </row>
    <row r="94">
      <c r="A94" s="1" t="s">
        <v>23</v>
      </c>
      <c r="B94" s="3" t="s">
        <v>417</v>
      </c>
      <c r="C94" s="7">
        <v>13.5</v>
      </c>
    </row>
    <row r="95">
      <c r="A95" s="3" t="s">
        <v>24</v>
      </c>
      <c r="B95" s="3" t="s">
        <v>417</v>
      </c>
      <c r="C95" s="7">
        <v>-17.5</v>
      </c>
    </row>
    <row r="96">
      <c r="A96" s="3" t="s">
        <v>25</v>
      </c>
      <c r="B96" s="3" t="s">
        <v>417</v>
      </c>
      <c r="C96" s="7">
        <v>-15.5</v>
      </c>
    </row>
    <row r="97">
      <c r="A97" s="3" t="s">
        <v>26</v>
      </c>
      <c r="B97" s="3" t="s">
        <v>417</v>
      </c>
      <c r="C97" s="7">
        <v>18.5</v>
      </c>
    </row>
    <row r="98">
      <c r="A98" s="3" t="s">
        <v>27</v>
      </c>
      <c r="B98" s="3" t="s">
        <v>417</v>
      </c>
      <c r="C98" s="7">
        <v>-7.5</v>
      </c>
    </row>
    <row r="99">
      <c r="A99" s="3" t="s">
        <v>28</v>
      </c>
      <c r="B99" s="3" t="s">
        <v>417</v>
      </c>
      <c r="C99" s="7">
        <v>21.5</v>
      </c>
    </row>
    <row r="100">
      <c r="A100" s="3" t="s">
        <v>29</v>
      </c>
      <c r="B100" s="3" t="s">
        <v>417</v>
      </c>
      <c r="C100" s="7">
        <v>13.0</v>
      </c>
    </row>
    <row r="101">
      <c r="A101" s="3" t="s">
        <v>30</v>
      </c>
      <c r="B101" s="3" t="s">
        <v>417</v>
      </c>
      <c r="C101" s="7">
        <v>22.5</v>
      </c>
    </row>
    <row r="102">
      <c r="A102" s="3" t="s">
        <v>31</v>
      </c>
      <c r="B102" s="3" t="s">
        <v>417</v>
      </c>
      <c r="C102" s="7">
        <v>-6.0</v>
      </c>
    </row>
    <row r="103">
      <c r="A103" s="3" t="s">
        <v>32</v>
      </c>
      <c r="B103" s="3" t="s">
        <v>417</v>
      </c>
      <c r="C103" s="7">
        <v>-25.0</v>
      </c>
    </row>
    <row r="104">
      <c r="A104" s="3" t="s">
        <v>33</v>
      </c>
      <c r="B104" s="3" t="s">
        <v>417</v>
      </c>
      <c r="C104" s="7">
        <v>3.0</v>
      </c>
    </row>
    <row r="105">
      <c r="A105" s="3" t="s">
        <v>34</v>
      </c>
      <c r="B105" s="3" t="s">
        <v>417</v>
      </c>
      <c r="C105" s="7">
        <v>-13.5</v>
      </c>
    </row>
    <row r="106">
      <c r="A106" s="3" t="s">
        <v>35</v>
      </c>
      <c r="B106" s="3" t="s">
        <v>417</v>
      </c>
      <c r="C106" s="7">
        <v>-40.5</v>
      </c>
    </row>
    <row r="107">
      <c r="A107" s="3" t="s">
        <v>36</v>
      </c>
      <c r="B107" s="3" t="s">
        <v>417</v>
      </c>
      <c r="C107" s="7">
        <v>25.0</v>
      </c>
    </row>
    <row r="108">
      <c r="A108" s="3" t="s">
        <v>37</v>
      </c>
      <c r="B108" s="3" t="s">
        <v>417</v>
      </c>
      <c r="C108" s="7">
        <v>24.0</v>
      </c>
    </row>
    <row r="109">
      <c r="A109" s="3" t="s">
        <v>38</v>
      </c>
      <c r="B109" s="3" t="s">
        <v>417</v>
      </c>
      <c r="C109" s="7">
        <v>-23.5</v>
      </c>
    </row>
    <row r="110">
      <c r="A110" s="3" t="s">
        <v>39</v>
      </c>
      <c r="B110" s="3" t="s">
        <v>417</v>
      </c>
      <c r="C110" s="7">
        <v>-13.5</v>
      </c>
    </row>
    <row r="111">
      <c r="A111" s="3" t="s">
        <v>40</v>
      </c>
      <c r="B111" s="3" t="s">
        <v>417</v>
      </c>
      <c r="C111" s="7">
        <v>-19.0</v>
      </c>
    </row>
    <row r="112">
      <c r="A112" s="3" t="s">
        <v>41</v>
      </c>
      <c r="B112" s="3" t="s">
        <v>417</v>
      </c>
      <c r="C112" s="7">
        <v>4.0</v>
      </c>
    </row>
    <row r="113">
      <c r="A113" s="3" t="s">
        <v>42</v>
      </c>
      <c r="B113" s="3" t="s">
        <v>417</v>
      </c>
      <c r="C113" s="7">
        <v>-22.0</v>
      </c>
    </row>
    <row r="114">
      <c r="A114" s="3" t="s">
        <v>43</v>
      </c>
      <c r="B114" s="3" t="s">
        <v>417</v>
      </c>
      <c r="C114" s="21">
        <v>19.0</v>
      </c>
    </row>
    <row r="115">
      <c r="A115" s="3" t="s">
        <v>44</v>
      </c>
      <c r="B115" s="3" t="s">
        <v>417</v>
      </c>
      <c r="C115" s="7">
        <v>24.5</v>
      </c>
    </row>
    <row r="116">
      <c r="A116" s="3" t="s">
        <v>45</v>
      </c>
      <c r="B116" s="3" t="s">
        <v>417</v>
      </c>
      <c r="C116" s="7">
        <v>-6.5</v>
      </c>
    </row>
    <row r="117">
      <c r="A117" s="3" t="s">
        <v>46</v>
      </c>
      <c r="B117" s="3" t="s">
        <v>417</v>
      </c>
      <c r="C117" s="7">
        <v>12.5</v>
      </c>
    </row>
    <row r="118">
      <c r="A118" s="3" t="s">
        <v>47</v>
      </c>
      <c r="B118" s="3" t="s">
        <v>417</v>
      </c>
      <c r="C118" s="7">
        <v>-12.5</v>
      </c>
    </row>
    <row r="119">
      <c r="A119" s="3" t="s">
        <v>48</v>
      </c>
      <c r="B119" s="3" t="s">
        <v>417</v>
      </c>
      <c r="C119" s="7">
        <v>-5.5</v>
      </c>
    </row>
    <row r="120">
      <c r="A120" s="3" t="s">
        <v>49</v>
      </c>
      <c r="B120" s="3" t="s">
        <v>417</v>
      </c>
      <c r="C120" s="7">
        <v>-4.5</v>
      </c>
    </row>
    <row r="121">
      <c r="A121" s="3" t="s">
        <v>50</v>
      </c>
      <c r="B121" s="3" t="s">
        <v>417</v>
      </c>
      <c r="C121" s="7">
        <v>-17.5</v>
      </c>
    </row>
    <row r="122">
      <c r="A122" s="3" t="s">
        <v>51</v>
      </c>
      <c r="B122" s="3" t="s">
        <v>417</v>
      </c>
      <c r="C122" s="7">
        <v>34.5</v>
      </c>
    </row>
    <row r="123">
      <c r="A123" s="3" t="s">
        <v>52</v>
      </c>
      <c r="B123" s="3" t="s">
        <v>417</v>
      </c>
      <c r="C123" s="7">
        <v>-10.0</v>
      </c>
    </row>
    <row r="124">
      <c r="A124" s="3" t="s">
        <v>53</v>
      </c>
      <c r="B124" s="3" t="s">
        <v>417</v>
      </c>
      <c r="C124" s="7">
        <v>4.5</v>
      </c>
    </row>
    <row r="125">
      <c r="A125" s="3" t="s">
        <v>54</v>
      </c>
      <c r="B125" s="3" t="s">
        <v>417</v>
      </c>
      <c r="C125" s="7">
        <v>16.0</v>
      </c>
    </row>
    <row r="126">
      <c r="A126" s="3" t="s">
        <v>55</v>
      </c>
      <c r="B126" s="3" t="s">
        <v>417</v>
      </c>
      <c r="C126" s="7">
        <v>7.5</v>
      </c>
    </row>
    <row r="127">
      <c r="A127" s="3" t="s">
        <v>56</v>
      </c>
      <c r="B127" s="3" t="s">
        <v>417</v>
      </c>
      <c r="C127" s="7">
        <v>-38.5</v>
      </c>
    </row>
    <row r="128">
      <c r="A128" s="3" t="s">
        <v>57</v>
      </c>
      <c r="B128" s="3" t="s">
        <v>417</v>
      </c>
      <c r="C128" s="22">
        <v>1.5</v>
      </c>
    </row>
    <row r="129">
      <c r="A129" s="3" t="s">
        <v>58</v>
      </c>
      <c r="B129" s="3" t="s">
        <v>417</v>
      </c>
      <c r="C129" s="7">
        <v>3.5999999999999943</v>
      </c>
    </row>
    <row r="130">
      <c r="A130" s="3" t="s">
        <v>59</v>
      </c>
      <c r="B130" s="3" t="s">
        <v>417</v>
      </c>
      <c r="C130" s="7">
        <v>27.5</v>
      </c>
    </row>
    <row r="131">
      <c r="A131" s="3" t="s">
        <v>60</v>
      </c>
      <c r="B131" s="3" t="s">
        <v>417</v>
      </c>
      <c r="C131" s="7">
        <v>3.0</v>
      </c>
    </row>
    <row r="132">
      <c r="A132" s="3" t="s">
        <v>61</v>
      </c>
      <c r="B132" s="3" t="s">
        <v>417</v>
      </c>
      <c r="C132" s="7">
        <v>-2.0</v>
      </c>
    </row>
    <row r="133">
      <c r="A133" s="3" t="s">
        <v>62</v>
      </c>
      <c r="B133" s="3" t="s">
        <v>417</v>
      </c>
      <c r="C133" s="7">
        <v>-24.0</v>
      </c>
    </row>
    <row r="134">
      <c r="A134" s="3" t="s">
        <v>63</v>
      </c>
      <c r="B134" s="3" t="s">
        <v>417</v>
      </c>
      <c r="C134" s="7">
        <v>-14.0</v>
      </c>
    </row>
    <row r="135">
      <c r="A135" s="3" t="s">
        <v>64</v>
      </c>
      <c r="B135" s="3" t="s">
        <v>417</v>
      </c>
      <c r="C135" s="7">
        <v>-3.5</v>
      </c>
    </row>
    <row r="136">
      <c r="A136" s="3" t="s">
        <v>65</v>
      </c>
      <c r="B136" s="3" t="s">
        <v>417</v>
      </c>
      <c r="C136" s="7">
        <v>4.0</v>
      </c>
    </row>
    <row r="137">
      <c r="A137" s="3" t="s">
        <v>66</v>
      </c>
      <c r="B137" s="3" t="s">
        <v>417</v>
      </c>
      <c r="C137" s="7">
        <v>-9.5</v>
      </c>
    </row>
    <row r="138">
      <c r="A138" s="3" t="s">
        <v>67</v>
      </c>
      <c r="B138" s="3" t="s">
        <v>417</v>
      </c>
      <c r="C138" s="7">
        <v>16.0</v>
      </c>
    </row>
    <row r="139">
      <c r="A139" s="3" t="s">
        <v>68</v>
      </c>
      <c r="B139" s="3" t="s">
        <v>417</v>
      </c>
      <c r="C139" s="7">
        <v>-34.5</v>
      </c>
    </row>
    <row r="140">
      <c r="A140" s="3" t="s">
        <v>69</v>
      </c>
      <c r="B140" s="3" t="s">
        <v>417</v>
      </c>
      <c r="C140" s="7">
        <v>-24.0</v>
      </c>
    </row>
    <row r="141">
      <c r="A141" s="3" t="s">
        <v>60</v>
      </c>
      <c r="B141" s="3" t="s">
        <v>417</v>
      </c>
      <c r="C141" s="7">
        <v>25.0</v>
      </c>
    </row>
    <row r="142">
      <c r="A142" s="3" t="s">
        <v>70</v>
      </c>
      <c r="B142" s="3" t="s">
        <v>417</v>
      </c>
      <c r="C142" s="7">
        <v>41.0</v>
      </c>
    </row>
    <row r="143">
      <c r="A143" s="3" t="s">
        <v>71</v>
      </c>
      <c r="B143" s="3" t="s">
        <v>417</v>
      </c>
      <c r="C143" s="7">
        <v>2.0</v>
      </c>
    </row>
    <row r="144">
      <c r="A144" s="3" t="s">
        <v>72</v>
      </c>
      <c r="B144" s="3" t="s">
        <v>417</v>
      </c>
      <c r="C144" s="7">
        <v>-2.0</v>
      </c>
    </row>
    <row r="145">
      <c r="A145" s="3" t="s">
        <v>73</v>
      </c>
      <c r="B145" s="3" t="s">
        <v>417</v>
      </c>
      <c r="C145" s="7">
        <v>0.5</v>
      </c>
    </row>
    <row r="146">
      <c r="A146" s="3" t="s">
        <v>74</v>
      </c>
      <c r="B146" s="3" t="s">
        <v>417</v>
      </c>
      <c r="C146" s="7">
        <v>0.5</v>
      </c>
    </row>
    <row r="147">
      <c r="A147" s="3" t="s">
        <v>75</v>
      </c>
      <c r="B147" s="3" t="s">
        <v>417</v>
      </c>
      <c r="C147" s="7">
        <v>10.0</v>
      </c>
    </row>
    <row r="148">
      <c r="A148" s="3" t="s">
        <v>76</v>
      </c>
      <c r="B148" s="3" t="s">
        <v>417</v>
      </c>
      <c r="C148" s="7">
        <v>-33.5</v>
      </c>
    </row>
    <row r="149">
      <c r="A149" s="3" t="s">
        <v>77</v>
      </c>
      <c r="B149" s="3" t="s">
        <v>417</v>
      </c>
      <c r="C149" s="7">
        <v>-32.5</v>
      </c>
    </row>
    <row r="150">
      <c r="A150" s="3" t="s">
        <v>78</v>
      </c>
      <c r="B150" s="3" t="s">
        <v>417</v>
      </c>
      <c r="C150" s="7">
        <v>12.5</v>
      </c>
    </row>
    <row r="151">
      <c r="A151" s="3" t="s">
        <v>79</v>
      </c>
      <c r="B151" s="3" t="s">
        <v>417</v>
      </c>
      <c r="C151" s="7">
        <v>27.5</v>
      </c>
    </row>
    <row r="152">
      <c r="A152" s="3" t="s">
        <v>80</v>
      </c>
      <c r="B152" s="3" t="s">
        <v>417</v>
      </c>
      <c r="C152" s="7">
        <v>3.5</v>
      </c>
    </row>
    <row r="153">
      <c r="A153" s="3" t="s">
        <v>81</v>
      </c>
      <c r="B153" s="3" t="s">
        <v>417</v>
      </c>
      <c r="C153" s="7">
        <v>14.5</v>
      </c>
    </row>
    <row r="154">
      <c r="A154" s="3" t="s">
        <v>82</v>
      </c>
      <c r="B154" s="3" t="s">
        <v>417</v>
      </c>
      <c r="C154" s="7">
        <v>31.0</v>
      </c>
    </row>
    <row r="155">
      <c r="A155" s="3" t="s">
        <v>83</v>
      </c>
      <c r="B155" s="3" t="s">
        <v>417</v>
      </c>
      <c r="C155" s="7">
        <v>-4.5</v>
      </c>
    </row>
    <row r="156">
      <c r="A156" s="3" t="s">
        <v>84</v>
      </c>
      <c r="B156" s="3" t="s">
        <v>417</v>
      </c>
      <c r="C156" s="7">
        <v>29.5</v>
      </c>
    </row>
    <row r="157">
      <c r="A157" s="3" t="s">
        <v>85</v>
      </c>
      <c r="B157" s="3" t="s">
        <v>417</v>
      </c>
      <c r="C157" s="7">
        <v>-9.5</v>
      </c>
    </row>
    <row r="158">
      <c r="A158" s="1" t="s">
        <v>9</v>
      </c>
      <c r="B158" s="3" t="s">
        <v>318</v>
      </c>
      <c r="C158" s="3">
        <v>0.0</v>
      </c>
    </row>
    <row r="159">
      <c r="A159" s="1" t="s">
        <v>10</v>
      </c>
      <c r="B159" s="3" t="s">
        <v>318</v>
      </c>
      <c r="C159" s="3">
        <v>0.0</v>
      </c>
    </row>
    <row r="160">
      <c r="A160" s="1" t="s">
        <v>11</v>
      </c>
      <c r="B160" s="3" t="s">
        <v>318</v>
      </c>
      <c r="C160" s="3">
        <v>0.0</v>
      </c>
    </row>
    <row r="161">
      <c r="A161" s="1" t="s">
        <v>12</v>
      </c>
      <c r="B161" s="3" t="s">
        <v>318</v>
      </c>
      <c r="C161" s="3">
        <v>0.0</v>
      </c>
    </row>
    <row r="162">
      <c r="A162" s="1" t="s">
        <v>13</v>
      </c>
      <c r="B162" s="3" t="s">
        <v>318</v>
      </c>
      <c r="C162" s="3">
        <v>0.0</v>
      </c>
    </row>
    <row r="163">
      <c r="A163" s="1" t="s">
        <v>14</v>
      </c>
      <c r="B163" s="3" t="s">
        <v>318</v>
      </c>
      <c r="C163" s="3">
        <v>0.0</v>
      </c>
    </row>
    <row r="164">
      <c r="A164" s="1" t="s">
        <v>15</v>
      </c>
      <c r="B164" s="3" t="s">
        <v>318</v>
      </c>
      <c r="C164" s="3">
        <v>0.0</v>
      </c>
    </row>
    <row r="165">
      <c r="A165" s="1" t="s">
        <v>16</v>
      </c>
      <c r="B165" s="3" t="s">
        <v>318</v>
      </c>
      <c r="C165" s="3">
        <v>0.0</v>
      </c>
    </row>
    <row r="166">
      <c r="A166" s="1" t="s">
        <v>17</v>
      </c>
      <c r="B166" s="3" t="s">
        <v>318</v>
      </c>
      <c r="C166" s="3">
        <v>0.0</v>
      </c>
    </row>
    <row r="167">
      <c r="A167" s="1" t="s">
        <v>18</v>
      </c>
      <c r="B167" s="3" t="s">
        <v>318</v>
      </c>
      <c r="C167" s="3">
        <v>0.0</v>
      </c>
    </row>
    <row r="168">
      <c r="A168" s="1" t="s">
        <v>19</v>
      </c>
      <c r="B168" s="3" t="s">
        <v>318</v>
      </c>
      <c r="C168" s="3">
        <v>0.0</v>
      </c>
    </row>
    <row r="169">
      <c r="A169" s="1" t="s">
        <v>20</v>
      </c>
      <c r="B169" s="3" t="s">
        <v>318</v>
      </c>
      <c r="C169" s="3">
        <v>0.0</v>
      </c>
    </row>
    <row r="170">
      <c r="A170" s="1" t="s">
        <v>21</v>
      </c>
      <c r="B170" s="3" t="s">
        <v>318</v>
      </c>
      <c r="C170" s="3">
        <v>0.0</v>
      </c>
    </row>
    <row r="171">
      <c r="A171" s="1" t="s">
        <v>22</v>
      </c>
      <c r="B171" s="3" t="s">
        <v>318</v>
      </c>
      <c r="C171" s="3">
        <v>0.0</v>
      </c>
    </row>
    <row r="172">
      <c r="A172" s="1" t="s">
        <v>23</v>
      </c>
      <c r="B172" s="3" t="s">
        <v>318</v>
      </c>
      <c r="C172" s="3">
        <v>0.0</v>
      </c>
    </row>
    <row r="173">
      <c r="A173" s="3" t="s">
        <v>24</v>
      </c>
      <c r="B173" s="3" t="s">
        <v>318</v>
      </c>
      <c r="C173" s="3">
        <v>0.0</v>
      </c>
    </row>
    <row r="174">
      <c r="A174" s="3" t="s">
        <v>25</v>
      </c>
      <c r="B174" s="3" t="s">
        <v>318</v>
      </c>
      <c r="C174" s="3">
        <v>0.0</v>
      </c>
    </row>
    <row r="175">
      <c r="A175" s="3" t="s">
        <v>26</v>
      </c>
      <c r="B175" s="3" t="s">
        <v>318</v>
      </c>
      <c r="C175" s="3">
        <v>0.0</v>
      </c>
    </row>
    <row r="176">
      <c r="A176" s="3" t="s">
        <v>27</v>
      </c>
      <c r="B176" s="3" t="s">
        <v>318</v>
      </c>
      <c r="C176" s="3">
        <v>0.0</v>
      </c>
    </row>
    <row r="177">
      <c r="A177" s="3" t="s">
        <v>28</v>
      </c>
      <c r="B177" s="3" t="s">
        <v>318</v>
      </c>
      <c r="C177" s="3">
        <v>0.0</v>
      </c>
    </row>
    <row r="178">
      <c r="A178" s="3" t="s">
        <v>29</v>
      </c>
      <c r="B178" s="3" t="s">
        <v>318</v>
      </c>
      <c r="C178" s="3">
        <v>0.0</v>
      </c>
    </row>
    <row r="179">
      <c r="A179" s="3" t="s">
        <v>30</v>
      </c>
      <c r="B179" s="3" t="s">
        <v>318</v>
      </c>
      <c r="C179" s="3">
        <v>0.0</v>
      </c>
    </row>
    <row r="180">
      <c r="A180" s="3" t="s">
        <v>31</v>
      </c>
      <c r="B180" s="3" t="s">
        <v>318</v>
      </c>
      <c r="C180" s="3">
        <v>0.0</v>
      </c>
    </row>
    <row r="181">
      <c r="A181" s="3" t="s">
        <v>32</v>
      </c>
      <c r="B181" s="3" t="s">
        <v>318</v>
      </c>
      <c r="C181" s="3">
        <v>0.0</v>
      </c>
    </row>
    <row r="182">
      <c r="A182" s="3" t="s">
        <v>33</v>
      </c>
      <c r="B182" s="3" t="s">
        <v>318</v>
      </c>
      <c r="C182" s="3">
        <v>0.0</v>
      </c>
    </row>
    <row r="183">
      <c r="A183" s="3" t="s">
        <v>34</v>
      </c>
      <c r="B183" s="3" t="s">
        <v>318</v>
      </c>
      <c r="C183" s="3">
        <v>0.0</v>
      </c>
    </row>
    <row r="184">
      <c r="A184" s="3" t="s">
        <v>35</v>
      </c>
      <c r="B184" s="3" t="s">
        <v>318</v>
      </c>
      <c r="C184" s="3">
        <v>0.0</v>
      </c>
    </row>
    <row r="185">
      <c r="A185" s="3" t="s">
        <v>36</v>
      </c>
      <c r="B185" s="3" t="s">
        <v>318</v>
      </c>
      <c r="C185" s="3">
        <v>0.0</v>
      </c>
    </row>
    <row r="186">
      <c r="A186" s="3" t="s">
        <v>37</v>
      </c>
      <c r="B186" s="3" t="s">
        <v>318</v>
      </c>
      <c r="C186" s="3">
        <v>0.0</v>
      </c>
    </row>
    <row r="187">
      <c r="A187" s="3" t="s">
        <v>38</v>
      </c>
      <c r="B187" s="3" t="s">
        <v>318</v>
      </c>
      <c r="C187" s="3">
        <v>0.0</v>
      </c>
    </row>
    <row r="188">
      <c r="A188" s="3" t="s">
        <v>39</v>
      </c>
      <c r="B188" s="3" t="s">
        <v>318</v>
      </c>
      <c r="C188" s="3">
        <v>0.0</v>
      </c>
    </row>
    <row r="189">
      <c r="A189" s="3" t="s">
        <v>40</v>
      </c>
      <c r="B189" s="3" t="s">
        <v>318</v>
      </c>
      <c r="C189" s="3">
        <v>0.0</v>
      </c>
    </row>
    <row r="190">
      <c r="A190" s="3" t="s">
        <v>41</v>
      </c>
      <c r="B190" s="3" t="s">
        <v>318</v>
      </c>
      <c r="C190" s="3">
        <v>0.0</v>
      </c>
    </row>
    <row r="191">
      <c r="A191" s="3" t="s">
        <v>42</v>
      </c>
      <c r="B191" s="3" t="s">
        <v>318</v>
      </c>
      <c r="C191" s="3">
        <v>0.0</v>
      </c>
    </row>
    <row r="192">
      <c r="A192" s="3" t="s">
        <v>43</v>
      </c>
      <c r="B192" s="3" t="s">
        <v>318</v>
      </c>
      <c r="C192" s="3">
        <v>0.0</v>
      </c>
    </row>
    <row r="193">
      <c r="A193" s="3" t="s">
        <v>44</v>
      </c>
      <c r="B193" s="3" t="s">
        <v>318</v>
      </c>
      <c r="C193" s="3">
        <v>0.0</v>
      </c>
    </row>
    <row r="194">
      <c r="A194" s="3" t="s">
        <v>45</v>
      </c>
      <c r="B194" s="3" t="s">
        <v>318</v>
      </c>
      <c r="C194" s="3">
        <v>0.0</v>
      </c>
    </row>
    <row r="195">
      <c r="A195" s="3" t="s">
        <v>46</v>
      </c>
      <c r="B195" s="3" t="s">
        <v>318</v>
      </c>
      <c r="C195" s="3">
        <v>0.0</v>
      </c>
    </row>
    <row r="196">
      <c r="A196" s="3" t="s">
        <v>47</v>
      </c>
      <c r="B196" s="3" t="s">
        <v>318</v>
      </c>
      <c r="C196" s="3">
        <v>0.0</v>
      </c>
    </row>
    <row r="197">
      <c r="A197" s="3" t="s">
        <v>48</v>
      </c>
      <c r="B197" s="3" t="s">
        <v>318</v>
      </c>
      <c r="C197" s="3">
        <v>0.0</v>
      </c>
    </row>
    <row r="198">
      <c r="A198" s="3" t="s">
        <v>49</v>
      </c>
      <c r="B198" s="3" t="s">
        <v>318</v>
      </c>
      <c r="C198" s="3">
        <v>0.0</v>
      </c>
    </row>
    <row r="199">
      <c r="A199" s="3" t="s">
        <v>50</v>
      </c>
      <c r="B199" s="3" t="s">
        <v>318</v>
      </c>
      <c r="C199" s="3">
        <v>0.0</v>
      </c>
    </row>
    <row r="200">
      <c r="A200" s="3" t="s">
        <v>51</v>
      </c>
      <c r="B200" s="3" t="s">
        <v>318</v>
      </c>
      <c r="C200" s="3">
        <v>0.0</v>
      </c>
    </row>
    <row r="201">
      <c r="A201" s="3" t="s">
        <v>52</v>
      </c>
      <c r="B201" s="3" t="s">
        <v>318</v>
      </c>
      <c r="C201" s="3">
        <v>0.0</v>
      </c>
    </row>
    <row r="202">
      <c r="A202" s="3" t="s">
        <v>53</v>
      </c>
      <c r="B202" s="3" t="s">
        <v>318</v>
      </c>
      <c r="C202" s="3">
        <v>0.0</v>
      </c>
    </row>
    <row r="203">
      <c r="A203" s="3" t="s">
        <v>54</v>
      </c>
      <c r="B203" s="3" t="s">
        <v>318</v>
      </c>
      <c r="C203" s="3">
        <v>0.0</v>
      </c>
    </row>
    <row r="204">
      <c r="A204" s="3" t="s">
        <v>55</v>
      </c>
      <c r="B204" s="3" t="s">
        <v>318</v>
      </c>
      <c r="C204" s="3">
        <v>0.0</v>
      </c>
    </row>
    <row r="205">
      <c r="A205" s="3" t="s">
        <v>56</v>
      </c>
      <c r="B205" s="3" t="s">
        <v>318</v>
      </c>
      <c r="C205" s="3">
        <v>0.0</v>
      </c>
    </row>
    <row r="206">
      <c r="A206" s="3" t="s">
        <v>57</v>
      </c>
      <c r="B206" s="3" t="s">
        <v>318</v>
      </c>
      <c r="C206" s="3">
        <v>0.0</v>
      </c>
    </row>
    <row r="207">
      <c r="A207" s="3" t="s">
        <v>58</v>
      </c>
      <c r="B207" s="3" t="s">
        <v>318</v>
      </c>
      <c r="C207" s="3">
        <v>0.0</v>
      </c>
    </row>
    <row r="208">
      <c r="A208" s="3" t="s">
        <v>59</v>
      </c>
      <c r="B208" s="3" t="s">
        <v>318</v>
      </c>
      <c r="C208" s="3">
        <v>0.0</v>
      </c>
    </row>
    <row r="209">
      <c r="A209" s="3" t="s">
        <v>60</v>
      </c>
      <c r="B209" s="3" t="s">
        <v>318</v>
      </c>
      <c r="C209" s="3">
        <v>0.0</v>
      </c>
    </row>
    <row r="210">
      <c r="A210" s="3" t="s">
        <v>61</v>
      </c>
      <c r="B210" s="3" t="s">
        <v>318</v>
      </c>
      <c r="C210" s="3">
        <v>0.0</v>
      </c>
    </row>
    <row r="211">
      <c r="A211" s="3" t="s">
        <v>62</v>
      </c>
      <c r="B211" s="3" t="s">
        <v>318</v>
      </c>
      <c r="C211" s="3">
        <v>0.0</v>
      </c>
    </row>
    <row r="212">
      <c r="A212" s="3" t="s">
        <v>63</v>
      </c>
      <c r="B212" s="3" t="s">
        <v>318</v>
      </c>
      <c r="C212" s="3">
        <v>0.0</v>
      </c>
    </row>
    <row r="213">
      <c r="A213" s="3" t="s">
        <v>64</v>
      </c>
      <c r="B213" s="3" t="s">
        <v>318</v>
      </c>
      <c r="C213" s="3">
        <v>0.0</v>
      </c>
    </row>
    <row r="214">
      <c r="A214" s="3" t="s">
        <v>65</v>
      </c>
      <c r="B214" s="3" t="s">
        <v>318</v>
      </c>
      <c r="C214" s="3">
        <v>0.0</v>
      </c>
    </row>
    <row r="215">
      <c r="A215" s="3" t="s">
        <v>66</v>
      </c>
      <c r="B215" s="3" t="s">
        <v>318</v>
      </c>
      <c r="C215" s="3">
        <v>0.0</v>
      </c>
    </row>
    <row r="216">
      <c r="A216" s="3" t="s">
        <v>67</v>
      </c>
      <c r="B216" s="3" t="s">
        <v>318</v>
      </c>
      <c r="C216" s="3">
        <v>0.0</v>
      </c>
    </row>
    <row r="217">
      <c r="A217" s="3" t="s">
        <v>68</v>
      </c>
      <c r="B217" s="3" t="s">
        <v>318</v>
      </c>
      <c r="C217" s="3">
        <v>0.0</v>
      </c>
    </row>
    <row r="218">
      <c r="A218" s="3" t="s">
        <v>69</v>
      </c>
      <c r="B218" s="3" t="s">
        <v>318</v>
      </c>
      <c r="C218" s="3">
        <v>0.0</v>
      </c>
    </row>
    <row r="219">
      <c r="A219" s="3" t="s">
        <v>60</v>
      </c>
      <c r="B219" s="3" t="s">
        <v>318</v>
      </c>
      <c r="C219" s="3">
        <v>0.0</v>
      </c>
    </row>
    <row r="220">
      <c r="A220" s="3" t="s">
        <v>70</v>
      </c>
      <c r="B220" s="3" t="s">
        <v>318</v>
      </c>
      <c r="C220" s="3">
        <v>0.0</v>
      </c>
    </row>
    <row r="221">
      <c r="A221" s="3" t="s">
        <v>71</v>
      </c>
      <c r="B221" s="3" t="s">
        <v>318</v>
      </c>
      <c r="C221" s="3">
        <v>0.0</v>
      </c>
    </row>
    <row r="222">
      <c r="A222" s="3" t="s">
        <v>72</v>
      </c>
      <c r="B222" s="3" t="s">
        <v>318</v>
      </c>
      <c r="C222" s="3">
        <v>0.0</v>
      </c>
    </row>
    <row r="223">
      <c r="A223" s="3" t="s">
        <v>73</v>
      </c>
      <c r="B223" s="3" t="s">
        <v>318</v>
      </c>
      <c r="C223" s="3">
        <v>0.0</v>
      </c>
    </row>
    <row r="224">
      <c r="A224" s="3" t="s">
        <v>74</v>
      </c>
      <c r="B224" s="3" t="s">
        <v>318</v>
      </c>
      <c r="C224" s="3">
        <v>0.0</v>
      </c>
    </row>
    <row r="225">
      <c r="A225" s="3" t="s">
        <v>75</v>
      </c>
      <c r="B225" s="3" t="s">
        <v>318</v>
      </c>
      <c r="C225" s="3">
        <v>0.0</v>
      </c>
    </row>
    <row r="226">
      <c r="A226" s="3" t="s">
        <v>76</v>
      </c>
      <c r="B226" s="3" t="s">
        <v>318</v>
      </c>
      <c r="C226" s="3">
        <v>0.0</v>
      </c>
    </row>
    <row r="227">
      <c r="A227" s="3" t="s">
        <v>77</v>
      </c>
      <c r="B227" s="3" t="s">
        <v>318</v>
      </c>
      <c r="C227" s="3">
        <v>0.0</v>
      </c>
    </row>
    <row r="228">
      <c r="A228" s="3" t="s">
        <v>78</v>
      </c>
      <c r="B228" s="3" t="s">
        <v>318</v>
      </c>
      <c r="C228" s="3">
        <v>0.0</v>
      </c>
    </row>
    <row r="229">
      <c r="A229" s="3" t="s">
        <v>79</v>
      </c>
      <c r="B229" s="3" t="s">
        <v>318</v>
      </c>
      <c r="C229" s="3">
        <v>0.0</v>
      </c>
    </row>
    <row r="230">
      <c r="A230" s="3" t="s">
        <v>80</v>
      </c>
      <c r="B230" s="3" t="s">
        <v>318</v>
      </c>
      <c r="C230" s="3">
        <v>0.0</v>
      </c>
    </row>
    <row r="231">
      <c r="A231" s="3" t="s">
        <v>81</v>
      </c>
      <c r="B231" s="3" t="s">
        <v>318</v>
      </c>
      <c r="C231" s="3">
        <v>0.0</v>
      </c>
    </row>
    <row r="232">
      <c r="A232" s="3" t="s">
        <v>82</v>
      </c>
      <c r="B232" s="3" t="s">
        <v>318</v>
      </c>
      <c r="C232" s="3">
        <v>0.0</v>
      </c>
    </row>
    <row r="233">
      <c r="A233" s="3" t="s">
        <v>83</v>
      </c>
      <c r="B233" s="3" t="s">
        <v>318</v>
      </c>
      <c r="C233" s="3">
        <v>0.0</v>
      </c>
    </row>
    <row r="234">
      <c r="A234" s="3" t="s">
        <v>84</v>
      </c>
      <c r="B234" s="3" t="s">
        <v>318</v>
      </c>
      <c r="C234" s="3">
        <v>0.0</v>
      </c>
    </row>
    <row r="235">
      <c r="A235" s="3" t="s">
        <v>85</v>
      </c>
      <c r="B235" s="3" t="s">
        <v>318</v>
      </c>
      <c r="C235" s="3">
        <v>0.0</v>
      </c>
    </row>
    <row r="236">
      <c r="A236" s="5"/>
    </row>
    <row r="237">
      <c r="A237" s="5"/>
    </row>
    <row r="238">
      <c r="A238" s="5"/>
    </row>
    <row r="239">
      <c r="A239" s="5"/>
    </row>
    <row r="240">
      <c r="A240" s="5"/>
    </row>
    <row r="241">
      <c r="A241" s="5"/>
    </row>
    <row r="242">
      <c r="A242" s="5"/>
    </row>
    <row r="243">
      <c r="A243" s="5"/>
    </row>
    <row r="252">
      <c r="A252" s="15"/>
      <c r="C252" s="15"/>
    </row>
    <row r="266">
      <c r="A266" s="17"/>
      <c r="C266" s="17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25"/>
    <col customWidth="1" min="2" max="2" width="38.13"/>
    <col customWidth="1" min="3" max="3" width="18.75"/>
    <col customWidth="1" min="4" max="4" width="16.25"/>
    <col customWidth="1" min="5" max="5" width="15.88"/>
    <col customWidth="1" min="6" max="6" width="21.63"/>
    <col customWidth="1" min="7" max="7" width="24.0"/>
    <col customWidth="1" min="8" max="8" width="22.13"/>
    <col customWidth="1" min="9" max="9" width="22.5"/>
    <col customWidth="1" min="10" max="10" width="22.0"/>
    <col customWidth="1" min="11" max="11" width="20.88"/>
    <col customWidth="1" min="12" max="12" width="23.13"/>
    <col customWidth="1" min="13" max="13" width="22.25"/>
    <col customWidth="1" min="14" max="14" width="23.38"/>
    <col customWidth="1" min="15" max="15" width="22.75"/>
    <col customWidth="1" min="21" max="21" width="16.38"/>
  </cols>
  <sheetData>
    <row r="1">
      <c r="A1" s="3" t="s">
        <v>418</v>
      </c>
      <c r="B1" s="3" t="s">
        <v>419</v>
      </c>
      <c r="C1" s="3" t="s">
        <v>420</v>
      </c>
      <c r="D1" s="3" t="s">
        <v>421</v>
      </c>
      <c r="E1" s="3" t="s">
        <v>422</v>
      </c>
      <c r="F1" s="3" t="s">
        <v>423</v>
      </c>
      <c r="G1" s="3" t="s">
        <v>424</v>
      </c>
      <c r="H1" s="3" t="s">
        <v>425</v>
      </c>
      <c r="I1" s="3" t="s">
        <v>426</v>
      </c>
      <c r="J1" s="3" t="s">
        <v>427</v>
      </c>
      <c r="K1" s="3" t="s">
        <v>428</v>
      </c>
      <c r="L1" s="3" t="s">
        <v>429</v>
      </c>
      <c r="M1" s="3" t="s">
        <v>319</v>
      </c>
      <c r="N1" s="3" t="s">
        <v>321</v>
      </c>
      <c r="O1" s="3" t="s">
        <v>430</v>
      </c>
      <c r="R1" s="3" t="s">
        <v>431</v>
      </c>
      <c r="S1" s="3" t="s">
        <v>432</v>
      </c>
      <c r="T1" s="3" t="s">
        <v>433</v>
      </c>
      <c r="U1" s="3" t="s">
        <v>434</v>
      </c>
      <c r="V1" s="3" t="s">
        <v>435</v>
      </c>
      <c r="W1" s="3" t="s">
        <v>436</v>
      </c>
      <c r="Y1" s="3"/>
      <c r="Z1" s="3"/>
      <c r="AA1" s="3" t="s">
        <v>437</v>
      </c>
      <c r="AB1" s="3" t="s">
        <v>438</v>
      </c>
      <c r="AC1" s="3" t="s">
        <v>439</v>
      </c>
      <c r="AD1" s="3" t="s">
        <v>440</v>
      </c>
      <c r="AE1" s="3" t="s">
        <v>441</v>
      </c>
      <c r="AF1" s="3" t="s">
        <v>442</v>
      </c>
      <c r="AG1" s="3" t="s">
        <v>443</v>
      </c>
    </row>
    <row r="2">
      <c r="A2" s="23">
        <v>44917.0</v>
      </c>
      <c r="B2" s="10" t="s">
        <v>444</v>
      </c>
      <c r="C2" s="10">
        <v>229.0</v>
      </c>
      <c r="D2" s="10">
        <v>208.0</v>
      </c>
      <c r="E2" s="10">
        <v>227.0</v>
      </c>
      <c r="F2" s="24"/>
      <c r="G2" s="10"/>
      <c r="H2" s="10"/>
      <c r="I2" s="10">
        <f t="shared" ref="I2:I29" si="2">AVERAGE(C2:H2)</f>
        <v>221.3333333</v>
      </c>
      <c r="J2" s="10">
        <v>228.0</v>
      </c>
      <c r="K2" s="10"/>
      <c r="L2" s="10" t="s">
        <v>333</v>
      </c>
      <c r="M2" s="10">
        <v>243.0</v>
      </c>
      <c r="N2" s="3" t="s">
        <v>445</v>
      </c>
      <c r="O2" s="3" t="s">
        <v>446</v>
      </c>
      <c r="R2" s="7">
        <f t="shared" ref="R2:R29" si="3">ABS(C2-M2)</f>
        <v>14</v>
      </c>
      <c r="S2" s="7">
        <f t="shared" ref="S2:S29" si="4">ABS(D2-M2)</f>
        <v>35</v>
      </c>
      <c r="T2" s="7">
        <f t="shared" ref="T2:T29" si="5">ABS(E2-M2)</f>
        <v>16</v>
      </c>
      <c r="AA2" s="7">
        <f t="shared" ref="AA2:AA29" si="6">ABS(I2-M2)</f>
        <v>21.66666667</v>
      </c>
      <c r="AB2" s="7">
        <f t="shared" ref="AB2:AG2" si="1">AVERAGE(R2:R29)</f>
        <v>18.39285714</v>
      </c>
      <c r="AC2" s="7">
        <f t="shared" si="1"/>
        <v>16.92857143</v>
      </c>
      <c r="AD2" s="7">
        <f t="shared" si="1"/>
        <v>17.07142857</v>
      </c>
      <c r="AE2" s="7">
        <f t="shared" si="1"/>
        <v>11.96153846</v>
      </c>
      <c r="AF2" s="7">
        <f t="shared" si="1"/>
        <v>16.88461538</v>
      </c>
      <c r="AG2" s="7">
        <f t="shared" si="1"/>
        <v>18.23076923</v>
      </c>
    </row>
    <row r="3">
      <c r="A3" s="25">
        <v>44917.0</v>
      </c>
      <c r="B3" s="12" t="s">
        <v>447</v>
      </c>
      <c r="C3" s="12">
        <v>234.0</v>
      </c>
      <c r="D3" s="12">
        <v>240.0</v>
      </c>
      <c r="E3" s="12">
        <v>243.0</v>
      </c>
      <c r="F3" s="26"/>
      <c r="G3" s="12"/>
      <c r="H3" s="12"/>
      <c r="I3" s="12">
        <f t="shared" si="2"/>
        <v>239</v>
      </c>
      <c r="J3" s="12">
        <v>229.0</v>
      </c>
      <c r="K3" s="12"/>
      <c r="L3" s="12" t="s">
        <v>338</v>
      </c>
      <c r="M3" s="12">
        <v>232.0</v>
      </c>
      <c r="N3" s="3" t="s">
        <v>448</v>
      </c>
      <c r="R3" s="7">
        <f t="shared" si="3"/>
        <v>2</v>
      </c>
      <c r="S3" s="7">
        <f t="shared" si="4"/>
        <v>8</v>
      </c>
      <c r="T3" s="7">
        <f t="shared" si="5"/>
        <v>11</v>
      </c>
      <c r="AA3" s="7">
        <f t="shared" si="6"/>
        <v>7</v>
      </c>
    </row>
    <row r="4">
      <c r="A4" s="25">
        <v>44918.0</v>
      </c>
      <c r="B4" s="27" t="s">
        <v>449</v>
      </c>
      <c r="C4" s="12">
        <v>230.0</v>
      </c>
      <c r="D4" s="12">
        <v>248.0</v>
      </c>
      <c r="E4" s="12">
        <v>228.0</v>
      </c>
      <c r="F4" s="12">
        <v>245.0</v>
      </c>
      <c r="G4" s="12">
        <v>234.0</v>
      </c>
      <c r="H4" s="12">
        <v>227.0</v>
      </c>
      <c r="I4" s="12">
        <f t="shared" si="2"/>
        <v>235.3333333</v>
      </c>
      <c r="J4" s="12">
        <v>226.5</v>
      </c>
      <c r="K4" s="12"/>
      <c r="L4" s="12" t="s">
        <v>338</v>
      </c>
      <c r="M4" s="12">
        <v>246.0</v>
      </c>
      <c r="N4" s="3" t="s">
        <v>448</v>
      </c>
      <c r="O4" s="3" t="s">
        <v>450</v>
      </c>
      <c r="R4" s="7">
        <f t="shared" si="3"/>
        <v>16</v>
      </c>
      <c r="S4" s="7">
        <f t="shared" si="4"/>
        <v>2</v>
      </c>
      <c r="T4" s="7">
        <f t="shared" si="5"/>
        <v>18</v>
      </c>
      <c r="U4" s="7">
        <f t="shared" ref="U4:U29" si="7">ABS(F4-M4)</f>
        <v>1</v>
      </c>
      <c r="V4" s="7">
        <f t="shared" ref="V4:V29" si="8">ABS(G4-M4)</f>
        <v>12</v>
      </c>
      <c r="W4" s="7">
        <f t="shared" ref="W4:W29" si="9">ABS(H4-M4)</f>
        <v>19</v>
      </c>
      <c r="AA4" s="7">
        <f t="shared" si="6"/>
        <v>10.66666667</v>
      </c>
    </row>
    <row r="5">
      <c r="A5" s="23">
        <v>44918.0</v>
      </c>
      <c r="B5" s="28" t="s">
        <v>451</v>
      </c>
      <c r="C5" s="10">
        <v>201.0</v>
      </c>
      <c r="D5" s="10">
        <v>211.0</v>
      </c>
      <c r="E5" s="10">
        <v>204.0</v>
      </c>
      <c r="F5" s="10">
        <v>219.0</v>
      </c>
      <c r="G5" s="10">
        <v>210.0</v>
      </c>
      <c r="H5" s="10">
        <v>197.0</v>
      </c>
      <c r="I5" s="10">
        <f t="shared" si="2"/>
        <v>207</v>
      </c>
      <c r="J5" s="10">
        <v>214.5</v>
      </c>
      <c r="K5" s="10"/>
      <c r="L5" s="10" t="s">
        <v>333</v>
      </c>
      <c r="M5" s="10">
        <v>233.0</v>
      </c>
      <c r="N5" s="3" t="s">
        <v>445</v>
      </c>
      <c r="O5" s="3" t="s">
        <v>452</v>
      </c>
      <c r="R5" s="7">
        <f t="shared" si="3"/>
        <v>32</v>
      </c>
      <c r="S5" s="7">
        <f t="shared" si="4"/>
        <v>22</v>
      </c>
      <c r="T5" s="7">
        <f t="shared" si="5"/>
        <v>29</v>
      </c>
      <c r="U5" s="7">
        <f t="shared" si="7"/>
        <v>14</v>
      </c>
      <c r="V5" s="7">
        <f t="shared" si="8"/>
        <v>23</v>
      </c>
      <c r="W5" s="7">
        <f t="shared" si="9"/>
        <v>36</v>
      </c>
      <c r="AA5" s="7">
        <f t="shared" si="6"/>
        <v>26</v>
      </c>
    </row>
    <row r="6">
      <c r="A6" s="23">
        <v>44918.0</v>
      </c>
      <c r="B6" s="28" t="s">
        <v>453</v>
      </c>
      <c r="C6" s="10">
        <v>208.0</v>
      </c>
      <c r="D6" s="10">
        <v>229.0</v>
      </c>
      <c r="E6" s="10">
        <v>216.0</v>
      </c>
      <c r="F6" s="10">
        <v>236.0</v>
      </c>
      <c r="G6" s="10">
        <v>228.0</v>
      </c>
      <c r="H6" s="10">
        <v>223.0</v>
      </c>
      <c r="I6" s="10">
        <f t="shared" si="2"/>
        <v>223.3333333</v>
      </c>
      <c r="J6" s="10">
        <v>233.0</v>
      </c>
      <c r="K6" s="10"/>
      <c r="L6" s="10" t="s">
        <v>333</v>
      </c>
      <c r="M6" s="10">
        <v>235.0</v>
      </c>
      <c r="N6" s="3" t="s">
        <v>445</v>
      </c>
      <c r="O6" s="3" t="s">
        <v>454</v>
      </c>
      <c r="R6" s="7">
        <f t="shared" si="3"/>
        <v>27</v>
      </c>
      <c r="S6" s="7">
        <f t="shared" si="4"/>
        <v>6</v>
      </c>
      <c r="T6" s="7">
        <f t="shared" si="5"/>
        <v>19</v>
      </c>
      <c r="U6" s="7">
        <f t="shared" si="7"/>
        <v>1</v>
      </c>
      <c r="V6" s="7">
        <f t="shared" si="8"/>
        <v>7</v>
      </c>
      <c r="W6" s="7">
        <f t="shared" si="9"/>
        <v>12</v>
      </c>
      <c r="AA6" s="7">
        <f t="shared" si="6"/>
        <v>11.66666667</v>
      </c>
    </row>
    <row r="7">
      <c r="A7" s="25">
        <v>44918.0</v>
      </c>
      <c r="B7" s="27" t="s">
        <v>455</v>
      </c>
      <c r="C7" s="12">
        <v>230.0</v>
      </c>
      <c r="D7" s="12">
        <v>244.0</v>
      </c>
      <c r="E7" s="12">
        <v>242.0</v>
      </c>
      <c r="F7" s="12">
        <v>249.0</v>
      </c>
      <c r="G7" s="12">
        <v>236.0</v>
      </c>
      <c r="H7" s="12">
        <v>231.0</v>
      </c>
      <c r="I7" s="12">
        <f t="shared" si="2"/>
        <v>238.6666667</v>
      </c>
      <c r="J7" s="12">
        <v>228.0</v>
      </c>
      <c r="K7" s="12"/>
      <c r="L7" s="12" t="s">
        <v>338</v>
      </c>
      <c r="M7" s="12">
        <v>230.0</v>
      </c>
      <c r="N7" s="3" t="s">
        <v>448</v>
      </c>
      <c r="O7" s="3" t="s">
        <v>456</v>
      </c>
      <c r="R7" s="7">
        <f t="shared" si="3"/>
        <v>0</v>
      </c>
      <c r="S7" s="7">
        <f t="shared" si="4"/>
        <v>14</v>
      </c>
      <c r="T7" s="7">
        <f t="shared" si="5"/>
        <v>12</v>
      </c>
      <c r="U7" s="7">
        <f t="shared" si="7"/>
        <v>19</v>
      </c>
      <c r="V7" s="7">
        <f t="shared" si="8"/>
        <v>6</v>
      </c>
      <c r="W7" s="7">
        <f t="shared" si="9"/>
        <v>1</v>
      </c>
      <c r="AA7" s="7">
        <f t="shared" si="6"/>
        <v>8.666666667</v>
      </c>
    </row>
    <row r="8">
      <c r="A8" s="25">
        <v>44918.0</v>
      </c>
      <c r="B8" s="27" t="s">
        <v>457</v>
      </c>
      <c r="C8" s="12">
        <v>209.0</v>
      </c>
      <c r="D8" s="12">
        <v>215.0</v>
      </c>
      <c r="E8" s="12">
        <v>223.0</v>
      </c>
      <c r="F8" s="12">
        <v>232.0</v>
      </c>
      <c r="G8" s="12">
        <v>215.0</v>
      </c>
      <c r="H8" s="12">
        <v>213.0</v>
      </c>
      <c r="I8" s="12">
        <f t="shared" si="2"/>
        <v>217.8333333</v>
      </c>
      <c r="J8" s="12">
        <v>229.5</v>
      </c>
      <c r="K8" s="12"/>
      <c r="L8" s="12" t="s">
        <v>333</v>
      </c>
      <c r="M8" s="12">
        <v>218.0</v>
      </c>
      <c r="N8" s="3" t="s">
        <v>448</v>
      </c>
      <c r="R8" s="7">
        <f t="shared" si="3"/>
        <v>9</v>
      </c>
      <c r="S8" s="7">
        <f t="shared" si="4"/>
        <v>3</v>
      </c>
      <c r="T8" s="7">
        <f t="shared" si="5"/>
        <v>5</v>
      </c>
      <c r="U8" s="7">
        <f t="shared" si="7"/>
        <v>14</v>
      </c>
      <c r="V8" s="7">
        <f t="shared" si="8"/>
        <v>3</v>
      </c>
      <c r="W8" s="7">
        <f t="shared" si="9"/>
        <v>5</v>
      </c>
      <c r="AA8" s="7">
        <f t="shared" si="6"/>
        <v>0.1666666667</v>
      </c>
    </row>
    <row r="9">
      <c r="A9" s="25">
        <v>44918.0</v>
      </c>
      <c r="B9" s="27" t="s">
        <v>458</v>
      </c>
      <c r="C9" s="12">
        <v>218.0</v>
      </c>
      <c r="D9" s="12">
        <v>232.0</v>
      </c>
      <c r="E9" s="12">
        <v>222.0</v>
      </c>
      <c r="F9" s="12">
        <v>225.0</v>
      </c>
      <c r="G9" s="12">
        <v>227.0</v>
      </c>
      <c r="H9" s="12">
        <v>215.0</v>
      </c>
      <c r="I9" s="12">
        <f t="shared" si="2"/>
        <v>223.1666667</v>
      </c>
      <c r="J9" s="12">
        <v>215.0</v>
      </c>
      <c r="K9" s="12"/>
      <c r="L9" s="12" t="s">
        <v>338</v>
      </c>
      <c r="M9" s="12">
        <v>225.0</v>
      </c>
      <c r="N9" s="3" t="s">
        <v>448</v>
      </c>
      <c r="R9" s="7">
        <f t="shared" si="3"/>
        <v>7</v>
      </c>
      <c r="S9" s="7">
        <f t="shared" si="4"/>
        <v>7</v>
      </c>
      <c r="T9" s="7">
        <f t="shared" si="5"/>
        <v>3</v>
      </c>
      <c r="U9" s="7">
        <f t="shared" si="7"/>
        <v>0</v>
      </c>
      <c r="V9" s="7">
        <f t="shared" si="8"/>
        <v>2</v>
      </c>
      <c r="W9" s="7">
        <f t="shared" si="9"/>
        <v>10</v>
      </c>
      <c r="AA9" s="7">
        <f t="shared" si="6"/>
        <v>1.833333333</v>
      </c>
    </row>
    <row r="10">
      <c r="A10" s="29">
        <v>44918.0</v>
      </c>
      <c r="B10" s="30" t="s">
        <v>459</v>
      </c>
      <c r="C10" s="13">
        <v>222.0</v>
      </c>
      <c r="D10" s="13">
        <v>228.0</v>
      </c>
      <c r="E10" s="13">
        <v>225.0</v>
      </c>
      <c r="F10" s="13">
        <v>229.0</v>
      </c>
      <c r="G10" s="13">
        <v>230.0</v>
      </c>
      <c r="H10" s="13">
        <v>217.0</v>
      </c>
      <c r="I10" s="13">
        <f t="shared" si="2"/>
        <v>225.1666667</v>
      </c>
      <c r="J10" s="13">
        <v>225.5</v>
      </c>
      <c r="K10" s="13"/>
      <c r="L10" s="13" t="s">
        <v>460</v>
      </c>
      <c r="M10" s="3">
        <v>235.0</v>
      </c>
      <c r="N10" s="3" t="s">
        <v>461</v>
      </c>
      <c r="R10" s="7">
        <f t="shared" si="3"/>
        <v>13</v>
      </c>
      <c r="S10" s="7">
        <f t="shared" si="4"/>
        <v>7</v>
      </c>
      <c r="T10" s="7">
        <f t="shared" si="5"/>
        <v>10</v>
      </c>
      <c r="U10" s="7">
        <f t="shared" si="7"/>
        <v>6</v>
      </c>
      <c r="V10" s="7">
        <f t="shared" si="8"/>
        <v>5</v>
      </c>
      <c r="W10" s="7">
        <f t="shared" si="9"/>
        <v>18</v>
      </c>
      <c r="AA10" s="7">
        <f t="shared" si="6"/>
        <v>9.833333333</v>
      </c>
    </row>
    <row r="11">
      <c r="A11" s="23">
        <v>44918.0</v>
      </c>
      <c r="B11" s="28" t="s">
        <v>462</v>
      </c>
      <c r="C11" s="10">
        <v>219.0</v>
      </c>
      <c r="D11" s="10">
        <v>226.0</v>
      </c>
      <c r="E11" s="10">
        <v>232.0</v>
      </c>
      <c r="F11" s="10">
        <v>239.0</v>
      </c>
      <c r="G11" s="10">
        <v>225.0</v>
      </c>
      <c r="H11" s="10">
        <v>230.0</v>
      </c>
      <c r="I11" s="10">
        <f t="shared" si="2"/>
        <v>228.5</v>
      </c>
      <c r="J11" s="10">
        <v>223.5</v>
      </c>
      <c r="K11" s="10"/>
      <c r="L11" s="10" t="s">
        <v>338</v>
      </c>
      <c r="M11" s="10">
        <v>219.0</v>
      </c>
      <c r="N11" s="1" t="s">
        <v>445</v>
      </c>
      <c r="R11" s="7">
        <f t="shared" si="3"/>
        <v>0</v>
      </c>
      <c r="S11" s="7">
        <f t="shared" si="4"/>
        <v>7</v>
      </c>
      <c r="T11" s="7">
        <f t="shared" si="5"/>
        <v>13</v>
      </c>
      <c r="U11" s="7">
        <f t="shared" si="7"/>
        <v>20</v>
      </c>
      <c r="V11" s="7">
        <f t="shared" si="8"/>
        <v>6</v>
      </c>
      <c r="W11" s="7">
        <f t="shared" si="9"/>
        <v>11</v>
      </c>
      <c r="AA11" s="7">
        <f t="shared" si="6"/>
        <v>9.5</v>
      </c>
    </row>
    <row r="12">
      <c r="A12" s="25">
        <v>44918.0</v>
      </c>
      <c r="B12" s="27" t="s">
        <v>463</v>
      </c>
      <c r="C12" s="12">
        <v>177.0</v>
      </c>
      <c r="D12" s="12">
        <v>208.0</v>
      </c>
      <c r="E12" s="12">
        <v>208.0</v>
      </c>
      <c r="F12" s="12">
        <v>214.0</v>
      </c>
      <c r="G12" s="12">
        <v>217.0</v>
      </c>
      <c r="H12" s="12">
        <v>206.0</v>
      </c>
      <c r="I12" s="12">
        <f t="shared" si="2"/>
        <v>205</v>
      </c>
      <c r="J12" s="12">
        <v>219.5</v>
      </c>
      <c r="K12" s="12"/>
      <c r="L12" s="12" t="s">
        <v>333</v>
      </c>
      <c r="M12" s="12">
        <v>218.0</v>
      </c>
      <c r="N12" s="3" t="s">
        <v>448</v>
      </c>
      <c r="R12" s="7">
        <f t="shared" si="3"/>
        <v>41</v>
      </c>
      <c r="S12" s="7">
        <f t="shared" si="4"/>
        <v>10</v>
      </c>
      <c r="T12" s="7">
        <f t="shared" si="5"/>
        <v>10</v>
      </c>
      <c r="U12" s="7">
        <f t="shared" si="7"/>
        <v>4</v>
      </c>
      <c r="V12" s="7">
        <f t="shared" si="8"/>
        <v>1</v>
      </c>
      <c r="W12" s="7">
        <f t="shared" si="9"/>
        <v>12</v>
      </c>
      <c r="AA12" s="7">
        <f t="shared" si="6"/>
        <v>13</v>
      </c>
    </row>
    <row r="13">
      <c r="A13" s="25">
        <v>44918.0</v>
      </c>
      <c r="B13" s="27" t="s">
        <v>464</v>
      </c>
      <c r="C13" s="12">
        <v>235.0</v>
      </c>
      <c r="D13" s="12">
        <v>248.0</v>
      </c>
      <c r="E13" s="12">
        <v>238.0</v>
      </c>
      <c r="F13" s="12">
        <v>257.0</v>
      </c>
      <c r="G13" s="12">
        <v>242.0</v>
      </c>
      <c r="H13" s="12">
        <v>234.0</v>
      </c>
      <c r="I13" s="12">
        <f t="shared" si="2"/>
        <v>242.3333333</v>
      </c>
      <c r="J13" s="12">
        <v>233.5</v>
      </c>
      <c r="K13" s="12"/>
      <c r="L13" s="12" t="s">
        <v>338</v>
      </c>
      <c r="M13" s="12">
        <v>253.0</v>
      </c>
      <c r="N13" s="3" t="s">
        <v>448</v>
      </c>
      <c r="R13" s="7">
        <f t="shared" si="3"/>
        <v>18</v>
      </c>
      <c r="S13" s="7">
        <f t="shared" si="4"/>
        <v>5</v>
      </c>
      <c r="T13" s="7">
        <f t="shared" si="5"/>
        <v>15</v>
      </c>
      <c r="U13" s="7">
        <f t="shared" si="7"/>
        <v>4</v>
      </c>
      <c r="V13" s="7">
        <f t="shared" si="8"/>
        <v>11</v>
      </c>
      <c r="W13" s="7">
        <f t="shared" si="9"/>
        <v>19</v>
      </c>
      <c r="AA13" s="7">
        <f t="shared" si="6"/>
        <v>10.66666667</v>
      </c>
    </row>
    <row r="14">
      <c r="A14" s="25">
        <v>44918.0</v>
      </c>
      <c r="B14" s="27" t="s">
        <v>465</v>
      </c>
      <c r="C14" s="12">
        <v>203.0</v>
      </c>
      <c r="D14" s="12">
        <v>224.0</v>
      </c>
      <c r="E14" s="12">
        <v>234.0</v>
      </c>
      <c r="F14" s="12">
        <v>234.0</v>
      </c>
      <c r="G14" s="12">
        <v>218.0</v>
      </c>
      <c r="H14" s="12">
        <v>213.0</v>
      </c>
      <c r="I14" s="12">
        <f t="shared" si="2"/>
        <v>221</v>
      </c>
      <c r="J14" s="12">
        <v>232.0</v>
      </c>
      <c r="K14" s="12"/>
      <c r="L14" s="12" t="s">
        <v>333</v>
      </c>
      <c r="M14" s="12">
        <v>227.0</v>
      </c>
      <c r="N14" s="3" t="s">
        <v>448</v>
      </c>
      <c r="R14" s="7">
        <f t="shared" si="3"/>
        <v>24</v>
      </c>
      <c r="S14" s="7">
        <f t="shared" si="4"/>
        <v>3</v>
      </c>
      <c r="T14" s="7">
        <f t="shared" si="5"/>
        <v>7</v>
      </c>
      <c r="U14" s="7">
        <f t="shared" si="7"/>
        <v>7</v>
      </c>
      <c r="V14" s="7">
        <f t="shared" si="8"/>
        <v>9</v>
      </c>
      <c r="W14" s="7">
        <f t="shared" si="9"/>
        <v>14</v>
      </c>
      <c r="AA14" s="7">
        <f t="shared" si="6"/>
        <v>6</v>
      </c>
    </row>
    <row r="15">
      <c r="A15" s="23">
        <v>44918.0</v>
      </c>
      <c r="B15" s="28" t="s">
        <v>466</v>
      </c>
      <c r="C15" s="10">
        <v>225.0</v>
      </c>
      <c r="D15" s="10">
        <v>225.0</v>
      </c>
      <c r="E15" s="10">
        <v>238.0</v>
      </c>
      <c r="F15" s="10">
        <v>238.0</v>
      </c>
      <c r="G15" s="10">
        <v>324.0</v>
      </c>
      <c r="H15" s="10">
        <v>221.0</v>
      </c>
      <c r="I15" s="10">
        <f t="shared" si="2"/>
        <v>245.1666667</v>
      </c>
      <c r="J15" s="10">
        <v>225.5</v>
      </c>
      <c r="K15" s="10"/>
      <c r="L15" s="10" t="s">
        <v>338</v>
      </c>
      <c r="M15" s="10">
        <v>225.0</v>
      </c>
      <c r="N15" s="3" t="s">
        <v>445</v>
      </c>
      <c r="R15" s="7">
        <f t="shared" si="3"/>
        <v>0</v>
      </c>
      <c r="S15" s="7">
        <f t="shared" si="4"/>
        <v>0</v>
      </c>
      <c r="T15" s="7">
        <f t="shared" si="5"/>
        <v>13</v>
      </c>
      <c r="U15" s="7">
        <f t="shared" si="7"/>
        <v>13</v>
      </c>
      <c r="V15" s="7">
        <f t="shared" si="8"/>
        <v>99</v>
      </c>
      <c r="W15" s="7">
        <f t="shared" si="9"/>
        <v>4</v>
      </c>
      <c r="AA15" s="7">
        <f t="shared" si="6"/>
        <v>20.16666667</v>
      </c>
    </row>
    <row r="16">
      <c r="A16" s="23">
        <v>44918.0</v>
      </c>
      <c r="B16" s="28" t="s">
        <v>467</v>
      </c>
      <c r="C16" s="10">
        <v>251.0</v>
      </c>
      <c r="D16" s="10">
        <v>235.0</v>
      </c>
      <c r="E16" s="10">
        <v>230.0</v>
      </c>
      <c r="F16" s="10">
        <v>236.0</v>
      </c>
      <c r="G16" s="10">
        <v>236.0</v>
      </c>
      <c r="H16" s="10">
        <v>229.0</v>
      </c>
      <c r="I16" s="10">
        <f t="shared" si="2"/>
        <v>236.1666667</v>
      </c>
      <c r="J16" s="10">
        <v>239.5</v>
      </c>
      <c r="K16" s="10"/>
      <c r="L16" s="10" t="s">
        <v>338</v>
      </c>
      <c r="M16" s="10">
        <v>236.0</v>
      </c>
      <c r="N16" s="1" t="s">
        <v>445</v>
      </c>
      <c r="R16" s="7">
        <f t="shared" si="3"/>
        <v>15</v>
      </c>
      <c r="S16" s="7">
        <f t="shared" si="4"/>
        <v>1</v>
      </c>
      <c r="T16" s="7">
        <f t="shared" si="5"/>
        <v>6</v>
      </c>
      <c r="U16" s="7">
        <f t="shared" si="7"/>
        <v>0</v>
      </c>
      <c r="V16" s="7">
        <f t="shared" si="8"/>
        <v>0</v>
      </c>
      <c r="W16" s="7">
        <f t="shared" si="9"/>
        <v>7</v>
      </c>
      <c r="AA16" s="7">
        <f t="shared" si="6"/>
        <v>0.1666666667</v>
      </c>
    </row>
    <row r="17">
      <c r="A17" s="23">
        <v>44918.0</v>
      </c>
      <c r="B17" s="28" t="s">
        <v>468</v>
      </c>
      <c r="C17" s="10">
        <v>206.0</v>
      </c>
      <c r="D17" s="10">
        <v>225.0</v>
      </c>
      <c r="E17" s="10">
        <v>220.0</v>
      </c>
      <c r="F17" s="10">
        <v>234.0</v>
      </c>
      <c r="G17" s="10">
        <v>235.0</v>
      </c>
      <c r="H17" s="10">
        <v>234.0</v>
      </c>
      <c r="I17" s="10">
        <f t="shared" si="2"/>
        <v>225.6666667</v>
      </c>
      <c r="J17" s="10">
        <v>242.0</v>
      </c>
      <c r="K17" s="10"/>
      <c r="L17" s="10" t="s">
        <v>333</v>
      </c>
      <c r="M17" s="10">
        <v>263.0</v>
      </c>
      <c r="N17" s="3" t="s">
        <v>445</v>
      </c>
      <c r="R17" s="7">
        <f t="shared" si="3"/>
        <v>57</v>
      </c>
      <c r="S17" s="7">
        <f t="shared" si="4"/>
        <v>38</v>
      </c>
      <c r="T17" s="7">
        <f t="shared" si="5"/>
        <v>43</v>
      </c>
      <c r="U17" s="7">
        <f t="shared" si="7"/>
        <v>29</v>
      </c>
      <c r="V17" s="7">
        <f t="shared" si="8"/>
        <v>28</v>
      </c>
      <c r="W17" s="7">
        <f t="shared" si="9"/>
        <v>29</v>
      </c>
      <c r="AA17" s="7">
        <f t="shared" si="6"/>
        <v>37.33333333</v>
      </c>
    </row>
    <row r="18">
      <c r="A18" s="25">
        <v>44919.0</v>
      </c>
      <c r="B18" s="12" t="s">
        <v>469</v>
      </c>
      <c r="C18" s="12">
        <v>224.0</v>
      </c>
      <c r="D18" s="12">
        <v>201.0</v>
      </c>
      <c r="E18" s="12">
        <v>220.0</v>
      </c>
      <c r="F18" s="12">
        <v>226.0</v>
      </c>
      <c r="G18" s="12">
        <v>230.0</v>
      </c>
      <c r="H18" s="12">
        <v>214.0</v>
      </c>
      <c r="I18" s="12">
        <f t="shared" si="2"/>
        <v>219.1666667</v>
      </c>
      <c r="J18" s="12">
        <v>217.5</v>
      </c>
      <c r="K18" s="12"/>
      <c r="L18" s="12" t="s">
        <v>338</v>
      </c>
      <c r="M18" s="12">
        <v>231.0</v>
      </c>
      <c r="N18" s="3" t="s">
        <v>448</v>
      </c>
      <c r="R18" s="7">
        <f t="shared" si="3"/>
        <v>7</v>
      </c>
      <c r="S18" s="7">
        <f t="shared" si="4"/>
        <v>30</v>
      </c>
      <c r="T18" s="7">
        <f t="shared" si="5"/>
        <v>11</v>
      </c>
      <c r="U18" s="7">
        <f t="shared" si="7"/>
        <v>5</v>
      </c>
      <c r="V18" s="7">
        <f t="shared" si="8"/>
        <v>1</v>
      </c>
      <c r="W18" s="7">
        <f t="shared" si="9"/>
        <v>17</v>
      </c>
      <c r="AA18" s="7">
        <f t="shared" si="6"/>
        <v>11.83333333</v>
      </c>
    </row>
    <row r="19">
      <c r="A19" s="23">
        <v>44919.0</v>
      </c>
      <c r="B19" s="10" t="s">
        <v>470</v>
      </c>
      <c r="C19" s="10">
        <v>228.0</v>
      </c>
      <c r="D19" s="10">
        <v>213.0</v>
      </c>
      <c r="E19" s="10">
        <v>209.0</v>
      </c>
      <c r="F19" s="10">
        <v>236.0</v>
      </c>
      <c r="G19" s="10">
        <v>215.0</v>
      </c>
      <c r="H19" s="10">
        <v>225.0</v>
      </c>
      <c r="I19" s="10">
        <f t="shared" si="2"/>
        <v>221</v>
      </c>
      <c r="J19" s="10">
        <v>229.5</v>
      </c>
      <c r="K19" s="10"/>
      <c r="L19" s="10" t="s">
        <v>333</v>
      </c>
      <c r="M19" s="10">
        <v>239.0</v>
      </c>
      <c r="N19" s="3" t="s">
        <v>445</v>
      </c>
      <c r="R19" s="7">
        <f t="shared" si="3"/>
        <v>11</v>
      </c>
      <c r="S19" s="7">
        <f t="shared" si="4"/>
        <v>26</v>
      </c>
      <c r="T19" s="7">
        <f t="shared" si="5"/>
        <v>30</v>
      </c>
      <c r="U19" s="7">
        <f t="shared" si="7"/>
        <v>3</v>
      </c>
      <c r="V19" s="7">
        <f t="shared" si="8"/>
        <v>24</v>
      </c>
      <c r="W19" s="7">
        <f t="shared" si="9"/>
        <v>14</v>
      </c>
      <c r="AA19" s="7">
        <f t="shared" si="6"/>
        <v>18</v>
      </c>
    </row>
    <row r="20">
      <c r="A20" s="25">
        <v>44919.0</v>
      </c>
      <c r="B20" s="12" t="s">
        <v>471</v>
      </c>
      <c r="C20" s="12">
        <v>226.0</v>
      </c>
      <c r="D20" s="12">
        <v>228.0</v>
      </c>
      <c r="E20" s="12">
        <v>243.0</v>
      </c>
      <c r="F20" s="12">
        <v>244.0</v>
      </c>
      <c r="G20" s="12">
        <v>230.0</v>
      </c>
      <c r="H20" s="12">
        <v>223.0</v>
      </c>
      <c r="I20" s="12">
        <f t="shared" si="2"/>
        <v>232.3333333</v>
      </c>
      <c r="J20" s="12">
        <v>224.5</v>
      </c>
      <c r="K20" s="12"/>
      <c r="L20" s="12" t="s">
        <v>338</v>
      </c>
      <c r="M20" s="12">
        <v>257.0</v>
      </c>
      <c r="N20" s="3" t="s">
        <v>448</v>
      </c>
      <c r="R20" s="7">
        <f t="shared" si="3"/>
        <v>31</v>
      </c>
      <c r="S20" s="7">
        <f t="shared" si="4"/>
        <v>29</v>
      </c>
      <c r="T20" s="7">
        <f t="shared" si="5"/>
        <v>14</v>
      </c>
      <c r="U20" s="7">
        <f t="shared" si="7"/>
        <v>13</v>
      </c>
      <c r="V20" s="7">
        <f t="shared" si="8"/>
        <v>27</v>
      </c>
      <c r="W20" s="7">
        <f t="shared" si="9"/>
        <v>34</v>
      </c>
      <c r="AA20" s="7">
        <f t="shared" si="6"/>
        <v>24.66666667</v>
      </c>
    </row>
    <row r="21">
      <c r="A21" s="25">
        <v>44919.0</v>
      </c>
      <c r="B21" s="12" t="s">
        <v>472</v>
      </c>
      <c r="C21" s="12">
        <v>228.0</v>
      </c>
      <c r="D21" s="12">
        <v>219.0</v>
      </c>
      <c r="E21" s="12">
        <v>227.0</v>
      </c>
      <c r="F21" s="12">
        <v>244.0</v>
      </c>
      <c r="G21" s="12">
        <v>233.0</v>
      </c>
      <c r="H21" s="12">
        <v>227.0</v>
      </c>
      <c r="I21" s="12">
        <f t="shared" si="2"/>
        <v>229.6666667</v>
      </c>
      <c r="J21" s="12">
        <v>229.0</v>
      </c>
      <c r="K21" s="12"/>
      <c r="L21" s="12" t="s">
        <v>338</v>
      </c>
      <c r="M21" s="12">
        <v>232.0</v>
      </c>
      <c r="N21" s="3" t="s">
        <v>448</v>
      </c>
      <c r="R21" s="7">
        <f t="shared" si="3"/>
        <v>4</v>
      </c>
      <c r="S21" s="7">
        <f t="shared" si="4"/>
        <v>13</v>
      </c>
      <c r="T21" s="7">
        <f t="shared" si="5"/>
        <v>5</v>
      </c>
      <c r="U21" s="7">
        <f t="shared" si="7"/>
        <v>12</v>
      </c>
      <c r="V21" s="7">
        <f t="shared" si="8"/>
        <v>1</v>
      </c>
      <c r="W21" s="7">
        <f t="shared" si="9"/>
        <v>5</v>
      </c>
      <c r="AA21" s="7">
        <f t="shared" si="6"/>
        <v>2.333333333</v>
      </c>
    </row>
    <row r="22">
      <c r="A22" s="23">
        <v>44919.0</v>
      </c>
      <c r="B22" s="10" t="s">
        <v>473</v>
      </c>
      <c r="C22" s="10">
        <v>215.0</v>
      </c>
      <c r="D22" s="10">
        <v>221.0</v>
      </c>
      <c r="E22" s="10">
        <v>228.0</v>
      </c>
      <c r="F22" s="10">
        <v>234.0</v>
      </c>
      <c r="G22" s="10">
        <v>212.0</v>
      </c>
      <c r="H22" s="10">
        <v>217.0</v>
      </c>
      <c r="I22" s="10">
        <f t="shared" si="2"/>
        <v>221.1666667</v>
      </c>
      <c r="J22" s="10">
        <v>321.0</v>
      </c>
      <c r="K22" s="10"/>
      <c r="L22" s="10" t="s">
        <v>333</v>
      </c>
      <c r="M22" s="10">
        <v>253.0</v>
      </c>
      <c r="N22" s="3" t="s">
        <v>445</v>
      </c>
      <c r="O22" s="3" t="s">
        <v>474</v>
      </c>
      <c r="R22" s="7">
        <f t="shared" si="3"/>
        <v>38</v>
      </c>
      <c r="S22" s="7">
        <f t="shared" si="4"/>
        <v>32</v>
      </c>
      <c r="T22" s="7">
        <f t="shared" si="5"/>
        <v>25</v>
      </c>
      <c r="U22" s="7">
        <f t="shared" si="7"/>
        <v>19</v>
      </c>
      <c r="V22" s="7">
        <f t="shared" si="8"/>
        <v>41</v>
      </c>
      <c r="W22" s="7">
        <f t="shared" si="9"/>
        <v>36</v>
      </c>
      <c r="AA22" s="7">
        <f t="shared" si="6"/>
        <v>31.83333333</v>
      </c>
    </row>
    <row r="23">
      <c r="A23" s="25">
        <v>44921.0</v>
      </c>
      <c r="B23" s="12" t="s">
        <v>475</v>
      </c>
      <c r="C23" s="12">
        <v>218.0</v>
      </c>
      <c r="D23" s="12">
        <v>214.0</v>
      </c>
      <c r="E23" s="12">
        <v>212.0</v>
      </c>
      <c r="F23" s="12">
        <v>231.0</v>
      </c>
      <c r="G23" s="12">
        <v>232.0</v>
      </c>
      <c r="H23" s="12">
        <v>216.0</v>
      </c>
      <c r="I23" s="12">
        <f t="shared" si="2"/>
        <v>220.5</v>
      </c>
      <c r="J23" s="12">
        <v>220.0</v>
      </c>
      <c r="K23" s="12">
        <v>219.0</v>
      </c>
      <c r="L23" s="12" t="s">
        <v>338</v>
      </c>
      <c r="M23" s="12">
        <v>242.0</v>
      </c>
      <c r="N23" s="3" t="s">
        <v>448</v>
      </c>
      <c r="R23" s="7">
        <f t="shared" si="3"/>
        <v>24</v>
      </c>
      <c r="S23" s="7">
        <f t="shared" si="4"/>
        <v>28</v>
      </c>
      <c r="T23" s="7">
        <f t="shared" si="5"/>
        <v>30</v>
      </c>
      <c r="U23" s="7">
        <f t="shared" si="7"/>
        <v>11</v>
      </c>
      <c r="V23" s="7">
        <f t="shared" si="8"/>
        <v>10</v>
      </c>
      <c r="W23" s="7">
        <f t="shared" si="9"/>
        <v>26</v>
      </c>
      <c r="AA23" s="7">
        <f t="shared" si="6"/>
        <v>21.5</v>
      </c>
    </row>
    <row r="24">
      <c r="A24" s="25">
        <v>44921.0</v>
      </c>
      <c r="B24" s="12" t="s">
        <v>476</v>
      </c>
      <c r="C24" s="12">
        <v>242.0</v>
      </c>
      <c r="D24" s="12">
        <v>224.0</v>
      </c>
      <c r="E24" s="12">
        <v>232.0</v>
      </c>
      <c r="F24" s="12">
        <v>234.0</v>
      </c>
      <c r="G24" s="12">
        <v>232.0</v>
      </c>
      <c r="H24" s="12">
        <v>219.0</v>
      </c>
      <c r="I24" s="12">
        <f t="shared" si="2"/>
        <v>230.5</v>
      </c>
      <c r="J24" s="12">
        <v>222.0</v>
      </c>
      <c r="K24" s="12">
        <v>241.0</v>
      </c>
      <c r="L24" s="12" t="s">
        <v>338</v>
      </c>
      <c r="M24" s="12">
        <v>273.0</v>
      </c>
      <c r="N24" s="3" t="s">
        <v>448</v>
      </c>
      <c r="R24" s="7">
        <f t="shared" si="3"/>
        <v>31</v>
      </c>
      <c r="S24" s="7">
        <f t="shared" si="4"/>
        <v>49</v>
      </c>
      <c r="T24" s="7">
        <f t="shared" si="5"/>
        <v>41</v>
      </c>
      <c r="U24" s="7">
        <f t="shared" si="7"/>
        <v>39</v>
      </c>
      <c r="V24" s="7">
        <f t="shared" si="8"/>
        <v>41</v>
      </c>
      <c r="W24" s="7">
        <f t="shared" si="9"/>
        <v>54</v>
      </c>
      <c r="AA24" s="7">
        <f t="shared" si="6"/>
        <v>42.5</v>
      </c>
    </row>
    <row r="25">
      <c r="A25" s="23">
        <v>44921.0</v>
      </c>
      <c r="B25" s="10" t="s">
        <v>477</v>
      </c>
      <c r="C25" s="10">
        <v>234.0</v>
      </c>
      <c r="D25" s="10">
        <v>225.0</v>
      </c>
      <c r="E25" s="10">
        <v>209.0</v>
      </c>
      <c r="F25" s="10">
        <v>230.0</v>
      </c>
      <c r="G25" s="10">
        <v>220.0</v>
      </c>
      <c r="H25" s="10">
        <v>225.0</v>
      </c>
      <c r="I25" s="10">
        <f t="shared" si="2"/>
        <v>223.8333333</v>
      </c>
      <c r="J25" s="10">
        <v>223.0</v>
      </c>
      <c r="K25" s="10">
        <v>217.0</v>
      </c>
      <c r="L25" s="10" t="s">
        <v>338</v>
      </c>
      <c r="M25" s="10">
        <v>213.0</v>
      </c>
      <c r="N25" s="3" t="s">
        <v>445</v>
      </c>
      <c r="R25" s="7">
        <f t="shared" si="3"/>
        <v>21</v>
      </c>
      <c r="S25" s="7">
        <f t="shared" si="4"/>
        <v>12</v>
      </c>
      <c r="T25" s="7">
        <f t="shared" si="5"/>
        <v>4</v>
      </c>
      <c r="U25" s="7">
        <f t="shared" si="7"/>
        <v>17</v>
      </c>
      <c r="V25" s="7">
        <f t="shared" si="8"/>
        <v>7</v>
      </c>
      <c r="W25" s="7">
        <f t="shared" si="9"/>
        <v>12</v>
      </c>
      <c r="AA25" s="7">
        <f t="shared" si="6"/>
        <v>10.83333333</v>
      </c>
    </row>
    <row r="26">
      <c r="A26" s="25">
        <v>44921.0</v>
      </c>
      <c r="B26" s="12" t="s">
        <v>478</v>
      </c>
      <c r="C26" s="12">
        <v>224.0</v>
      </c>
      <c r="D26" s="12">
        <v>211.0</v>
      </c>
      <c r="E26" s="12">
        <v>217.0</v>
      </c>
      <c r="F26" s="12">
        <v>234.0</v>
      </c>
      <c r="G26" s="12">
        <v>214.0</v>
      </c>
      <c r="H26" s="12">
        <v>216.0</v>
      </c>
      <c r="I26" s="12">
        <f t="shared" si="2"/>
        <v>219.3333333</v>
      </c>
      <c r="J26" s="12">
        <v>227.0</v>
      </c>
      <c r="K26" s="12">
        <v>254.0</v>
      </c>
      <c r="L26" s="12" t="s">
        <v>338</v>
      </c>
      <c r="M26" s="12">
        <v>251.0</v>
      </c>
      <c r="N26" s="3" t="s">
        <v>448</v>
      </c>
      <c r="R26" s="7">
        <f t="shared" si="3"/>
        <v>27</v>
      </c>
      <c r="S26" s="7">
        <f t="shared" si="4"/>
        <v>40</v>
      </c>
      <c r="T26" s="7">
        <f t="shared" si="5"/>
        <v>34</v>
      </c>
      <c r="U26" s="7">
        <f t="shared" si="7"/>
        <v>17</v>
      </c>
      <c r="V26" s="7">
        <f t="shared" si="8"/>
        <v>37</v>
      </c>
      <c r="W26" s="7">
        <f t="shared" si="9"/>
        <v>35</v>
      </c>
      <c r="AA26" s="7">
        <f t="shared" si="6"/>
        <v>31.66666667</v>
      </c>
    </row>
    <row r="27">
      <c r="A27" s="23">
        <v>44921.0</v>
      </c>
      <c r="B27" s="10" t="s">
        <v>479</v>
      </c>
      <c r="C27" s="10">
        <v>231.0</v>
      </c>
      <c r="D27" s="10">
        <v>221.0</v>
      </c>
      <c r="E27" s="10">
        <v>246.0</v>
      </c>
      <c r="F27" s="10">
        <v>241.0</v>
      </c>
      <c r="G27" s="10">
        <v>225.0</v>
      </c>
      <c r="H27" s="10">
        <v>227.0</v>
      </c>
      <c r="I27" s="10">
        <f t="shared" si="2"/>
        <v>231.8333333</v>
      </c>
      <c r="J27" s="10">
        <v>232.0</v>
      </c>
      <c r="K27" s="10">
        <v>233.0</v>
      </c>
      <c r="L27" s="10" t="s">
        <v>338</v>
      </c>
      <c r="M27" s="10">
        <v>206.0</v>
      </c>
      <c r="N27" s="3" t="s">
        <v>445</v>
      </c>
      <c r="R27" s="7">
        <f t="shared" si="3"/>
        <v>25</v>
      </c>
      <c r="S27" s="7">
        <f t="shared" si="4"/>
        <v>15</v>
      </c>
      <c r="T27" s="7">
        <f t="shared" si="5"/>
        <v>40</v>
      </c>
      <c r="U27" s="7">
        <f t="shared" si="7"/>
        <v>35</v>
      </c>
      <c r="V27" s="7">
        <f t="shared" si="8"/>
        <v>19</v>
      </c>
      <c r="W27" s="7">
        <f t="shared" si="9"/>
        <v>21</v>
      </c>
      <c r="AA27" s="7">
        <f t="shared" si="6"/>
        <v>25.83333333</v>
      </c>
    </row>
    <row r="28">
      <c r="A28" s="25">
        <v>44921.0</v>
      </c>
      <c r="B28" s="12" t="s">
        <v>480</v>
      </c>
      <c r="C28" s="12">
        <v>231.0</v>
      </c>
      <c r="D28" s="12">
        <v>223.0</v>
      </c>
      <c r="E28" s="12">
        <v>247.0</v>
      </c>
      <c r="F28" s="12">
        <v>240.0</v>
      </c>
      <c r="G28" s="12">
        <v>230.0</v>
      </c>
      <c r="H28" s="12">
        <v>232.0</v>
      </c>
      <c r="I28" s="12">
        <f t="shared" si="2"/>
        <v>233.8333333</v>
      </c>
      <c r="J28" s="12">
        <v>235.0</v>
      </c>
      <c r="K28" s="12">
        <v>247.0</v>
      </c>
      <c r="L28" s="12" t="s">
        <v>338</v>
      </c>
      <c r="M28" s="12">
        <v>248.0</v>
      </c>
      <c r="N28" s="3" t="s">
        <v>448</v>
      </c>
      <c r="R28" s="7">
        <f t="shared" si="3"/>
        <v>17</v>
      </c>
      <c r="S28" s="7">
        <f t="shared" si="4"/>
        <v>25</v>
      </c>
      <c r="T28" s="7">
        <f t="shared" si="5"/>
        <v>1</v>
      </c>
      <c r="U28" s="7">
        <f t="shared" si="7"/>
        <v>8</v>
      </c>
      <c r="V28" s="7">
        <f t="shared" si="8"/>
        <v>18</v>
      </c>
      <c r="W28" s="7">
        <f t="shared" si="9"/>
        <v>16</v>
      </c>
      <c r="AA28" s="7">
        <f t="shared" si="6"/>
        <v>14.16666667</v>
      </c>
    </row>
    <row r="29">
      <c r="A29" s="23">
        <v>44921.0</v>
      </c>
      <c r="B29" s="10" t="s">
        <v>481</v>
      </c>
      <c r="C29" s="10">
        <v>233.0</v>
      </c>
      <c r="D29" s="10">
        <v>230.0</v>
      </c>
      <c r="E29" s="10">
        <v>250.0</v>
      </c>
      <c r="F29" s="10">
        <v>237.0</v>
      </c>
      <c r="G29" s="10">
        <v>236.0</v>
      </c>
      <c r="H29" s="10">
        <v>230.0</v>
      </c>
      <c r="I29" s="10">
        <f t="shared" si="2"/>
        <v>236</v>
      </c>
      <c r="J29" s="10">
        <v>238.0</v>
      </c>
      <c r="K29" s="10">
        <v>231.0</v>
      </c>
      <c r="L29" s="10" t="s">
        <v>338</v>
      </c>
      <c r="M29" s="10">
        <v>237.0</v>
      </c>
      <c r="N29" s="3" t="s">
        <v>445</v>
      </c>
      <c r="R29" s="7">
        <f t="shared" si="3"/>
        <v>4</v>
      </c>
      <c r="S29" s="7">
        <f t="shared" si="4"/>
        <v>7</v>
      </c>
      <c r="T29" s="7">
        <f t="shared" si="5"/>
        <v>13</v>
      </c>
      <c r="U29" s="7">
        <f t="shared" si="7"/>
        <v>0</v>
      </c>
      <c r="V29" s="7">
        <f t="shared" si="8"/>
        <v>1</v>
      </c>
      <c r="W29" s="7">
        <f t="shared" si="9"/>
        <v>7</v>
      </c>
      <c r="AA29" s="7">
        <f t="shared" si="6"/>
        <v>1</v>
      </c>
    </row>
    <row r="33">
      <c r="E33" s="31"/>
      <c r="F33" s="31"/>
      <c r="G33" s="31"/>
      <c r="H33" s="31"/>
    </row>
    <row r="34">
      <c r="L34" s="3">
        <v>26.0</v>
      </c>
    </row>
    <row r="37">
      <c r="F37" s="3" t="s">
        <v>317</v>
      </c>
      <c r="G37" s="3" t="s">
        <v>318</v>
      </c>
      <c r="H37" s="3" t="s">
        <v>482</v>
      </c>
      <c r="I37" s="3" t="s">
        <v>428</v>
      </c>
      <c r="J37" s="3" t="s">
        <v>483</v>
      </c>
    </row>
    <row r="38">
      <c r="F38" s="12" t="s">
        <v>484</v>
      </c>
      <c r="G38" s="12">
        <v>237.0</v>
      </c>
      <c r="H38" s="12">
        <v>247.0</v>
      </c>
      <c r="I38" s="12">
        <v>259.0</v>
      </c>
      <c r="J38" s="12" t="s">
        <v>485</v>
      </c>
    </row>
    <row r="39">
      <c r="F39" s="10" t="s">
        <v>486</v>
      </c>
      <c r="G39" s="10">
        <v>226.0</v>
      </c>
      <c r="H39" s="10">
        <v>222.0</v>
      </c>
      <c r="I39" s="10">
        <v>214.0</v>
      </c>
      <c r="J39" s="10" t="s">
        <v>487</v>
      </c>
    </row>
    <row r="40">
      <c r="F40" s="12" t="s">
        <v>488</v>
      </c>
      <c r="G40" s="12">
        <v>230.0</v>
      </c>
      <c r="H40" s="12">
        <v>226.0</v>
      </c>
      <c r="I40" s="12">
        <v>236.0</v>
      </c>
      <c r="J40" s="12" t="s">
        <v>487</v>
      </c>
    </row>
    <row r="41">
      <c r="F41" s="12" t="s">
        <v>489</v>
      </c>
      <c r="G41" s="12">
        <v>238.0</v>
      </c>
      <c r="H41" s="12">
        <v>243.0</v>
      </c>
      <c r="I41" s="12">
        <v>238.0</v>
      </c>
      <c r="J41" s="12" t="s">
        <v>490</v>
      </c>
    </row>
    <row r="42">
      <c r="F42" s="13" t="s">
        <v>491</v>
      </c>
      <c r="G42" s="13">
        <v>218.0</v>
      </c>
      <c r="H42" s="13">
        <v>228.0</v>
      </c>
      <c r="I42" s="13">
        <v>188.0</v>
      </c>
      <c r="J42" s="13" t="s">
        <v>492</v>
      </c>
      <c r="K42" s="32"/>
    </row>
    <row r="43">
      <c r="F43" s="12" t="s">
        <v>493</v>
      </c>
      <c r="G43" s="12">
        <v>226.5</v>
      </c>
      <c r="H43" s="12">
        <v>238.0</v>
      </c>
      <c r="I43" s="12">
        <v>239.0</v>
      </c>
      <c r="J43" s="12" t="s">
        <v>490</v>
      </c>
    </row>
    <row r="44">
      <c r="F44" s="13" t="s">
        <v>494</v>
      </c>
      <c r="G44" s="13">
        <v>237.0</v>
      </c>
      <c r="H44" s="13">
        <v>250.0</v>
      </c>
      <c r="I44" s="13">
        <v>230.0</v>
      </c>
      <c r="J44" s="13" t="s">
        <v>492</v>
      </c>
      <c r="K44" s="32"/>
    </row>
    <row r="45">
      <c r="F45" s="12" t="s">
        <v>495</v>
      </c>
      <c r="G45" s="12">
        <v>218.5</v>
      </c>
      <c r="H45" s="12">
        <v>219.0</v>
      </c>
      <c r="I45" s="12">
        <v>239.0</v>
      </c>
      <c r="J45" s="12" t="s">
        <v>496</v>
      </c>
    </row>
    <row r="46">
      <c r="F46" s="10" t="s">
        <v>497</v>
      </c>
      <c r="G46" s="10">
        <v>240.0</v>
      </c>
      <c r="H46" s="10">
        <v>254.0</v>
      </c>
      <c r="I46" s="10">
        <v>245.0</v>
      </c>
      <c r="J46" s="10" t="s">
        <v>498</v>
      </c>
    </row>
    <row r="47">
      <c r="F47" s="12" t="s">
        <v>499</v>
      </c>
      <c r="G47" s="12">
        <v>239.0</v>
      </c>
      <c r="H47" s="12">
        <v>236.0</v>
      </c>
      <c r="I47" s="12">
        <v>226.0</v>
      </c>
      <c r="J47" s="12" t="s">
        <v>487</v>
      </c>
    </row>
    <row r="48">
      <c r="F48" s="3" t="s">
        <v>317</v>
      </c>
      <c r="H48" s="3" t="s">
        <v>500</v>
      </c>
      <c r="I48" s="3" t="s">
        <v>501</v>
      </c>
      <c r="J48" s="3" t="s">
        <v>502</v>
      </c>
      <c r="K48" s="3" t="s">
        <v>318</v>
      </c>
      <c r="L48" s="3" t="s">
        <v>429</v>
      </c>
    </row>
    <row r="49">
      <c r="F49" s="12" t="s">
        <v>503</v>
      </c>
      <c r="G49" s="26"/>
      <c r="H49" s="12">
        <v>222.0</v>
      </c>
      <c r="I49" s="12">
        <v>224.0</v>
      </c>
      <c r="J49" s="12">
        <v>237.0</v>
      </c>
      <c r="K49" s="12">
        <v>229.0</v>
      </c>
      <c r="L49" s="12" t="s">
        <v>487</v>
      </c>
    </row>
    <row r="50">
      <c r="F50" s="12" t="s">
        <v>504</v>
      </c>
      <c r="G50" s="26"/>
      <c r="H50" s="12">
        <v>233.0</v>
      </c>
      <c r="I50" s="12">
        <v>206.0</v>
      </c>
      <c r="J50" s="12">
        <v>214.0</v>
      </c>
      <c r="K50" s="12">
        <v>221.0</v>
      </c>
      <c r="L50" s="12" t="s">
        <v>496</v>
      </c>
    </row>
    <row r="51">
      <c r="F51" s="10" t="s">
        <v>505</v>
      </c>
      <c r="G51" s="24"/>
      <c r="H51" s="10">
        <v>245.0</v>
      </c>
      <c r="I51" s="10">
        <v>245.0</v>
      </c>
      <c r="J51" s="10">
        <v>244.0</v>
      </c>
      <c r="K51" s="10">
        <v>231.0</v>
      </c>
      <c r="L51" s="10" t="s">
        <v>485</v>
      </c>
    </row>
    <row r="52">
      <c r="F52" s="12" t="s">
        <v>506</v>
      </c>
      <c r="G52" s="26"/>
      <c r="H52" s="12">
        <v>239.0</v>
      </c>
      <c r="I52" s="12">
        <v>224.0</v>
      </c>
      <c r="J52" s="12">
        <v>215.0</v>
      </c>
      <c r="K52" s="12">
        <v>229.0</v>
      </c>
      <c r="L52" s="12" t="s">
        <v>487</v>
      </c>
    </row>
    <row r="53">
      <c r="F53" s="12" t="s">
        <v>507</v>
      </c>
      <c r="G53" s="26"/>
      <c r="H53" s="12">
        <v>215.0</v>
      </c>
      <c r="I53" s="12">
        <v>231.0</v>
      </c>
      <c r="J53" s="12">
        <v>244.0</v>
      </c>
      <c r="K53" s="12">
        <v>230.5</v>
      </c>
      <c r="L53" s="12" t="s">
        <v>498</v>
      </c>
    </row>
    <row r="54">
      <c r="F54" s="10" t="s">
        <v>508</v>
      </c>
      <c r="G54" s="24"/>
      <c r="H54" s="10">
        <v>226.0</v>
      </c>
      <c r="I54" s="10">
        <v>222.0</v>
      </c>
      <c r="J54" s="10">
        <v>244.0</v>
      </c>
      <c r="K54" s="10">
        <v>234.0</v>
      </c>
      <c r="L54" s="10" t="s">
        <v>509</v>
      </c>
    </row>
    <row r="55">
      <c r="F55" s="10" t="s">
        <v>510</v>
      </c>
      <c r="G55" s="24"/>
      <c r="H55" s="10">
        <v>247.0</v>
      </c>
      <c r="I55" s="10">
        <v>216.0</v>
      </c>
      <c r="J55" s="10">
        <v>236.0</v>
      </c>
      <c r="K55" s="10">
        <v>233.0</v>
      </c>
      <c r="L55" s="10" t="s">
        <v>490</v>
      </c>
    </row>
    <row r="56">
      <c r="F56" s="12" t="s">
        <v>499</v>
      </c>
      <c r="G56" s="26"/>
      <c r="H56" s="12">
        <v>219.0</v>
      </c>
      <c r="I56" s="12">
        <v>237.0</v>
      </c>
      <c r="J56" s="12">
        <v>244.0</v>
      </c>
      <c r="K56" s="12">
        <v>236.0</v>
      </c>
      <c r="L56" s="12" t="s">
        <v>490</v>
      </c>
    </row>
    <row r="57">
      <c r="G57" s="3" t="s">
        <v>318</v>
      </c>
      <c r="H57" s="3" t="s">
        <v>428</v>
      </c>
      <c r="I57" s="3" t="s">
        <v>429</v>
      </c>
    </row>
    <row r="58">
      <c r="F58" s="12" t="s">
        <v>511</v>
      </c>
      <c r="G58" s="12">
        <v>238.0</v>
      </c>
      <c r="H58" s="12">
        <v>223.0</v>
      </c>
      <c r="I58" s="12" t="s">
        <v>333</v>
      </c>
    </row>
    <row r="59">
      <c r="F59" s="12" t="s">
        <v>512</v>
      </c>
      <c r="G59" s="12">
        <v>223.0</v>
      </c>
      <c r="H59" s="12">
        <v>255.0</v>
      </c>
      <c r="I59" s="12" t="s">
        <v>338</v>
      </c>
    </row>
    <row r="60">
      <c r="F60" s="10" t="s">
        <v>513</v>
      </c>
      <c r="G60" s="10">
        <v>228.0</v>
      </c>
      <c r="H60" s="10">
        <v>240.0</v>
      </c>
      <c r="I60" s="10" t="s">
        <v>338</v>
      </c>
    </row>
    <row r="61">
      <c r="F61" s="10" t="s">
        <v>514</v>
      </c>
      <c r="G61" s="10">
        <v>228.5</v>
      </c>
      <c r="H61" s="10">
        <v>235.0</v>
      </c>
      <c r="I61" s="10" t="s">
        <v>338</v>
      </c>
    </row>
    <row r="62">
      <c r="F62" s="12" t="s">
        <v>515</v>
      </c>
      <c r="G62" s="12">
        <v>224.5</v>
      </c>
      <c r="H62" s="12">
        <v>227.0</v>
      </c>
      <c r="I62" s="12" t="s">
        <v>338</v>
      </c>
    </row>
    <row r="63">
      <c r="F63" s="10" t="s">
        <v>516</v>
      </c>
      <c r="G63" s="10">
        <v>226.0</v>
      </c>
      <c r="H63" s="10">
        <v>204.0</v>
      </c>
      <c r="I63" s="10" t="s">
        <v>333</v>
      </c>
      <c r="M63" s="2"/>
      <c r="N63" s="2"/>
    </row>
    <row r="64">
      <c r="D64" s="1" t="s">
        <v>318</v>
      </c>
      <c r="E64" s="3" t="s">
        <v>319</v>
      </c>
      <c r="G64" s="3" t="s">
        <v>517</v>
      </c>
      <c r="H64" s="3" t="s">
        <v>518</v>
      </c>
      <c r="I64" s="3" t="s">
        <v>519</v>
      </c>
      <c r="J64" s="3" t="s">
        <v>520</v>
      </c>
      <c r="K64" s="3" t="s">
        <v>521</v>
      </c>
      <c r="L64" s="3" t="s">
        <v>522</v>
      </c>
      <c r="M64" s="3" t="s">
        <v>523</v>
      </c>
      <c r="N64" s="1" t="s">
        <v>318</v>
      </c>
      <c r="O64" s="3" t="s">
        <v>429</v>
      </c>
    </row>
    <row r="65">
      <c r="D65" s="1">
        <v>225.5</v>
      </c>
      <c r="E65" s="3">
        <v>219.0</v>
      </c>
      <c r="F65" s="3" t="s">
        <v>524</v>
      </c>
      <c r="G65" s="10">
        <v>239.0</v>
      </c>
      <c r="H65" s="10">
        <v>231.0</v>
      </c>
      <c r="I65" s="10">
        <v>234.0</v>
      </c>
      <c r="J65" s="12">
        <v>195.0</v>
      </c>
      <c r="K65" s="10">
        <v>227.0</v>
      </c>
      <c r="L65" s="12">
        <v>219.0</v>
      </c>
      <c r="M65" s="12">
        <v>218.0</v>
      </c>
      <c r="N65" s="1">
        <v>225.5</v>
      </c>
      <c r="O65" s="3" t="s">
        <v>338</v>
      </c>
    </row>
    <row r="66">
      <c r="D66" s="1">
        <v>242.5</v>
      </c>
      <c r="E66" s="3">
        <v>251.0</v>
      </c>
      <c r="F66" s="3" t="s">
        <v>525</v>
      </c>
      <c r="G66" s="10">
        <v>239.0</v>
      </c>
      <c r="H66" s="10">
        <v>239.0</v>
      </c>
      <c r="I66" s="10">
        <v>199.0</v>
      </c>
      <c r="J66" s="10">
        <v>218.0</v>
      </c>
      <c r="K66" s="10">
        <v>231.0</v>
      </c>
      <c r="L66" s="10">
        <v>228.0</v>
      </c>
      <c r="M66" s="10">
        <v>228.0</v>
      </c>
      <c r="N66" s="1">
        <v>242.5</v>
      </c>
      <c r="O66" s="3" t="s">
        <v>333</v>
      </c>
    </row>
    <row r="67">
      <c r="D67" s="1">
        <v>221.0</v>
      </c>
      <c r="E67" s="3">
        <v>217.0</v>
      </c>
      <c r="F67" s="3" t="s">
        <v>526</v>
      </c>
      <c r="G67" s="10">
        <v>237.0</v>
      </c>
      <c r="H67" s="10">
        <v>225.0</v>
      </c>
      <c r="I67" s="10">
        <v>248.0</v>
      </c>
      <c r="J67" s="10">
        <v>225.0</v>
      </c>
      <c r="K67" s="10">
        <v>233.0</v>
      </c>
      <c r="L67" s="10">
        <v>228.0</v>
      </c>
      <c r="M67" s="10">
        <v>233.0</v>
      </c>
      <c r="N67" s="1">
        <v>221.0</v>
      </c>
      <c r="O67" s="3" t="s">
        <v>338</v>
      </c>
      <c r="P67" s="3" t="s">
        <v>527</v>
      </c>
    </row>
    <row r="68">
      <c r="D68" s="1">
        <v>231.0</v>
      </c>
      <c r="E68" s="3">
        <v>250.0</v>
      </c>
      <c r="F68" s="3" t="s">
        <v>528</v>
      </c>
      <c r="G68" s="10">
        <v>229.0</v>
      </c>
      <c r="H68" s="10">
        <v>219.0</v>
      </c>
      <c r="I68" s="12">
        <v>235.0</v>
      </c>
      <c r="J68" s="10">
        <v>218.0</v>
      </c>
      <c r="K68" s="10">
        <v>226.0</v>
      </c>
      <c r="L68" s="10">
        <v>222.0</v>
      </c>
      <c r="M68" s="10">
        <v>215.0</v>
      </c>
      <c r="N68" s="1">
        <v>231.0</v>
      </c>
      <c r="O68" s="3" t="s">
        <v>333</v>
      </c>
    </row>
    <row r="69">
      <c r="D69" s="1">
        <v>228.0</v>
      </c>
      <c r="E69" s="3">
        <v>237.0</v>
      </c>
      <c r="F69" s="3" t="s">
        <v>529</v>
      </c>
      <c r="G69" s="12">
        <v>239.0</v>
      </c>
      <c r="H69" s="12">
        <v>239.0</v>
      </c>
      <c r="I69" s="10">
        <v>202.0</v>
      </c>
      <c r="J69" s="12">
        <v>231.0</v>
      </c>
      <c r="K69" s="12">
        <v>231.0</v>
      </c>
      <c r="L69" s="10">
        <v>226.0</v>
      </c>
      <c r="M69" s="10">
        <v>226.0</v>
      </c>
      <c r="N69" s="1">
        <v>228.0</v>
      </c>
      <c r="O69" s="3" t="s">
        <v>338</v>
      </c>
    </row>
    <row r="70">
      <c r="D70" s="1">
        <v>229.5</v>
      </c>
      <c r="E70" s="3">
        <v>243.0</v>
      </c>
      <c r="F70" s="3" t="s">
        <v>530</v>
      </c>
      <c r="G70" s="10">
        <v>223.0</v>
      </c>
      <c r="H70" s="10">
        <v>223.0</v>
      </c>
      <c r="I70" s="12">
        <v>234.0</v>
      </c>
      <c r="J70" s="10">
        <v>201.0</v>
      </c>
      <c r="K70" s="10">
        <v>217.0</v>
      </c>
      <c r="L70" s="10">
        <v>217.0</v>
      </c>
      <c r="M70" s="10">
        <v>227.0</v>
      </c>
      <c r="N70" s="1">
        <v>229.5</v>
      </c>
      <c r="O70" s="3" t="s">
        <v>333</v>
      </c>
    </row>
    <row r="71">
      <c r="D71" s="1">
        <v>223.5</v>
      </c>
      <c r="F71" s="3" t="s">
        <v>531</v>
      </c>
      <c r="G71" s="3">
        <v>219.0</v>
      </c>
      <c r="H71" s="3">
        <v>218.0</v>
      </c>
      <c r="I71" s="3">
        <v>224.0</v>
      </c>
      <c r="J71" s="3">
        <v>220.0</v>
      </c>
      <c r="K71" s="3">
        <v>224.0</v>
      </c>
      <c r="L71" s="3">
        <v>221.0</v>
      </c>
      <c r="M71" s="1">
        <v>220.0</v>
      </c>
      <c r="N71" s="1">
        <v>223.5</v>
      </c>
      <c r="O71" s="3" t="s">
        <v>333</v>
      </c>
      <c r="P71" s="3" t="s">
        <v>527</v>
      </c>
    </row>
    <row r="72">
      <c r="D72" s="1">
        <v>232.0</v>
      </c>
      <c r="F72" s="3" t="s">
        <v>532</v>
      </c>
      <c r="G72" s="3">
        <v>230.0</v>
      </c>
      <c r="H72" s="3">
        <v>229.0</v>
      </c>
      <c r="I72" s="3">
        <v>232.0</v>
      </c>
      <c r="J72" s="3">
        <v>229.0</v>
      </c>
      <c r="K72" s="3">
        <v>226.0</v>
      </c>
      <c r="L72" s="3">
        <v>227.0</v>
      </c>
      <c r="M72" s="1">
        <v>220.0</v>
      </c>
      <c r="N72" s="1">
        <v>232.0</v>
      </c>
      <c r="O72" s="3" t="s">
        <v>338</v>
      </c>
    </row>
    <row r="73">
      <c r="D73" s="1">
        <v>242.0</v>
      </c>
      <c r="F73" s="3" t="s">
        <v>533</v>
      </c>
      <c r="G73" s="3">
        <v>215.0</v>
      </c>
      <c r="H73" s="3">
        <v>233.0</v>
      </c>
      <c r="I73" s="3">
        <v>225.0</v>
      </c>
      <c r="J73" s="3">
        <v>225.0</v>
      </c>
      <c r="K73" s="3">
        <v>228.0</v>
      </c>
      <c r="L73" s="3">
        <v>228.0</v>
      </c>
      <c r="M73" s="1">
        <v>231.0</v>
      </c>
      <c r="N73" s="1">
        <v>242.0</v>
      </c>
      <c r="O73" s="3" t="s">
        <v>333</v>
      </c>
      <c r="P73" s="3" t="s">
        <v>527</v>
      </c>
    </row>
    <row r="78">
      <c r="F78" s="3" t="s">
        <v>534</v>
      </c>
      <c r="G78" s="3">
        <v>225.0</v>
      </c>
      <c r="H78" s="3">
        <v>225.0</v>
      </c>
      <c r="I78" s="3">
        <v>227.0</v>
      </c>
      <c r="J78" s="3">
        <v>227.0</v>
      </c>
      <c r="K78" s="3">
        <v>224.0</v>
      </c>
      <c r="L78" s="3">
        <v>224.0</v>
      </c>
      <c r="M78" s="1">
        <v>220.0</v>
      </c>
      <c r="N78" s="1"/>
    </row>
    <row r="84">
      <c r="F84" s="3" t="s">
        <v>317</v>
      </c>
      <c r="G84" s="1" t="s">
        <v>318</v>
      </c>
      <c r="H84" s="3" t="s">
        <v>535</v>
      </c>
      <c r="I84" s="3" t="s">
        <v>429</v>
      </c>
    </row>
    <row r="85">
      <c r="F85" s="3" t="s">
        <v>524</v>
      </c>
      <c r="G85" s="1">
        <v>225.5</v>
      </c>
      <c r="H85" s="3">
        <v>231.0</v>
      </c>
      <c r="I85" s="3" t="s">
        <v>338</v>
      </c>
    </row>
    <row r="86">
      <c r="F86" s="3" t="s">
        <v>525</v>
      </c>
      <c r="G86" s="1">
        <v>242.5</v>
      </c>
      <c r="H86" s="3">
        <v>228.0</v>
      </c>
      <c r="I86" s="3" t="s">
        <v>333</v>
      </c>
    </row>
    <row r="87">
      <c r="F87" s="3" t="s">
        <v>526</v>
      </c>
      <c r="G87" s="1">
        <v>221.0</v>
      </c>
      <c r="H87" s="3">
        <v>248.0</v>
      </c>
      <c r="I87" s="3" t="s">
        <v>338</v>
      </c>
      <c r="J87" s="3"/>
    </row>
    <row r="88">
      <c r="F88" s="3" t="s">
        <v>528</v>
      </c>
      <c r="G88" s="1">
        <v>231.0</v>
      </c>
      <c r="H88" s="3">
        <v>226.0</v>
      </c>
      <c r="I88" s="3" t="s">
        <v>333</v>
      </c>
    </row>
    <row r="89">
      <c r="F89" s="3" t="s">
        <v>529</v>
      </c>
      <c r="G89" s="1">
        <v>228.0</v>
      </c>
      <c r="H89" s="3">
        <v>239.0</v>
      </c>
      <c r="I89" s="3" t="s">
        <v>338</v>
      </c>
    </row>
    <row r="90">
      <c r="F90" s="3" t="s">
        <v>530</v>
      </c>
      <c r="G90" s="1">
        <v>229.5</v>
      </c>
      <c r="H90" s="1">
        <v>227.0</v>
      </c>
      <c r="I90" s="3" t="s">
        <v>333</v>
      </c>
    </row>
    <row r="91">
      <c r="F91" s="3" t="s">
        <v>531</v>
      </c>
      <c r="G91" s="1">
        <v>223.5</v>
      </c>
      <c r="H91" s="3">
        <v>218.0</v>
      </c>
      <c r="I91" s="3" t="s">
        <v>333</v>
      </c>
    </row>
    <row r="92">
      <c r="F92" s="3" t="s">
        <v>532</v>
      </c>
      <c r="G92" s="1">
        <v>232.0</v>
      </c>
      <c r="H92" s="3">
        <v>232.0</v>
      </c>
      <c r="I92" s="3" t="s">
        <v>338</v>
      </c>
      <c r="J92" s="3"/>
    </row>
    <row r="93">
      <c r="F93" s="3" t="s">
        <v>533</v>
      </c>
      <c r="G93" s="1">
        <v>242.0</v>
      </c>
      <c r="H93" s="3">
        <v>225.0</v>
      </c>
      <c r="I93" s="3" t="s">
        <v>333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" t="s">
        <v>536</v>
      </c>
    </row>
    <row r="2">
      <c r="A2" s="3" t="s">
        <v>317</v>
      </c>
    </row>
    <row r="23">
      <c r="A23" s="5"/>
    </row>
    <row r="24">
      <c r="A24" s="5"/>
    </row>
    <row r="25">
      <c r="A25" s="5"/>
    </row>
    <row r="26">
      <c r="A26" s="5"/>
    </row>
    <row r="27">
      <c r="A27" s="5"/>
    </row>
    <row r="28">
      <c r="A28" s="5"/>
    </row>
    <row r="29">
      <c r="A29" s="5"/>
    </row>
    <row r="30">
      <c r="A30" s="5"/>
    </row>
    <row r="31">
      <c r="A31" s="5"/>
    </row>
    <row r="32">
      <c r="A32" s="5"/>
    </row>
    <row r="33">
      <c r="A33" s="5"/>
    </row>
    <row r="34">
      <c r="A34" s="5"/>
    </row>
    <row r="35">
      <c r="A35" s="5"/>
    </row>
    <row r="44">
      <c r="A44" s="15"/>
      <c r="B44" s="15"/>
      <c r="C44" s="15"/>
      <c r="D44" s="15"/>
      <c r="E44" s="15"/>
    </row>
    <row r="58">
      <c r="A58" s="17"/>
      <c r="B58" s="17"/>
      <c r="C58" s="17"/>
      <c r="D58" s="17"/>
      <c r="E58" s="17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3" width="22.13"/>
    <col customWidth="1" min="4" max="4" width="42.25"/>
    <col customWidth="1" min="5" max="5" width="44.75"/>
    <col customWidth="1" min="6" max="6" width="45.5"/>
  </cols>
  <sheetData>
    <row r="1">
      <c r="A1" s="3" t="s">
        <v>317</v>
      </c>
      <c r="B1" s="3" t="s">
        <v>429</v>
      </c>
      <c r="C1" s="3" t="s">
        <v>319</v>
      </c>
      <c r="D1" s="3" t="s">
        <v>537</v>
      </c>
      <c r="E1" s="3" t="s">
        <v>538</v>
      </c>
      <c r="F1" s="3" t="s">
        <v>539</v>
      </c>
    </row>
    <row r="2">
      <c r="A2" s="12" t="s">
        <v>540</v>
      </c>
      <c r="B2" s="12" t="s">
        <v>541</v>
      </c>
      <c r="C2" s="12">
        <v>2.0</v>
      </c>
      <c r="D2" s="12">
        <v>0.83</v>
      </c>
      <c r="E2" s="12">
        <v>1.27</v>
      </c>
      <c r="F2" s="12">
        <v>1.09</v>
      </c>
    </row>
    <row r="3">
      <c r="A3" s="12" t="s">
        <v>542</v>
      </c>
      <c r="B3" s="12" t="s">
        <v>541</v>
      </c>
      <c r="C3" s="12">
        <v>3.0</v>
      </c>
      <c r="D3" s="12">
        <v>1.02</v>
      </c>
      <c r="E3" s="12">
        <v>1.18</v>
      </c>
      <c r="F3" s="12">
        <v>1.249</v>
      </c>
    </row>
    <row r="4">
      <c r="A4" s="10" t="s">
        <v>543</v>
      </c>
      <c r="B4" s="10" t="s">
        <v>544</v>
      </c>
      <c r="C4" s="10">
        <v>0.0</v>
      </c>
      <c r="D4" s="10">
        <v>1.24</v>
      </c>
      <c r="E4" s="10">
        <v>1.5</v>
      </c>
      <c r="F4" s="10">
        <v>1.49</v>
      </c>
    </row>
    <row r="5">
      <c r="A5" s="12" t="s">
        <v>545</v>
      </c>
      <c r="B5" s="12" t="s">
        <v>541</v>
      </c>
      <c r="C5" s="12">
        <v>2.0</v>
      </c>
      <c r="D5" s="12">
        <v>1.42</v>
      </c>
      <c r="E5" s="12">
        <v>1.2</v>
      </c>
      <c r="F5" s="12">
        <v>1.42</v>
      </c>
    </row>
    <row r="6">
      <c r="A6" s="12" t="s">
        <v>546</v>
      </c>
      <c r="B6" s="12" t="s">
        <v>541</v>
      </c>
      <c r="C6" s="12">
        <v>1.0</v>
      </c>
      <c r="D6" s="12">
        <v>0.45</v>
      </c>
      <c r="E6" s="12">
        <v>1.1</v>
      </c>
      <c r="F6" s="12">
        <v>1.22</v>
      </c>
    </row>
    <row r="7">
      <c r="A7" s="10" t="s">
        <v>547</v>
      </c>
      <c r="B7" s="10" t="s">
        <v>548</v>
      </c>
      <c r="C7" s="10">
        <v>1.0</v>
      </c>
      <c r="D7" s="10">
        <v>3.3</v>
      </c>
      <c r="E7" s="10">
        <v>1.68</v>
      </c>
      <c r="F7" s="10">
        <v>2.64</v>
      </c>
    </row>
    <row r="8">
      <c r="A8" s="10" t="s">
        <v>549</v>
      </c>
      <c r="B8" s="10" t="s">
        <v>541</v>
      </c>
      <c r="C8" s="10">
        <v>0.0</v>
      </c>
      <c r="D8" s="10">
        <v>0.28</v>
      </c>
      <c r="E8" s="10">
        <v>1.1</v>
      </c>
      <c r="F8" s="10">
        <v>1.01</v>
      </c>
    </row>
    <row r="9">
      <c r="A9" s="12" t="s">
        <v>550</v>
      </c>
      <c r="B9" s="12" t="s">
        <v>548</v>
      </c>
      <c r="C9" s="12">
        <v>2.0</v>
      </c>
      <c r="D9" s="12">
        <v>2.5</v>
      </c>
      <c r="E9" s="12">
        <v>1.7</v>
      </c>
      <c r="F9" s="12">
        <v>1.99</v>
      </c>
    </row>
    <row r="10">
      <c r="A10" s="10" t="s">
        <v>551</v>
      </c>
      <c r="B10" s="10" t="s">
        <v>541</v>
      </c>
      <c r="C10" s="10">
        <v>0.0</v>
      </c>
      <c r="D10" s="10">
        <v>1.0</v>
      </c>
      <c r="E10" s="10">
        <v>1.3</v>
      </c>
      <c r="F10" s="10">
        <v>1.2</v>
      </c>
    </row>
    <row r="11">
      <c r="A11" s="12" t="s">
        <v>552</v>
      </c>
      <c r="B11" s="12" t="s">
        <v>541</v>
      </c>
      <c r="C11" s="12">
        <v>1.0</v>
      </c>
      <c r="D11" s="12">
        <v>0.9</v>
      </c>
      <c r="E11" s="12">
        <v>1.19</v>
      </c>
      <c r="F11" s="12">
        <v>1.3</v>
      </c>
    </row>
    <row r="23">
      <c r="D23" s="3" t="s">
        <v>553</v>
      </c>
    </row>
  </sheetData>
  <drawing r:id="rId1"/>
</worksheet>
</file>